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826\OneDrive - University of Exeter\PhD_EdouardMicrosporidia\Thesis\Chapter5_Gryllus bimaculatus\Group Experiments\"/>
    </mc:Choice>
  </mc:AlternateContent>
  <bookViews>
    <workbookView minimized="1" xWindow="0" yWindow="0" windowWidth="14370" windowHeight="6435" activeTab="7"/>
  </bookViews>
  <sheets>
    <sheet name="Spore_Dose" sheetId="14" r:id="rId1"/>
    <sheet name="Density" sheetId="1" r:id="rId2"/>
    <sheet name="Pivot_Density" sheetId="9" r:id="rId3"/>
    <sheet name="EmergenceTable" sheetId="16" r:id="rId4"/>
    <sheet name="EmergFemaleTab" sheetId="22" r:id="rId5"/>
    <sheet name="EmergMaleTab" sheetId="17" r:id="rId6"/>
    <sheet name="Male_FemaleEmergTab" sheetId="23" r:id="rId7"/>
    <sheet name="EmergAdultTable" sheetId="18" r:id="rId8"/>
    <sheet name="SurvTable" sheetId="13" r:id="rId9"/>
    <sheet name="SurvivalData_16dpi" sheetId="8" r:id="rId10"/>
    <sheet name="Feed_Feces" sheetId="21" r:id="rId11"/>
    <sheet name="Maturation" sheetId="2" r:id="rId12"/>
    <sheet name="Pivot_Mature" sheetId="3" r:id="rId13"/>
    <sheet name="MatingPairs" sheetId="4" r:id="rId14"/>
    <sheet name="Female_Fecundity" sheetId="5" r:id="rId15"/>
    <sheet name="Ocelloscope" sheetId="10" r:id="rId16"/>
  </sheets>
  <calcPr calcId="162913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1" i="1" l="1"/>
  <c r="Q221" i="1"/>
  <c r="E2" i="4" l="1"/>
  <c r="D2" i="4"/>
  <c r="C2" i="4"/>
  <c r="J545" i="1" l="1"/>
  <c r="I580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N580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45" i="1"/>
  <c r="Q580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45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37" i="1"/>
  <c r="P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37" i="1"/>
  <c r="J221" i="1"/>
  <c r="N256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21" i="1"/>
  <c r="Q256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5" i="1"/>
  <c r="O546" i="1" l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45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M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21" i="1"/>
  <c r="R923" i="1"/>
  <c r="R924" i="1"/>
  <c r="R925" i="1"/>
  <c r="R926" i="1"/>
  <c r="R927" i="1"/>
  <c r="R928" i="1"/>
  <c r="R929" i="1"/>
  <c r="R931" i="1"/>
  <c r="R932" i="1"/>
  <c r="R933" i="1"/>
  <c r="R934" i="1"/>
  <c r="R936" i="1"/>
  <c r="R937" i="1"/>
  <c r="R938" i="1"/>
  <c r="R959" i="1"/>
  <c r="R960" i="1"/>
  <c r="R961" i="1"/>
  <c r="R962" i="1"/>
  <c r="R963" i="1"/>
  <c r="R964" i="1"/>
  <c r="R965" i="1"/>
  <c r="R967" i="1"/>
  <c r="R968" i="1"/>
  <c r="R969" i="1"/>
  <c r="R970" i="1"/>
  <c r="R972" i="1"/>
  <c r="R973" i="1"/>
  <c r="R974" i="1"/>
  <c r="R995" i="1"/>
  <c r="R996" i="1"/>
  <c r="R997" i="1"/>
  <c r="R998" i="1"/>
  <c r="R999" i="1"/>
  <c r="R1000" i="1"/>
  <c r="R1001" i="1"/>
  <c r="R1003" i="1"/>
  <c r="R1004" i="1"/>
  <c r="R1005" i="1"/>
  <c r="R1006" i="1"/>
  <c r="R1008" i="1"/>
  <c r="R1009" i="1"/>
  <c r="R1010" i="1"/>
  <c r="R1031" i="1"/>
  <c r="R1032" i="1"/>
  <c r="R1033" i="1"/>
  <c r="R1034" i="1"/>
  <c r="R1035" i="1"/>
  <c r="R1036" i="1"/>
  <c r="R1037" i="1"/>
  <c r="R1039" i="1"/>
  <c r="R1040" i="1"/>
  <c r="R1041" i="1"/>
  <c r="R1042" i="1"/>
  <c r="R1044" i="1"/>
  <c r="R1045" i="1"/>
  <c r="R1046" i="1"/>
  <c r="R1067" i="1"/>
  <c r="R1068" i="1"/>
  <c r="R1069" i="1"/>
  <c r="R1070" i="1"/>
  <c r="R1071" i="1"/>
  <c r="R1072" i="1"/>
  <c r="R1073" i="1"/>
  <c r="R1075" i="1"/>
  <c r="R1076" i="1"/>
  <c r="R1077" i="1"/>
  <c r="R1078" i="1"/>
  <c r="R1080" i="1"/>
  <c r="R1081" i="1"/>
  <c r="R1082" i="1"/>
  <c r="R1103" i="1"/>
  <c r="R1104" i="1"/>
  <c r="R1105" i="1"/>
  <c r="R1106" i="1"/>
  <c r="R1107" i="1"/>
  <c r="R1108" i="1"/>
  <c r="R1109" i="1"/>
  <c r="R1111" i="1"/>
  <c r="R1112" i="1"/>
  <c r="R1113" i="1"/>
  <c r="R1114" i="1"/>
  <c r="R1116" i="1"/>
  <c r="R1117" i="1"/>
  <c r="R1118" i="1"/>
  <c r="R1139" i="1"/>
  <c r="R1140" i="1"/>
  <c r="R1141" i="1"/>
  <c r="R1142" i="1"/>
  <c r="R1143" i="1"/>
  <c r="R1144" i="1"/>
  <c r="R1145" i="1"/>
  <c r="R1147" i="1"/>
  <c r="R1148" i="1"/>
  <c r="R1149" i="1"/>
  <c r="R1150" i="1"/>
  <c r="R1152" i="1"/>
  <c r="R1153" i="1"/>
  <c r="R1154" i="1"/>
  <c r="R1175" i="1"/>
  <c r="R1176" i="1"/>
  <c r="R1177" i="1"/>
  <c r="R1178" i="1"/>
  <c r="R1179" i="1"/>
  <c r="R1180" i="1"/>
  <c r="R1181" i="1"/>
  <c r="R1183" i="1"/>
  <c r="R1184" i="1"/>
  <c r="R1185" i="1"/>
  <c r="R1186" i="1"/>
  <c r="R1188" i="1"/>
  <c r="R1189" i="1"/>
  <c r="R1190" i="1"/>
  <c r="R1211" i="1"/>
  <c r="R1212" i="1"/>
  <c r="R1213" i="1"/>
  <c r="R1214" i="1"/>
  <c r="R1215" i="1"/>
  <c r="R1216" i="1"/>
  <c r="R1217" i="1"/>
  <c r="R1219" i="1"/>
  <c r="R1220" i="1"/>
  <c r="R1221" i="1"/>
  <c r="R1222" i="1"/>
  <c r="R1224" i="1"/>
  <c r="R1225" i="1"/>
  <c r="R1226" i="1"/>
  <c r="R1247" i="1"/>
  <c r="R1248" i="1"/>
  <c r="R1249" i="1"/>
  <c r="R1250" i="1"/>
  <c r="R1251" i="1"/>
  <c r="R1252" i="1"/>
  <c r="R1253" i="1"/>
  <c r="R1255" i="1"/>
  <c r="R1256" i="1"/>
  <c r="R1257" i="1"/>
  <c r="R1258" i="1"/>
  <c r="R1260" i="1"/>
  <c r="R1261" i="1"/>
  <c r="R1262" i="1"/>
  <c r="R1283" i="1"/>
  <c r="R1284" i="1"/>
  <c r="R1285" i="1"/>
  <c r="R1286" i="1"/>
  <c r="R1287" i="1"/>
  <c r="R1288" i="1"/>
  <c r="R1289" i="1"/>
  <c r="R1291" i="1"/>
  <c r="R1292" i="1"/>
  <c r="R1293" i="1"/>
  <c r="R1294" i="1"/>
  <c r="R1296" i="1"/>
  <c r="R1297" i="1"/>
  <c r="R1298" i="1"/>
  <c r="J245" i="10" l="1"/>
  <c r="K245" i="10" s="1"/>
  <c r="K244" i="10"/>
  <c r="J244" i="10"/>
  <c r="K243" i="10"/>
  <c r="J243" i="10"/>
  <c r="J242" i="10"/>
  <c r="K242" i="10" s="1"/>
  <c r="J241" i="10"/>
  <c r="K241" i="10" s="1"/>
  <c r="K240" i="10"/>
  <c r="J240" i="10"/>
  <c r="K239" i="10"/>
  <c r="J239" i="10"/>
  <c r="J238" i="10"/>
  <c r="K238" i="10" s="1"/>
  <c r="J237" i="10"/>
  <c r="K237" i="10" s="1"/>
  <c r="K236" i="10"/>
  <c r="J236" i="10"/>
  <c r="K235" i="10"/>
  <c r="J235" i="10"/>
  <c r="J234" i="10"/>
  <c r="K234" i="10" s="1"/>
  <c r="J233" i="10"/>
  <c r="K233" i="10" s="1"/>
  <c r="K232" i="10"/>
  <c r="J232" i="10"/>
  <c r="K231" i="10"/>
  <c r="J231" i="10"/>
  <c r="J230" i="10"/>
  <c r="K230" i="10" s="1"/>
  <c r="J229" i="10"/>
  <c r="K229" i="10" s="1"/>
  <c r="K228" i="10"/>
  <c r="J228" i="10"/>
  <c r="K227" i="10"/>
  <c r="J227" i="10"/>
  <c r="J226" i="10"/>
  <c r="K226" i="10" s="1"/>
  <c r="J225" i="10"/>
  <c r="K225" i="10" s="1"/>
  <c r="K224" i="10"/>
  <c r="J224" i="10"/>
  <c r="K223" i="10"/>
  <c r="J223" i="10"/>
  <c r="J222" i="10"/>
  <c r="K222" i="10" s="1"/>
  <c r="J221" i="10"/>
  <c r="K221" i="10" s="1"/>
  <c r="K220" i="10"/>
  <c r="J220" i="10"/>
  <c r="K219" i="10"/>
  <c r="J219" i="10"/>
  <c r="J218" i="10"/>
  <c r="K218" i="10" s="1"/>
  <c r="J217" i="10"/>
  <c r="K217" i="10" s="1"/>
  <c r="K216" i="10"/>
  <c r="J216" i="10"/>
  <c r="K215" i="10"/>
  <c r="J215" i="10"/>
  <c r="J214" i="10"/>
  <c r="K214" i="10" s="1"/>
  <c r="J213" i="10"/>
  <c r="K213" i="10" s="1"/>
  <c r="K212" i="10"/>
  <c r="J212" i="10"/>
  <c r="K211" i="10"/>
  <c r="J211" i="10"/>
  <c r="J210" i="10"/>
  <c r="K210" i="10" s="1"/>
  <c r="J209" i="10"/>
  <c r="K209" i="10" s="1"/>
  <c r="K208" i="10"/>
  <c r="J208" i="10"/>
  <c r="K207" i="10"/>
  <c r="J207" i="10"/>
  <c r="J206" i="10"/>
  <c r="K206" i="10" s="1"/>
  <c r="J205" i="10"/>
  <c r="K205" i="10" s="1"/>
  <c r="K204" i="10"/>
  <c r="J204" i="10"/>
  <c r="K203" i="10"/>
  <c r="J203" i="10"/>
  <c r="J202" i="10"/>
  <c r="K202" i="10" s="1"/>
  <c r="J201" i="10"/>
  <c r="K201" i="10" s="1"/>
  <c r="K200" i="10"/>
  <c r="J200" i="10"/>
  <c r="K199" i="10"/>
  <c r="J199" i="10"/>
  <c r="J198" i="10"/>
  <c r="K198" i="10" s="1"/>
  <c r="J197" i="10"/>
  <c r="K197" i="10" s="1"/>
  <c r="K196" i="10"/>
  <c r="J196" i="10"/>
  <c r="K195" i="10"/>
  <c r="J195" i="10"/>
  <c r="J194" i="10"/>
  <c r="K194" i="10" s="1"/>
  <c r="J193" i="10"/>
  <c r="K193" i="10" s="1"/>
  <c r="K192" i="10"/>
  <c r="J192" i="10"/>
  <c r="K191" i="10"/>
  <c r="J191" i="10"/>
  <c r="J190" i="10"/>
  <c r="K190" i="10" s="1"/>
  <c r="J189" i="10"/>
  <c r="K189" i="10" s="1"/>
  <c r="K188" i="10"/>
  <c r="J188" i="10"/>
  <c r="K187" i="10"/>
  <c r="J187" i="10"/>
  <c r="J186" i="10"/>
  <c r="K186" i="10" s="1"/>
  <c r="J185" i="10"/>
  <c r="K185" i="10" s="1"/>
  <c r="K184" i="10"/>
  <c r="J184" i="10"/>
  <c r="K183" i="10"/>
  <c r="J183" i="10"/>
  <c r="J182" i="10"/>
  <c r="K182" i="10" s="1"/>
  <c r="J181" i="10"/>
  <c r="K181" i="10" s="1"/>
  <c r="K180" i="10"/>
  <c r="J180" i="10"/>
  <c r="K179" i="10"/>
  <c r="J179" i="10"/>
  <c r="J178" i="10"/>
  <c r="K178" i="10" s="1"/>
  <c r="J177" i="10"/>
  <c r="K177" i="10" s="1"/>
  <c r="K176" i="10"/>
  <c r="J176" i="10"/>
  <c r="K175" i="10"/>
  <c r="J175" i="10"/>
  <c r="J174" i="10"/>
  <c r="K174" i="10" s="1"/>
  <c r="J173" i="10"/>
  <c r="K173" i="10" s="1"/>
  <c r="K172" i="10"/>
  <c r="J172" i="10"/>
  <c r="K171" i="10"/>
  <c r="J171" i="10"/>
  <c r="J170" i="10"/>
  <c r="K170" i="10" s="1"/>
  <c r="J169" i="10"/>
  <c r="K169" i="10" s="1"/>
  <c r="K168" i="10"/>
  <c r="J168" i="10"/>
  <c r="K167" i="10"/>
  <c r="J167" i="10"/>
  <c r="J166" i="10"/>
  <c r="K166" i="10" s="1"/>
  <c r="J165" i="10"/>
  <c r="K165" i="10" s="1"/>
  <c r="K164" i="10"/>
  <c r="J164" i="10"/>
  <c r="K163" i="10"/>
  <c r="J163" i="10"/>
  <c r="J162" i="10"/>
  <c r="K162" i="10" s="1"/>
  <c r="J161" i="10"/>
  <c r="K161" i="10" s="1"/>
  <c r="K160" i="10"/>
  <c r="J160" i="10"/>
  <c r="K159" i="10"/>
  <c r="J159" i="10"/>
  <c r="J158" i="10"/>
  <c r="K158" i="10" s="1"/>
  <c r="J157" i="10"/>
  <c r="K157" i="10" s="1"/>
  <c r="K156" i="10"/>
  <c r="J156" i="10"/>
  <c r="K155" i="10"/>
  <c r="J155" i="10"/>
  <c r="J154" i="10"/>
  <c r="K154" i="10" s="1"/>
  <c r="J153" i="10"/>
  <c r="K153" i="10" s="1"/>
  <c r="K152" i="10"/>
  <c r="J152" i="10"/>
  <c r="K151" i="10"/>
  <c r="J151" i="10"/>
  <c r="J150" i="10"/>
  <c r="K150" i="10" s="1"/>
  <c r="J149" i="10"/>
  <c r="K149" i="10" s="1"/>
  <c r="K148" i="10"/>
  <c r="J148" i="10"/>
  <c r="K147" i="10"/>
  <c r="J147" i="10"/>
  <c r="J146" i="10"/>
  <c r="K146" i="10" s="1"/>
  <c r="J145" i="10"/>
  <c r="K145" i="10" s="1"/>
  <c r="K144" i="10"/>
  <c r="J144" i="10"/>
  <c r="K143" i="10"/>
  <c r="J143" i="10"/>
  <c r="J142" i="10"/>
  <c r="K142" i="10" s="1"/>
  <c r="J141" i="10"/>
  <c r="K141" i="10" s="1"/>
  <c r="K140" i="10"/>
  <c r="J140" i="10"/>
  <c r="K139" i="10"/>
  <c r="J139" i="10"/>
  <c r="J138" i="10"/>
  <c r="K138" i="10" s="1"/>
  <c r="J137" i="10"/>
  <c r="K137" i="10" s="1"/>
  <c r="K136" i="10"/>
  <c r="J136" i="10"/>
  <c r="K135" i="10"/>
  <c r="J135" i="10"/>
  <c r="J134" i="10"/>
  <c r="K134" i="10" s="1"/>
  <c r="J133" i="10"/>
  <c r="K133" i="10" s="1"/>
  <c r="K132" i="10"/>
  <c r="J132" i="10"/>
  <c r="K131" i="10"/>
  <c r="J131" i="10"/>
  <c r="J130" i="10"/>
  <c r="K130" i="10" s="1"/>
  <c r="J129" i="10"/>
  <c r="K129" i="10" s="1"/>
  <c r="K128" i="10"/>
  <c r="J128" i="10"/>
  <c r="K127" i="10"/>
  <c r="J127" i="10"/>
  <c r="J126" i="10"/>
  <c r="K126" i="10" s="1"/>
  <c r="J125" i="10"/>
  <c r="K125" i="10" s="1"/>
  <c r="K124" i="10"/>
  <c r="J124" i="10"/>
  <c r="K123" i="10"/>
  <c r="J123" i="10"/>
  <c r="J122" i="10"/>
  <c r="K122" i="10" s="1"/>
  <c r="J121" i="10"/>
  <c r="K121" i="10" s="1"/>
  <c r="K120" i="10"/>
  <c r="J120" i="10"/>
  <c r="K119" i="10"/>
  <c r="J119" i="10"/>
  <c r="J118" i="10"/>
  <c r="K118" i="10" s="1"/>
  <c r="J117" i="10"/>
  <c r="K117" i="10" s="1"/>
  <c r="K116" i="10"/>
  <c r="J116" i="10"/>
  <c r="K115" i="10"/>
  <c r="J115" i="10"/>
  <c r="J114" i="10"/>
  <c r="K114" i="10" s="1"/>
  <c r="J113" i="10"/>
  <c r="K113" i="10" s="1"/>
  <c r="K112" i="10"/>
  <c r="J112" i="10"/>
  <c r="K111" i="10"/>
  <c r="J111" i="10"/>
  <c r="J110" i="10"/>
  <c r="K110" i="10" s="1"/>
  <c r="J109" i="10"/>
  <c r="K109" i="10" s="1"/>
  <c r="K108" i="10"/>
  <c r="J108" i="10"/>
  <c r="K107" i="10"/>
  <c r="J107" i="10"/>
  <c r="J106" i="10"/>
  <c r="K106" i="10" s="1"/>
  <c r="J105" i="10"/>
  <c r="K105" i="10" s="1"/>
  <c r="K104" i="10"/>
  <c r="J104" i="10"/>
  <c r="K103" i="10"/>
  <c r="J103" i="10"/>
  <c r="J102" i="10"/>
  <c r="K102" i="10" s="1"/>
  <c r="J101" i="10"/>
  <c r="K101" i="10" s="1"/>
  <c r="K100" i="10"/>
  <c r="J100" i="10"/>
  <c r="K99" i="10"/>
  <c r="J99" i="10"/>
  <c r="J98" i="10"/>
  <c r="K98" i="10" s="1"/>
  <c r="J97" i="10"/>
  <c r="K97" i="10" s="1"/>
  <c r="K96" i="10"/>
  <c r="J96" i="10"/>
  <c r="K95" i="10"/>
  <c r="J95" i="10"/>
  <c r="J94" i="10"/>
  <c r="K94" i="10" s="1"/>
  <c r="J93" i="10"/>
  <c r="K93" i="10" s="1"/>
  <c r="K92" i="10"/>
  <c r="J92" i="10"/>
  <c r="K91" i="10"/>
  <c r="J91" i="10"/>
  <c r="J90" i="10"/>
  <c r="K90" i="10" s="1"/>
  <c r="J89" i="10"/>
  <c r="K89" i="10" s="1"/>
  <c r="K88" i="10"/>
  <c r="J88" i="10"/>
  <c r="K87" i="10"/>
  <c r="J87" i="10"/>
  <c r="J86" i="10"/>
  <c r="K86" i="10" s="1"/>
  <c r="J85" i="10"/>
  <c r="K85" i="10" s="1"/>
  <c r="K84" i="10"/>
  <c r="J84" i="10"/>
  <c r="K83" i="10"/>
  <c r="J83" i="10"/>
  <c r="J82" i="10"/>
  <c r="K82" i="10" s="1"/>
  <c r="J81" i="10"/>
  <c r="K81" i="10" s="1"/>
  <c r="K80" i="10"/>
  <c r="J80" i="10"/>
  <c r="K79" i="10"/>
  <c r="J79" i="10"/>
  <c r="J78" i="10"/>
  <c r="K78" i="10" s="1"/>
  <c r="J77" i="10"/>
  <c r="K77" i="10" s="1"/>
  <c r="K76" i="10"/>
  <c r="J76" i="10"/>
  <c r="K75" i="10"/>
  <c r="J75" i="10"/>
  <c r="J74" i="10"/>
  <c r="K74" i="10" s="1"/>
  <c r="J73" i="10"/>
  <c r="K73" i="10" s="1"/>
  <c r="K72" i="10"/>
  <c r="J72" i="10"/>
  <c r="K71" i="10"/>
  <c r="J71" i="10"/>
  <c r="J70" i="10"/>
  <c r="K70" i="10" s="1"/>
  <c r="J69" i="10"/>
  <c r="K69" i="10" s="1"/>
  <c r="K68" i="10"/>
  <c r="J68" i="10"/>
  <c r="K67" i="10"/>
  <c r="J67" i="10"/>
  <c r="J66" i="10"/>
  <c r="K66" i="10" s="1"/>
  <c r="J65" i="10"/>
  <c r="K65" i="10" s="1"/>
  <c r="K64" i="10"/>
  <c r="J64" i="10"/>
  <c r="K63" i="10"/>
  <c r="J63" i="10"/>
  <c r="J62" i="10"/>
  <c r="K62" i="10" s="1"/>
  <c r="J61" i="10"/>
  <c r="K61" i="10" s="1"/>
  <c r="K60" i="10"/>
  <c r="J60" i="10"/>
  <c r="K59" i="10"/>
  <c r="J59" i="10"/>
  <c r="J58" i="10"/>
  <c r="K58" i="10" s="1"/>
  <c r="J57" i="10"/>
  <c r="K57" i="10" s="1"/>
  <c r="K56" i="10"/>
  <c r="J56" i="10"/>
  <c r="K55" i="10"/>
  <c r="J55" i="10"/>
  <c r="J54" i="10"/>
  <c r="K54" i="10" s="1"/>
  <c r="J53" i="10"/>
  <c r="K53" i="10" s="1"/>
  <c r="K52" i="10"/>
  <c r="J52" i="10"/>
  <c r="K51" i="10"/>
  <c r="J51" i="10"/>
  <c r="J50" i="10"/>
  <c r="K50" i="10" s="1"/>
  <c r="J49" i="10"/>
  <c r="K49" i="10" s="1"/>
  <c r="K48" i="10"/>
  <c r="J48" i="10"/>
  <c r="K47" i="10"/>
  <c r="J47" i="10"/>
  <c r="J46" i="10"/>
  <c r="K46" i="10" s="1"/>
  <c r="J45" i="10"/>
  <c r="K45" i="10" s="1"/>
  <c r="K44" i="10"/>
  <c r="J44" i="10"/>
  <c r="K43" i="10"/>
  <c r="J43" i="10"/>
  <c r="J42" i="10"/>
  <c r="K42" i="10" s="1"/>
  <c r="J41" i="10"/>
  <c r="K41" i="10" s="1"/>
  <c r="K40" i="10"/>
  <c r="J40" i="10"/>
  <c r="K39" i="10"/>
  <c r="J39" i="10"/>
  <c r="J38" i="10"/>
  <c r="K38" i="10" s="1"/>
  <c r="J37" i="10"/>
  <c r="K37" i="10" s="1"/>
  <c r="K36" i="10"/>
  <c r="J36" i="10"/>
  <c r="K35" i="10"/>
  <c r="J35" i="10"/>
  <c r="J34" i="10"/>
  <c r="K34" i="10" s="1"/>
  <c r="J33" i="10"/>
  <c r="K33" i="10" s="1"/>
  <c r="K32" i="10"/>
  <c r="J32" i="10"/>
  <c r="K31" i="10"/>
  <c r="J31" i="10"/>
  <c r="J30" i="10"/>
  <c r="K30" i="10" s="1"/>
  <c r="J29" i="10"/>
  <c r="K29" i="10" s="1"/>
  <c r="K28" i="10"/>
  <c r="J28" i="10"/>
  <c r="K27" i="10"/>
  <c r="J27" i="10"/>
  <c r="J26" i="10"/>
  <c r="K26" i="10" s="1"/>
  <c r="J25" i="10"/>
  <c r="K25" i="10" s="1"/>
  <c r="K24" i="10"/>
  <c r="J24" i="10"/>
  <c r="K23" i="10"/>
  <c r="J23" i="10"/>
  <c r="J22" i="10"/>
  <c r="K22" i="10" s="1"/>
  <c r="J21" i="10"/>
  <c r="K21" i="10" s="1"/>
  <c r="K20" i="10"/>
  <c r="J20" i="10"/>
  <c r="K19" i="10"/>
  <c r="J19" i="10"/>
  <c r="J18" i="10"/>
  <c r="K18" i="10" s="1"/>
  <c r="J17" i="10"/>
  <c r="K17" i="10" s="1"/>
  <c r="K16" i="10"/>
  <c r="J16" i="10"/>
  <c r="K15" i="10"/>
  <c r="J15" i="10"/>
  <c r="J14" i="10"/>
  <c r="K14" i="10" s="1"/>
  <c r="J13" i="10"/>
  <c r="K13" i="10" s="1"/>
  <c r="K12" i="10"/>
  <c r="J12" i="10"/>
  <c r="K11" i="10"/>
  <c r="J11" i="10"/>
  <c r="J10" i="10"/>
  <c r="K10" i="10" s="1"/>
  <c r="J9" i="10"/>
  <c r="K9" i="10" s="1"/>
  <c r="K8" i="10"/>
  <c r="J8" i="10"/>
  <c r="K7" i="10"/>
  <c r="J7" i="10"/>
  <c r="J6" i="10"/>
  <c r="K6" i="10" s="1"/>
  <c r="J5" i="10"/>
  <c r="K5" i="10" s="1"/>
  <c r="K4" i="10"/>
  <c r="J4" i="10"/>
  <c r="K3" i="10"/>
  <c r="J3" i="10"/>
  <c r="J2" i="10"/>
  <c r="K2" i="10" s="1"/>
  <c r="F23" i="5" l="1"/>
  <c r="K23" i="5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2" i="21"/>
  <c r="G2" i="14" l="1"/>
  <c r="E3" i="14" l="1"/>
  <c r="F3" i="14" s="1"/>
  <c r="G3" i="14" s="1"/>
  <c r="E4" i="14"/>
  <c r="F4" i="14" s="1"/>
  <c r="G4" i="14" s="1"/>
  <c r="E2" i="14"/>
  <c r="F2" i="14" s="1"/>
  <c r="M545" i="1"/>
  <c r="P545" i="1" s="1"/>
  <c r="M546" i="1" l="1"/>
  <c r="P546" i="1" s="1"/>
  <c r="M547" i="1"/>
  <c r="P547" i="1" s="1"/>
  <c r="M548" i="1"/>
  <c r="P548" i="1" s="1"/>
  <c r="M549" i="1"/>
  <c r="P549" i="1" s="1"/>
  <c r="M550" i="1"/>
  <c r="P550" i="1" s="1"/>
  <c r="M551" i="1"/>
  <c r="P551" i="1" s="1"/>
  <c r="M552" i="1"/>
  <c r="P552" i="1" s="1"/>
  <c r="M553" i="1"/>
  <c r="P553" i="1" s="1"/>
  <c r="M554" i="1"/>
  <c r="P554" i="1" s="1"/>
  <c r="M555" i="1"/>
  <c r="P555" i="1" s="1"/>
  <c r="M556" i="1"/>
  <c r="P556" i="1" s="1"/>
  <c r="M557" i="1"/>
  <c r="P557" i="1" s="1"/>
  <c r="M558" i="1"/>
  <c r="P558" i="1" s="1"/>
  <c r="M559" i="1"/>
  <c r="P559" i="1" s="1"/>
  <c r="M560" i="1"/>
  <c r="P560" i="1" s="1"/>
  <c r="M561" i="1"/>
  <c r="P561" i="1" s="1"/>
  <c r="M562" i="1"/>
  <c r="P562" i="1" s="1"/>
  <c r="M563" i="1"/>
  <c r="P563" i="1" s="1"/>
  <c r="M564" i="1"/>
  <c r="P564" i="1" s="1"/>
  <c r="M565" i="1"/>
  <c r="P565" i="1" s="1"/>
  <c r="M566" i="1"/>
  <c r="P566" i="1" s="1"/>
  <c r="M567" i="1"/>
  <c r="P567" i="1" s="1"/>
  <c r="M568" i="1"/>
  <c r="P568" i="1" s="1"/>
  <c r="M569" i="1"/>
  <c r="P569" i="1" s="1"/>
  <c r="M570" i="1"/>
  <c r="P570" i="1" s="1"/>
  <c r="M571" i="1"/>
  <c r="P571" i="1" s="1"/>
  <c r="M572" i="1"/>
  <c r="P572" i="1" s="1"/>
  <c r="M573" i="1"/>
  <c r="P573" i="1" s="1"/>
  <c r="M574" i="1"/>
  <c r="P574" i="1" s="1"/>
  <c r="M575" i="1"/>
  <c r="P575" i="1" s="1"/>
  <c r="M576" i="1"/>
  <c r="P576" i="1" s="1"/>
  <c r="M577" i="1"/>
  <c r="P577" i="1" s="1"/>
  <c r="M578" i="1"/>
  <c r="P578" i="1" s="1"/>
  <c r="M579" i="1"/>
  <c r="P579" i="1" s="1"/>
  <c r="M580" i="1"/>
  <c r="P580" i="1" s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437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256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K98" i="5" l="1"/>
  <c r="K99" i="5"/>
  <c r="K100" i="5"/>
  <c r="K3" i="5"/>
  <c r="F3" i="5"/>
  <c r="W1300" i="1"/>
  <c r="V1198" i="1" l="1"/>
  <c r="V1221" i="1"/>
  <c r="V1231" i="1"/>
  <c r="V1255" i="1"/>
  <c r="W1283" i="1"/>
  <c r="W1198" i="1"/>
  <c r="W1224" i="1"/>
  <c r="W1252" i="1"/>
  <c r="W1272" i="1"/>
  <c r="W1286" i="1"/>
  <c r="V1292" i="1"/>
  <c r="V1295" i="1"/>
  <c r="V1195" i="1"/>
  <c r="V1199" i="1"/>
  <c r="V1203" i="1"/>
  <c r="V1207" i="1"/>
  <c r="W1213" i="1"/>
  <c r="V1216" i="1"/>
  <c r="V1219" i="1"/>
  <c r="V1228" i="1"/>
  <c r="V1232" i="1"/>
  <c r="V1236" i="1"/>
  <c r="V1240" i="1"/>
  <c r="V1244" i="1"/>
  <c r="W1247" i="1"/>
  <c r="V1250" i="1"/>
  <c r="W1258" i="1"/>
  <c r="W1261" i="1"/>
  <c r="V1265" i="1"/>
  <c r="V1269" i="1"/>
  <c r="V1273" i="1"/>
  <c r="V1277" i="1"/>
  <c r="V1281" i="1"/>
  <c r="V1284" i="1"/>
  <c r="W1289" i="1"/>
  <c r="W1292" i="1"/>
  <c r="W1295" i="1"/>
  <c r="V1298" i="1"/>
  <c r="V1202" i="1"/>
  <c r="W1249" i="1"/>
  <c r="W1210" i="1"/>
  <c r="W1235" i="1"/>
  <c r="V1261" i="1"/>
  <c r="X1261" i="1" s="1"/>
  <c r="W1280" i="1"/>
  <c r="V1289" i="1"/>
  <c r="W1195" i="1"/>
  <c r="W1199" i="1"/>
  <c r="W1203" i="1"/>
  <c r="W1207" i="1"/>
  <c r="V1211" i="1"/>
  <c r="W1216" i="1"/>
  <c r="W1219" i="1"/>
  <c r="V1222" i="1"/>
  <c r="V1225" i="1"/>
  <c r="W1228" i="1"/>
  <c r="W1232" i="1"/>
  <c r="X1232" i="1" s="1"/>
  <c r="W1236" i="1"/>
  <c r="W1240" i="1"/>
  <c r="W1244" i="1"/>
  <c r="W1250" i="1"/>
  <c r="V1253" i="1"/>
  <c r="V1256" i="1"/>
  <c r="V1259" i="1"/>
  <c r="W1265" i="1"/>
  <c r="W1269" i="1"/>
  <c r="W1273" i="1"/>
  <c r="W1277" i="1"/>
  <c r="W1281" i="1"/>
  <c r="W1284" i="1"/>
  <c r="V1287" i="1"/>
  <c r="V1290" i="1"/>
  <c r="W1298" i="1"/>
  <c r="V1206" i="1"/>
  <c r="V1224" i="1"/>
  <c r="V1243" i="1"/>
  <c r="V1272" i="1"/>
  <c r="X1272" i="1" s="1"/>
  <c r="W1294" i="1"/>
  <c r="W1206" i="1"/>
  <c r="W1231" i="1"/>
  <c r="V1247" i="1"/>
  <c r="X1247" i="1" s="1"/>
  <c r="S1283" i="1" s="1"/>
  <c r="W1268" i="1"/>
  <c r="V1200" i="1"/>
  <c r="W1211" i="1"/>
  <c r="W1222" i="1"/>
  <c r="V1229" i="1"/>
  <c r="V1233" i="1"/>
  <c r="V1237" i="1"/>
  <c r="V1241" i="1"/>
  <c r="V1245" i="1"/>
  <c r="V1248" i="1"/>
  <c r="W1253" i="1"/>
  <c r="W1256" i="1"/>
  <c r="W1259" i="1"/>
  <c r="V1262" i="1"/>
  <c r="V1266" i="1"/>
  <c r="V1270" i="1"/>
  <c r="V1274" i="1"/>
  <c r="V1278" i="1"/>
  <c r="V1282" i="1"/>
  <c r="W1287" i="1"/>
  <c r="W1290" i="1"/>
  <c r="V1293" i="1"/>
  <c r="V1296" i="1"/>
  <c r="V1299" i="1"/>
  <c r="V1210" i="1"/>
  <c r="V1239" i="1"/>
  <c r="V1264" i="1"/>
  <c r="V1280" i="1"/>
  <c r="X1280" i="1" s="1"/>
  <c r="W1297" i="1"/>
  <c r="V1213" i="1"/>
  <c r="W1239" i="1"/>
  <c r="W1255" i="1"/>
  <c r="W1264" i="1"/>
  <c r="V1196" i="1"/>
  <c r="V1208" i="1"/>
  <c r="V1214" i="1"/>
  <c r="W1225" i="1"/>
  <c r="W1196" i="1"/>
  <c r="W1200" i="1"/>
  <c r="W1204" i="1"/>
  <c r="W1208" i="1"/>
  <c r="W1214" i="1"/>
  <c r="V1217" i="1"/>
  <c r="V1220" i="1"/>
  <c r="V1223" i="1"/>
  <c r="W1229" i="1"/>
  <c r="W1233" i="1"/>
  <c r="W1237" i="1"/>
  <c r="W1241" i="1"/>
  <c r="W1245" i="1"/>
  <c r="W1248" i="1"/>
  <c r="V1251" i="1"/>
  <c r="V1254" i="1"/>
  <c r="W1262" i="1"/>
  <c r="W1266" i="1"/>
  <c r="W1270" i="1"/>
  <c r="W1274" i="1"/>
  <c r="X1274" i="1" s="1"/>
  <c r="W1278" i="1"/>
  <c r="X1278" i="1" s="1"/>
  <c r="W1282" i="1"/>
  <c r="V1285" i="1"/>
  <c r="W1293" i="1"/>
  <c r="W1296" i="1"/>
  <c r="W1299" i="1"/>
  <c r="V1194" i="1"/>
  <c r="W1218" i="1"/>
  <c r="V1235" i="1"/>
  <c r="V1268" i="1"/>
  <c r="V1286" i="1"/>
  <c r="X1286" i="1" s="1"/>
  <c r="W1202" i="1"/>
  <c r="W1227" i="1"/>
  <c r="V1258" i="1"/>
  <c r="W1276" i="1"/>
  <c r="V1204" i="1"/>
  <c r="V1193" i="1"/>
  <c r="V1197" i="1"/>
  <c r="V1201" i="1"/>
  <c r="V1205" i="1"/>
  <c r="V1209" i="1"/>
  <c r="V1212" i="1"/>
  <c r="W1217" i="1"/>
  <c r="W1220" i="1"/>
  <c r="W1223" i="1"/>
  <c r="V1226" i="1"/>
  <c r="V1230" i="1"/>
  <c r="V1234" i="1"/>
  <c r="V1238" i="1"/>
  <c r="V1242" i="1"/>
  <c r="V1246" i="1"/>
  <c r="W1251" i="1"/>
  <c r="W1254" i="1"/>
  <c r="X1254" i="1" s="1"/>
  <c r="V1257" i="1"/>
  <c r="V1260" i="1"/>
  <c r="V1263" i="1"/>
  <c r="V1267" i="1"/>
  <c r="V1271" i="1"/>
  <c r="V1275" i="1"/>
  <c r="V1279" i="1"/>
  <c r="W1285" i="1"/>
  <c r="V1288" i="1"/>
  <c r="V1291" i="1"/>
  <c r="V1300" i="1"/>
  <c r="X1300" i="1" s="1"/>
  <c r="W1215" i="1"/>
  <c r="V1227" i="1"/>
  <c r="V1252" i="1"/>
  <c r="X1252" i="1" s="1"/>
  <c r="V1276" i="1"/>
  <c r="W1194" i="1"/>
  <c r="W1221" i="1"/>
  <c r="X1221" i="1" s="1"/>
  <c r="W1243" i="1"/>
  <c r="W1193" i="1"/>
  <c r="W1197" i="1"/>
  <c r="W1201" i="1"/>
  <c r="W1205" i="1"/>
  <c r="W1209" i="1"/>
  <c r="W1212" i="1"/>
  <c r="V1215" i="1"/>
  <c r="V1218" i="1"/>
  <c r="W1226" i="1"/>
  <c r="W1230" i="1"/>
  <c r="W1234" i="1"/>
  <c r="W1238" i="1"/>
  <c r="W1242" i="1"/>
  <c r="W1246" i="1"/>
  <c r="V1249" i="1"/>
  <c r="W1257" i="1"/>
  <c r="W1260" i="1"/>
  <c r="W1263" i="1"/>
  <c r="W1267" i="1"/>
  <c r="W1271" i="1"/>
  <c r="W1275" i="1"/>
  <c r="W1279" i="1"/>
  <c r="V1283" i="1"/>
  <c r="X1283" i="1" s="1"/>
  <c r="W1288" i="1"/>
  <c r="W1291" i="1"/>
  <c r="V1294" i="1"/>
  <c r="X1294" i="1" s="1"/>
  <c r="V1297" i="1"/>
  <c r="X1216" i="1"/>
  <c r="S1252" i="1" s="1"/>
  <c r="X1210" i="1"/>
  <c r="X1235" i="1"/>
  <c r="S1271" i="1" s="1"/>
  <c r="X1213" i="1"/>
  <c r="X1269" i="1"/>
  <c r="X1289" i="1"/>
  <c r="X1284" i="1"/>
  <c r="X1198" i="1" l="1"/>
  <c r="S1234" i="1" s="1"/>
  <c r="X1268" i="1"/>
  <c r="X1264" i="1"/>
  <c r="S1300" i="1" s="1"/>
  <c r="X1282" i="1"/>
  <c r="X1288" i="1"/>
  <c r="X1257" i="1"/>
  <c r="S1293" i="1" s="1"/>
  <c r="X1243" i="1"/>
  <c r="S1279" i="1" s="1"/>
  <c r="X1219" i="1"/>
  <c r="X1292" i="1"/>
  <c r="X1205" i="1"/>
  <c r="S1241" i="1" s="1"/>
  <c r="X1263" i="1"/>
  <c r="S1299" i="1" s="1"/>
  <c r="X1250" i="1"/>
  <c r="S1286" i="1" s="1"/>
  <c r="X1206" i="1"/>
  <c r="S1242" i="1" s="1"/>
  <c r="X1218" i="1"/>
  <c r="S1254" i="1" s="1"/>
  <c r="X1279" i="1"/>
  <c r="X1245" i="1"/>
  <c r="S1281" i="1" s="1"/>
  <c r="X1200" i="1"/>
  <c r="S1236" i="1" s="1"/>
  <c r="X1196" i="1"/>
  <c r="S1232" i="1" s="1"/>
  <c r="X1225" i="1"/>
  <c r="S1261" i="1" s="1"/>
  <c r="X1236" i="1"/>
  <c r="S1272" i="1" s="1"/>
  <c r="X1211" i="1"/>
  <c r="S1247" i="1" s="1"/>
  <c r="X1238" i="1"/>
  <c r="S1274" i="1" s="1"/>
  <c r="X1298" i="1"/>
  <c r="X1227" i="1"/>
  <c r="X1233" i="1"/>
  <c r="S1269" i="1" s="1"/>
  <c r="X1199" i="1"/>
  <c r="S1235" i="1" s="1"/>
  <c r="X1251" i="1"/>
  <c r="S1287" i="1" s="1"/>
  <c r="X1287" i="1"/>
  <c r="X1256" i="1"/>
  <c r="S1292" i="1" s="1"/>
  <c r="X1215" i="1"/>
  <c r="S1251" i="1" s="1"/>
  <c r="X1208" i="1"/>
  <c r="S1244" i="1" s="1"/>
  <c r="X1217" i="1"/>
  <c r="S1253" i="1" s="1"/>
  <c r="X1255" i="1"/>
  <c r="S1291" i="1" s="1"/>
  <c r="X1241" i="1"/>
  <c r="S1277" i="1" s="1"/>
  <c r="X1277" i="1"/>
  <c r="X1258" i="1"/>
  <c r="X1231" i="1"/>
  <c r="S1267" i="1" s="1"/>
  <c r="X1228" i="1"/>
  <c r="S1264" i="1" s="1"/>
  <c r="X1197" i="1"/>
  <c r="S1233" i="1" s="1"/>
  <c r="X1209" i="1"/>
  <c r="S1245" i="1" s="1"/>
  <c r="X1291" i="1"/>
  <c r="X1260" i="1"/>
  <c r="S1296" i="1" s="1"/>
  <c r="X1226" i="1"/>
  <c r="S1262" i="1" s="1"/>
  <c r="X1253" i="1"/>
  <c r="S1289" i="1" s="1"/>
  <c r="X1222" i="1"/>
  <c r="S1258" i="1" s="1"/>
  <c r="X1295" i="1"/>
  <c r="X1195" i="1"/>
  <c r="S1231" i="1" s="1"/>
  <c r="X1297" i="1"/>
  <c r="X1267" i="1"/>
  <c r="X1234" i="1"/>
  <c r="S1270" i="1" s="1"/>
  <c r="X1242" i="1"/>
  <c r="S1278" i="1" s="1"/>
  <c r="X1239" i="1"/>
  <c r="S1275" i="1" s="1"/>
  <c r="X1296" i="1"/>
  <c r="X1290" i="1"/>
  <c r="X1259" i="1"/>
  <c r="S1295" i="1" s="1"/>
  <c r="X1202" i="1"/>
  <c r="S1238" i="1" s="1"/>
  <c r="X1273" i="1"/>
  <c r="X1240" i="1"/>
  <c r="S1276" i="1" s="1"/>
  <c r="X1224" i="1"/>
  <c r="S1260" i="1" s="1"/>
  <c r="X1229" i="1"/>
  <c r="S1265" i="1" s="1"/>
  <c r="X1293" i="1"/>
  <c r="X1262" i="1"/>
  <c r="S1298" i="1" s="1"/>
  <c r="X1223" i="1"/>
  <c r="S1259" i="1" s="1"/>
  <c r="X1237" i="1"/>
  <c r="S1273" i="1" s="1"/>
  <c r="X1230" i="1"/>
  <c r="S1266" i="1" s="1"/>
  <c r="X1285" i="1"/>
  <c r="X1220" i="1"/>
  <c r="S1256" i="1" s="1"/>
  <c r="X1214" i="1"/>
  <c r="S1250" i="1" s="1"/>
  <c r="X1266" i="1"/>
  <c r="X1271" i="1"/>
  <c r="X1275" i="1"/>
  <c r="X1246" i="1"/>
  <c r="S1282" i="1" s="1"/>
  <c r="X1276" i="1"/>
  <c r="X1194" i="1"/>
  <c r="S1230" i="1" s="1"/>
  <c r="X1204" i="1"/>
  <c r="S1240" i="1" s="1"/>
  <c r="X1299" i="1"/>
  <c r="X1270" i="1"/>
  <c r="X1203" i="1"/>
  <c r="S1239" i="1" s="1"/>
  <c r="X1249" i="1"/>
  <c r="S1285" i="1" s="1"/>
  <c r="X1244" i="1"/>
  <c r="S1280" i="1" s="1"/>
  <c r="X1207" i="1"/>
  <c r="S1243" i="1" s="1"/>
  <c r="X1212" i="1"/>
  <c r="S1248" i="1" s="1"/>
  <c r="X1265" i="1"/>
  <c r="X1201" i="1"/>
  <c r="S1237" i="1" s="1"/>
  <c r="X1193" i="1"/>
  <c r="S1229" i="1" s="1"/>
  <c r="X1248" i="1"/>
  <c r="S1284" i="1" s="1"/>
  <c r="X1281" i="1"/>
  <c r="S1246" i="1"/>
  <c r="S1263" i="1"/>
  <c r="S1249" i="1"/>
  <c r="S1257" i="1"/>
  <c r="S1255" i="1"/>
  <c r="S1288" i="1"/>
  <c r="S1290" i="1"/>
  <c r="S1268" i="1"/>
  <c r="S1297" i="1"/>
  <c r="S1294" i="1"/>
  <c r="K95" i="5"/>
  <c r="K96" i="5"/>
  <c r="K97" i="5"/>
  <c r="F98" i="5"/>
  <c r="F99" i="5"/>
  <c r="F100" i="5"/>
  <c r="F95" i="5"/>
  <c r="F96" i="5"/>
  <c r="F97" i="5"/>
  <c r="K92" i="5" l="1"/>
  <c r="K93" i="5"/>
  <c r="K94" i="5"/>
  <c r="F93" i="5" l="1"/>
  <c r="F94" i="5"/>
  <c r="W1192" i="1"/>
  <c r="V1192" i="1"/>
  <c r="W1191" i="1"/>
  <c r="V1191" i="1"/>
  <c r="W1190" i="1"/>
  <c r="V1190" i="1"/>
  <c r="W1189" i="1"/>
  <c r="V1189" i="1"/>
  <c r="W1188" i="1"/>
  <c r="V1188" i="1"/>
  <c r="W1187" i="1"/>
  <c r="V1187" i="1"/>
  <c r="W1186" i="1"/>
  <c r="V1186" i="1"/>
  <c r="W1185" i="1"/>
  <c r="V1185" i="1"/>
  <c r="W1184" i="1"/>
  <c r="V1184" i="1"/>
  <c r="W1183" i="1"/>
  <c r="V1183" i="1"/>
  <c r="W1182" i="1"/>
  <c r="V1182" i="1"/>
  <c r="W1181" i="1"/>
  <c r="V1181" i="1"/>
  <c r="W1180" i="1"/>
  <c r="V1180" i="1"/>
  <c r="W1179" i="1"/>
  <c r="V1179" i="1"/>
  <c r="W1178" i="1"/>
  <c r="V1178" i="1"/>
  <c r="W1177" i="1"/>
  <c r="V1177" i="1"/>
  <c r="W1176" i="1"/>
  <c r="V1176" i="1"/>
  <c r="W1175" i="1"/>
  <c r="V1175" i="1"/>
  <c r="W1174" i="1"/>
  <c r="V1174" i="1"/>
  <c r="W1173" i="1"/>
  <c r="V1173" i="1"/>
  <c r="W1172" i="1"/>
  <c r="V1172" i="1"/>
  <c r="W1171" i="1"/>
  <c r="V1171" i="1"/>
  <c r="W1170" i="1"/>
  <c r="V1170" i="1"/>
  <c r="W1169" i="1"/>
  <c r="V1169" i="1"/>
  <c r="W1168" i="1"/>
  <c r="V1168" i="1"/>
  <c r="W1167" i="1"/>
  <c r="V1167" i="1"/>
  <c r="W1166" i="1"/>
  <c r="V1166" i="1"/>
  <c r="W1165" i="1"/>
  <c r="V1165" i="1"/>
  <c r="W1164" i="1"/>
  <c r="V1164" i="1"/>
  <c r="W1163" i="1"/>
  <c r="V1163" i="1"/>
  <c r="W1162" i="1"/>
  <c r="V1162" i="1"/>
  <c r="W1161" i="1"/>
  <c r="V1161" i="1"/>
  <c r="W1160" i="1"/>
  <c r="V1160" i="1"/>
  <c r="W1159" i="1"/>
  <c r="V1159" i="1"/>
  <c r="W1158" i="1"/>
  <c r="V1158" i="1"/>
  <c r="W1157" i="1"/>
  <c r="V1157" i="1"/>
  <c r="V673" i="1"/>
  <c r="X1177" i="1" l="1"/>
  <c r="S1213" i="1" s="1"/>
  <c r="X1158" i="1"/>
  <c r="S1194" i="1" s="1"/>
  <c r="X1170" i="1"/>
  <c r="S1206" i="1" s="1"/>
  <c r="X1174" i="1"/>
  <c r="S1210" i="1" s="1"/>
  <c r="X1180" i="1"/>
  <c r="S1216" i="1" s="1"/>
  <c r="X1183" i="1"/>
  <c r="S1219" i="1" s="1"/>
  <c r="X1160" i="1"/>
  <c r="S1196" i="1" s="1"/>
  <c r="X1164" i="1"/>
  <c r="S1200" i="1" s="1"/>
  <c r="X1168" i="1"/>
  <c r="S1204" i="1" s="1"/>
  <c r="X1161" i="1"/>
  <c r="X1169" i="1"/>
  <c r="X1179" i="1"/>
  <c r="X1190" i="1"/>
  <c r="X1157" i="1"/>
  <c r="X1185" i="1"/>
  <c r="X1176" i="1"/>
  <c r="X1188" i="1"/>
  <c r="X1171" i="1"/>
  <c r="X1181" i="1"/>
  <c r="X1159" i="1"/>
  <c r="X1182" i="1"/>
  <c r="X1191" i="1"/>
  <c r="X1165" i="1"/>
  <c r="X1172" i="1"/>
  <c r="X1192" i="1"/>
  <c r="X1162" i="1"/>
  <c r="X1175" i="1"/>
  <c r="X1187" i="1"/>
  <c r="X1166" i="1"/>
  <c r="X1186" i="1"/>
  <c r="X1173" i="1"/>
  <c r="X1167" i="1"/>
  <c r="X1184" i="1"/>
  <c r="X1189" i="1"/>
  <c r="X1163" i="1"/>
  <c r="X1178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W565" i="1"/>
  <c r="V566" i="1"/>
  <c r="W566" i="1"/>
  <c r="V567" i="1"/>
  <c r="W567" i="1"/>
  <c r="V568" i="1"/>
  <c r="W568" i="1"/>
  <c r="V569" i="1"/>
  <c r="W569" i="1"/>
  <c r="V570" i="1"/>
  <c r="W570" i="1"/>
  <c r="V571" i="1"/>
  <c r="W571" i="1"/>
  <c r="V572" i="1"/>
  <c r="W572" i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V600" i="1"/>
  <c r="W600" i="1"/>
  <c r="V601" i="1"/>
  <c r="W601" i="1"/>
  <c r="V602" i="1"/>
  <c r="W602" i="1"/>
  <c r="V603" i="1"/>
  <c r="W603" i="1"/>
  <c r="V604" i="1"/>
  <c r="W604" i="1"/>
  <c r="V605" i="1"/>
  <c r="W605" i="1"/>
  <c r="V606" i="1"/>
  <c r="W606" i="1"/>
  <c r="V607" i="1"/>
  <c r="W607" i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V615" i="1"/>
  <c r="W615" i="1"/>
  <c r="V616" i="1"/>
  <c r="W616" i="1"/>
  <c r="V617" i="1"/>
  <c r="W617" i="1"/>
  <c r="V618" i="1"/>
  <c r="W618" i="1"/>
  <c r="V619" i="1"/>
  <c r="W619" i="1"/>
  <c r="V620" i="1"/>
  <c r="W620" i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V632" i="1"/>
  <c r="W632" i="1"/>
  <c r="V633" i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V647" i="1"/>
  <c r="W647" i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V655" i="1"/>
  <c r="W655" i="1"/>
  <c r="V656" i="1"/>
  <c r="W656" i="1"/>
  <c r="V657" i="1"/>
  <c r="W657" i="1"/>
  <c r="V658" i="1"/>
  <c r="W658" i="1"/>
  <c r="V659" i="1"/>
  <c r="W659" i="1"/>
  <c r="V660" i="1"/>
  <c r="W660" i="1"/>
  <c r="V661" i="1"/>
  <c r="W661" i="1"/>
  <c r="V662" i="1"/>
  <c r="W662" i="1"/>
  <c r="V663" i="1"/>
  <c r="W663" i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V671" i="1"/>
  <c r="W671" i="1"/>
  <c r="V672" i="1"/>
  <c r="W672" i="1"/>
  <c r="W673" i="1"/>
  <c r="V674" i="1"/>
  <c r="W674" i="1"/>
  <c r="V675" i="1"/>
  <c r="W675" i="1"/>
  <c r="V676" i="1"/>
  <c r="W676" i="1"/>
  <c r="V677" i="1"/>
  <c r="W677" i="1"/>
  <c r="V678" i="1"/>
  <c r="W678" i="1"/>
  <c r="V679" i="1"/>
  <c r="W679" i="1"/>
  <c r="V680" i="1"/>
  <c r="W680" i="1"/>
  <c r="V681" i="1"/>
  <c r="W681" i="1"/>
  <c r="V682" i="1"/>
  <c r="W682" i="1"/>
  <c r="V683" i="1"/>
  <c r="W683" i="1"/>
  <c r="V684" i="1"/>
  <c r="W684" i="1"/>
  <c r="V685" i="1"/>
  <c r="W685" i="1"/>
  <c r="V686" i="1"/>
  <c r="W686" i="1"/>
  <c r="V687" i="1"/>
  <c r="W687" i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V695" i="1"/>
  <c r="W695" i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V704" i="1"/>
  <c r="W704" i="1"/>
  <c r="V705" i="1"/>
  <c r="W705" i="1"/>
  <c r="V706" i="1"/>
  <c r="W706" i="1"/>
  <c r="V707" i="1"/>
  <c r="W707" i="1"/>
  <c r="V708" i="1"/>
  <c r="W708" i="1"/>
  <c r="V709" i="1"/>
  <c r="W709" i="1"/>
  <c r="V710" i="1"/>
  <c r="W710" i="1"/>
  <c r="V711" i="1"/>
  <c r="W711" i="1"/>
  <c r="V712" i="1"/>
  <c r="W712" i="1"/>
  <c r="V713" i="1"/>
  <c r="W713" i="1"/>
  <c r="V714" i="1"/>
  <c r="W714" i="1"/>
  <c r="V715" i="1"/>
  <c r="W715" i="1"/>
  <c r="V716" i="1"/>
  <c r="W716" i="1"/>
  <c r="V717" i="1"/>
  <c r="W717" i="1"/>
  <c r="V718" i="1"/>
  <c r="W718" i="1"/>
  <c r="V719" i="1"/>
  <c r="W719" i="1"/>
  <c r="V720" i="1"/>
  <c r="W720" i="1"/>
  <c r="V721" i="1"/>
  <c r="W721" i="1"/>
  <c r="V722" i="1"/>
  <c r="W722" i="1"/>
  <c r="V723" i="1"/>
  <c r="W723" i="1"/>
  <c r="V724" i="1"/>
  <c r="W724" i="1"/>
  <c r="V725" i="1"/>
  <c r="W725" i="1"/>
  <c r="V726" i="1"/>
  <c r="W726" i="1"/>
  <c r="V727" i="1"/>
  <c r="W727" i="1"/>
  <c r="X727" i="1" s="1"/>
  <c r="S763" i="1" s="1"/>
  <c r="V728" i="1"/>
  <c r="W728" i="1"/>
  <c r="V729" i="1"/>
  <c r="W729" i="1"/>
  <c r="V730" i="1"/>
  <c r="W730" i="1"/>
  <c r="V731" i="1"/>
  <c r="W731" i="1"/>
  <c r="V732" i="1"/>
  <c r="W732" i="1"/>
  <c r="V733" i="1"/>
  <c r="W733" i="1"/>
  <c r="V734" i="1"/>
  <c r="W734" i="1"/>
  <c r="V735" i="1"/>
  <c r="W735" i="1"/>
  <c r="V736" i="1"/>
  <c r="W736" i="1"/>
  <c r="V737" i="1"/>
  <c r="W737" i="1"/>
  <c r="V738" i="1"/>
  <c r="W738" i="1"/>
  <c r="V739" i="1"/>
  <c r="W739" i="1"/>
  <c r="V740" i="1"/>
  <c r="W740" i="1"/>
  <c r="V741" i="1"/>
  <c r="W741" i="1"/>
  <c r="V742" i="1"/>
  <c r="W742" i="1"/>
  <c r="V743" i="1"/>
  <c r="W743" i="1"/>
  <c r="V744" i="1"/>
  <c r="W744" i="1"/>
  <c r="V745" i="1"/>
  <c r="W745" i="1"/>
  <c r="V746" i="1"/>
  <c r="W746" i="1"/>
  <c r="V747" i="1"/>
  <c r="W747" i="1"/>
  <c r="V748" i="1"/>
  <c r="W748" i="1"/>
  <c r="V749" i="1"/>
  <c r="W749" i="1"/>
  <c r="V750" i="1"/>
  <c r="W750" i="1"/>
  <c r="V751" i="1"/>
  <c r="W751" i="1"/>
  <c r="V752" i="1"/>
  <c r="W752" i="1"/>
  <c r="V753" i="1"/>
  <c r="W753" i="1"/>
  <c r="V754" i="1"/>
  <c r="W754" i="1"/>
  <c r="V755" i="1"/>
  <c r="W755" i="1"/>
  <c r="V756" i="1"/>
  <c r="W756" i="1"/>
  <c r="V757" i="1"/>
  <c r="W757" i="1"/>
  <c r="V758" i="1"/>
  <c r="W758" i="1"/>
  <c r="V759" i="1"/>
  <c r="W759" i="1"/>
  <c r="V760" i="1"/>
  <c r="W760" i="1"/>
  <c r="V761" i="1"/>
  <c r="W761" i="1"/>
  <c r="V762" i="1"/>
  <c r="W762" i="1"/>
  <c r="V763" i="1"/>
  <c r="W763" i="1"/>
  <c r="V764" i="1"/>
  <c r="W764" i="1"/>
  <c r="V765" i="1"/>
  <c r="W765" i="1"/>
  <c r="V766" i="1"/>
  <c r="W766" i="1"/>
  <c r="V767" i="1"/>
  <c r="W767" i="1"/>
  <c r="V768" i="1"/>
  <c r="W768" i="1"/>
  <c r="V769" i="1"/>
  <c r="W769" i="1"/>
  <c r="V770" i="1"/>
  <c r="W770" i="1"/>
  <c r="V771" i="1"/>
  <c r="W771" i="1"/>
  <c r="V772" i="1"/>
  <c r="W772" i="1"/>
  <c r="V773" i="1"/>
  <c r="W773" i="1"/>
  <c r="V774" i="1"/>
  <c r="W774" i="1"/>
  <c r="V775" i="1"/>
  <c r="W775" i="1"/>
  <c r="V776" i="1"/>
  <c r="W776" i="1"/>
  <c r="V777" i="1"/>
  <c r="W777" i="1"/>
  <c r="V778" i="1"/>
  <c r="W778" i="1"/>
  <c r="V779" i="1"/>
  <c r="W779" i="1"/>
  <c r="V780" i="1"/>
  <c r="W780" i="1"/>
  <c r="V781" i="1"/>
  <c r="W781" i="1"/>
  <c r="V782" i="1"/>
  <c r="W782" i="1"/>
  <c r="V783" i="1"/>
  <c r="W783" i="1"/>
  <c r="V784" i="1"/>
  <c r="W784" i="1"/>
  <c r="V785" i="1"/>
  <c r="W785" i="1"/>
  <c r="V786" i="1"/>
  <c r="W786" i="1"/>
  <c r="V787" i="1"/>
  <c r="W787" i="1"/>
  <c r="V788" i="1"/>
  <c r="W788" i="1"/>
  <c r="V789" i="1"/>
  <c r="W789" i="1"/>
  <c r="V790" i="1"/>
  <c r="W790" i="1"/>
  <c r="V791" i="1"/>
  <c r="W791" i="1"/>
  <c r="V792" i="1"/>
  <c r="W792" i="1"/>
  <c r="V793" i="1"/>
  <c r="W793" i="1"/>
  <c r="V794" i="1"/>
  <c r="W794" i="1"/>
  <c r="V795" i="1"/>
  <c r="W795" i="1"/>
  <c r="V796" i="1"/>
  <c r="W796" i="1"/>
  <c r="V797" i="1"/>
  <c r="W797" i="1"/>
  <c r="V798" i="1"/>
  <c r="W798" i="1"/>
  <c r="V799" i="1"/>
  <c r="W799" i="1"/>
  <c r="V800" i="1"/>
  <c r="W800" i="1"/>
  <c r="V801" i="1"/>
  <c r="W801" i="1"/>
  <c r="V802" i="1"/>
  <c r="W802" i="1"/>
  <c r="V803" i="1"/>
  <c r="W803" i="1"/>
  <c r="V804" i="1"/>
  <c r="W804" i="1"/>
  <c r="V805" i="1"/>
  <c r="W805" i="1"/>
  <c r="V806" i="1"/>
  <c r="W806" i="1"/>
  <c r="V807" i="1"/>
  <c r="W807" i="1"/>
  <c r="V808" i="1"/>
  <c r="W808" i="1"/>
  <c r="V809" i="1"/>
  <c r="W809" i="1"/>
  <c r="V810" i="1"/>
  <c r="W810" i="1"/>
  <c r="V811" i="1"/>
  <c r="W811" i="1"/>
  <c r="V812" i="1"/>
  <c r="W812" i="1"/>
  <c r="V813" i="1"/>
  <c r="W813" i="1"/>
  <c r="V814" i="1"/>
  <c r="W814" i="1"/>
  <c r="V815" i="1"/>
  <c r="W815" i="1"/>
  <c r="V816" i="1"/>
  <c r="W816" i="1"/>
  <c r="V817" i="1"/>
  <c r="W817" i="1"/>
  <c r="V818" i="1"/>
  <c r="W818" i="1"/>
  <c r="V819" i="1"/>
  <c r="W819" i="1"/>
  <c r="V820" i="1"/>
  <c r="W820" i="1"/>
  <c r="V821" i="1"/>
  <c r="W821" i="1"/>
  <c r="V822" i="1"/>
  <c r="W822" i="1"/>
  <c r="V823" i="1"/>
  <c r="W823" i="1"/>
  <c r="V824" i="1"/>
  <c r="W824" i="1"/>
  <c r="V825" i="1"/>
  <c r="W825" i="1"/>
  <c r="V826" i="1"/>
  <c r="W826" i="1"/>
  <c r="V827" i="1"/>
  <c r="W827" i="1"/>
  <c r="V828" i="1"/>
  <c r="W828" i="1"/>
  <c r="V829" i="1"/>
  <c r="W829" i="1"/>
  <c r="V830" i="1"/>
  <c r="W830" i="1"/>
  <c r="V831" i="1"/>
  <c r="W831" i="1"/>
  <c r="V832" i="1"/>
  <c r="W832" i="1"/>
  <c r="V833" i="1"/>
  <c r="W833" i="1"/>
  <c r="V834" i="1"/>
  <c r="W834" i="1"/>
  <c r="V835" i="1"/>
  <c r="W835" i="1"/>
  <c r="V836" i="1"/>
  <c r="W836" i="1"/>
  <c r="V837" i="1"/>
  <c r="W837" i="1"/>
  <c r="V838" i="1"/>
  <c r="W838" i="1"/>
  <c r="V839" i="1"/>
  <c r="W839" i="1"/>
  <c r="V840" i="1"/>
  <c r="W840" i="1"/>
  <c r="V841" i="1"/>
  <c r="W841" i="1"/>
  <c r="V842" i="1"/>
  <c r="W842" i="1"/>
  <c r="V843" i="1"/>
  <c r="W843" i="1"/>
  <c r="V844" i="1"/>
  <c r="W844" i="1"/>
  <c r="V845" i="1"/>
  <c r="W845" i="1"/>
  <c r="V846" i="1"/>
  <c r="W846" i="1"/>
  <c r="V847" i="1"/>
  <c r="W847" i="1"/>
  <c r="V848" i="1"/>
  <c r="W848" i="1"/>
  <c r="V849" i="1"/>
  <c r="W849" i="1"/>
  <c r="V850" i="1"/>
  <c r="W850" i="1"/>
  <c r="V851" i="1"/>
  <c r="W851" i="1"/>
  <c r="V852" i="1"/>
  <c r="W852" i="1"/>
  <c r="V853" i="1"/>
  <c r="W853" i="1"/>
  <c r="V854" i="1"/>
  <c r="W854" i="1"/>
  <c r="V855" i="1"/>
  <c r="W855" i="1"/>
  <c r="V856" i="1"/>
  <c r="W856" i="1"/>
  <c r="V857" i="1"/>
  <c r="W857" i="1"/>
  <c r="V858" i="1"/>
  <c r="W858" i="1"/>
  <c r="V859" i="1"/>
  <c r="W859" i="1"/>
  <c r="V860" i="1"/>
  <c r="W860" i="1"/>
  <c r="V861" i="1"/>
  <c r="W861" i="1"/>
  <c r="V862" i="1"/>
  <c r="W862" i="1"/>
  <c r="V863" i="1"/>
  <c r="W863" i="1"/>
  <c r="V864" i="1"/>
  <c r="W864" i="1"/>
  <c r="V865" i="1"/>
  <c r="W865" i="1"/>
  <c r="V866" i="1"/>
  <c r="W866" i="1"/>
  <c r="V867" i="1"/>
  <c r="W867" i="1"/>
  <c r="V868" i="1"/>
  <c r="W868" i="1"/>
  <c r="V869" i="1"/>
  <c r="W869" i="1"/>
  <c r="V870" i="1"/>
  <c r="W870" i="1"/>
  <c r="V871" i="1"/>
  <c r="W871" i="1"/>
  <c r="V872" i="1"/>
  <c r="W872" i="1"/>
  <c r="V873" i="1"/>
  <c r="W873" i="1"/>
  <c r="V874" i="1"/>
  <c r="W874" i="1"/>
  <c r="V875" i="1"/>
  <c r="W875" i="1"/>
  <c r="V876" i="1"/>
  <c r="W876" i="1"/>
  <c r="V877" i="1"/>
  <c r="W877" i="1"/>
  <c r="V878" i="1"/>
  <c r="W878" i="1"/>
  <c r="V879" i="1"/>
  <c r="W879" i="1"/>
  <c r="V880" i="1"/>
  <c r="W880" i="1"/>
  <c r="V881" i="1"/>
  <c r="W881" i="1"/>
  <c r="V882" i="1"/>
  <c r="W882" i="1"/>
  <c r="V883" i="1"/>
  <c r="W883" i="1"/>
  <c r="V884" i="1"/>
  <c r="W884" i="1"/>
  <c r="V885" i="1"/>
  <c r="W885" i="1"/>
  <c r="V886" i="1"/>
  <c r="W886" i="1"/>
  <c r="V887" i="1"/>
  <c r="W887" i="1"/>
  <c r="V888" i="1"/>
  <c r="W888" i="1"/>
  <c r="V889" i="1"/>
  <c r="W889" i="1"/>
  <c r="V890" i="1"/>
  <c r="W890" i="1"/>
  <c r="V891" i="1"/>
  <c r="W891" i="1"/>
  <c r="V892" i="1"/>
  <c r="W892" i="1"/>
  <c r="V893" i="1"/>
  <c r="W893" i="1"/>
  <c r="V894" i="1"/>
  <c r="W894" i="1"/>
  <c r="V895" i="1"/>
  <c r="W895" i="1"/>
  <c r="V896" i="1"/>
  <c r="W896" i="1"/>
  <c r="V897" i="1"/>
  <c r="W897" i="1"/>
  <c r="V898" i="1"/>
  <c r="W898" i="1"/>
  <c r="V899" i="1"/>
  <c r="W899" i="1"/>
  <c r="V900" i="1"/>
  <c r="W900" i="1"/>
  <c r="V901" i="1"/>
  <c r="W901" i="1"/>
  <c r="V902" i="1"/>
  <c r="W902" i="1"/>
  <c r="V903" i="1"/>
  <c r="W903" i="1"/>
  <c r="V904" i="1"/>
  <c r="W904" i="1"/>
  <c r="V905" i="1"/>
  <c r="W905" i="1"/>
  <c r="V906" i="1"/>
  <c r="W906" i="1"/>
  <c r="V907" i="1"/>
  <c r="W907" i="1"/>
  <c r="V908" i="1"/>
  <c r="W908" i="1"/>
  <c r="V909" i="1"/>
  <c r="W909" i="1"/>
  <c r="V910" i="1"/>
  <c r="W910" i="1"/>
  <c r="V911" i="1"/>
  <c r="W911" i="1"/>
  <c r="V912" i="1"/>
  <c r="W912" i="1"/>
  <c r="V913" i="1"/>
  <c r="W913" i="1"/>
  <c r="V914" i="1"/>
  <c r="W914" i="1"/>
  <c r="V915" i="1"/>
  <c r="W915" i="1"/>
  <c r="V916" i="1"/>
  <c r="W916" i="1"/>
  <c r="V917" i="1"/>
  <c r="W917" i="1"/>
  <c r="V918" i="1"/>
  <c r="W918" i="1"/>
  <c r="V919" i="1"/>
  <c r="W919" i="1"/>
  <c r="V920" i="1"/>
  <c r="W920" i="1"/>
  <c r="V921" i="1"/>
  <c r="W921" i="1"/>
  <c r="V922" i="1"/>
  <c r="W922" i="1"/>
  <c r="V923" i="1"/>
  <c r="W923" i="1"/>
  <c r="V924" i="1"/>
  <c r="W924" i="1"/>
  <c r="V925" i="1"/>
  <c r="W925" i="1"/>
  <c r="V926" i="1"/>
  <c r="W926" i="1"/>
  <c r="V927" i="1"/>
  <c r="W927" i="1"/>
  <c r="V928" i="1"/>
  <c r="W928" i="1"/>
  <c r="V929" i="1"/>
  <c r="W929" i="1"/>
  <c r="V930" i="1"/>
  <c r="W930" i="1"/>
  <c r="V931" i="1"/>
  <c r="W931" i="1"/>
  <c r="V932" i="1"/>
  <c r="W932" i="1"/>
  <c r="V933" i="1"/>
  <c r="W933" i="1"/>
  <c r="V934" i="1"/>
  <c r="W934" i="1"/>
  <c r="V935" i="1"/>
  <c r="W935" i="1"/>
  <c r="V936" i="1"/>
  <c r="W936" i="1"/>
  <c r="V937" i="1"/>
  <c r="W937" i="1"/>
  <c r="V938" i="1"/>
  <c r="W938" i="1"/>
  <c r="V939" i="1"/>
  <c r="W939" i="1"/>
  <c r="V940" i="1"/>
  <c r="W940" i="1"/>
  <c r="V941" i="1"/>
  <c r="W941" i="1"/>
  <c r="V942" i="1"/>
  <c r="W942" i="1"/>
  <c r="V943" i="1"/>
  <c r="W943" i="1"/>
  <c r="V944" i="1"/>
  <c r="W944" i="1"/>
  <c r="V945" i="1"/>
  <c r="W945" i="1"/>
  <c r="V946" i="1"/>
  <c r="W946" i="1"/>
  <c r="V947" i="1"/>
  <c r="W947" i="1"/>
  <c r="V948" i="1"/>
  <c r="W948" i="1"/>
  <c r="V949" i="1"/>
  <c r="W949" i="1"/>
  <c r="V950" i="1"/>
  <c r="W950" i="1"/>
  <c r="V951" i="1"/>
  <c r="W951" i="1"/>
  <c r="V952" i="1"/>
  <c r="W952" i="1"/>
  <c r="V953" i="1"/>
  <c r="W953" i="1"/>
  <c r="V954" i="1"/>
  <c r="W954" i="1"/>
  <c r="V955" i="1"/>
  <c r="W955" i="1"/>
  <c r="V956" i="1"/>
  <c r="W956" i="1"/>
  <c r="V957" i="1"/>
  <c r="W957" i="1"/>
  <c r="V958" i="1"/>
  <c r="W958" i="1"/>
  <c r="V959" i="1"/>
  <c r="W959" i="1"/>
  <c r="V960" i="1"/>
  <c r="W960" i="1"/>
  <c r="V961" i="1"/>
  <c r="W961" i="1"/>
  <c r="V962" i="1"/>
  <c r="W962" i="1"/>
  <c r="V963" i="1"/>
  <c r="W963" i="1"/>
  <c r="V964" i="1"/>
  <c r="W964" i="1"/>
  <c r="V965" i="1"/>
  <c r="W965" i="1"/>
  <c r="V966" i="1"/>
  <c r="W966" i="1"/>
  <c r="V967" i="1"/>
  <c r="W967" i="1"/>
  <c r="V968" i="1"/>
  <c r="W968" i="1"/>
  <c r="V969" i="1"/>
  <c r="W969" i="1"/>
  <c r="V970" i="1"/>
  <c r="W970" i="1"/>
  <c r="V971" i="1"/>
  <c r="W971" i="1"/>
  <c r="V972" i="1"/>
  <c r="W972" i="1"/>
  <c r="V973" i="1"/>
  <c r="W973" i="1"/>
  <c r="V974" i="1"/>
  <c r="W974" i="1"/>
  <c r="V975" i="1"/>
  <c r="W975" i="1"/>
  <c r="V976" i="1"/>
  <c r="W976" i="1"/>
  <c r="V977" i="1"/>
  <c r="W977" i="1"/>
  <c r="V978" i="1"/>
  <c r="W978" i="1"/>
  <c r="V979" i="1"/>
  <c r="W979" i="1"/>
  <c r="V980" i="1"/>
  <c r="W980" i="1"/>
  <c r="V981" i="1"/>
  <c r="W981" i="1"/>
  <c r="V982" i="1"/>
  <c r="W982" i="1"/>
  <c r="V983" i="1"/>
  <c r="W983" i="1"/>
  <c r="V984" i="1"/>
  <c r="W984" i="1"/>
  <c r="V985" i="1"/>
  <c r="W985" i="1"/>
  <c r="V986" i="1"/>
  <c r="W986" i="1"/>
  <c r="V987" i="1"/>
  <c r="W987" i="1"/>
  <c r="V988" i="1"/>
  <c r="W988" i="1"/>
  <c r="V989" i="1"/>
  <c r="W989" i="1"/>
  <c r="V990" i="1"/>
  <c r="W990" i="1"/>
  <c r="V991" i="1"/>
  <c r="W991" i="1"/>
  <c r="V992" i="1"/>
  <c r="W992" i="1"/>
  <c r="V993" i="1"/>
  <c r="W993" i="1"/>
  <c r="V994" i="1"/>
  <c r="W994" i="1"/>
  <c r="V995" i="1"/>
  <c r="W995" i="1"/>
  <c r="V996" i="1"/>
  <c r="W996" i="1"/>
  <c r="V997" i="1"/>
  <c r="W997" i="1"/>
  <c r="V998" i="1"/>
  <c r="W998" i="1"/>
  <c r="V999" i="1"/>
  <c r="W999" i="1"/>
  <c r="V1000" i="1"/>
  <c r="W1000" i="1"/>
  <c r="V1001" i="1"/>
  <c r="W1001" i="1"/>
  <c r="V1002" i="1"/>
  <c r="W1002" i="1"/>
  <c r="V1003" i="1"/>
  <c r="W1003" i="1"/>
  <c r="V1004" i="1"/>
  <c r="W1004" i="1"/>
  <c r="V1005" i="1"/>
  <c r="W1005" i="1"/>
  <c r="V1006" i="1"/>
  <c r="W1006" i="1"/>
  <c r="V1007" i="1"/>
  <c r="W1007" i="1"/>
  <c r="V1008" i="1"/>
  <c r="W1008" i="1"/>
  <c r="V1009" i="1"/>
  <c r="W1009" i="1"/>
  <c r="V1010" i="1"/>
  <c r="W1010" i="1"/>
  <c r="V1011" i="1"/>
  <c r="W1011" i="1"/>
  <c r="V1012" i="1"/>
  <c r="W1012" i="1"/>
  <c r="V1013" i="1"/>
  <c r="W1013" i="1"/>
  <c r="V1014" i="1"/>
  <c r="W1014" i="1"/>
  <c r="V1015" i="1"/>
  <c r="W1015" i="1"/>
  <c r="V1016" i="1"/>
  <c r="W1016" i="1"/>
  <c r="V1017" i="1"/>
  <c r="W1017" i="1"/>
  <c r="V1018" i="1"/>
  <c r="W1018" i="1"/>
  <c r="V1019" i="1"/>
  <c r="W1019" i="1"/>
  <c r="V1020" i="1"/>
  <c r="W1020" i="1"/>
  <c r="V1021" i="1"/>
  <c r="W1021" i="1"/>
  <c r="V1022" i="1"/>
  <c r="W1022" i="1"/>
  <c r="V1023" i="1"/>
  <c r="W1023" i="1"/>
  <c r="V1024" i="1"/>
  <c r="W1024" i="1"/>
  <c r="V1025" i="1"/>
  <c r="W1025" i="1"/>
  <c r="V1026" i="1"/>
  <c r="W1026" i="1"/>
  <c r="V1027" i="1"/>
  <c r="W1027" i="1"/>
  <c r="V1028" i="1"/>
  <c r="W1028" i="1"/>
  <c r="V1029" i="1"/>
  <c r="W1029" i="1"/>
  <c r="V1030" i="1"/>
  <c r="W1030" i="1"/>
  <c r="V1031" i="1"/>
  <c r="W1031" i="1"/>
  <c r="V1032" i="1"/>
  <c r="W1032" i="1"/>
  <c r="V1033" i="1"/>
  <c r="W1033" i="1"/>
  <c r="V1034" i="1"/>
  <c r="W1034" i="1"/>
  <c r="V1035" i="1"/>
  <c r="W1035" i="1"/>
  <c r="V1036" i="1"/>
  <c r="W1036" i="1"/>
  <c r="V1037" i="1"/>
  <c r="W1037" i="1"/>
  <c r="V1038" i="1"/>
  <c r="W1038" i="1"/>
  <c r="V1039" i="1"/>
  <c r="W1039" i="1"/>
  <c r="V1040" i="1"/>
  <c r="W1040" i="1"/>
  <c r="V1041" i="1"/>
  <c r="W1041" i="1"/>
  <c r="V1042" i="1"/>
  <c r="W1042" i="1"/>
  <c r="V1043" i="1"/>
  <c r="W1043" i="1"/>
  <c r="V1044" i="1"/>
  <c r="W1044" i="1"/>
  <c r="V1045" i="1"/>
  <c r="W1045" i="1"/>
  <c r="V1046" i="1"/>
  <c r="W1046" i="1"/>
  <c r="V1047" i="1"/>
  <c r="W1047" i="1"/>
  <c r="V1048" i="1"/>
  <c r="W1048" i="1"/>
  <c r="V1049" i="1"/>
  <c r="W1049" i="1"/>
  <c r="V1050" i="1"/>
  <c r="W1050" i="1"/>
  <c r="V1051" i="1"/>
  <c r="W1051" i="1"/>
  <c r="V1052" i="1"/>
  <c r="W1052" i="1"/>
  <c r="V1053" i="1"/>
  <c r="W1053" i="1"/>
  <c r="V1054" i="1"/>
  <c r="W1054" i="1"/>
  <c r="V1055" i="1"/>
  <c r="W1055" i="1"/>
  <c r="V1056" i="1"/>
  <c r="W1056" i="1"/>
  <c r="V1057" i="1"/>
  <c r="W1057" i="1"/>
  <c r="V1058" i="1"/>
  <c r="W1058" i="1"/>
  <c r="V1059" i="1"/>
  <c r="W1059" i="1"/>
  <c r="V1060" i="1"/>
  <c r="W1060" i="1"/>
  <c r="V1061" i="1"/>
  <c r="W1061" i="1"/>
  <c r="V1062" i="1"/>
  <c r="W1062" i="1"/>
  <c r="V1063" i="1"/>
  <c r="W1063" i="1"/>
  <c r="V1064" i="1"/>
  <c r="W1064" i="1"/>
  <c r="V1065" i="1"/>
  <c r="W1065" i="1"/>
  <c r="V1066" i="1"/>
  <c r="W1066" i="1"/>
  <c r="V1067" i="1"/>
  <c r="W1067" i="1"/>
  <c r="V1068" i="1"/>
  <c r="W1068" i="1"/>
  <c r="V1069" i="1"/>
  <c r="W1069" i="1"/>
  <c r="V1070" i="1"/>
  <c r="W1070" i="1"/>
  <c r="V1071" i="1"/>
  <c r="W1071" i="1"/>
  <c r="V1072" i="1"/>
  <c r="W1072" i="1"/>
  <c r="V1073" i="1"/>
  <c r="W1073" i="1"/>
  <c r="V1074" i="1"/>
  <c r="W1074" i="1"/>
  <c r="V1075" i="1"/>
  <c r="W1075" i="1"/>
  <c r="V1076" i="1"/>
  <c r="W1076" i="1"/>
  <c r="V1077" i="1"/>
  <c r="W1077" i="1"/>
  <c r="V1078" i="1"/>
  <c r="W1078" i="1"/>
  <c r="V1079" i="1"/>
  <c r="W1079" i="1"/>
  <c r="V1080" i="1"/>
  <c r="W1080" i="1"/>
  <c r="V1081" i="1"/>
  <c r="W1081" i="1"/>
  <c r="V1082" i="1"/>
  <c r="W1082" i="1"/>
  <c r="V1083" i="1"/>
  <c r="W1083" i="1"/>
  <c r="V1084" i="1"/>
  <c r="W1084" i="1"/>
  <c r="V1085" i="1"/>
  <c r="W1085" i="1"/>
  <c r="V1086" i="1"/>
  <c r="W1086" i="1"/>
  <c r="V1087" i="1"/>
  <c r="W1087" i="1"/>
  <c r="V1088" i="1"/>
  <c r="W1088" i="1"/>
  <c r="V1089" i="1"/>
  <c r="W1089" i="1"/>
  <c r="V1090" i="1"/>
  <c r="W1090" i="1"/>
  <c r="V1091" i="1"/>
  <c r="W1091" i="1"/>
  <c r="V1092" i="1"/>
  <c r="W1092" i="1"/>
  <c r="V1093" i="1"/>
  <c r="W1093" i="1"/>
  <c r="V1094" i="1"/>
  <c r="W1094" i="1"/>
  <c r="V1095" i="1"/>
  <c r="W1095" i="1"/>
  <c r="V1096" i="1"/>
  <c r="W1096" i="1"/>
  <c r="V1097" i="1"/>
  <c r="W1097" i="1"/>
  <c r="V1098" i="1"/>
  <c r="W1098" i="1"/>
  <c r="V1099" i="1"/>
  <c r="W1099" i="1"/>
  <c r="V1100" i="1"/>
  <c r="W1100" i="1"/>
  <c r="V1101" i="1"/>
  <c r="W1101" i="1"/>
  <c r="V1102" i="1"/>
  <c r="W1102" i="1"/>
  <c r="V1103" i="1"/>
  <c r="W1103" i="1"/>
  <c r="V1104" i="1"/>
  <c r="W1104" i="1"/>
  <c r="V1105" i="1"/>
  <c r="W1105" i="1"/>
  <c r="V1106" i="1"/>
  <c r="W1106" i="1"/>
  <c r="V1107" i="1"/>
  <c r="W1107" i="1"/>
  <c r="V1108" i="1"/>
  <c r="W1108" i="1"/>
  <c r="V1109" i="1"/>
  <c r="W1109" i="1"/>
  <c r="V1110" i="1"/>
  <c r="W1110" i="1"/>
  <c r="V1111" i="1"/>
  <c r="W1111" i="1"/>
  <c r="V1112" i="1"/>
  <c r="W1112" i="1"/>
  <c r="V1113" i="1"/>
  <c r="W1113" i="1"/>
  <c r="V1114" i="1"/>
  <c r="W1114" i="1"/>
  <c r="V1115" i="1"/>
  <c r="W1115" i="1"/>
  <c r="V1116" i="1"/>
  <c r="W1116" i="1"/>
  <c r="V1117" i="1"/>
  <c r="W1117" i="1"/>
  <c r="V1118" i="1"/>
  <c r="W1118" i="1"/>
  <c r="V1119" i="1"/>
  <c r="W1119" i="1"/>
  <c r="V1120" i="1"/>
  <c r="W1120" i="1"/>
  <c r="V1121" i="1"/>
  <c r="W1121" i="1"/>
  <c r="V1122" i="1"/>
  <c r="W1122" i="1"/>
  <c r="V1123" i="1"/>
  <c r="W1123" i="1"/>
  <c r="V1124" i="1"/>
  <c r="W1124" i="1"/>
  <c r="V1125" i="1"/>
  <c r="W1125" i="1"/>
  <c r="V1126" i="1"/>
  <c r="W1126" i="1"/>
  <c r="V1127" i="1"/>
  <c r="W1127" i="1"/>
  <c r="V1128" i="1"/>
  <c r="W1128" i="1"/>
  <c r="V1129" i="1"/>
  <c r="W1129" i="1"/>
  <c r="V1130" i="1"/>
  <c r="W1130" i="1"/>
  <c r="V1131" i="1"/>
  <c r="W1131" i="1"/>
  <c r="V1132" i="1"/>
  <c r="W1132" i="1"/>
  <c r="V1133" i="1"/>
  <c r="W1133" i="1"/>
  <c r="V1134" i="1"/>
  <c r="W1134" i="1"/>
  <c r="V1135" i="1"/>
  <c r="W1135" i="1"/>
  <c r="V1136" i="1"/>
  <c r="W1136" i="1"/>
  <c r="V1137" i="1"/>
  <c r="W1137" i="1"/>
  <c r="V1138" i="1"/>
  <c r="W1138" i="1"/>
  <c r="V1139" i="1"/>
  <c r="W1139" i="1"/>
  <c r="V1140" i="1"/>
  <c r="W1140" i="1"/>
  <c r="V1141" i="1"/>
  <c r="W1141" i="1"/>
  <c r="V1142" i="1"/>
  <c r="W1142" i="1"/>
  <c r="V1143" i="1"/>
  <c r="W1143" i="1"/>
  <c r="V1144" i="1"/>
  <c r="W1144" i="1"/>
  <c r="V1145" i="1"/>
  <c r="W1145" i="1"/>
  <c r="V1146" i="1"/>
  <c r="W1146" i="1"/>
  <c r="V1147" i="1"/>
  <c r="W1147" i="1"/>
  <c r="V1148" i="1"/>
  <c r="W1148" i="1"/>
  <c r="V1149" i="1"/>
  <c r="W1149" i="1"/>
  <c r="V1150" i="1"/>
  <c r="W1150" i="1"/>
  <c r="V1151" i="1"/>
  <c r="W1151" i="1"/>
  <c r="V1152" i="1"/>
  <c r="W1152" i="1"/>
  <c r="V1153" i="1"/>
  <c r="W1153" i="1"/>
  <c r="V1154" i="1"/>
  <c r="W1154" i="1"/>
  <c r="V1155" i="1"/>
  <c r="W1155" i="1"/>
  <c r="V1156" i="1"/>
  <c r="W1156" i="1"/>
  <c r="X829" i="1"/>
  <c r="S865" i="1" s="1"/>
  <c r="X869" i="1"/>
  <c r="S905" i="1" s="1"/>
  <c r="X517" i="1"/>
  <c r="X541" i="1"/>
  <c r="X549" i="1"/>
  <c r="S585" i="1" s="1"/>
  <c r="X709" i="1"/>
  <c r="S745" i="1" s="1"/>
  <c r="W509" i="1"/>
  <c r="V509" i="1"/>
  <c r="X521" i="1"/>
  <c r="X522" i="1"/>
  <c r="S558" i="1" s="1"/>
  <c r="X529" i="1"/>
  <c r="X532" i="1"/>
  <c r="S568" i="1" s="1"/>
  <c r="X534" i="1"/>
  <c r="X539" i="1"/>
  <c r="X546" i="1"/>
  <c r="X577" i="1"/>
  <c r="S613" i="1" s="1"/>
  <c r="X578" i="1"/>
  <c r="S614" i="1" s="1"/>
  <c r="X594" i="1"/>
  <c r="S630" i="1" s="1"/>
  <c r="X610" i="1"/>
  <c r="S646" i="1" s="1"/>
  <c r="X622" i="1"/>
  <c r="S658" i="1" s="1"/>
  <c r="X673" i="1"/>
  <c r="S709" i="1" s="1"/>
  <c r="X710" i="1"/>
  <c r="S746" i="1" s="1"/>
  <c r="X774" i="1"/>
  <c r="S810" i="1" s="1"/>
  <c r="X801" i="1"/>
  <c r="S837" i="1" s="1"/>
  <c r="X826" i="1"/>
  <c r="S862" i="1" s="1"/>
  <c r="X543" i="1" l="1"/>
  <c r="X759" i="1"/>
  <c r="S795" i="1" s="1"/>
  <c r="X670" i="1"/>
  <c r="S706" i="1" s="1"/>
  <c r="X654" i="1"/>
  <c r="S690" i="1" s="1"/>
  <c r="X638" i="1"/>
  <c r="S674" i="1" s="1"/>
  <c r="X566" i="1"/>
  <c r="S602" i="1" s="1"/>
  <c r="X562" i="1"/>
  <c r="S598" i="1" s="1"/>
  <c r="X550" i="1"/>
  <c r="S586" i="1" s="1"/>
  <c r="S582" i="1"/>
  <c r="X902" i="1"/>
  <c r="X913" i="1"/>
  <c r="S949" i="1" s="1"/>
  <c r="X908" i="1"/>
  <c r="S944" i="1" s="1"/>
  <c r="X804" i="1"/>
  <c r="S840" i="1" s="1"/>
  <c r="X700" i="1"/>
  <c r="S736" i="1" s="1"/>
  <c r="X655" i="1"/>
  <c r="S691" i="1" s="1"/>
  <c r="X876" i="1"/>
  <c r="S912" i="1" s="1"/>
  <c r="X848" i="1"/>
  <c r="S884" i="1" s="1"/>
  <c r="X828" i="1"/>
  <c r="S864" i="1" s="1"/>
  <c r="X764" i="1"/>
  <c r="S800" i="1" s="1"/>
  <c r="X720" i="1"/>
  <c r="S756" i="1" s="1"/>
  <c r="X563" i="1"/>
  <c r="S599" i="1" s="1"/>
  <c r="X523" i="1"/>
  <c r="S559" i="1" s="1"/>
  <c r="X887" i="1"/>
  <c r="X791" i="1"/>
  <c r="S827" i="1" s="1"/>
  <c r="X775" i="1"/>
  <c r="S811" i="1" s="1"/>
  <c r="X715" i="1"/>
  <c r="S751" i="1" s="1"/>
  <c r="X711" i="1"/>
  <c r="S747" i="1" s="1"/>
  <c r="X635" i="1"/>
  <c r="S671" i="1" s="1"/>
  <c r="X615" i="1"/>
  <c r="S651" i="1" s="1"/>
  <c r="X611" i="1"/>
  <c r="S647" i="1" s="1"/>
  <c r="X575" i="1"/>
  <c r="S611" i="1" s="1"/>
  <c r="X571" i="1"/>
  <c r="S607" i="1" s="1"/>
  <c r="X567" i="1"/>
  <c r="S603" i="1" s="1"/>
  <c r="X559" i="1"/>
  <c r="S595" i="1" s="1"/>
  <c r="X555" i="1"/>
  <c r="S591" i="1" s="1"/>
  <c r="X551" i="1"/>
  <c r="S587" i="1" s="1"/>
  <c r="X547" i="1"/>
  <c r="X535" i="1"/>
  <c r="Y535" i="1" s="1"/>
  <c r="X531" i="1"/>
  <c r="Y531" i="1" s="1"/>
  <c r="X527" i="1"/>
  <c r="Y527" i="1" s="1"/>
  <c r="X519" i="1"/>
  <c r="S555" i="1" s="1"/>
  <c r="X515" i="1"/>
  <c r="Y515" i="1" s="1"/>
  <c r="X511" i="1"/>
  <c r="S547" i="1" s="1"/>
  <c r="X1016" i="1"/>
  <c r="S1052" i="1" s="1"/>
  <c r="X760" i="1"/>
  <c r="S796" i="1" s="1"/>
  <c r="X740" i="1"/>
  <c r="S776" i="1" s="1"/>
  <c r="X1079" i="1"/>
  <c r="S1115" i="1" s="1"/>
  <c r="X1023" i="1"/>
  <c r="S1059" i="1" s="1"/>
  <c r="X907" i="1"/>
  <c r="S943" i="1" s="1"/>
  <c r="X883" i="1"/>
  <c r="S919" i="1" s="1"/>
  <c r="X867" i="1"/>
  <c r="S903" i="1" s="1"/>
  <c r="X851" i="1"/>
  <c r="S887" i="1" s="1"/>
  <c r="X831" i="1"/>
  <c r="S867" i="1" s="1"/>
  <c r="X819" i="1"/>
  <c r="S855" i="1" s="1"/>
  <c r="X803" i="1"/>
  <c r="S839" i="1" s="1"/>
  <c r="X787" i="1"/>
  <c r="S823" i="1" s="1"/>
  <c r="X743" i="1"/>
  <c r="S779" i="1" s="1"/>
  <c r="X731" i="1"/>
  <c r="S767" i="1" s="1"/>
  <c r="X699" i="1"/>
  <c r="S735" i="1" s="1"/>
  <c r="X683" i="1"/>
  <c r="S719" i="1" s="1"/>
  <c r="X987" i="1"/>
  <c r="S1023" i="1" s="1"/>
  <c r="X979" i="1"/>
  <c r="S1015" i="1" s="1"/>
  <c r="X975" i="1"/>
  <c r="S1011" i="1" s="1"/>
  <c r="X967" i="1"/>
  <c r="X955" i="1"/>
  <c r="S991" i="1" s="1"/>
  <c r="X939" i="1"/>
  <c r="S975" i="1" s="1"/>
  <c r="X871" i="1"/>
  <c r="S907" i="1" s="1"/>
  <c r="X847" i="1"/>
  <c r="S883" i="1" s="1"/>
  <c r="X835" i="1"/>
  <c r="S871" i="1" s="1"/>
  <c r="X982" i="1"/>
  <c r="S1018" i="1" s="1"/>
  <c r="X942" i="1"/>
  <c r="S978" i="1" s="1"/>
  <c r="X886" i="1"/>
  <c r="S922" i="1" s="1"/>
  <c r="X874" i="1"/>
  <c r="S910" i="1" s="1"/>
  <c r="X838" i="1"/>
  <c r="S874" i="1" s="1"/>
  <c r="X742" i="1"/>
  <c r="S778" i="1" s="1"/>
  <c r="X678" i="1"/>
  <c r="S714" i="1" s="1"/>
  <c r="X642" i="1"/>
  <c r="S678" i="1" s="1"/>
  <c r="X626" i="1"/>
  <c r="S662" i="1" s="1"/>
  <c r="X606" i="1"/>
  <c r="S642" i="1" s="1"/>
  <c r="X784" i="1"/>
  <c r="S820" i="1" s="1"/>
  <c r="X716" i="1"/>
  <c r="S752" i="1" s="1"/>
  <c r="X676" i="1"/>
  <c r="S712" i="1" s="1"/>
  <c r="X644" i="1"/>
  <c r="S680" i="1" s="1"/>
  <c r="X592" i="1"/>
  <c r="S628" i="1" s="1"/>
  <c r="X544" i="1"/>
  <c r="S580" i="1" s="1"/>
  <c r="X1071" i="1"/>
  <c r="X1110" i="1"/>
  <c r="S1146" i="1" s="1"/>
  <c r="X1106" i="1"/>
  <c r="X1102" i="1"/>
  <c r="S1138" i="1" s="1"/>
  <c r="X1098" i="1"/>
  <c r="S1134" i="1" s="1"/>
  <c r="X1094" i="1"/>
  <c r="S1130" i="1" s="1"/>
  <c r="X1090" i="1"/>
  <c r="S1126" i="1" s="1"/>
  <c r="X1086" i="1"/>
  <c r="S1122" i="1" s="1"/>
  <c r="X1082" i="1"/>
  <c r="X1078" i="1"/>
  <c r="X1074" i="1"/>
  <c r="S1110" i="1" s="1"/>
  <c r="X1070" i="1"/>
  <c r="X1063" i="1"/>
  <c r="S1099" i="1" s="1"/>
  <c r="X1059" i="1"/>
  <c r="S1095" i="1" s="1"/>
  <c r="X1051" i="1"/>
  <c r="S1087" i="1" s="1"/>
  <c r="X1047" i="1"/>
  <c r="S1083" i="1" s="1"/>
  <c r="X1043" i="1"/>
  <c r="S1079" i="1" s="1"/>
  <c r="X1039" i="1"/>
  <c r="X1015" i="1"/>
  <c r="S1051" i="1" s="1"/>
  <c r="X1011" i="1"/>
  <c r="S1047" i="1" s="1"/>
  <c r="X1007" i="1"/>
  <c r="S1043" i="1" s="1"/>
  <c r="X999" i="1"/>
  <c r="X995" i="1"/>
  <c r="X991" i="1"/>
  <c r="S1027" i="1" s="1"/>
  <c r="X983" i="1"/>
  <c r="S1019" i="1" s="1"/>
  <c r="X971" i="1"/>
  <c r="S1007" i="1" s="1"/>
  <c r="X963" i="1"/>
  <c r="X959" i="1"/>
  <c r="X951" i="1"/>
  <c r="S987" i="1" s="1"/>
  <c r="X947" i="1"/>
  <c r="S983" i="1" s="1"/>
  <c r="X943" i="1"/>
  <c r="S979" i="1" s="1"/>
  <c r="X935" i="1"/>
  <c r="S971" i="1" s="1"/>
  <c r="X931" i="1"/>
  <c r="X927" i="1"/>
  <c r="X923" i="1"/>
  <c r="X919" i="1"/>
  <c r="S955" i="1" s="1"/>
  <c r="X915" i="1"/>
  <c r="S951" i="1" s="1"/>
  <c r="X911" i="1"/>
  <c r="S947" i="1" s="1"/>
  <c r="X903" i="1"/>
  <c r="S939" i="1" s="1"/>
  <c r="X899" i="1"/>
  <c r="S935" i="1" s="1"/>
  <c r="X895" i="1"/>
  <c r="X891" i="1"/>
  <c r="X879" i="1"/>
  <c r="S915" i="1" s="1"/>
  <c r="X875" i="1"/>
  <c r="S911" i="1" s="1"/>
  <c r="X863" i="1"/>
  <c r="S899" i="1" s="1"/>
  <c r="X859" i="1"/>
  <c r="S895" i="1" s="1"/>
  <c r="X855" i="1"/>
  <c r="S891" i="1" s="1"/>
  <c r="X843" i="1"/>
  <c r="S879" i="1" s="1"/>
  <c r="X839" i="1"/>
  <c r="S875" i="1" s="1"/>
  <c r="X827" i="1"/>
  <c r="S863" i="1" s="1"/>
  <c r="X823" i="1"/>
  <c r="S859" i="1" s="1"/>
  <c r="X815" i="1"/>
  <c r="S851" i="1" s="1"/>
  <c r="X811" i="1"/>
  <c r="S847" i="1" s="1"/>
  <c r="X807" i="1"/>
  <c r="S843" i="1" s="1"/>
  <c r="X799" i="1"/>
  <c r="S835" i="1" s="1"/>
  <c r="X795" i="1"/>
  <c r="S831" i="1" s="1"/>
  <c r="X783" i="1"/>
  <c r="S819" i="1" s="1"/>
  <c r="X779" i="1"/>
  <c r="S815" i="1" s="1"/>
  <c r="X771" i="1"/>
  <c r="S807" i="1" s="1"/>
  <c r="X767" i="1"/>
  <c r="S803" i="1" s="1"/>
  <c r="X763" i="1"/>
  <c r="S799" i="1" s="1"/>
  <c r="X755" i="1"/>
  <c r="S791" i="1" s="1"/>
  <c r="X751" i="1"/>
  <c r="S787" i="1" s="1"/>
  <c r="X747" i="1"/>
  <c r="S783" i="1" s="1"/>
  <c r="X739" i="1"/>
  <c r="S775" i="1" s="1"/>
  <c r="X735" i="1"/>
  <c r="S771" i="1" s="1"/>
  <c r="X723" i="1"/>
  <c r="S759" i="1" s="1"/>
  <c r="X719" i="1"/>
  <c r="S755" i="1" s="1"/>
  <c r="X707" i="1"/>
  <c r="S743" i="1" s="1"/>
  <c r="X703" i="1"/>
  <c r="S739" i="1" s="1"/>
  <c r="X695" i="1"/>
  <c r="S731" i="1" s="1"/>
  <c r="X691" i="1"/>
  <c r="S727" i="1" s="1"/>
  <c r="X687" i="1"/>
  <c r="S723" i="1" s="1"/>
  <c r="X679" i="1"/>
  <c r="S715" i="1" s="1"/>
  <c r="X675" i="1"/>
  <c r="S711" i="1" s="1"/>
  <c r="X666" i="1"/>
  <c r="S702" i="1" s="1"/>
  <c r="X662" i="1"/>
  <c r="S698" i="1" s="1"/>
  <c r="X658" i="1"/>
  <c r="S694" i="1" s="1"/>
  <c r="X650" i="1"/>
  <c r="S686" i="1" s="1"/>
  <c r="X646" i="1"/>
  <c r="S682" i="1" s="1"/>
  <c r="X634" i="1"/>
  <c r="S670" i="1" s="1"/>
  <c r="X630" i="1"/>
  <c r="S666" i="1" s="1"/>
  <c r="X618" i="1"/>
  <c r="S654" i="1" s="1"/>
  <c r="X614" i="1"/>
  <c r="S650" i="1" s="1"/>
  <c r="X602" i="1"/>
  <c r="S638" i="1" s="1"/>
  <c r="X598" i="1"/>
  <c r="S634" i="1" s="1"/>
  <c r="X590" i="1"/>
  <c r="S626" i="1" s="1"/>
  <c r="X586" i="1"/>
  <c r="S622" i="1" s="1"/>
  <c r="X582" i="1"/>
  <c r="X574" i="1"/>
  <c r="S610" i="1" s="1"/>
  <c r="X570" i="1"/>
  <c r="S606" i="1" s="1"/>
  <c r="X558" i="1"/>
  <c r="S594" i="1" s="1"/>
  <c r="X554" i="1"/>
  <c r="S590" i="1" s="1"/>
  <c r="X542" i="1"/>
  <c r="Y542" i="1" s="1"/>
  <c r="Y578" i="1" s="1"/>
  <c r="Z578" i="1" s="1"/>
  <c r="X538" i="1"/>
  <c r="Y538" i="1" s="1"/>
  <c r="X530" i="1"/>
  <c r="Y530" i="1" s="1"/>
  <c r="X526" i="1"/>
  <c r="Y526" i="1" s="1"/>
  <c r="X518" i="1"/>
  <c r="Y518" i="1" s="1"/>
  <c r="X1066" i="1"/>
  <c r="S1102" i="1" s="1"/>
  <c r="X1062" i="1"/>
  <c r="S1098" i="1" s="1"/>
  <c r="X1058" i="1"/>
  <c r="S1094" i="1" s="1"/>
  <c r="X1054" i="1"/>
  <c r="S1090" i="1" s="1"/>
  <c r="X1050" i="1"/>
  <c r="S1086" i="1" s="1"/>
  <c r="X1046" i="1"/>
  <c r="X1042" i="1"/>
  <c r="X1038" i="1"/>
  <c r="S1074" i="1" s="1"/>
  <c r="X1034" i="1"/>
  <c r="X1030" i="1"/>
  <c r="S1066" i="1" s="1"/>
  <c r="X1026" i="1"/>
  <c r="S1062" i="1" s="1"/>
  <c r="X1022" i="1"/>
  <c r="S1058" i="1" s="1"/>
  <c r="X1018" i="1"/>
  <c r="S1054" i="1" s="1"/>
  <c r="X1014" i="1"/>
  <c r="S1050" i="1" s="1"/>
  <c r="X1010" i="1"/>
  <c r="X1006" i="1"/>
  <c r="X1002" i="1"/>
  <c r="S1038" i="1" s="1"/>
  <c r="X998" i="1"/>
  <c r="X994" i="1"/>
  <c r="S1030" i="1" s="1"/>
  <c r="X990" i="1"/>
  <c r="S1026" i="1" s="1"/>
  <c r="X986" i="1"/>
  <c r="S1022" i="1" s="1"/>
  <c r="X978" i="1"/>
  <c r="S1014" i="1" s="1"/>
  <c r="X974" i="1"/>
  <c r="X970" i="1"/>
  <c r="X966" i="1"/>
  <c r="S1002" i="1" s="1"/>
  <c r="X962" i="1"/>
  <c r="X958" i="1"/>
  <c r="S994" i="1" s="1"/>
  <c r="X954" i="1"/>
  <c r="S990" i="1" s="1"/>
  <c r="X950" i="1"/>
  <c r="S986" i="1" s="1"/>
  <c r="X946" i="1"/>
  <c r="S982" i="1" s="1"/>
  <c r="X938" i="1"/>
  <c r="X934" i="1"/>
  <c r="X930" i="1"/>
  <c r="S966" i="1" s="1"/>
  <c r="X926" i="1"/>
  <c r="X922" i="1"/>
  <c r="S958" i="1" s="1"/>
  <c r="X918" i="1"/>
  <c r="S954" i="1" s="1"/>
  <c r="X914" i="1"/>
  <c r="S950" i="1" s="1"/>
  <c r="X910" i="1"/>
  <c r="S946" i="1" s="1"/>
  <c r="X906" i="1"/>
  <c r="S942" i="1" s="1"/>
  <c r="X898" i="1"/>
  <c r="X894" i="1"/>
  <c r="S930" i="1" s="1"/>
  <c r="X890" i="1"/>
  <c r="X882" i="1"/>
  <c r="S918" i="1" s="1"/>
  <c r="X878" i="1"/>
  <c r="S914" i="1" s="1"/>
  <c r="X870" i="1"/>
  <c r="S906" i="1" s="1"/>
  <c r="X866" i="1"/>
  <c r="S902" i="1" s="1"/>
  <c r="X862" i="1"/>
  <c r="S898" i="1" s="1"/>
  <c r="X858" i="1"/>
  <c r="S894" i="1" s="1"/>
  <c r="X854" i="1"/>
  <c r="S890" i="1" s="1"/>
  <c r="X850" i="1"/>
  <c r="S886" i="1" s="1"/>
  <c r="X846" i="1"/>
  <c r="S882" i="1" s="1"/>
  <c r="X842" i="1"/>
  <c r="S878" i="1" s="1"/>
  <c r="X834" i="1"/>
  <c r="S870" i="1" s="1"/>
  <c r="X830" i="1"/>
  <c r="S866" i="1" s="1"/>
  <c r="X822" i="1"/>
  <c r="S858" i="1" s="1"/>
  <c r="X818" i="1"/>
  <c r="S854" i="1" s="1"/>
  <c r="X814" i="1"/>
  <c r="S850" i="1" s="1"/>
  <c r="X810" i="1"/>
  <c r="S846" i="1" s="1"/>
  <c r="X806" i="1"/>
  <c r="S842" i="1" s="1"/>
  <c r="X802" i="1"/>
  <c r="S838" i="1" s="1"/>
  <c r="X798" i="1"/>
  <c r="S834" i="1" s="1"/>
  <c r="X794" i="1"/>
  <c r="S830" i="1" s="1"/>
  <c r="X790" i="1"/>
  <c r="S826" i="1" s="1"/>
  <c r="X786" i="1"/>
  <c r="S822" i="1" s="1"/>
  <c r="X782" i="1"/>
  <c r="S818" i="1" s="1"/>
  <c r="X778" i="1"/>
  <c r="S814" i="1" s="1"/>
  <c r="X770" i="1"/>
  <c r="S806" i="1" s="1"/>
  <c r="X766" i="1"/>
  <c r="S802" i="1" s="1"/>
  <c r="X762" i="1"/>
  <c r="S798" i="1" s="1"/>
  <c r="X758" i="1"/>
  <c r="S794" i="1" s="1"/>
  <c r="X754" i="1"/>
  <c r="S790" i="1" s="1"/>
  <c r="X750" i="1"/>
  <c r="S786" i="1" s="1"/>
  <c r="X746" i="1"/>
  <c r="S782" i="1" s="1"/>
  <c r="X738" i="1"/>
  <c r="S774" i="1" s="1"/>
  <c r="X734" i="1"/>
  <c r="S770" i="1" s="1"/>
  <c r="X730" i="1"/>
  <c r="S766" i="1" s="1"/>
  <c r="X726" i="1"/>
  <c r="S762" i="1" s="1"/>
  <c r="X722" i="1"/>
  <c r="S758" i="1" s="1"/>
  <c r="X718" i="1"/>
  <c r="S754" i="1" s="1"/>
  <c r="X714" i="1"/>
  <c r="S750" i="1" s="1"/>
  <c r="X706" i="1"/>
  <c r="S742" i="1" s="1"/>
  <c r="X702" i="1"/>
  <c r="S738" i="1" s="1"/>
  <c r="X1032" i="1"/>
  <c r="X940" i="1"/>
  <c r="S976" i="1" s="1"/>
  <c r="X916" i="1"/>
  <c r="S952" i="1" s="1"/>
  <c r="X904" i="1"/>
  <c r="S940" i="1" s="1"/>
  <c r="X880" i="1"/>
  <c r="S916" i="1" s="1"/>
  <c r="X872" i="1"/>
  <c r="S908" i="1" s="1"/>
  <c r="X860" i="1"/>
  <c r="S896" i="1" s="1"/>
  <c r="X852" i="1"/>
  <c r="S888" i="1" s="1"/>
  <c r="X844" i="1"/>
  <c r="S880" i="1" s="1"/>
  <c r="X840" i="1"/>
  <c r="S876" i="1" s="1"/>
  <c r="X832" i="1"/>
  <c r="S868" i="1" s="1"/>
  <c r="X824" i="1"/>
  <c r="S860" i="1" s="1"/>
  <c r="X820" i="1"/>
  <c r="S856" i="1" s="1"/>
  <c r="X816" i="1"/>
  <c r="S852" i="1" s="1"/>
  <c r="X812" i="1"/>
  <c r="S848" i="1" s="1"/>
  <c r="X808" i="1"/>
  <c r="S844" i="1" s="1"/>
  <c r="X800" i="1"/>
  <c r="S836" i="1" s="1"/>
  <c r="X796" i="1"/>
  <c r="S832" i="1" s="1"/>
  <c r="X792" i="1"/>
  <c r="S828" i="1" s="1"/>
  <c r="X788" i="1"/>
  <c r="S824" i="1" s="1"/>
  <c r="X780" i="1"/>
  <c r="S816" i="1" s="1"/>
  <c r="X776" i="1"/>
  <c r="S812" i="1" s="1"/>
  <c r="X772" i="1"/>
  <c r="S808" i="1" s="1"/>
  <c r="X768" i="1"/>
  <c r="S804" i="1" s="1"/>
  <c r="X756" i="1"/>
  <c r="S792" i="1" s="1"/>
  <c r="X752" i="1"/>
  <c r="S788" i="1" s="1"/>
  <c r="X748" i="1"/>
  <c r="S784" i="1" s="1"/>
  <c r="X744" i="1"/>
  <c r="S780" i="1" s="1"/>
  <c r="X736" i="1"/>
  <c r="S772" i="1" s="1"/>
  <c r="X732" i="1"/>
  <c r="S768" i="1" s="1"/>
  <c r="X728" i="1"/>
  <c r="S764" i="1" s="1"/>
  <c r="X724" i="1"/>
  <c r="S760" i="1" s="1"/>
  <c r="X712" i="1"/>
  <c r="S748" i="1" s="1"/>
  <c r="X708" i="1"/>
  <c r="S744" i="1" s="1"/>
  <c r="X704" i="1"/>
  <c r="S740" i="1" s="1"/>
  <c r="X696" i="1"/>
  <c r="S732" i="1" s="1"/>
  <c r="X692" i="1"/>
  <c r="S728" i="1" s="1"/>
  <c r="X688" i="1"/>
  <c r="S724" i="1" s="1"/>
  <c r="X684" i="1"/>
  <c r="S720" i="1" s="1"/>
  <c r="X680" i="1"/>
  <c r="S716" i="1" s="1"/>
  <c r="X671" i="1"/>
  <c r="S707" i="1" s="1"/>
  <c r="X667" i="1"/>
  <c r="S703" i="1" s="1"/>
  <c r="X663" i="1"/>
  <c r="S699" i="1" s="1"/>
  <c r="X659" i="1"/>
  <c r="S695" i="1" s="1"/>
  <c r="X651" i="1"/>
  <c r="S687" i="1" s="1"/>
  <c r="X647" i="1"/>
  <c r="S683" i="1" s="1"/>
  <c r="X643" i="1"/>
  <c r="S679" i="1" s="1"/>
  <c r="X639" i="1"/>
  <c r="S675" i="1" s="1"/>
  <c r="X631" i="1"/>
  <c r="S667" i="1" s="1"/>
  <c r="X627" i="1"/>
  <c r="S663" i="1" s="1"/>
  <c r="X623" i="1"/>
  <c r="S659" i="1" s="1"/>
  <c r="X619" i="1"/>
  <c r="S655" i="1" s="1"/>
  <c r="X607" i="1"/>
  <c r="S643" i="1" s="1"/>
  <c r="X603" i="1"/>
  <c r="S639" i="1" s="1"/>
  <c r="X599" i="1"/>
  <c r="S635" i="1" s="1"/>
  <c r="X595" i="1"/>
  <c r="S631" i="1" s="1"/>
  <c r="X591" i="1"/>
  <c r="S627" i="1" s="1"/>
  <c r="X587" i="1"/>
  <c r="S623" i="1" s="1"/>
  <c r="X583" i="1"/>
  <c r="S619" i="1" s="1"/>
  <c r="X579" i="1"/>
  <c r="S615" i="1" s="1"/>
  <c r="X988" i="1"/>
  <c r="S1024" i="1" s="1"/>
  <c r="X672" i="1"/>
  <c r="S708" i="1" s="1"/>
  <c r="X668" i="1"/>
  <c r="S704" i="1" s="1"/>
  <c r="X664" i="1"/>
  <c r="S700" i="1" s="1"/>
  <c r="X660" i="1"/>
  <c r="S696" i="1" s="1"/>
  <c r="X656" i="1"/>
  <c r="S692" i="1" s="1"/>
  <c r="X652" i="1"/>
  <c r="S688" i="1" s="1"/>
  <c r="X648" i="1"/>
  <c r="S684" i="1" s="1"/>
  <c r="X640" i="1"/>
  <c r="S676" i="1" s="1"/>
  <c r="X636" i="1"/>
  <c r="S672" i="1" s="1"/>
  <c r="X632" i="1"/>
  <c r="S668" i="1" s="1"/>
  <c r="X628" i="1"/>
  <c r="S664" i="1" s="1"/>
  <c r="X624" i="1"/>
  <c r="S660" i="1" s="1"/>
  <c r="X620" i="1"/>
  <c r="S656" i="1" s="1"/>
  <c r="X616" i="1"/>
  <c r="S652" i="1" s="1"/>
  <c r="X612" i="1"/>
  <c r="S648" i="1" s="1"/>
  <c r="X608" i="1"/>
  <c r="S644" i="1" s="1"/>
  <c r="X604" i="1"/>
  <c r="S640" i="1" s="1"/>
  <c r="X600" i="1"/>
  <c r="S636" i="1" s="1"/>
  <c r="X596" i="1"/>
  <c r="S632" i="1" s="1"/>
  <c r="X588" i="1"/>
  <c r="S624" i="1" s="1"/>
  <c r="X584" i="1"/>
  <c r="S620" i="1" s="1"/>
  <c r="X580" i="1"/>
  <c r="S616" i="1" s="1"/>
  <c r="X576" i="1"/>
  <c r="S612" i="1" s="1"/>
  <c r="X572" i="1"/>
  <c r="S608" i="1" s="1"/>
  <c r="X568" i="1"/>
  <c r="S604" i="1" s="1"/>
  <c r="X564" i="1"/>
  <c r="S600" i="1" s="1"/>
  <c r="X560" i="1"/>
  <c r="S596" i="1" s="1"/>
  <c r="X556" i="1"/>
  <c r="S592" i="1" s="1"/>
  <c r="X552" i="1"/>
  <c r="S588" i="1" s="1"/>
  <c r="X540" i="1"/>
  <c r="Y540" i="1" s="1"/>
  <c r="X536" i="1"/>
  <c r="Y536" i="1" s="1"/>
  <c r="X528" i="1"/>
  <c r="S564" i="1" s="1"/>
  <c r="X524" i="1"/>
  <c r="Y524" i="1" s="1"/>
  <c r="X520" i="1"/>
  <c r="Y520" i="1" s="1"/>
  <c r="X516" i="1"/>
  <c r="Y516" i="1" s="1"/>
  <c r="X512" i="1"/>
  <c r="Y512" i="1" s="1"/>
  <c r="X1064" i="1"/>
  <c r="S1100" i="1" s="1"/>
  <c r="X992" i="1"/>
  <c r="S1028" i="1" s="1"/>
  <c r="X1103" i="1"/>
  <c r="X1084" i="1"/>
  <c r="S1120" i="1" s="1"/>
  <c r="X976" i="1"/>
  <c r="S1012" i="1" s="1"/>
  <c r="X514" i="1"/>
  <c r="Y514" i="1" s="1"/>
  <c r="Y550" i="1" s="1"/>
  <c r="X1120" i="1"/>
  <c r="S1156" i="1" s="1"/>
  <c r="X1076" i="1"/>
  <c r="X1154" i="1"/>
  <c r="X1150" i="1"/>
  <c r="X1146" i="1"/>
  <c r="S1182" i="1" s="1"/>
  <c r="X1142" i="1"/>
  <c r="X1138" i="1"/>
  <c r="S1174" i="1" s="1"/>
  <c r="X1134" i="1"/>
  <c r="S1170" i="1" s="1"/>
  <c r="X1130" i="1"/>
  <c r="S1166" i="1" s="1"/>
  <c r="X1126" i="1"/>
  <c r="S1162" i="1" s="1"/>
  <c r="X1122" i="1"/>
  <c r="S1158" i="1" s="1"/>
  <c r="X1118" i="1"/>
  <c r="X1114" i="1"/>
  <c r="X645" i="1"/>
  <c r="S681" i="1" s="1"/>
  <c r="X609" i="1"/>
  <c r="S645" i="1" s="1"/>
  <c r="X581" i="1"/>
  <c r="S1202" i="1"/>
  <c r="S1218" i="1"/>
  <c r="S1214" i="1"/>
  <c r="S1223" i="1"/>
  <c r="S1195" i="1"/>
  <c r="S1193" i="1"/>
  <c r="X510" i="1"/>
  <c r="S1199" i="1"/>
  <c r="S1211" i="1"/>
  <c r="S1217" i="1"/>
  <c r="S1215" i="1"/>
  <c r="X698" i="1"/>
  <c r="S734" i="1" s="1"/>
  <c r="X694" i="1"/>
  <c r="S730" i="1" s="1"/>
  <c r="X690" i="1"/>
  <c r="S726" i="1" s="1"/>
  <c r="X686" i="1"/>
  <c r="S722" i="1" s="1"/>
  <c r="X682" i="1"/>
  <c r="S718" i="1" s="1"/>
  <c r="X674" i="1"/>
  <c r="S710" i="1" s="1"/>
  <c r="X545" i="1"/>
  <c r="S1225" i="1"/>
  <c r="S1198" i="1"/>
  <c r="S1207" i="1"/>
  <c r="S1205" i="1"/>
  <c r="S1220" i="1"/>
  <c r="S1228" i="1"/>
  <c r="S1224" i="1"/>
  <c r="S1197" i="1"/>
  <c r="S1203" i="1"/>
  <c r="S1208" i="1"/>
  <c r="S1212" i="1"/>
  <c r="S1209" i="1"/>
  <c r="S1201" i="1"/>
  <c r="S1222" i="1"/>
  <c r="S1227" i="1"/>
  <c r="S1221" i="1"/>
  <c r="S1226" i="1"/>
  <c r="X1153" i="1"/>
  <c r="X1020" i="1"/>
  <c r="S1056" i="1" s="1"/>
  <c r="X1127" i="1"/>
  <c r="S1163" i="1" s="1"/>
  <c r="X977" i="1"/>
  <c r="S1013" i="1" s="1"/>
  <c r="X905" i="1"/>
  <c r="S941" i="1" s="1"/>
  <c r="X773" i="1"/>
  <c r="S809" i="1" s="1"/>
  <c r="X737" i="1"/>
  <c r="S773" i="1" s="1"/>
  <c r="X548" i="1"/>
  <c r="S584" i="1" s="1"/>
  <c r="X1156" i="1"/>
  <c r="S1192" i="1" s="1"/>
  <c r="X1088" i="1"/>
  <c r="S1124" i="1" s="1"/>
  <c r="X1080" i="1"/>
  <c r="X1072" i="1"/>
  <c r="X1068" i="1"/>
  <c r="X1060" i="1"/>
  <c r="S1096" i="1" s="1"/>
  <c r="X1056" i="1"/>
  <c r="S1092" i="1" s="1"/>
  <c r="X1052" i="1"/>
  <c r="S1088" i="1" s="1"/>
  <c r="X1048" i="1"/>
  <c r="S1084" i="1" s="1"/>
  <c r="X1044" i="1"/>
  <c r="X1040" i="1"/>
  <c r="X1036" i="1"/>
  <c r="X1028" i="1"/>
  <c r="S1064" i="1" s="1"/>
  <c r="X1024" i="1"/>
  <c r="S1060" i="1" s="1"/>
  <c r="X1012" i="1"/>
  <c r="S1048" i="1" s="1"/>
  <c r="X1008" i="1"/>
  <c r="X1004" i="1"/>
  <c r="X1000" i="1"/>
  <c r="X996" i="1"/>
  <c r="X984" i="1"/>
  <c r="S1020" i="1" s="1"/>
  <c r="X980" i="1"/>
  <c r="S1016" i="1" s="1"/>
  <c r="X972" i="1"/>
  <c r="X968" i="1"/>
  <c r="X964" i="1"/>
  <c r="X960" i="1"/>
  <c r="X956" i="1"/>
  <c r="S992" i="1" s="1"/>
  <c r="X952" i="1"/>
  <c r="S988" i="1" s="1"/>
  <c r="X948" i="1"/>
  <c r="S984" i="1" s="1"/>
  <c r="X944" i="1"/>
  <c r="S980" i="1" s="1"/>
  <c r="X936" i="1"/>
  <c r="X932" i="1"/>
  <c r="X928" i="1"/>
  <c r="X924" i="1"/>
  <c r="X920" i="1"/>
  <c r="S956" i="1" s="1"/>
  <c r="X912" i="1"/>
  <c r="S948" i="1" s="1"/>
  <c r="X900" i="1"/>
  <c r="X896" i="1"/>
  <c r="X892" i="1"/>
  <c r="X888" i="1"/>
  <c r="X884" i="1"/>
  <c r="S920" i="1" s="1"/>
  <c r="X868" i="1"/>
  <c r="S904" i="1" s="1"/>
  <c r="X864" i="1"/>
  <c r="S900" i="1" s="1"/>
  <c r="X856" i="1"/>
  <c r="S892" i="1" s="1"/>
  <c r="X836" i="1"/>
  <c r="S872" i="1" s="1"/>
  <c r="X1145" i="1"/>
  <c r="Y532" i="1"/>
  <c r="X1144" i="1"/>
  <c r="X1132" i="1"/>
  <c r="S1168" i="1" s="1"/>
  <c r="X1124" i="1"/>
  <c r="S1160" i="1" s="1"/>
  <c r="X1116" i="1"/>
  <c r="X1112" i="1"/>
  <c r="X1108" i="1"/>
  <c r="X1104" i="1"/>
  <c r="X1100" i="1"/>
  <c r="S1136" i="1" s="1"/>
  <c r="X1096" i="1"/>
  <c r="S1132" i="1" s="1"/>
  <c r="X1092" i="1"/>
  <c r="S1128" i="1" s="1"/>
  <c r="Y539" i="1"/>
  <c r="S575" i="1"/>
  <c r="Y528" i="1"/>
  <c r="Y522" i="1"/>
  <c r="S554" i="1"/>
  <c r="X1141" i="1"/>
  <c r="X1137" i="1"/>
  <c r="S1173" i="1" s="1"/>
  <c r="X1129" i="1"/>
  <c r="S1165" i="1" s="1"/>
  <c r="X1117" i="1"/>
  <c r="X1105" i="1"/>
  <c r="X1101" i="1"/>
  <c r="S1137" i="1" s="1"/>
  <c r="X1041" i="1"/>
  <c r="Y534" i="1"/>
  <c r="S570" i="1"/>
  <c r="X1152" i="1"/>
  <c r="X1148" i="1"/>
  <c r="X1140" i="1"/>
  <c r="X1136" i="1"/>
  <c r="S1172" i="1" s="1"/>
  <c r="X1128" i="1"/>
  <c r="S1164" i="1" s="1"/>
  <c r="Y523" i="1"/>
  <c r="X1111" i="1"/>
  <c r="X1107" i="1"/>
  <c r="Y543" i="1"/>
  <c r="S579" i="1"/>
  <c r="Y521" i="1"/>
  <c r="S557" i="1"/>
  <c r="Y541" i="1"/>
  <c r="Y577" i="1" s="1"/>
  <c r="Z577" i="1" s="1"/>
  <c r="S577" i="1"/>
  <c r="S567" i="1"/>
  <c r="Y529" i="1"/>
  <c r="S565" i="1"/>
  <c r="Y517" i="1"/>
  <c r="S553" i="1"/>
  <c r="X1149" i="1"/>
  <c r="X1155" i="1"/>
  <c r="S1191" i="1" s="1"/>
  <c r="X1151" i="1"/>
  <c r="S1187" i="1" s="1"/>
  <c r="X1147" i="1"/>
  <c r="X1143" i="1"/>
  <c r="X1135" i="1"/>
  <c r="S1171" i="1" s="1"/>
  <c r="X1123" i="1"/>
  <c r="S1159" i="1" s="1"/>
  <c r="X1119" i="1"/>
  <c r="S1155" i="1" s="1"/>
  <c r="X1095" i="1"/>
  <c r="S1131" i="1" s="1"/>
  <c r="X1087" i="1"/>
  <c r="S1123" i="1" s="1"/>
  <c r="X1055" i="1"/>
  <c r="S1091" i="1" s="1"/>
  <c r="X1031" i="1"/>
  <c r="X1121" i="1"/>
  <c r="S1157" i="1" s="1"/>
  <c r="X1113" i="1"/>
  <c r="X1097" i="1"/>
  <c r="S1133" i="1" s="1"/>
  <c r="X1089" i="1"/>
  <c r="S1125" i="1" s="1"/>
  <c r="X1081" i="1"/>
  <c r="X1073" i="1"/>
  <c r="X1065" i="1"/>
  <c r="S1101" i="1" s="1"/>
  <c r="X1057" i="1"/>
  <c r="S1093" i="1" s="1"/>
  <c r="X1049" i="1"/>
  <c r="S1085" i="1" s="1"/>
  <c r="X1045" i="1"/>
  <c r="X1033" i="1"/>
  <c r="X1029" i="1"/>
  <c r="S1065" i="1" s="1"/>
  <c r="X1025" i="1"/>
  <c r="S1061" i="1" s="1"/>
  <c r="X1021" i="1"/>
  <c r="S1057" i="1" s="1"/>
  <c r="X1017" i="1"/>
  <c r="S1053" i="1" s="1"/>
  <c r="X1009" i="1"/>
  <c r="X1001" i="1"/>
  <c r="X993" i="1"/>
  <c r="S1029" i="1" s="1"/>
  <c r="X985" i="1"/>
  <c r="S1021" i="1" s="1"/>
  <c r="X973" i="1"/>
  <c r="X969" i="1"/>
  <c r="X961" i="1"/>
  <c r="X953" i="1"/>
  <c r="S989" i="1" s="1"/>
  <c r="X945" i="1"/>
  <c r="S981" i="1" s="1"/>
  <c r="X937" i="1"/>
  <c r="X929" i="1"/>
  <c r="X921" i="1"/>
  <c r="S957" i="1" s="1"/>
  <c r="X897" i="1"/>
  <c r="X893" i="1"/>
  <c r="X889" i="1"/>
  <c r="X885" i="1"/>
  <c r="S921" i="1" s="1"/>
  <c r="X881" i="1"/>
  <c r="S917" i="1" s="1"/>
  <c r="X877" i="1"/>
  <c r="S913" i="1" s="1"/>
  <c r="X873" i="1"/>
  <c r="S909" i="1" s="1"/>
  <c r="X865" i="1"/>
  <c r="S901" i="1" s="1"/>
  <c r="X861" i="1"/>
  <c r="S897" i="1" s="1"/>
  <c r="X857" i="1"/>
  <c r="S893" i="1" s="1"/>
  <c r="X853" i="1"/>
  <c r="S889" i="1" s="1"/>
  <c r="X849" i="1"/>
  <c r="S885" i="1" s="1"/>
  <c r="X845" i="1"/>
  <c r="S881" i="1" s="1"/>
  <c r="X841" i="1"/>
  <c r="S877" i="1" s="1"/>
  <c r="X837" i="1"/>
  <c r="S873" i="1" s="1"/>
  <c r="X833" i="1"/>
  <c r="S869" i="1" s="1"/>
  <c r="X825" i="1"/>
  <c r="S861" i="1" s="1"/>
  <c r="X821" i="1"/>
  <c r="S857" i="1" s="1"/>
  <c r="X817" i="1"/>
  <c r="S853" i="1" s="1"/>
  <c r="X813" i="1"/>
  <c r="S849" i="1" s="1"/>
  <c r="X809" i="1"/>
  <c r="S845" i="1" s="1"/>
  <c r="X805" i="1"/>
  <c r="S841" i="1" s="1"/>
  <c r="X797" i="1"/>
  <c r="S833" i="1" s="1"/>
  <c r="X793" i="1"/>
  <c r="S829" i="1" s="1"/>
  <c r="X789" i="1"/>
  <c r="S825" i="1" s="1"/>
  <c r="X785" i="1"/>
  <c r="S821" i="1" s="1"/>
  <c r="X781" i="1"/>
  <c r="S817" i="1" s="1"/>
  <c r="X777" i="1"/>
  <c r="S813" i="1" s="1"/>
  <c r="X769" i="1"/>
  <c r="S805" i="1" s="1"/>
  <c r="X765" i="1"/>
  <c r="S801" i="1" s="1"/>
  <c r="X761" i="1"/>
  <c r="S797" i="1" s="1"/>
  <c r="X757" i="1"/>
  <c r="S793" i="1" s="1"/>
  <c r="X753" i="1"/>
  <c r="S789" i="1" s="1"/>
  <c r="X749" i="1"/>
  <c r="S785" i="1" s="1"/>
  <c r="X745" i="1"/>
  <c r="S781" i="1" s="1"/>
  <c r="X741" i="1"/>
  <c r="S777" i="1" s="1"/>
  <c r="X733" i="1"/>
  <c r="S769" i="1" s="1"/>
  <c r="X729" i="1"/>
  <c r="S765" i="1" s="1"/>
  <c r="X725" i="1"/>
  <c r="S761" i="1" s="1"/>
  <c r="X721" i="1"/>
  <c r="S757" i="1" s="1"/>
  <c r="X717" i="1"/>
  <c r="S753" i="1" s="1"/>
  <c r="X713" i="1"/>
  <c r="S749" i="1" s="1"/>
  <c r="X705" i="1"/>
  <c r="S741" i="1" s="1"/>
  <c r="X701" i="1"/>
  <c r="S737" i="1" s="1"/>
  <c r="X697" i="1"/>
  <c r="S733" i="1" s="1"/>
  <c r="X693" i="1"/>
  <c r="S729" i="1" s="1"/>
  <c r="X689" i="1"/>
  <c r="S725" i="1" s="1"/>
  <c r="X685" i="1"/>
  <c r="S721" i="1" s="1"/>
  <c r="X681" i="1"/>
  <c r="S717" i="1" s="1"/>
  <c r="X677" i="1"/>
  <c r="S713" i="1" s="1"/>
  <c r="X669" i="1"/>
  <c r="S705" i="1" s="1"/>
  <c r="X665" i="1"/>
  <c r="S701" i="1" s="1"/>
  <c r="X661" i="1"/>
  <c r="S697" i="1" s="1"/>
  <c r="X657" i="1"/>
  <c r="S693" i="1" s="1"/>
  <c r="X653" i="1"/>
  <c r="S689" i="1" s="1"/>
  <c r="X649" i="1"/>
  <c r="S685" i="1" s="1"/>
  <c r="X641" i="1"/>
  <c r="S677" i="1" s="1"/>
  <c r="X637" i="1"/>
  <c r="S673" i="1" s="1"/>
  <c r="X633" i="1"/>
  <c r="S669" i="1" s="1"/>
  <c r="X629" i="1"/>
  <c r="S665" i="1" s="1"/>
  <c r="X625" i="1"/>
  <c r="S661" i="1" s="1"/>
  <c r="X621" i="1"/>
  <c r="S657" i="1" s="1"/>
  <c r="X617" i="1"/>
  <c r="S653" i="1" s="1"/>
  <c r="X613" i="1"/>
  <c r="S649" i="1" s="1"/>
  <c r="X605" i="1"/>
  <c r="S641" i="1" s="1"/>
  <c r="X601" i="1"/>
  <c r="S637" i="1" s="1"/>
  <c r="X597" i="1"/>
  <c r="S633" i="1" s="1"/>
  <c r="X593" i="1"/>
  <c r="S629" i="1" s="1"/>
  <c r="X589" i="1"/>
  <c r="X585" i="1"/>
  <c r="S621" i="1" s="1"/>
  <c r="X573" i="1"/>
  <c r="S609" i="1" s="1"/>
  <c r="X569" i="1"/>
  <c r="S605" i="1" s="1"/>
  <c r="X565" i="1"/>
  <c r="X561" i="1"/>
  <c r="S597" i="1" s="1"/>
  <c r="X557" i="1"/>
  <c r="X553" i="1"/>
  <c r="S589" i="1" s="1"/>
  <c r="X537" i="1"/>
  <c r="X533" i="1"/>
  <c r="X525" i="1"/>
  <c r="X513" i="1"/>
  <c r="X509" i="1"/>
  <c r="X941" i="1"/>
  <c r="S977" i="1" s="1"/>
  <c r="X909" i="1"/>
  <c r="S945" i="1" s="1"/>
  <c r="X1115" i="1"/>
  <c r="S1151" i="1" s="1"/>
  <c r="X1133" i="1"/>
  <c r="S1169" i="1" s="1"/>
  <c r="X1061" i="1"/>
  <c r="S1097" i="1" s="1"/>
  <c r="X1027" i="1"/>
  <c r="S1063" i="1" s="1"/>
  <c r="X997" i="1"/>
  <c r="X965" i="1"/>
  <c r="X933" i="1"/>
  <c r="X901" i="1"/>
  <c r="X1099" i="1"/>
  <c r="S1135" i="1" s="1"/>
  <c r="X1093" i="1"/>
  <c r="S1129" i="1" s="1"/>
  <c r="X1083" i="1"/>
  <c r="S1119" i="1" s="1"/>
  <c r="X1077" i="1"/>
  <c r="X1067" i="1"/>
  <c r="X1037" i="1"/>
  <c r="X1003" i="1"/>
  <c r="X1013" i="1"/>
  <c r="S1049" i="1" s="1"/>
  <c r="X989" i="1"/>
  <c r="S1025" i="1" s="1"/>
  <c r="X957" i="1"/>
  <c r="S993" i="1" s="1"/>
  <c r="X925" i="1"/>
  <c r="X1139" i="1"/>
  <c r="X1053" i="1"/>
  <c r="S1089" i="1" s="1"/>
  <c r="X1019" i="1"/>
  <c r="S1055" i="1" s="1"/>
  <c r="X1109" i="1"/>
  <c r="X981" i="1"/>
  <c r="S1017" i="1" s="1"/>
  <c r="X949" i="1"/>
  <c r="S985" i="1" s="1"/>
  <c r="X917" i="1"/>
  <c r="S953" i="1" s="1"/>
  <c r="X1131" i="1"/>
  <c r="S1167" i="1" s="1"/>
  <c r="X1125" i="1"/>
  <c r="S1161" i="1" s="1"/>
  <c r="X1091" i="1"/>
  <c r="S1127" i="1" s="1"/>
  <c r="X1085" i="1"/>
  <c r="S1121" i="1" s="1"/>
  <c r="X1075" i="1"/>
  <c r="X1069" i="1"/>
  <c r="X1035" i="1"/>
  <c r="X1005" i="1"/>
  <c r="S566" i="1" l="1"/>
  <c r="Y575" i="1"/>
  <c r="Z575" i="1" s="1"/>
  <c r="Y566" i="1"/>
  <c r="Z566" i="1" s="1"/>
  <c r="Y562" i="1"/>
  <c r="Z562" i="1" s="1"/>
  <c r="S572" i="1"/>
  <c r="Y563" i="1"/>
  <c r="Z563" i="1" s="1"/>
  <c r="Y544" i="1"/>
  <c r="Y580" i="1" s="1"/>
  <c r="S617" i="1"/>
  <c r="Y586" i="1"/>
  <c r="Z550" i="1"/>
  <c r="S545" i="1"/>
  <c r="Y509" i="1"/>
  <c r="Y545" i="1" s="1"/>
  <c r="Y558" i="1"/>
  <c r="S546" i="1"/>
  <c r="Y510" i="1"/>
  <c r="Y546" i="1" s="1"/>
  <c r="Z546" i="1" s="1"/>
  <c r="S618" i="1"/>
  <c r="S583" i="1"/>
  <c r="S581" i="1"/>
  <c r="Y567" i="1"/>
  <c r="Z567" i="1" s="1"/>
  <c r="Y519" i="1"/>
  <c r="Y555" i="1" s="1"/>
  <c r="S552" i="1"/>
  <c r="S563" i="1"/>
  <c r="Y614" i="1"/>
  <c r="Y560" i="1"/>
  <c r="S574" i="1"/>
  <c r="Y571" i="1"/>
  <c r="S550" i="1"/>
  <c r="Y570" i="1"/>
  <c r="S562" i="1"/>
  <c r="Y572" i="1"/>
  <c r="Y511" i="1"/>
  <c r="Y547" i="1" s="1"/>
  <c r="S571" i="1"/>
  <c r="S576" i="1"/>
  <c r="Y551" i="1"/>
  <c r="S551" i="1"/>
  <c r="Y559" i="1"/>
  <c r="Y564" i="1"/>
  <c r="Y576" i="1"/>
  <c r="Y574" i="1"/>
  <c r="S556" i="1"/>
  <c r="S578" i="1"/>
  <c r="Y552" i="1"/>
  <c r="Y598" i="1"/>
  <c r="Y554" i="1"/>
  <c r="Y579" i="1"/>
  <c r="S548" i="1"/>
  <c r="S560" i="1"/>
  <c r="Y568" i="1"/>
  <c r="Y556" i="1"/>
  <c r="Y548" i="1"/>
  <c r="Y613" i="1"/>
  <c r="Y565" i="1"/>
  <c r="S601" i="1"/>
  <c r="Y533" i="1"/>
  <c r="Y569" i="1" s="1"/>
  <c r="S569" i="1"/>
  <c r="Y553" i="1"/>
  <c r="Y537" i="1"/>
  <c r="Y573" i="1" s="1"/>
  <c r="S573" i="1"/>
  <c r="S625" i="1"/>
  <c r="Y557" i="1"/>
  <c r="S593" i="1"/>
  <c r="Y513" i="1"/>
  <c r="Y549" i="1" s="1"/>
  <c r="S549" i="1"/>
  <c r="Y525" i="1"/>
  <c r="Y561" i="1" s="1"/>
  <c r="S561" i="1"/>
  <c r="Y611" i="1" l="1"/>
  <c r="Y602" i="1"/>
  <c r="Y638" i="1" s="1"/>
  <c r="Z555" i="1"/>
  <c r="Y591" i="1"/>
  <c r="Y627" i="1" s="1"/>
  <c r="Y599" i="1"/>
  <c r="Y635" i="1" s="1"/>
  <c r="Y582" i="1"/>
  <c r="Z582" i="1" s="1"/>
  <c r="Z545" i="1"/>
  <c r="Y581" i="1"/>
  <c r="Z581" i="1" s="1"/>
  <c r="Z547" i="1"/>
  <c r="Y583" i="1"/>
  <c r="Y607" i="1"/>
  <c r="Z571" i="1"/>
  <c r="Y612" i="1"/>
  <c r="Z576" i="1"/>
  <c r="Y604" i="1"/>
  <c r="Z568" i="1"/>
  <c r="Y605" i="1"/>
  <c r="Z569" i="1"/>
  <c r="Y597" i="1"/>
  <c r="Z561" i="1"/>
  <c r="Y615" i="1"/>
  <c r="Z579" i="1"/>
  <c r="Y596" i="1"/>
  <c r="Z560" i="1"/>
  <c r="Y647" i="1"/>
  <c r="Z611" i="1"/>
  <c r="Y593" i="1"/>
  <c r="Z557" i="1"/>
  <c r="Y601" i="1"/>
  <c r="Z565" i="1"/>
  <c r="Y616" i="1"/>
  <c r="Z580" i="1"/>
  <c r="Y595" i="1"/>
  <c r="Z559" i="1"/>
  <c r="Y608" i="1"/>
  <c r="Z572" i="1"/>
  <c r="Y650" i="1"/>
  <c r="Z614" i="1"/>
  <c r="Y594" i="1"/>
  <c r="Z558" i="1"/>
  <c r="Y634" i="1"/>
  <c r="Z598" i="1"/>
  <c r="Y588" i="1"/>
  <c r="Z552" i="1"/>
  <c r="Y649" i="1"/>
  <c r="Z613" i="1"/>
  <c r="Y589" i="1"/>
  <c r="Z553" i="1"/>
  <c r="Y600" i="1"/>
  <c r="Z564" i="1"/>
  <c r="Y622" i="1"/>
  <c r="Z586" i="1"/>
  <c r="Y585" i="1"/>
  <c r="Z549" i="1"/>
  <c r="Y603" i="1"/>
  <c r="Y584" i="1"/>
  <c r="Z548" i="1"/>
  <c r="Y587" i="1"/>
  <c r="Z551" i="1"/>
  <c r="Y606" i="1"/>
  <c r="Z570" i="1"/>
  <c r="Y609" i="1"/>
  <c r="Z573" i="1"/>
  <c r="Y592" i="1"/>
  <c r="Z556" i="1"/>
  <c r="Y590" i="1"/>
  <c r="Z554" i="1"/>
  <c r="Y610" i="1"/>
  <c r="Z574" i="1"/>
  <c r="F9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K90" i="5"/>
  <c r="K91" i="5"/>
  <c r="K89" i="5"/>
  <c r="Z602" i="1" l="1"/>
  <c r="Z591" i="1"/>
  <c r="Z599" i="1"/>
  <c r="Y644" i="1"/>
  <c r="Z608" i="1"/>
  <c r="Y629" i="1"/>
  <c r="Z593" i="1"/>
  <c r="Y651" i="1"/>
  <c r="Z615" i="1"/>
  <c r="Y648" i="1"/>
  <c r="Z612" i="1"/>
  <c r="Y670" i="1"/>
  <c r="Z634" i="1"/>
  <c r="Y631" i="1"/>
  <c r="Z595" i="1"/>
  <c r="Y683" i="1"/>
  <c r="Z647" i="1"/>
  <c r="Y633" i="1"/>
  <c r="Z597" i="1"/>
  <c r="Y643" i="1"/>
  <c r="Z607" i="1"/>
  <c r="Y628" i="1"/>
  <c r="Z592" i="1"/>
  <c r="Y636" i="1"/>
  <c r="Z600" i="1"/>
  <c r="Y619" i="1"/>
  <c r="Z583" i="1"/>
  <c r="Y625" i="1"/>
  <c r="Z589" i="1"/>
  <c r="Y646" i="1"/>
  <c r="Z610" i="1"/>
  <c r="Y685" i="1"/>
  <c r="Z649" i="1"/>
  <c r="Y652" i="1"/>
  <c r="Z616" i="1"/>
  <c r="Y641" i="1"/>
  <c r="Z605" i="1"/>
  <c r="Y645" i="1"/>
  <c r="Z609" i="1"/>
  <c r="Y663" i="1"/>
  <c r="Z627" i="1"/>
  <c r="Y620" i="1"/>
  <c r="Z584" i="1"/>
  <c r="Y639" i="1"/>
  <c r="Z603" i="1"/>
  <c r="Y621" i="1"/>
  <c r="Z585" i="1"/>
  <c r="Y642" i="1"/>
  <c r="Z606" i="1"/>
  <c r="Z622" i="1"/>
  <c r="Y658" i="1"/>
  <c r="Y630" i="1"/>
  <c r="Z594" i="1"/>
  <c r="Y671" i="1"/>
  <c r="Z635" i="1"/>
  <c r="Y626" i="1"/>
  <c r="Z590" i="1"/>
  <c r="Y623" i="1"/>
  <c r="Z587" i="1"/>
  <c r="Y674" i="1"/>
  <c r="Z638" i="1"/>
  <c r="Y624" i="1"/>
  <c r="Z588" i="1"/>
  <c r="Y686" i="1"/>
  <c r="Z650" i="1"/>
  <c r="Y637" i="1"/>
  <c r="Z601" i="1"/>
  <c r="Z596" i="1"/>
  <c r="Y632" i="1"/>
  <c r="Y640" i="1"/>
  <c r="Z604" i="1"/>
  <c r="S1190" i="1"/>
  <c r="S1189" i="1"/>
  <c r="S1188" i="1"/>
  <c r="S1186" i="1"/>
  <c r="S1185" i="1"/>
  <c r="S1184" i="1"/>
  <c r="S1183" i="1"/>
  <c r="S1181" i="1"/>
  <c r="S1180" i="1"/>
  <c r="S1179" i="1"/>
  <c r="S1178" i="1"/>
  <c r="S1177" i="1"/>
  <c r="S1176" i="1"/>
  <c r="S1175" i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Y694" i="1" l="1"/>
  <c r="Z658" i="1"/>
  <c r="Y673" i="1"/>
  <c r="Z637" i="1"/>
  <c r="Y659" i="1"/>
  <c r="Z623" i="1"/>
  <c r="Y656" i="1"/>
  <c r="Z620" i="1"/>
  <c r="Y688" i="1"/>
  <c r="Z652" i="1"/>
  <c r="Y655" i="1"/>
  <c r="Z619" i="1"/>
  <c r="Y669" i="1"/>
  <c r="Z633" i="1"/>
  <c r="Y684" i="1"/>
  <c r="Z648" i="1"/>
  <c r="Y722" i="1"/>
  <c r="Z686" i="1"/>
  <c r="Y678" i="1"/>
  <c r="Z642" i="1"/>
  <c r="Y699" i="1"/>
  <c r="Z663" i="1"/>
  <c r="Y672" i="1"/>
  <c r="Z636" i="1"/>
  <c r="Y719" i="1"/>
  <c r="Z683" i="1"/>
  <c r="Y662" i="1"/>
  <c r="Z626" i="1"/>
  <c r="Y721" i="1"/>
  <c r="Z685" i="1"/>
  <c r="Y687" i="1"/>
  <c r="Z651" i="1"/>
  <c r="Y676" i="1"/>
  <c r="Z640" i="1"/>
  <c r="Y660" i="1"/>
  <c r="Z624" i="1"/>
  <c r="Y707" i="1"/>
  <c r="Z671" i="1"/>
  <c r="Y657" i="1"/>
  <c r="Z621" i="1"/>
  <c r="Y681" i="1"/>
  <c r="Z645" i="1"/>
  <c r="Y682" i="1"/>
  <c r="Z646" i="1"/>
  <c r="Y664" i="1"/>
  <c r="Z628" i="1"/>
  <c r="Y667" i="1"/>
  <c r="Z631" i="1"/>
  <c r="Y665" i="1"/>
  <c r="Z629" i="1"/>
  <c r="Y668" i="1"/>
  <c r="Z632" i="1"/>
  <c r="Y710" i="1"/>
  <c r="Z674" i="1"/>
  <c r="Y666" i="1"/>
  <c r="Z630" i="1"/>
  <c r="Y675" i="1"/>
  <c r="Z639" i="1"/>
  <c r="Y677" i="1"/>
  <c r="Z641" i="1"/>
  <c r="Y661" i="1"/>
  <c r="Z625" i="1"/>
  <c r="Y679" i="1"/>
  <c r="Z643" i="1"/>
  <c r="Y706" i="1"/>
  <c r="Z670" i="1"/>
  <c r="Y680" i="1"/>
  <c r="Z644" i="1"/>
  <c r="S1154" i="1"/>
  <c r="S1153" i="1"/>
  <c r="S1152" i="1"/>
  <c r="S1150" i="1"/>
  <c r="S1149" i="1"/>
  <c r="S1148" i="1"/>
  <c r="S1147" i="1"/>
  <c r="S1145" i="1"/>
  <c r="S1144" i="1"/>
  <c r="S1143" i="1"/>
  <c r="S1142" i="1"/>
  <c r="S1141" i="1"/>
  <c r="S1140" i="1"/>
  <c r="S1139" i="1"/>
  <c r="Y715" i="1" l="1"/>
  <c r="Z679" i="1"/>
  <c r="Y703" i="1"/>
  <c r="Z667" i="1"/>
  <c r="Y693" i="1"/>
  <c r="Z657" i="1"/>
  <c r="Y723" i="1"/>
  <c r="Z687" i="1"/>
  <c r="Y708" i="1"/>
  <c r="Z672" i="1"/>
  <c r="Y720" i="1"/>
  <c r="Z684" i="1"/>
  <c r="Y692" i="1"/>
  <c r="Z656" i="1"/>
  <c r="Y697" i="1"/>
  <c r="Z661" i="1"/>
  <c r="Y746" i="1"/>
  <c r="Z710" i="1"/>
  <c r="Y700" i="1"/>
  <c r="Z664" i="1"/>
  <c r="Y743" i="1"/>
  <c r="Z707" i="1"/>
  <c r="Y757" i="1"/>
  <c r="Z721" i="1"/>
  <c r="Y735" i="1"/>
  <c r="Z699" i="1"/>
  <c r="Y705" i="1"/>
  <c r="Z669" i="1"/>
  <c r="Y695" i="1"/>
  <c r="Z659" i="1"/>
  <c r="Y702" i="1"/>
  <c r="Z666" i="1"/>
  <c r="Y716" i="1"/>
  <c r="Z680" i="1"/>
  <c r="Y713" i="1"/>
  <c r="Z677" i="1"/>
  <c r="Y704" i="1"/>
  <c r="Z668" i="1"/>
  <c r="Y718" i="1"/>
  <c r="Z682" i="1"/>
  <c r="Y696" i="1"/>
  <c r="Z660" i="1"/>
  <c r="Y698" i="1"/>
  <c r="Z662" i="1"/>
  <c r="Y714" i="1"/>
  <c r="Z678" i="1"/>
  <c r="Y691" i="1"/>
  <c r="Z655" i="1"/>
  <c r="Y709" i="1"/>
  <c r="Z673" i="1"/>
  <c r="Y742" i="1"/>
  <c r="Z706" i="1"/>
  <c r="Y711" i="1"/>
  <c r="Z675" i="1"/>
  <c r="Y701" i="1"/>
  <c r="Z665" i="1"/>
  <c r="Y717" i="1"/>
  <c r="Z681" i="1"/>
  <c r="Y712" i="1"/>
  <c r="Z676" i="1"/>
  <c r="Y755" i="1"/>
  <c r="Z719" i="1"/>
  <c r="Y758" i="1"/>
  <c r="Z722" i="1"/>
  <c r="Y724" i="1"/>
  <c r="Z688" i="1"/>
  <c r="Y730" i="1"/>
  <c r="Z694" i="1"/>
  <c r="S1118" i="1"/>
  <c r="S1117" i="1"/>
  <c r="S1116" i="1"/>
  <c r="S1114" i="1"/>
  <c r="S1113" i="1"/>
  <c r="S1112" i="1"/>
  <c r="S1111" i="1"/>
  <c r="S1109" i="1"/>
  <c r="S1108" i="1"/>
  <c r="S1107" i="1"/>
  <c r="S1106" i="1"/>
  <c r="S1105" i="1"/>
  <c r="S1104" i="1"/>
  <c r="S1103" i="1"/>
  <c r="Y754" i="1" l="1"/>
  <c r="Z718" i="1"/>
  <c r="Y759" i="1"/>
  <c r="Z723" i="1"/>
  <c r="Y794" i="1"/>
  <c r="Z758" i="1"/>
  <c r="Y738" i="1"/>
  <c r="Z702" i="1"/>
  <c r="Y750" i="1"/>
  <c r="Z714" i="1"/>
  <c r="Y728" i="1"/>
  <c r="Z692" i="1"/>
  <c r="Y727" i="1"/>
  <c r="Z691" i="1"/>
  <c r="Y793" i="1"/>
  <c r="Z757" i="1"/>
  <c r="Y791" i="1"/>
  <c r="Z755" i="1"/>
  <c r="Y740" i="1"/>
  <c r="Z704" i="1"/>
  <c r="Y731" i="1"/>
  <c r="Z695" i="1"/>
  <c r="Y779" i="1"/>
  <c r="Z743" i="1"/>
  <c r="Y729" i="1"/>
  <c r="Z693" i="1"/>
  <c r="Y766" i="1"/>
  <c r="Z730" i="1"/>
  <c r="Y748" i="1"/>
  <c r="Z712" i="1"/>
  <c r="Y778" i="1"/>
  <c r="Z742" i="1"/>
  <c r="Y734" i="1"/>
  <c r="Z698" i="1"/>
  <c r="Y749" i="1"/>
  <c r="Z713" i="1"/>
  <c r="Y741" i="1"/>
  <c r="Z705" i="1"/>
  <c r="Y736" i="1"/>
  <c r="Z700" i="1"/>
  <c r="Y756" i="1"/>
  <c r="Z720" i="1"/>
  <c r="Y739" i="1"/>
  <c r="Z703" i="1"/>
  <c r="Y737" i="1"/>
  <c r="Z701" i="1"/>
  <c r="Y733" i="1"/>
  <c r="Z697" i="1"/>
  <c r="Y747" i="1"/>
  <c r="Z711" i="1"/>
  <c r="Y760" i="1"/>
  <c r="Z724" i="1"/>
  <c r="Y753" i="1"/>
  <c r="Z717" i="1"/>
  <c r="Y745" i="1"/>
  <c r="Z709" i="1"/>
  <c r="Y732" i="1"/>
  <c r="Z696" i="1"/>
  <c r="Y752" i="1"/>
  <c r="Z716" i="1"/>
  <c r="Y771" i="1"/>
  <c r="Z735" i="1"/>
  <c r="Y782" i="1"/>
  <c r="Z746" i="1"/>
  <c r="Y744" i="1"/>
  <c r="Z708" i="1"/>
  <c r="Y751" i="1"/>
  <c r="Z715" i="1"/>
  <c r="S1082" i="1"/>
  <c r="S1081" i="1"/>
  <c r="S1080" i="1"/>
  <c r="S1078" i="1"/>
  <c r="S1077" i="1"/>
  <c r="S1076" i="1"/>
  <c r="S1075" i="1"/>
  <c r="S1073" i="1"/>
  <c r="S1072" i="1"/>
  <c r="S1071" i="1"/>
  <c r="S1070" i="1"/>
  <c r="S1069" i="1"/>
  <c r="S1068" i="1"/>
  <c r="S1067" i="1"/>
  <c r="Y818" i="1" l="1"/>
  <c r="Z782" i="1"/>
  <c r="Y772" i="1"/>
  <c r="Z736" i="1"/>
  <c r="Y814" i="1"/>
  <c r="Z778" i="1"/>
  <c r="Y815" i="1"/>
  <c r="Z779" i="1"/>
  <c r="Y829" i="1"/>
  <c r="Z793" i="1"/>
  <c r="Y774" i="1"/>
  <c r="Z738" i="1"/>
  <c r="Y781" i="1"/>
  <c r="Z745" i="1"/>
  <c r="Y807" i="1"/>
  <c r="Z771" i="1"/>
  <c r="Y789" i="1"/>
  <c r="Z753" i="1"/>
  <c r="Y773" i="1"/>
  <c r="Z737" i="1"/>
  <c r="Y777" i="1"/>
  <c r="Z741" i="1"/>
  <c r="Y784" i="1"/>
  <c r="Z748" i="1"/>
  <c r="Y767" i="1"/>
  <c r="Z731" i="1"/>
  <c r="Y763" i="1"/>
  <c r="Z727" i="1"/>
  <c r="Y830" i="1"/>
  <c r="Z794" i="1"/>
  <c r="Y769" i="1"/>
  <c r="Z733" i="1"/>
  <c r="Y787" i="1"/>
  <c r="Z751" i="1"/>
  <c r="Y788" i="1"/>
  <c r="Z752" i="1"/>
  <c r="Y796" i="1"/>
  <c r="Z760" i="1"/>
  <c r="Y775" i="1"/>
  <c r="Z739" i="1"/>
  <c r="Y785" i="1"/>
  <c r="Z749" i="1"/>
  <c r="Y802" i="1"/>
  <c r="Z766" i="1"/>
  <c r="Y776" i="1"/>
  <c r="Z740" i="1"/>
  <c r="Y764" i="1"/>
  <c r="Z728" i="1"/>
  <c r="Y795" i="1"/>
  <c r="Z759" i="1"/>
  <c r="Y780" i="1"/>
  <c r="Z744" i="1"/>
  <c r="Y768" i="1"/>
  <c r="Z732" i="1"/>
  <c r="Y783" i="1"/>
  <c r="Z747" i="1"/>
  <c r="Y792" i="1"/>
  <c r="Z756" i="1"/>
  <c r="Y770" i="1"/>
  <c r="Z734" i="1"/>
  <c r="Y765" i="1"/>
  <c r="Z729" i="1"/>
  <c r="Y827" i="1"/>
  <c r="Z791" i="1"/>
  <c r="Y786" i="1"/>
  <c r="Z750" i="1"/>
  <c r="Y790" i="1"/>
  <c r="Z754" i="1"/>
  <c r="S1046" i="1"/>
  <c r="S1045" i="1"/>
  <c r="S1044" i="1"/>
  <c r="S1042" i="1"/>
  <c r="S1041" i="1"/>
  <c r="S1040" i="1"/>
  <c r="S1039" i="1"/>
  <c r="S1037" i="1"/>
  <c r="S1036" i="1"/>
  <c r="S1035" i="1"/>
  <c r="S1034" i="1"/>
  <c r="S1033" i="1"/>
  <c r="S1032" i="1"/>
  <c r="S1031" i="1"/>
  <c r="Y828" i="1" l="1"/>
  <c r="Z792" i="1"/>
  <c r="Y825" i="1"/>
  <c r="Z789" i="1"/>
  <c r="Y803" i="1"/>
  <c r="Z767" i="1"/>
  <c r="Y800" i="1"/>
  <c r="Z764" i="1"/>
  <c r="Y811" i="1"/>
  <c r="Z775" i="1"/>
  <c r="Y805" i="1"/>
  <c r="Z769" i="1"/>
  <c r="Y820" i="1"/>
  <c r="Z784" i="1"/>
  <c r="Y843" i="1"/>
  <c r="Z807" i="1"/>
  <c r="Y851" i="1"/>
  <c r="Z815" i="1"/>
  <c r="Y854" i="1"/>
  <c r="Z818" i="1"/>
  <c r="Y821" i="1"/>
  <c r="Z785" i="1"/>
  <c r="Y865" i="1"/>
  <c r="Z829" i="1"/>
  <c r="Y804" i="1"/>
  <c r="Z768" i="1"/>
  <c r="Y832" i="1"/>
  <c r="Z796" i="1"/>
  <c r="Y866" i="1"/>
  <c r="Z830" i="1"/>
  <c r="Y813" i="1"/>
  <c r="Z777" i="1"/>
  <c r="Y817" i="1"/>
  <c r="Z781" i="1"/>
  <c r="Y850" i="1"/>
  <c r="Z814" i="1"/>
  <c r="Y822" i="1"/>
  <c r="Z786" i="1"/>
  <c r="Y823" i="1"/>
  <c r="Z787" i="1"/>
  <c r="Y863" i="1"/>
  <c r="Z827" i="1"/>
  <c r="Y801" i="1"/>
  <c r="Z765" i="1"/>
  <c r="Y812" i="1"/>
  <c r="Z776" i="1"/>
  <c r="Y831" i="1"/>
  <c r="Z795" i="1"/>
  <c r="Y819" i="1"/>
  <c r="Z783" i="1"/>
  <c r="Y826" i="1"/>
  <c r="Z790" i="1"/>
  <c r="Y806" i="1"/>
  <c r="Z770" i="1"/>
  <c r="Y816" i="1"/>
  <c r="Z780" i="1"/>
  <c r="Y838" i="1"/>
  <c r="Z802" i="1"/>
  <c r="Y824" i="1"/>
  <c r="Z788" i="1"/>
  <c r="Y799" i="1"/>
  <c r="Z763" i="1"/>
  <c r="Y809" i="1"/>
  <c r="Z773" i="1"/>
  <c r="Y810" i="1"/>
  <c r="Z774" i="1"/>
  <c r="Y808" i="1"/>
  <c r="Z772" i="1"/>
  <c r="S995" i="1"/>
  <c r="S1010" i="1"/>
  <c r="S1009" i="1"/>
  <c r="S1008" i="1"/>
  <c r="S1006" i="1"/>
  <c r="S1005" i="1"/>
  <c r="S1004" i="1"/>
  <c r="S1003" i="1"/>
  <c r="S1001" i="1"/>
  <c r="S1000" i="1"/>
  <c r="S999" i="1"/>
  <c r="S998" i="1"/>
  <c r="S997" i="1"/>
  <c r="S996" i="1"/>
  <c r="Y845" i="1" l="1"/>
  <c r="Z809" i="1"/>
  <c r="Y879" i="1"/>
  <c r="Z843" i="1"/>
  <c r="Y849" i="1"/>
  <c r="Z813" i="1"/>
  <c r="Y835" i="1"/>
  <c r="Z799" i="1"/>
  <c r="Y848" i="1"/>
  <c r="Z812" i="1"/>
  <c r="Y902" i="1"/>
  <c r="Z866" i="1"/>
  <c r="Y857" i="1"/>
  <c r="Z821" i="1"/>
  <c r="Y856" i="1"/>
  <c r="Z820" i="1"/>
  <c r="Y839" i="1"/>
  <c r="Z803" i="1"/>
  <c r="Y836" i="1"/>
  <c r="Z800" i="1"/>
  <c r="Y867" i="1"/>
  <c r="Z831" i="1"/>
  <c r="Y901" i="1"/>
  <c r="Z865" i="1"/>
  <c r="Y842" i="1"/>
  <c r="Z806" i="1"/>
  <c r="Y858" i="1"/>
  <c r="Z822" i="1"/>
  <c r="Y844" i="1"/>
  <c r="Z808" i="1"/>
  <c r="Y860" i="1"/>
  <c r="Z824" i="1"/>
  <c r="Y862" i="1"/>
  <c r="Z826" i="1"/>
  <c r="Y837" i="1"/>
  <c r="Z801" i="1"/>
  <c r="Y886" i="1"/>
  <c r="Z850" i="1"/>
  <c r="Y868" i="1"/>
  <c r="Z832" i="1"/>
  <c r="Y890" i="1"/>
  <c r="Z854" i="1"/>
  <c r="Y841" i="1"/>
  <c r="Z805" i="1"/>
  <c r="Y861" i="1"/>
  <c r="Z825" i="1"/>
  <c r="Y859" i="1"/>
  <c r="Z823" i="1"/>
  <c r="Y852" i="1"/>
  <c r="Z816" i="1"/>
  <c r="Z810" i="1"/>
  <c r="Y846" i="1"/>
  <c r="Y874" i="1"/>
  <c r="Z838" i="1"/>
  <c r="Y855" i="1"/>
  <c r="Z819" i="1"/>
  <c r="Y899" i="1"/>
  <c r="Z863" i="1"/>
  <c r="Y853" i="1"/>
  <c r="Z817" i="1"/>
  <c r="Y840" i="1"/>
  <c r="Z804" i="1"/>
  <c r="Y887" i="1"/>
  <c r="Z851" i="1"/>
  <c r="Y847" i="1"/>
  <c r="Z811" i="1"/>
  <c r="Y864" i="1"/>
  <c r="Z828" i="1"/>
  <c r="Y892" i="1" l="1"/>
  <c r="Z856" i="1"/>
  <c r="Y923" i="1"/>
  <c r="Z887" i="1"/>
  <c r="S925" i="1"/>
  <c r="S961" i="1"/>
  <c r="Y904" i="1"/>
  <c r="Z868" i="1"/>
  <c r="S937" i="1"/>
  <c r="S973" i="1"/>
  <c r="Y897" i="1"/>
  <c r="Z861" i="1"/>
  <c r="Y903" i="1"/>
  <c r="Z867" i="1"/>
  <c r="Y893" i="1"/>
  <c r="Z857" i="1"/>
  <c r="Y885" i="1"/>
  <c r="Z849" i="1"/>
  <c r="S936" i="1"/>
  <c r="S972" i="1"/>
  <c r="Y871" i="1"/>
  <c r="Z835" i="1"/>
  <c r="S934" i="1"/>
  <c r="S970" i="1"/>
  <c r="S962" i="1"/>
  <c r="S926" i="1"/>
  <c r="Y896" i="1"/>
  <c r="Z860" i="1"/>
  <c r="S974" i="1"/>
  <c r="S938" i="1"/>
  <c r="Y880" i="1"/>
  <c r="Z844" i="1"/>
  <c r="Y877" i="1"/>
  <c r="Z841" i="1"/>
  <c r="Y891" i="1"/>
  <c r="Z855" i="1"/>
  <c r="Y937" i="1"/>
  <c r="Z901" i="1"/>
  <c r="S928" i="1"/>
  <c r="S964" i="1"/>
  <c r="Y910" i="1"/>
  <c r="Z874" i="1"/>
  <c r="S929" i="1"/>
  <c r="S965" i="1"/>
  <c r="Y882" i="1"/>
  <c r="Z846" i="1"/>
  <c r="Y900" i="1"/>
  <c r="Z864" i="1"/>
  <c r="Y894" i="1"/>
  <c r="Z858" i="1"/>
  <c r="Y938" i="1"/>
  <c r="Z902" i="1"/>
  <c r="S923" i="1"/>
  <c r="S959" i="1"/>
  <c r="S968" i="1"/>
  <c r="S932" i="1"/>
  <c r="Y895" i="1"/>
  <c r="Z859" i="1"/>
  <c r="S927" i="1"/>
  <c r="S963" i="1"/>
  <c r="Y876" i="1"/>
  <c r="Z840" i="1"/>
  <c r="Y922" i="1"/>
  <c r="Z886" i="1"/>
  <c r="S967" i="1"/>
  <c r="S931" i="1"/>
  <c r="Y889" i="1"/>
  <c r="Z853" i="1"/>
  <c r="Y873" i="1"/>
  <c r="Z837" i="1"/>
  <c r="Y872" i="1"/>
  <c r="Z836" i="1"/>
  <c r="Y915" i="1"/>
  <c r="Z879" i="1"/>
  <c r="S960" i="1"/>
  <c r="S924" i="1"/>
  <c r="S933" i="1"/>
  <c r="S969" i="1"/>
  <c r="Y883" i="1"/>
  <c r="Z847" i="1"/>
  <c r="Y935" i="1"/>
  <c r="Z899" i="1"/>
  <c r="Y888" i="1"/>
  <c r="Z852" i="1"/>
  <c r="Y926" i="1"/>
  <c r="Z890" i="1"/>
  <c r="Y898" i="1"/>
  <c r="Z862" i="1"/>
  <c r="Y878" i="1"/>
  <c r="Z842" i="1"/>
  <c r="Y875" i="1"/>
  <c r="Z839" i="1"/>
  <c r="Y884" i="1"/>
  <c r="Z848" i="1"/>
  <c r="Y881" i="1"/>
  <c r="Z8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Y936" i="1" l="1"/>
  <c r="Z900" i="1"/>
  <c r="Y916" i="1"/>
  <c r="Z880" i="1"/>
  <c r="Y929" i="1"/>
  <c r="Z893" i="1"/>
  <c r="Y940" i="1"/>
  <c r="Z904" i="1"/>
  <c r="Y919" i="1"/>
  <c r="Z883" i="1"/>
  <c r="Y917" i="1"/>
  <c r="Z881" i="1"/>
  <c r="Y920" i="1"/>
  <c r="Z884" i="1"/>
  <c r="Y962" i="1"/>
  <c r="Z926" i="1"/>
  <c r="Y909" i="1"/>
  <c r="Z873" i="1"/>
  <c r="Y912" i="1"/>
  <c r="Z876" i="1"/>
  <c r="Y918" i="1"/>
  <c r="Z882" i="1"/>
  <c r="Y973" i="1"/>
  <c r="Z937" i="1"/>
  <c r="Y907" i="1"/>
  <c r="Z871" i="1"/>
  <c r="Y939" i="1"/>
  <c r="Z903" i="1"/>
  <c r="Y934" i="1"/>
  <c r="Z898" i="1"/>
  <c r="Y908" i="1"/>
  <c r="Z872" i="1"/>
  <c r="Y911" i="1"/>
  <c r="Z875" i="1"/>
  <c r="Y924" i="1"/>
  <c r="Z888" i="1"/>
  <c r="Y925" i="1"/>
  <c r="Z889" i="1"/>
  <c r="Y974" i="1"/>
  <c r="Z938" i="1"/>
  <c r="Y927" i="1"/>
  <c r="Z891" i="1"/>
  <c r="Y932" i="1"/>
  <c r="Z896" i="1"/>
  <c r="Y933" i="1"/>
  <c r="Z897" i="1"/>
  <c r="Y959" i="1"/>
  <c r="Z923" i="1"/>
  <c r="Y958" i="1"/>
  <c r="Z922" i="1"/>
  <c r="Y914" i="1"/>
  <c r="Z878" i="1"/>
  <c r="Y971" i="1"/>
  <c r="Z935" i="1"/>
  <c r="Y951" i="1"/>
  <c r="Z915" i="1"/>
  <c r="Y931" i="1"/>
  <c r="Z895" i="1"/>
  <c r="Y930" i="1"/>
  <c r="Z894" i="1"/>
  <c r="Y946" i="1"/>
  <c r="Z910" i="1"/>
  <c r="Y913" i="1"/>
  <c r="Z877" i="1"/>
  <c r="Y921" i="1"/>
  <c r="Z885" i="1"/>
  <c r="Y928" i="1"/>
  <c r="Z892" i="1"/>
  <c r="Y618" i="1"/>
  <c r="Y955" i="1" l="1"/>
  <c r="Z919" i="1"/>
  <c r="Y967" i="1"/>
  <c r="Z931" i="1"/>
  <c r="Y947" i="1"/>
  <c r="Z911" i="1"/>
  <c r="Y987" i="1"/>
  <c r="Z951" i="1"/>
  <c r="Y944" i="1"/>
  <c r="Z908" i="1"/>
  <c r="Y1009" i="1"/>
  <c r="Z973" i="1"/>
  <c r="Y998" i="1"/>
  <c r="Z962" i="1"/>
  <c r="Y976" i="1"/>
  <c r="Z940" i="1"/>
  <c r="Y957" i="1"/>
  <c r="Z921" i="1"/>
  <c r="Y972" i="1"/>
  <c r="Z936" i="1"/>
  <c r="Y949" i="1"/>
  <c r="Z913" i="1"/>
  <c r="Y963" i="1"/>
  <c r="Z927" i="1"/>
  <c r="Y995" i="1"/>
  <c r="Z959" i="1"/>
  <c r="Y654" i="1"/>
  <c r="Z618" i="1"/>
  <c r="Y982" i="1"/>
  <c r="Z946" i="1"/>
  <c r="Y1007" i="1"/>
  <c r="Z971" i="1"/>
  <c r="Y969" i="1"/>
  <c r="Z933" i="1"/>
  <c r="Y961" i="1"/>
  <c r="Z925" i="1"/>
  <c r="Y970" i="1"/>
  <c r="Z934" i="1"/>
  <c r="Y954" i="1"/>
  <c r="Z918" i="1"/>
  <c r="Y956" i="1"/>
  <c r="Z920" i="1"/>
  <c r="Y965" i="1"/>
  <c r="Z929" i="1"/>
  <c r="Y943" i="1"/>
  <c r="Z907" i="1"/>
  <c r="Y1010" i="1"/>
  <c r="Z974" i="1"/>
  <c r="Y994" i="1"/>
  <c r="Z958" i="1"/>
  <c r="Y945" i="1"/>
  <c r="Z909" i="1"/>
  <c r="Y964" i="1"/>
  <c r="Z928" i="1"/>
  <c r="Y966" i="1"/>
  <c r="Z930" i="1"/>
  <c r="Y950" i="1"/>
  <c r="Z914" i="1"/>
  <c r="Y968" i="1"/>
  <c r="Z932" i="1"/>
  <c r="Y960" i="1"/>
  <c r="Z924" i="1"/>
  <c r="Y975" i="1"/>
  <c r="Z939" i="1"/>
  <c r="Y948" i="1"/>
  <c r="Z912" i="1"/>
  <c r="Y953" i="1"/>
  <c r="Z917" i="1"/>
  <c r="Y952" i="1"/>
  <c r="Z916" i="1"/>
  <c r="Y617" i="1"/>
  <c r="M438" i="1"/>
  <c r="P438" i="1" s="1"/>
  <c r="M439" i="1"/>
  <c r="P439" i="1" s="1"/>
  <c r="M440" i="1"/>
  <c r="P440" i="1" s="1"/>
  <c r="M441" i="1"/>
  <c r="P441" i="1" s="1"/>
  <c r="M442" i="1"/>
  <c r="P442" i="1" s="1"/>
  <c r="M443" i="1"/>
  <c r="P443" i="1" s="1"/>
  <c r="M444" i="1"/>
  <c r="P444" i="1" s="1"/>
  <c r="M445" i="1"/>
  <c r="P445" i="1" s="1"/>
  <c r="M446" i="1"/>
  <c r="P446" i="1" s="1"/>
  <c r="M447" i="1"/>
  <c r="P447" i="1" s="1"/>
  <c r="M448" i="1"/>
  <c r="P448" i="1" s="1"/>
  <c r="M449" i="1"/>
  <c r="P449" i="1" s="1"/>
  <c r="M450" i="1"/>
  <c r="P450" i="1" s="1"/>
  <c r="M451" i="1"/>
  <c r="P451" i="1" s="1"/>
  <c r="M452" i="1"/>
  <c r="P452" i="1" s="1"/>
  <c r="M453" i="1"/>
  <c r="P453" i="1" s="1"/>
  <c r="M454" i="1"/>
  <c r="P454" i="1" s="1"/>
  <c r="M455" i="1"/>
  <c r="P455" i="1" s="1"/>
  <c r="M456" i="1"/>
  <c r="P456" i="1" s="1"/>
  <c r="M457" i="1"/>
  <c r="P457" i="1" s="1"/>
  <c r="M458" i="1"/>
  <c r="P458" i="1" s="1"/>
  <c r="M459" i="1"/>
  <c r="P459" i="1" s="1"/>
  <c r="M460" i="1"/>
  <c r="P460" i="1" s="1"/>
  <c r="M461" i="1"/>
  <c r="P461" i="1" s="1"/>
  <c r="M462" i="1"/>
  <c r="P462" i="1" s="1"/>
  <c r="M463" i="1"/>
  <c r="P463" i="1" s="1"/>
  <c r="M464" i="1"/>
  <c r="P464" i="1" s="1"/>
  <c r="M465" i="1"/>
  <c r="P465" i="1" s="1"/>
  <c r="M466" i="1"/>
  <c r="P466" i="1" s="1"/>
  <c r="M467" i="1"/>
  <c r="P467" i="1" s="1"/>
  <c r="M468" i="1"/>
  <c r="P468" i="1" s="1"/>
  <c r="M469" i="1"/>
  <c r="P469" i="1" s="1"/>
  <c r="M470" i="1"/>
  <c r="P470" i="1" s="1"/>
  <c r="M471" i="1"/>
  <c r="P471" i="1" s="1"/>
  <c r="M472" i="1"/>
  <c r="P472" i="1" s="1"/>
  <c r="M437" i="1"/>
  <c r="S509" i="1"/>
  <c r="Y1002" i="1" l="1"/>
  <c r="Z966" i="1"/>
  <c r="Y1043" i="1"/>
  <c r="Z1007" i="1"/>
  <c r="Y1011" i="1"/>
  <c r="Z975" i="1"/>
  <c r="Y990" i="1"/>
  <c r="Z954" i="1"/>
  <c r="Y988" i="1"/>
  <c r="Z952" i="1"/>
  <c r="Y996" i="1"/>
  <c r="Z960" i="1"/>
  <c r="Y1000" i="1"/>
  <c r="Z964" i="1"/>
  <c r="Y979" i="1"/>
  <c r="Z943" i="1"/>
  <c r="Y1006" i="1"/>
  <c r="Z970" i="1"/>
  <c r="Y1018" i="1"/>
  <c r="Z982" i="1"/>
  <c r="Y985" i="1"/>
  <c r="Z949" i="1"/>
  <c r="Y1034" i="1"/>
  <c r="Z998" i="1"/>
  <c r="Y983" i="1"/>
  <c r="Z947" i="1"/>
  <c r="Y999" i="1"/>
  <c r="Z963" i="1"/>
  <c r="Y653" i="1"/>
  <c r="Z617" i="1"/>
  <c r="Y1023" i="1"/>
  <c r="Z987" i="1"/>
  <c r="Y989" i="1"/>
  <c r="Z953" i="1"/>
  <c r="Y1004" i="1"/>
  <c r="Z968" i="1"/>
  <c r="Y981" i="1"/>
  <c r="Z945" i="1"/>
  <c r="Y1001" i="1"/>
  <c r="Z965" i="1"/>
  <c r="Y997" i="1"/>
  <c r="Z961" i="1"/>
  <c r="Y690" i="1"/>
  <c r="Z654" i="1"/>
  <c r="Y1008" i="1"/>
  <c r="Z972" i="1"/>
  <c r="Y1045" i="1"/>
  <c r="Z1009" i="1"/>
  <c r="Y1003" i="1"/>
  <c r="Z967" i="1"/>
  <c r="Y1012" i="1"/>
  <c r="Z976" i="1"/>
  <c r="Y1046" i="1"/>
  <c r="Z1010" i="1"/>
  <c r="Y984" i="1"/>
  <c r="Z948" i="1"/>
  <c r="Y986" i="1"/>
  <c r="Z950" i="1"/>
  <c r="Y1030" i="1"/>
  <c r="Z994" i="1"/>
  <c r="Y992" i="1"/>
  <c r="Z956" i="1"/>
  <c r="Y1005" i="1"/>
  <c r="Z969" i="1"/>
  <c r="Y1031" i="1"/>
  <c r="Z995" i="1"/>
  <c r="Y993" i="1"/>
  <c r="Z957" i="1"/>
  <c r="Y980" i="1"/>
  <c r="Z944" i="1"/>
  <c r="Y991" i="1"/>
  <c r="Z955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Y1081" i="1" l="1"/>
  <c r="Z1045" i="1"/>
  <c r="Y1037" i="1"/>
  <c r="Z1001" i="1"/>
  <c r="Y1044" i="1"/>
  <c r="Z1008" i="1"/>
  <c r="Y1017" i="1"/>
  <c r="Z981" i="1"/>
  <c r="Y689" i="1"/>
  <c r="Z653" i="1"/>
  <c r="Y1021" i="1"/>
  <c r="Z985" i="1"/>
  <c r="Y1036" i="1"/>
  <c r="Z1000" i="1"/>
  <c r="Y1047" i="1"/>
  <c r="Z1011" i="1"/>
  <c r="Y1027" i="1"/>
  <c r="Z991" i="1"/>
  <c r="Y1070" i="1"/>
  <c r="Z1034" i="1"/>
  <c r="Y1041" i="1"/>
  <c r="Z1005" i="1"/>
  <c r="Y1015" i="1"/>
  <c r="Z979" i="1"/>
  <c r="Y1082" i="1"/>
  <c r="Z1046" i="1"/>
  <c r="Y1029" i="1"/>
  <c r="Z993" i="1"/>
  <c r="Y1066" i="1"/>
  <c r="Z1030" i="1"/>
  <c r="Y1048" i="1"/>
  <c r="Z1012" i="1"/>
  <c r="Y726" i="1"/>
  <c r="Z690" i="1"/>
  <c r="Y1040" i="1"/>
  <c r="Z1004" i="1"/>
  <c r="Y1035" i="1"/>
  <c r="Z999" i="1"/>
  <c r="Y1054" i="1"/>
  <c r="Z1018" i="1"/>
  <c r="Y1032" i="1"/>
  <c r="Z996" i="1"/>
  <c r="Y1079" i="1"/>
  <c r="Z1043" i="1"/>
  <c r="Y1020" i="1"/>
  <c r="Z984" i="1"/>
  <c r="Y1059" i="1"/>
  <c r="Z1023" i="1"/>
  <c r="Y1028" i="1"/>
  <c r="Z992" i="1"/>
  <c r="Y1026" i="1"/>
  <c r="Z990" i="1"/>
  <c r="Y1016" i="1"/>
  <c r="Z980" i="1"/>
  <c r="Y1067" i="1"/>
  <c r="Z1031" i="1"/>
  <c r="Y1022" i="1"/>
  <c r="Z986" i="1"/>
  <c r="Y1039" i="1"/>
  <c r="Z1003" i="1"/>
  <c r="Y1033" i="1"/>
  <c r="Z997" i="1"/>
  <c r="Y1025" i="1"/>
  <c r="Z989" i="1"/>
  <c r="Y1019" i="1"/>
  <c r="Z983" i="1"/>
  <c r="Y1042" i="1"/>
  <c r="Z1006" i="1"/>
  <c r="Y1024" i="1"/>
  <c r="Z988" i="1"/>
  <c r="Y1038" i="1"/>
  <c r="Z1002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Y1068" i="1" l="1"/>
  <c r="Z1032" i="1"/>
  <c r="Y1055" i="1"/>
  <c r="Z1019" i="1"/>
  <c r="Y762" i="1"/>
  <c r="Z726" i="1"/>
  <c r="Y1074" i="1"/>
  <c r="Z1038" i="1"/>
  <c r="Y1103" i="1"/>
  <c r="Z1067" i="1"/>
  <c r="Y1095" i="1"/>
  <c r="Z1059" i="1"/>
  <c r="Y1090" i="1"/>
  <c r="Z1054" i="1"/>
  <c r="Y1084" i="1"/>
  <c r="Z1048" i="1"/>
  <c r="Y1051" i="1"/>
  <c r="Z1015" i="1"/>
  <c r="Y1083" i="1"/>
  <c r="Z1047" i="1"/>
  <c r="Y1053" i="1"/>
  <c r="Z1017" i="1"/>
  <c r="Y1058" i="1"/>
  <c r="Z1022" i="1"/>
  <c r="Y1063" i="1"/>
  <c r="Z1027" i="1"/>
  <c r="Y1064" i="1"/>
  <c r="Z1028" i="1"/>
  <c r="Y1117" i="1"/>
  <c r="Z1081" i="1"/>
  <c r="Y1060" i="1"/>
  <c r="Z1024" i="1"/>
  <c r="Y1069" i="1"/>
  <c r="Z1033" i="1"/>
  <c r="Y1052" i="1"/>
  <c r="Z1016" i="1"/>
  <c r="Y1056" i="1"/>
  <c r="Z1020" i="1"/>
  <c r="Y1071" i="1"/>
  <c r="Z1035" i="1"/>
  <c r="Y1102" i="1"/>
  <c r="Z1066" i="1"/>
  <c r="Y1077" i="1"/>
  <c r="Z1041" i="1"/>
  <c r="Y1072" i="1"/>
  <c r="Z1036" i="1"/>
  <c r="Y1080" i="1"/>
  <c r="Z1044" i="1"/>
  <c r="Y1118" i="1"/>
  <c r="Z1082" i="1"/>
  <c r="Y1061" i="1"/>
  <c r="Z1025" i="1"/>
  <c r="Y725" i="1"/>
  <c r="Z689" i="1"/>
  <c r="Y1078" i="1"/>
  <c r="Z1042" i="1"/>
  <c r="Y1075" i="1"/>
  <c r="Z1039" i="1"/>
  <c r="Y1062" i="1"/>
  <c r="Z1026" i="1"/>
  <c r="Y1115" i="1"/>
  <c r="Z1079" i="1"/>
  <c r="Y1076" i="1"/>
  <c r="Z1040" i="1"/>
  <c r="Y1065" i="1"/>
  <c r="Z1029" i="1"/>
  <c r="Y1106" i="1"/>
  <c r="Z1070" i="1"/>
  <c r="Y1057" i="1"/>
  <c r="Z1021" i="1"/>
  <c r="Y1073" i="1"/>
  <c r="Z10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Y1112" i="1" l="1"/>
  <c r="Z1076" i="1"/>
  <c r="Y1114" i="1"/>
  <c r="Z1078" i="1"/>
  <c r="Y1116" i="1"/>
  <c r="Z1080" i="1"/>
  <c r="Y1107" i="1"/>
  <c r="Z1071" i="1"/>
  <c r="Y1096" i="1"/>
  <c r="Z1060" i="1"/>
  <c r="Y1094" i="1"/>
  <c r="Z1058" i="1"/>
  <c r="Y1120" i="1"/>
  <c r="Z1084" i="1"/>
  <c r="Y1110" i="1"/>
  <c r="Z1074" i="1"/>
  <c r="Y1109" i="1"/>
  <c r="Z1073" i="1"/>
  <c r="Y1093" i="1"/>
  <c r="Z1057" i="1"/>
  <c r="Y1151" i="1"/>
  <c r="Z1115" i="1"/>
  <c r="Y761" i="1"/>
  <c r="Z725" i="1"/>
  <c r="Y1108" i="1"/>
  <c r="Z1072" i="1"/>
  <c r="Y1092" i="1"/>
  <c r="Z1056" i="1"/>
  <c r="Y1153" i="1"/>
  <c r="Z1117" i="1"/>
  <c r="Y1089" i="1"/>
  <c r="Z1053" i="1"/>
  <c r="Y1126" i="1"/>
  <c r="Z1090" i="1"/>
  <c r="Y798" i="1"/>
  <c r="Z762" i="1"/>
  <c r="Y1142" i="1"/>
  <c r="Z1106" i="1"/>
  <c r="Y1098" i="1"/>
  <c r="Z1062" i="1"/>
  <c r="Y1097" i="1"/>
  <c r="Z1061" i="1"/>
  <c r="Y1113" i="1"/>
  <c r="Z1077" i="1"/>
  <c r="Y1088" i="1"/>
  <c r="Z1052" i="1"/>
  <c r="Y1100" i="1"/>
  <c r="Z1064" i="1"/>
  <c r="Y1119" i="1"/>
  <c r="Z1083" i="1"/>
  <c r="Y1131" i="1"/>
  <c r="Z1095" i="1"/>
  <c r="Y1091" i="1"/>
  <c r="Z1055" i="1"/>
  <c r="Y1101" i="1"/>
  <c r="Z1065" i="1"/>
  <c r="Y1111" i="1"/>
  <c r="Z1075" i="1"/>
  <c r="Y1154" i="1"/>
  <c r="Z1118" i="1"/>
  <c r="Y1138" i="1"/>
  <c r="Z1102" i="1"/>
  <c r="Y1105" i="1"/>
  <c r="Z1069" i="1"/>
  <c r="Y1099" i="1"/>
  <c r="Z1063" i="1"/>
  <c r="Y1087" i="1"/>
  <c r="Z1051" i="1"/>
  <c r="Y1139" i="1"/>
  <c r="Z1103" i="1"/>
  <c r="Y1104" i="1"/>
  <c r="Z1068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Y1140" i="1" l="1"/>
  <c r="Z1104" i="1"/>
  <c r="Y1141" i="1"/>
  <c r="Z1105" i="1"/>
  <c r="Y1137" i="1"/>
  <c r="Z1101" i="1"/>
  <c r="Y1136" i="1"/>
  <c r="Z1100" i="1"/>
  <c r="Y1134" i="1"/>
  <c r="Z1098" i="1"/>
  <c r="Y1125" i="1"/>
  <c r="Z1089" i="1"/>
  <c r="Y797" i="1"/>
  <c r="Z761" i="1"/>
  <c r="Y1146" i="1"/>
  <c r="Z1110" i="1"/>
  <c r="Y1143" i="1"/>
  <c r="Z1107" i="1"/>
  <c r="Y1175" i="1"/>
  <c r="Z1139" i="1"/>
  <c r="Y1174" i="1"/>
  <c r="Z1138" i="1"/>
  <c r="Y1127" i="1"/>
  <c r="Z1091" i="1"/>
  <c r="Y1124" i="1"/>
  <c r="Z1088" i="1"/>
  <c r="Y1178" i="1"/>
  <c r="Z1142" i="1"/>
  <c r="Y1189" i="1"/>
  <c r="Z1153" i="1"/>
  <c r="Y1187" i="1"/>
  <c r="Z1151" i="1"/>
  <c r="Y1156" i="1"/>
  <c r="Z1120" i="1"/>
  <c r="Y1152" i="1"/>
  <c r="Z1116" i="1"/>
  <c r="Y1123" i="1"/>
  <c r="Z1087" i="1"/>
  <c r="Y1190" i="1"/>
  <c r="Z1154" i="1"/>
  <c r="Y1167" i="1"/>
  <c r="Z1131" i="1"/>
  <c r="Y1149" i="1"/>
  <c r="Z1113" i="1"/>
  <c r="Y834" i="1"/>
  <c r="Z798" i="1"/>
  <c r="Y1128" i="1"/>
  <c r="Z1092" i="1"/>
  <c r="Y1129" i="1"/>
  <c r="Z1093" i="1"/>
  <c r="Y1130" i="1"/>
  <c r="Z1094" i="1"/>
  <c r="Y1150" i="1"/>
  <c r="Z1114" i="1"/>
  <c r="Y1135" i="1"/>
  <c r="Z1099" i="1"/>
  <c r="Y1147" i="1"/>
  <c r="Z1111" i="1"/>
  <c r="Y1155" i="1"/>
  <c r="Z1119" i="1"/>
  <c r="Y1133" i="1"/>
  <c r="Z1097" i="1"/>
  <c r="Y1162" i="1"/>
  <c r="Z1126" i="1"/>
  <c r="Y1144" i="1"/>
  <c r="Z1108" i="1"/>
  <c r="Y1145" i="1"/>
  <c r="Z1109" i="1"/>
  <c r="Y1132" i="1"/>
  <c r="Z1096" i="1"/>
  <c r="Y1148" i="1"/>
  <c r="Z1112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Y1203" i="1" l="1"/>
  <c r="Z1167" i="1"/>
  <c r="Y1180" i="1"/>
  <c r="Z1144" i="1"/>
  <c r="Y1176" i="1"/>
  <c r="Z1140" i="1"/>
  <c r="Y1184" i="1"/>
  <c r="Z1148" i="1"/>
  <c r="Y1198" i="1"/>
  <c r="Z1162" i="1"/>
  <c r="Y1171" i="1"/>
  <c r="Z1135" i="1"/>
  <c r="Y1164" i="1"/>
  <c r="Z1128" i="1"/>
  <c r="Y1226" i="1"/>
  <c r="Z1190" i="1"/>
  <c r="Y1223" i="1"/>
  <c r="Z1187" i="1"/>
  <c r="Y1163" i="1"/>
  <c r="Z1127" i="1"/>
  <c r="Y1182" i="1"/>
  <c r="Z1146" i="1"/>
  <c r="Y1172" i="1"/>
  <c r="Z1136" i="1"/>
  <c r="Y1179" i="1"/>
  <c r="Z1143" i="1"/>
  <c r="Y1183" i="1"/>
  <c r="Z1147" i="1"/>
  <c r="Y1170" i="1"/>
  <c r="Z1134" i="1"/>
  <c r="Y1168" i="1"/>
  <c r="Z1132" i="1"/>
  <c r="Y1169" i="1"/>
  <c r="Z1133" i="1"/>
  <c r="Y1186" i="1"/>
  <c r="Z1150" i="1"/>
  <c r="Y870" i="1"/>
  <c r="Z834" i="1"/>
  <c r="Y1159" i="1"/>
  <c r="Z1123" i="1"/>
  <c r="Y1225" i="1"/>
  <c r="Z1189" i="1"/>
  <c r="Y1210" i="1"/>
  <c r="Z1174" i="1"/>
  <c r="Y833" i="1"/>
  <c r="Z797" i="1"/>
  <c r="Y1173" i="1"/>
  <c r="Z1137" i="1"/>
  <c r="Y1192" i="1"/>
  <c r="Z1156" i="1"/>
  <c r="Y1165" i="1"/>
  <c r="Z1129" i="1"/>
  <c r="Y1160" i="1"/>
  <c r="Z1124" i="1"/>
  <c r="Y1181" i="1"/>
  <c r="Z1145" i="1"/>
  <c r="Y1191" i="1"/>
  <c r="Z1155" i="1"/>
  <c r="Y1166" i="1"/>
  <c r="Z1130" i="1"/>
  <c r="Y1185" i="1"/>
  <c r="Z1149" i="1"/>
  <c r="Y1188" i="1"/>
  <c r="Z1152" i="1"/>
  <c r="Y1214" i="1"/>
  <c r="Z1178" i="1"/>
  <c r="Y1211" i="1"/>
  <c r="Z1175" i="1"/>
  <c r="Y1161" i="1"/>
  <c r="Z1125" i="1"/>
  <c r="Y1177" i="1"/>
  <c r="Z1141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M249" i="1"/>
  <c r="P249" i="1" s="1"/>
  <c r="M222" i="1"/>
  <c r="P222" i="1" s="1"/>
  <c r="M223" i="1"/>
  <c r="P223" i="1" s="1"/>
  <c r="M224" i="1"/>
  <c r="P224" i="1" s="1"/>
  <c r="M225" i="1"/>
  <c r="P225" i="1" s="1"/>
  <c r="M226" i="1"/>
  <c r="P226" i="1" s="1"/>
  <c r="M227" i="1"/>
  <c r="P227" i="1" s="1"/>
  <c r="M228" i="1"/>
  <c r="P228" i="1" s="1"/>
  <c r="M229" i="1"/>
  <c r="P229" i="1" s="1"/>
  <c r="M230" i="1"/>
  <c r="P230" i="1" s="1"/>
  <c r="M231" i="1"/>
  <c r="P231" i="1" s="1"/>
  <c r="M232" i="1"/>
  <c r="P232" i="1" s="1"/>
  <c r="M233" i="1"/>
  <c r="P233" i="1" s="1"/>
  <c r="M234" i="1"/>
  <c r="P234" i="1" s="1"/>
  <c r="M235" i="1"/>
  <c r="P235" i="1" s="1"/>
  <c r="M236" i="1"/>
  <c r="P236" i="1" s="1"/>
  <c r="M237" i="1"/>
  <c r="P237" i="1" s="1"/>
  <c r="M238" i="1"/>
  <c r="P238" i="1" s="1"/>
  <c r="M239" i="1"/>
  <c r="P239" i="1" s="1"/>
  <c r="M240" i="1"/>
  <c r="P240" i="1" s="1"/>
  <c r="M241" i="1"/>
  <c r="P241" i="1" s="1"/>
  <c r="M242" i="1"/>
  <c r="P242" i="1" s="1"/>
  <c r="M243" i="1"/>
  <c r="P243" i="1" s="1"/>
  <c r="M244" i="1"/>
  <c r="P244" i="1" s="1"/>
  <c r="M245" i="1"/>
  <c r="P245" i="1" s="1"/>
  <c r="M246" i="1"/>
  <c r="P246" i="1" s="1"/>
  <c r="M247" i="1"/>
  <c r="P247" i="1" s="1"/>
  <c r="M248" i="1"/>
  <c r="P248" i="1" s="1"/>
  <c r="M250" i="1"/>
  <c r="P250" i="1" s="1"/>
  <c r="M251" i="1"/>
  <c r="P251" i="1" s="1"/>
  <c r="M252" i="1"/>
  <c r="P252" i="1" s="1"/>
  <c r="M253" i="1"/>
  <c r="P253" i="1" s="1"/>
  <c r="M254" i="1"/>
  <c r="P254" i="1" s="1"/>
  <c r="M255" i="1"/>
  <c r="P255" i="1" s="1"/>
  <c r="M256" i="1"/>
  <c r="P256" i="1" s="1"/>
  <c r="Y1228" i="1" l="1"/>
  <c r="Z1192" i="1"/>
  <c r="Y1239" i="1"/>
  <c r="Z1203" i="1"/>
  <c r="Y1213" i="1"/>
  <c r="Z1177" i="1"/>
  <c r="Y1224" i="1"/>
  <c r="Z1188" i="1"/>
  <c r="Y1217" i="1"/>
  <c r="Z1181" i="1"/>
  <c r="Y1209" i="1"/>
  <c r="Z1173" i="1"/>
  <c r="Y1195" i="1"/>
  <c r="Z1159" i="1"/>
  <c r="Y1204" i="1"/>
  <c r="Z1168" i="1"/>
  <c r="Y1208" i="1"/>
  <c r="Z1172" i="1"/>
  <c r="Y1262" i="1"/>
  <c r="Z1226" i="1"/>
  <c r="Y1220" i="1"/>
  <c r="Z1184" i="1"/>
  <c r="Y1227" i="1"/>
  <c r="Z1191" i="1"/>
  <c r="Y1234" i="1"/>
  <c r="Z1198" i="1"/>
  <c r="Y1250" i="1"/>
  <c r="Z1214" i="1"/>
  <c r="Y1261" i="1"/>
  <c r="Z1225" i="1"/>
  <c r="Y1259" i="1"/>
  <c r="Z1223" i="1"/>
  <c r="Y1197" i="1"/>
  <c r="Z1161" i="1"/>
  <c r="Y1221" i="1"/>
  <c r="Z1185" i="1"/>
  <c r="Y1196" i="1"/>
  <c r="Z1160" i="1"/>
  <c r="Y869" i="1"/>
  <c r="Z833" i="1"/>
  <c r="Y906" i="1"/>
  <c r="Z870" i="1"/>
  <c r="Y1206" i="1"/>
  <c r="Z1170" i="1"/>
  <c r="Y1218" i="1"/>
  <c r="Z1182" i="1"/>
  <c r="Y1200" i="1"/>
  <c r="Z1164" i="1"/>
  <c r="Y1212" i="1"/>
  <c r="Z1176" i="1"/>
  <c r="Y1215" i="1"/>
  <c r="Z1179" i="1"/>
  <c r="Y1205" i="1"/>
  <c r="Z1169" i="1"/>
  <c r="Y1247" i="1"/>
  <c r="Z1211" i="1"/>
  <c r="Y1202" i="1"/>
  <c r="Z1166" i="1"/>
  <c r="Y1201" i="1"/>
  <c r="Z1165" i="1"/>
  <c r="Y1246" i="1"/>
  <c r="Z1210" i="1"/>
  <c r="Y1222" i="1"/>
  <c r="Z1186" i="1"/>
  <c r="Y1219" i="1"/>
  <c r="Z1183" i="1"/>
  <c r="Y1199" i="1"/>
  <c r="Z1163" i="1"/>
  <c r="Y1207" i="1"/>
  <c r="Z1171" i="1"/>
  <c r="Y1216" i="1"/>
  <c r="Z1180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Y1252" i="1" l="1"/>
  <c r="Z1216" i="1"/>
  <c r="Y1258" i="1"/>
  <c r="Z1222" i="1"/>
  <c r="Y1283" i="1"/>
  <c r="Z1283" i="1" s="1"/>
  <c r="Z1247" i="1"/>
  <c r="Y1236" i="1"/>
  <c r="Z1200" i="1"/>
  <c r="Y905" i="1"/>
  <c r="Z869" i="1"/>
  <c r="Y1295" i="1"/>
  <c r="Z1295" i="1" s="1"/>
  <c r="Z1259" i="1"/>
  <c r="Y1263" i="1"/>
  <c r="Z1227" i="1"/>
  <c r="Y1240" i="1"/>
  <c r="Z1204" i="1"/>
  <c r="Y1260" i="1"/>
  <c r="Z1224" i="1"/>
  <c r="Y1297" i="1"/>
  <c r="Z1297" i="1" s="1"/>
  <c r="Z1261" i="1"/>
  <c r="Y1243" i="1"/>
  <c r="Z1207" i="1"/>
  <c r="Y1232" i="1"/>
  <c r="Z1196" i="1"/>
  <c r="Y1282" i="1"/>
  <c r="Z1282" i="1" s="1"/>
  <c r="Z1246" i="1"/>
  <c r="Y1256" i="1"/>
  <c r="Z1220" i="1"/>
  <c r="Y1235" i="1"/>
  <c r="Z1199" i="1"/>
  <c r="Y1237" i="1"/>
  <c r="Z1201" i="1"/>
  <c r="Y1251" i="1"/>
  <c r="Z1215" i="1"/>
  <c r="Y1242" i="1"/>
  <c r="Z1206" i="1"/>
  <c r="Y1257" i="1"/>
  <c r="Z1221" i="1"/>
  <c r="Y1286" i="1"/>
  <c r="Z1286" i="1" s="1"/>
  <c r="Z1250" i="1"/>
  <c r="Y1298" i="1"/>
  <c r="Z1298" i="1" s="1"/>
  <c r="Z1262" i="1"/>
  <c r="Y1245" i="1"/>
  <c r="Z1209" i="1"/>
  <c r="Y1275" i="1"/>
  <c r="Z1275" i="1" s="1"/>
  <c r="Z1239" i="1"/>
  <c r="Y1241" i="1"/>
  <c r="Z1205" i="1"/>
  <c r="Y1231" i="1"/>
  <c r="Z1195" i="1"/>
  <c r="Y1254" i="1"/>
  <c r="Z1218" i="1"/>
  <c r="Y1249" i="1"/>
  <c r="Z1213" i="1"/>
  <c r="Y1255" i="1"/>
  <c r="Z1219" i="1"/>
  <c r="Y1238" i="1"/>
  <c r="Z1202" i="1"/>
  <c r="Y1248" i="1"/>
  <c r="Z1212" i="1"/>
  <c r="Y942" i="1"/>
  <c r="Z906" i="1"/>
  <c r="Y1233" i="1"/>
  <c r="Z1197" i="1"/>
  <c r="Y1270" i="1"/>
  <c r="Z1270" i="1" s="1"/>
  <c r="Z1234" i="1"/>
  <c r="Y1244" i="1"/>
  <c r="Z1208" i="1"/>
  <c r="Y1253" i="1"/>
  <c r="Z1217" i="1"/>
  <c r="Y1264" i="1"/>
  <c r="Z1228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Y1269" i="1" l="1"/>
  <c r="Z1269" i="1" s="1"/>
  <c r="Z1233" i="1"/>
  <c r="Y1273" i="1"/>
  <c r="Z1273" i="1" s="1"/>
  <c r="Z1237" i="1"/>
  <c r="Y1268" i="1"/>
  <c r="Z1268" i="1" s="1"/>
  <c r="Z1232" i="1"/>
  <c r="Y1276" i="1"/>
  <c r="Z1276" i="1" s="1"/>
  <c r="Z1240" i="1"/>
  <c r="Y1272" i="1"/>
  <c r="Z1272" i="1" s="1"/>
  <c r="Z1236" i="1"/>
  <c r="Y1291" i="1"/>
  <c r="Z1291" i="1" s="1"/>
  <c r="Z1255" i="1"/>
  <c r="Y978" i="1"/>
  <c r="Z942" i="1"/>
  <c r="Y1285" i="1"/>
  <c r="Z1285" i="1" s="1"/>
  <c r="Z1249" i="1"/>
  <c r="Y1293" i="1"/>
  <c r="Z1293" i="1" s="1"/>
  <c r="Z1257" i="1"/>
  <c r="Y1271" i="1"/>
  <c r="Z1271" i="1" s="1"/>
  <c r="Z1235" i="1"/>
  <c r="Y1279" i="1"/>
  <c r="Z1279" i="1" s="1"/>
  <c r="Z1243" i="1"/>
  <c r="Y1299" i="1"/>
  <c r="Z1299" i="1" s="1"/>
  <c r="Z1263" i="1"/>
  <c r="Y1277" i="1"/>
  <c r="Z1277" i="1" s="1"/>
  <c r="Z1241" i="1"/>
  <c r="Y1300" i="1"/>
  <c r="Z1300" i="1" s="1"/>
  <c r="Z1264" i="1"/>
  <c r="Y1280" i="1"/>
  <c r="Z1280" i="1" s="1"/>
  <c r="Z1244" i="1"/>
  <c r="Y1290" i="1"/>
  <c r="Z1290" i="1" s="1"/>
  <c r="Z1254" i="1"/>
  <c r="Y1278" i="1"/>
  <c r="Z1278" i="1" s="1"/>
  <c r="Z1242" i="1"/>
  <c r="Y1292" i="1"/>
  <c r="Z1292" i="1" s="1"/>
  <c r="Z1256" i="1"/>
  <c r="Y1294" i="1"/>
  <c r="Z1294" i="1" s="1"/>
  <c r="Z1258" i="1"/>
  <c r="Y1284" i="1"/>
  <c r="Z1284" i="1" s="1"/>
  <c r="Z1248" i="1"/>
  <c r="Y1289" i="1"/>
  <c r="Z1289" i="1" s="1"/>
  <c r="Z1253" i="1"/>
  <c r="Y1281" i="1"/>
  <c r="Z1281" i="1" s="1"/>
  <c r="Z1245" i="1"/>
  <c r="Y1274" i="1"/>
  <c r="Z1274" i="1" s="1"/>
  <c r="Z1238" i="1"/>
  <c r="Y1267" i="1"/>
  <c r="Z1267" i="1" s="1"/>
  <c r="Z1231" i="1"/>
  <c r="Y1287" i="1"/>
  <c r="Z1287" i="1" s="1"/>
  <c r="Z1251" i="1"/>
  <c r="Y1296" i="1"/>
  <c r="Z1296" i="1" s="1"/>
  <c r="Z1260" i="1"/>
  <c r="Y941" i="1"/>
  <c r="Z905" i="1"/>
  <c r="Y1288" i="1"/>
  <c r="Z1288" i="1" s="1"/>
  <c r="Z1252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Y977" i="1" l="1"/>
  <c r="Z941" i="1"/>
  <c r="Y1014" i="1"/>
  <c r="Z978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41" i="1"/>
  <c r="Y1050" i="1" l="1"/>
  <c r="Z1014" i="1"/>
  <c r="Y1013" i="1"/>
  <c r="Z977" i="1"/>
  <c r="Y1049" i="1" l="1"/>
  <c r="Z1013" i="1"/>
  <c r="Y1086" i="1"/>
  <c r="Z1050" i="1"/>
  <c r="Y1122" i="1" l="1"/>
  <c r="Z1086" i="1"/>
  <c r="Y1085" i="1"/>
  <c r="Z1049" i="1"/>
  <c r="Y1158" i="1" l="1"/>
  <c r="Z1122" i="1"/>
  <c r="Y1121" i="1"/>
  <c r="Z1085" i="1"/>
  <c r="Y1157" i="1" l="1"/>
  <c r="Z1121" i="1"/>
  <c r="Y1194" i="1"/>
  <c r="Z1158" i="1"/>
  <c r="Y1193" i="1" l="1"/>
  <c r="Z1157" i="1"/>
  <c r="Y1230" i="1"/>
  <c r="Z1194" i="1"/>
  <c r="Y1266" i="1" l="1"/>
  <c r="Z1266" i="1" s="1"/>
  <c r="Z1230" i="1"/>
  <c r="Y1229" i="1"/>
  <c r="Z1193" i="1"/>
  <c r="Y1265" i="1" l="1"/>
  <c r="Z1265" i="1" s="1"/>
  <c r="Z1229" i="1"/>
</calcChain>
</file>

<file path=xl/comments1.xml><?xml version="1.0" encoding="utf-8"?>
<comments xmlns="http://schemas.openxmlformats.org/spreadsheetml/2006/main">
  <authors>
    <author>Bessette, Edouard</author>
  </authors>
  <commentList>
    <comment ref="S757" authorId="0" shapeId="0">
      <text>
        <r>
          <rPr>
            <b/>
            <sz val="9"/>
            <color indexed="81"/>
            <rFont val="Tahoma"/>
            <family val="2"/>
          </rPr>
          <t>Bessette, Edouard:</t>
        </r>
        <r>
          <rPr>
            <sz val="9"/>
            <color indexed="81"/>
            <rFont val="Tahoma"/>
            <family val="2"/>
          </rPr>
          <t xml:space="preserve">
non canibalised</t>
        </r>
      </text>
    </comment>
    <comment ref="R994" authorId="0" shapeId="0">
      <text>
        <r>
          <rPr>
            <b/>
            <sz val="9"/>
            <color indexed="81"/>
            <rFont val="Tahoma"/>
            <family val="2"/>
          </rPr>
          <t>Bessette, Edouard:</t>
        </r>
        <r>
          <rPr>
            <sz val="9"/>
            <color indexed="81"/>
            <rFont val="Tahoma"/>
            <family val="2"/>
          </rPr>
          <t xml:space="preserve">
Dead</t>
        </r>
      </text>
    </comment>
  </commentList>
</comments>
</file>

<file path=xl/comments2.xml><?xml version="1.0" encoding="utf-8"?>
<comments xmlns="http://schemas.openxmlformats.org/spreadsheetml/2006/main">
  <authors>
    <author>Bessette, Edouard</author>
  </authors>
  <commentList>
    <comment ref="F756" authorId="0" shapeId="0">
      <text>
        <r>
          <rPr>
            <b/>
            <sz val="9"/>
            <color indexed="81"/>
            <rFont val="Tahoma"/>
            <family val="2"/>
          </rPr>
          <t>Bessette, Edouard:</t>
        </r>
        <r>
          <rPr>
            <sz val="9"/>
            <color indexed="81"/>
            <rFont val="Tahoma"/>
            <family val="2"/>
          </rPr>
          <t xml:space="preserve">
non canibalised</t>
        </r>
      </text>
    </comment>
    <comment ref="E993" authorId="0" shapeId="0">
      <text>
        <r>
          <rPr>
            <b/>
            <sz val="9"/>
            <color indexed="81"/>
            <rFont val="Tahoma"/>
            <family val="2"/>
          </rPr>
          <t>Bessette, Edouard:</t>
        </r>
        <r>
          <rPr>
            <sz val="9"/>
            <color indexed="81"/>
            <rFont val="Tahoma"/>
            <family val="2"/>
          </rPr>
          <t xml:space="preserve">
Dead</t>
        </r>
      </text>
    </comment>
  </commentList>
</comments>
</file>

<file path=xl/comments3.xml><?xml version="1.0" encoding="utf-8"?>
<comments xmlns="http://schemas.openxmlformats.org/spreadsheetml/2006/main">
  <authors>
    <author>Bessette, Edouard</author>
  </authors>
  <commentList>
    <comment ref="C148" authorId="0" shapeId="0">
      <text>
        <r>
          <rPr>
            <b/>
            <sz val="9"/>
            <color indexed="81"/>
            <rFont val="Tahoma"/>
            <family val="2"/>
          </rPr>
          <t>Bessette, Edouard:</t>
        </r>
        <r>
          <rPr>
            <sz val="9"/>
            <color indexed="81"/>
            <rFont val="Tahoma"/>
            <family val="2"/>
          </rPr>
          <t xml:space="preserve">
Replaced to Rep 7 from Rep 3 as data was incoherent in density sheet</t>
        </r>
      </text>
    </comment>
    <comment ref="C164" authorId="0" shapeId="0">
      <text>
        <r>
          <rPr>
            <b/>
            <sz val="9"/>
            <color indexed="81"/>
            <rFont val="Tahoma"/>
            <family val="2"/>
          </rPr>
          <t>Bessette, Edouard:</t>
        </r>
        <r>
          <rPr>
            <sz val="9"/>
            <color indexed="81"/>
            <rFont val="Tahoma"/>
            <family val="2"/>
          </rPr>
          <t xml:space="preserve">
Change from rep 3 to 5 as data was incoherent</t>
        </r>
      </text>
    </comment>
  </commentList>
</comments>
</file>

<file path=xl/comments4.xml><?xml version="1.0" encoding="utf-8"?>
<comments xmlns="http://schemas.openxmlformats.org/spreadsheetml/2006/main">
  <authors>
    <author>Bessette, Edouard</author>
  </authors>
  <commentList>
    <comment ref="C31" authorId="0" shapeId="0">
      <text>
        <r>
          <rPr>
            <b/>
            <sz val="9"/>
            <color indexed="81"/>
            <rFont val="Tahoma"/>
            <family val="2"/>
          </rPr>
          <t>Bessette, Edouard:</t>
        </r>
        <r>
          <rPr>
            <sz val="9"/>
            <color indexed="81"/>
            <rFont val="Tahoma"/>
            <family val="2"/>
          </rPr>
          <t xml:space="preserve">
2 females 3 males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Bessette, Edouard:</t>
        </r>
        <r>
          <rPr>
            <sz val="9"/>
            <color indexed="81"/>
            <rFont val="Tahoma"/>
            <family val="2"/>
          </rPr>
          <t xml:space="preserve">
2 females 3 males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Bessette, Edouard:</t>
        </r>
        <r>
          <rPr>
            <sz val="9"/>
            <color indexed="81"/>
            <rFont val="Tahoma"/>
            <family val="2"/>
          </rPr>
          <t xml:space="preserve">
2 females 3 males</t>
        </r>
      </text>
    </comment>
  </commentList>
</comments>
</file>

<file path=xl/sharedStrings.xml><?xml version="1.0" encoding="utf-8"?>
<sst xmlns="http://schemas.openxmlformats.org/spreadsheetml/2006/main" count="10183" uniqueCount="213">
  <si>
    <t>Treatment</t>
  </si>
  <si>
    <t>R</t>
  </si>
  <si>
    <t>Dpi</t>
  </si>
  <si>
    <t>Date</t>
  </si>
  <si>
    <t>Feces (g)</t>
  </si>
  <si>
    <t>Feces / ind (mg)</t>
  </si>
  <si>
    <t>Feed + tray (g)</t>
  </si>
  <si>
    <t>New feed + tray (g)</t>
  </si>
  <si>
    <t>Feed consumed (g)</t>
  </si>
  <si>
    <t>Feed consumed / ind (mg)</t>
  </si>
  <si>
    <t>N ind</t>
  </si>
  <si>
    <t>N cannibalised/dead daily</t>
  </si>
  <si>
    <t>Ovipositor seen</t>
  </si>
  <si>
    <t>Number of male emerged</t>
  </si>
  <si>
    <t>Number of female emerged</t>
  </si>
  <si>
    <t>Sum adult emergence</t>
  </si>
  <si>
    <t>Cumulative adult emergence</t>
  </si>
  <si>
    <t>DensityEffect_N_8</t>
  </si>
  <si>
    <t>DensityEffect_N_16</t>
  </si>
  <si>
    <r>
      <t xml:space="preserve">dpi 0 = </t>
    </r>
    <r>
      <rPr>
        <b/>
        <sz val="11"/>
        <color theme="1"/>
        <rFont val="Calibri"/>
        <family val="2"/>
        <scheme val="minor"/>
      </rPr>
      <t>05/10/2023</t>
    </r>
    <r>
      <rPr>
        <sz val="11"/>
        <color theme="1"/>
        <rFont val="Calibri"/>
        <family val="2"/>
        <scheme val="minor"/>
      </rPr>
      <t xml:space="preserve"> - water gel concentartion = </t>
    </r>
    <r>
      <rPr>
        <b/>
        <sz val="11"/>
        <color rgb="FFFF0000"/>
        <rFont val="Calibri"/>
        <family val="2"/>
        <scheme val="minor"/>
      </rPr>
      <t>2.0E+05 spores/g</t>
    </r>
  </si>
  <si>
    <t>DensityEffect_N_32</t>
  </si>
  <si>
    <t>x</t>
  </si>
  <si>
    <t>Novel infection</t>
  </si>
  <si>
    <t>Gel fully consumed</t>
  </si>
  <si>
    <t>DensityEffect_Y_8</t>
  </si>
  <si>
    <t>DensityEffect_Y_16</t>
  </si>
  <si>
    <t>DensityEffect_Y_32</t>
  </si>
  <si>
    <t>Rep</t>
  </si>
  <si>
    <t>Sex</t>
  </si>
  <si>
    <t>Date_emerge</t>
  </si>
  <si>
    <t>Weigth</t>
  </si>
  <si>
    <t>female</t>
  </si>
  <si>
    <t>male</t>
  </si>
  <si>
    <t>Column Labels</t>
  </si>
  <si>
    <t>Grand Total</t>
  </si>
  <si>
    <t>Row Labels</t>
  </si>
  <si>
    <t>Count of Sex</t>
  </si>
  <si>
    <t>Males started to sing</t>
  </si>
  <si>
    <t>3 males and 3 females per box</t>
  </si>
  <si>
    <t>M1</t>
  </si>
  <si>
    <t>M2</t>
  </si>
  <si>
    <t>M3</t>
  </si>
  <si>
    <t>M4</t>
  </si>
  <si>
    <t>M5</t>
  </si>
  <si>
    <t>M6</t>
  </si>
  <si>
    <t>M7</t>
  </si>
  <si>
    <t>Instar (molt seen)</t>
  </si>
  <si>
    <t>Eggs seen</t>
  </si>
  <si>
    <t>M8</t>
  </si>
  <si>
    <t>Female_Ind</t>
  </si>
  <si>
    <t>Weight</t>
  </si>
  <si>
    <t>Date_Mating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</si>
  <si>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</si>
  <si>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</si>
  <si>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</si>
  <si>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</si>
  <si>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</si>
  <si>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</si>
  <si>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</si>
  <si>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</si>
  <si>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</si>
  <si>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</si>
  <si>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</si>
  <si>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</si>
  <si>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</si>
  <si>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</si>
  <si>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</si>
  <si>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</si>
  <si>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</si>
  <si>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</si>
  <si>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</si>
  <si>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</si>
  <si>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</si>
  <si>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</si>
  <si>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</si>
  <si>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</si>
  <si>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</si>
  <si>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</si>
  <si>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</si>
  <si>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</si>
  <si>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</si>
  <si>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</si>
  <si>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</si>
  <si>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</si>
  <si>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</si>
  <si>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</si>
  <si>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</si>
  <si>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</si>
  <si>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</si>
  <si>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</si>
  <si>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</si>
  <si>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</si>
  <si>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</si>
  <si>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</si>
  <si>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</si>
  <si>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</si>
  <si>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</si>
  <si>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</si>
  <si>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</si>
  <si>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</si>
  <si>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</si>
  <si>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</si>
  <si>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</si>
  <si>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</si>
  <si>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</si>
  <si>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</si>
  <si>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</si>
  <si>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</si>
  <si>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</si>
  <si>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</si>
  <si>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 xml:space="preserve">Number of males </t>
  </si>
  <si>
    <t xml:space="preserve">Number of females </t>
  </si>
  <si>
    <t>Date_Laying</t>
  </si>
  <si>
    <t>Dead</t>
  </si>
  <si>
    <t>paralysed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</si>
  <si>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</si>
  <si>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</si>
  <si>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</si>
  <si>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</si>
  <si>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</si>
  <si>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</si>
  <si>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</si>
  <si>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</si>
  <si>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</si>
  <si>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</si>
  <si>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</si>
  <si>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</si>
  <si>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</si>
  <si>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</si>
  <si>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</si>
  <si>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</si>
  <si>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</si>
  <si>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</si>
  <si>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</si>
  <si>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after 9 mating days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</si>
  <si>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</si>
  <si>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</si>
  <si>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</si>
  <si>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</si>
  <si>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</si>
  <si>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</si>
  <si>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</si>
  <si>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</si>
  <si>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</si>
  <si>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Time_EggLaying</t>
  </si>
  <si>
    <t>F87</t>
  </si>
  <si>
    <t>F88</t>
  </si>
  <si>
    <t>F89</t>
  </si>
  <si>
    <t>F90</t>
  </si>
  <si>
    <t>Insect</t>
  </si>
  <si>
    <t>Death_time</t>
  </si>
  <si>
    <t>Censor</t>
  </si>
  <si>
    <t>Gbimaculatus</t>
  </si>
  <si>
    <t>F91</t>
  </si>
  <si>
    <t>F92</t>
  </si>
  <si>
    <t>F93</t>
  </si>
  <si>
    <t>F94</t>
  </si>
  <si>
    <t>F95</t>
  </si>
  <si>
    <t>F96</t>
  </si>
  <si>
    <t>F97</t>
  </si>
  <si>
    <t>F98</t>
  </si>
  <si>
    <t>Egg_Count</t>
  </si>
  <si>
    <t>Duration_Mating (days)</t>
  </si>
  <si>
    <t>Date_Egg_collection</t>
  </si>
  <si>
    <t>Hatching_date</t>
  </si>
  <si>
    <t>Cumulative adult emergence (%)</t>
  </si>
  <si>
    <t>Number_Subjects</t>
  </si>
  <si>
    <t>Gel quantity</t>
  </si>
  <si>
    <t>Spores</t>
  </si>
  <si>
    <t>Gel Conc (sp/g)</t>
  </si>
  <si>
    <t>Spores/ind</t>
  </si>
  <si>
    <t>Ind</t>
  </si>
  <si>
    <t>Spores received in total</t>
  </si>
  <si>
    <t>Emergence_time</t>
  </si>
  <si>
    <t>DensityEffect_N_15</t>
  </si>
  <si>
    <t>Sum of Feed consumed / ind (mg)</t>
  </si>
  <si>
    <t>Box_Id</t>
  </si>
  <si>
    <t>Female</t>
  </si>
  <si>
    <t>Male</t>
  </si>
  <si>
    <t>NA</t>
  </si>
  <si>
    <t>N</t>
  </si>
  <si>
    <t>Y</t>
  </si>
  <si>
    <t>Infection</t>
  </si>
  <si>
    <t>Density</t>
  </si>
  <si>
    <t>N_8</t>
  </si>
  <si>
    <t>N_16</t>
  </si>
  <si>
    <t>N_32</t>
  </si>
  <si>
    <t>Y_8</t>
  </si>
  <si>
    <t>Y_16</t>
  </si>
  <si>
    <t>Y_32</t>
  </si>
  <si>
    <t>Mating_pair</t>
  </si>
  <si>
    <t>Sampling_Date</t>
  </si>
  <si>
    <t>Alive</t>
  </si>
  <si>
    <t>Nymph</t>
  </si>
  <si>
    <t xml:space="preserve">F37 </t>
  </si>
  <si>
    <t xml:space="preserve">F46 </t>
  </si>
  <si>
    <t>F51 Censored?</t>
  </si>
  <si>
    <t xml:space="preserve">F44 </t>
  </si>
  <si>
    <t>Fecundity_Id</t>
  </si>
  <si>
    <t>Death_status</t>
  </si>
  <si>
    <t>Estimated_Conc_mL</t>
  </si>
  <si>
    <t>Estimated_Spores_insect</t>
  </si>
  <si>
    <t>Feces_ind (mg)</t>
  </si>
  <si>
    <t>Feces_ind_day</t>
  </si>
  <si>
    <t>Feed consumed_ind (mg)</t>
  </si>
  <si>
    <t>Feed consumed_ind_day (mg)</t>
  </si>
  <si>
    <t>N cannibalised_dead daily</t>
  </si>
  <si>
    <t>Days measure interval</t>
  </si>
  <si>
    <t>Cricket_Age</t>
  </si>
  <si>
    <t>Average Ind for Feed and Faeces Measures</t>
  </si>
  <si>
    <r>
      <t xml:space="preserve">Reinfection the </t>
    </r>
    <r>
      <rPr>
        <b/>
        <sz val="11"/>
        <color theme="1"/>
        <rFont val="Calibri"/>
        <family val="2"/>
        <scheme val="minor"/>
      </rPr>
      <t>13/10 with same spore concentration</t>
    </r>
  </si>
  <si>
    <r>
      <t xml:space="preserve">Crickets hatched the 21/09/2023, no egg treatment - </t>
    </r>
    <r>
      <rPr>
        <b/>
        <sz val="11"/>
        <color rgb="FFFF0000"/>
        <rFont val="Calibri"/>
        <family val="2"/>
        <scheme val="minor"/>
      </rPr>
      <t>14 days when experiment starts</t>
    </r>
  </si>
  <si>
    <t>Time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</si>
</sst>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d/mm/yy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vertical="center" wrapText="1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right" wrapText="1"/>
    </xf>
    <xf numFmtId="0" fontId="0" fillId="3" borderId="0" xfId="0" applyFill="1" applyBorder="1" applyAlignment="1">
      <alignment horizontal="right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3" borderId="2" xfId="0" applyFill="1" applyBorder="1" applyAlignment="1">
      <alignment horizontal="right" wrapText="1"/>
    </xf>
    <xf numFmtId="0" fontId="0" fillId="3" borderId="2" xfId="0" applyFill="1" applyBorder="1"/>
    <xf numFmtId="0" fontId="0" fillId="3" borderId="2" xfId="0" applyFill="1" applyBorder="1" applyAlignment="1">
      <alignment horizontal="right"/>
    </xf>
    <xf numFmtId="0" fontId="0" fillId="3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wrapText="1"/>
    </xf>
    <xf numFmtId="14" fontId="0" fillId="3" borderId="0" xfId="0" applyNumberFormat="1" applyFill="1" applyBorder="1" applyAlignment="1">
      <alignment horizontal="right"/>
    </xf>
    <xf numFmtId="0" fontId="0" fillId="3" borderId="2" xfId="0" applyFill="1" applyBorder="1" applyAlignment="1">
      <alignment horizontal="left" wrapText="1"/>
    </xf>
    <xf numFmtId="14" fontId="0" fillId="3" borderId="2" xfId="0" applyNumberFormat="1" applyFill="1" applyBorder="1" applyAlignment="1">
      <alignment horizontal="right"/>
    </xf>
    <xf numFmtId="0" fontId="0" fillId="4" borderId="0" xfId="0" applyFill="1" applyBorder="1" applyAlignment="1">
      <alignment horizontal="left" wrapText="1"/>
    </xf>
    <xf numFmtId="0" fontId="0" fillId="4" borderId="0" xfId="0" applyFill="1" applyBorder="1" applyAlignment="1">
      <alignment horizontal="right" wrapText="1"/>
    </xf>
    <xf numFmtId="0" fontId="0" fillId="4" borderId="0" xfId="0" applyFill="1" applyBorder="1" applyAlignment="1">
      <alignment horizontal="right"/>
    </xf>
    <xf numFmtId="14" fontId="0" fillId="4" borderId="0" xfId="0" applyNumberFormat="1" applyFill="1" applyBorder="1" applyAlignment="1">
      <alignment horizontal="right"/>
    </xf>
    <xf numFmtId="0" fontId="0" fillId="3" borderId="4" xfId="0" applyFill="1" applyBorder="1" applyAlignment="1">
      <alignment horizontal="left" wrapText="1"/>
    </xf>
    <xf numFmtId="0" fontId="0" fillId="3" borderId="4" xfId="0" applyFill="1" applyBorder="1" applyAlignment="1">
      <alignment horizontal="right" wrapText="1"/>
    </xf>
    <xf numFmtId="0" fontId="0" fillId="3" borderId="4" xfId="0" applyFill="1" applyBorder="1" applyAlignment="1">
      <alignment horizontal="right"/>
    </xf>
    <xf numFmtId="14" fontId="0" fillId="3" borderId="4" xfId="0" applyNumberFormat="1" applyFill="1" applyBorder="1" applyAlignment="1">
      <alignment horizontal="right"/>
    </xf>
    <xf numFmtId="0" fontId="0" fillId="3" borderId="4" xfId="0" applyFill="1" applyBorder="1"/>
    <xf numFmtId="0" fontId="0" fillId="3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/>
    <xf numFmtId="164" fontId="0" fillId="4" borderId="0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4" borderId="0" xfId="0" applyNumberFormat="1" applyFill="1" applyBorder="1"/>
    <xf numFmtId="1" fontId="0" fillId="3" borderId="4" xfId="0" applyNumberFormat="1" applyFill="1" applyBorder="1"/>
    <xf numFmtId="1" fontId="0" fillId="3" borderId="0" xfId="0" applyNumberFormat="1" applyFill="1" applyBorder="1"/>
    <xf numFmtId="1" fontId="0" fillId="3" borderId="2" xfId="0" applyNumberFormat="1" applyFill="1" applyBorder="1"/>
    <xf numFmtId="14" fontId="0" fillId="0" borderId="0" xfId="0" applyNumberFormat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2" borderId="8" xfId="0" applyFont="1" applyFill="1" applyBorder="1"/>
    <xf numFmtId="0" fontId="1" fillId="2" borderId="9" xfId="0" applyFont="1" applyFill="1" applyBorder="1"/>
    <xf numFmtId="0" fontId="0" fillId="3" borderId="4" xfId="0" applyNumberFormat="1" applyFill="1" applyBorder="1" applyAlignment="1">
      <alignment horizontal="right"/>
    </xf>
    <xf numFmtId="0" fontId="0" fillId="4" borderId="0" xfId="0" applyNumberFormat="1" applyFill="1" applyBorder="1" applyAlignment="1">
      <alignment horizontal="right"/>
    </xf>
    <xf numFmtId="0" fontId="0" fillId="3" borderId="0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0" fontId="0" fillId="0" borderId="0" xfId="0" applyFill="1"/>
    <xf numFmtId="0" fontId="1" fillId="2" borderId="0" xfId="0" applyFont="1" applyFill="1" applyBorder="1"/>
    <xf numFmtId="0" fontId="0" fillId="5" borderId="0" xfId="0" applyFill="1"/>
    <xf numFmtId="0" fontId="1" fillId="2" borderId="6" xfId="0" applyFont="1" applyFill="1" applyBorder="1" applyAlignment="1">
      <alignment wrapText="1"/>
    </xf>
    <xf numFmtId="2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wrapText="1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22" fontId="0" fillId="0" borderId="0" xfId="0" applyNumberFormat="1" applyFill="1"/>
    <xf numFmtId="14" fontId="1" fillId="2" borderId="9" xfId="0" applyNumberFormat="1" applyFont="1" applyFill="1" applyBorder="1"/>
    <xf numFmtId="14" fontId="0" fillId="0" borderId="0" xfId="0" applyNumberFormat="1" applyFill="1"/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1" fontId="0" fillId="0" borderId="0" xfId="0" applyNumberFormat="1"/>
    <xf numFmtId="1" fontId="1" fillId="2" borderId="1" xfId="0" applyNumberFormat="1" applyFont="1" applyFill="1" applyBorder="1" applyAlignment="1">
      <alignment horizontal="center" vertical="center" wrapText="1"/>
    </xf>
    <xf numFmtId="11" fontId="0" fillId="0" borderId="0" xfId="0" applyNumberFormat="1"/>
    <xf numFmtId="1" fontId="1" fillId="2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ont="1" applyFill="1" applyBorder="1"/>
    <xf numFmtId="0" fontId="8" fillId="0" borderId="0" xfId="0" applyFont="1" applyFill="1" applyBorder="1" applyAlignment="1">
      <alignment horizontal="left" wrapText="1"/>
    </xf>
    <xf numFmtId="16" fontId="0" fillId="0" borderId="0" xfId="0" applyNumberFormat="1"/>
    <xf numFmtId="0" fontId="9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right" wrapText="1"/>
    </xf>
    <xf numFmtId="0" fontId="9" fillId="0" borderId="0" xfId="0" applyFont="1" applyFill="1" applyBorder="1" applyAlignment="1">
      <alignment horizontal="right" wrapText="1"/>
    </xf>
    <xf numFmtId="1" fontId="0" fillId="5" borderId="0" xfId="0" applyNumberFormat="1" applyFill="1"/>
    <xf numFmtId="166" fontId="0" fillId="0" borderId="0" xfId="0" applyNumberForma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26">
    <dxf>
      <numFmt numFmtId="1" formatCode="0"/>
    </dxf>
    <dxf>
      <numFmt numFmtId="1" formatCode="0"/>
    </dxf>
    <dxf>
      <numFmt numFmtId="1" formatCode="0"/>
    </dxf>
    <dxf>
      <numFmt numFmtId="21" formatCode="dd\-mmm"/>
    </dxf>
    <dxf>
      <numFmt numFmtId="166" formatCode="dd/mm/yy;@"/>
    </dxf>
    <dxf>
      <alignment horizontal="right" vertical="bottom" textRotation="0" wrapText="0" indent="0" justifyLastLine="0" shrinkToFit="0" readingOrder="0"/>
    </dxf>
    <dxf>
      <numFmt numFmtId="19" formatCode="dd/mm/yyyy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dd/mm/yyyy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" formatCode="0"/>
    </dxf>
    <dxf>
      <numFmt numFmtId="1" formatCode="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right" vertical="bottom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left" vertical="bottom" textRotation="0" wrapText="1" indent="0" justifyLastLine="0" shrinkToFit="0" readingOrder="0"/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1" formatCode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ssette, Edouard" refreshedDate="45236.747728935188" createdVersion="6" refreshedVersion="6" minRefreshableVersion="3" recordCount="268">
  <cacheSource type="worksheet">
    <worksheetSource name="Table1"/>
  </cacheSource>
  <cacheFields count="6">
    <cacheField name="Treatment" numFmtId="0">
      <sharedItems count="6">
        <s v="DensityEffect_Y_8"/>
        <s v="DensityEffect_N_8"/>
        <s v="DensityEffect_Y_16"/>
        <s v="DensityEffect_Y_32"/>
        <s v="DensityEffect_N_16"/>
        <s v="DensityEffect_N_32"/>
      </sharedItems>
    </cacheField>
    <cacheField name="Rep" numFmtId="0">
      <sharedItems containsSemiMixedTypes="0" containsString="0" containsNumber="1" containsInteger="1" minValue="1" maxValue="10" count="10">
        <n v="9"/>
        <n v="1"/>
        <n v="2"/>
        <n v="3"/>
        <n v="5"/>
        <n v="7"/>
        <n v="8"/>
        <n v="10"/>
        <n v="4"/>
        <n v="6"/>
      </sharedItems>
    </cacheField>
    <cacheField name="Sex" numFmtId="0">
      <sharedItems containsBlank="1" count="3">
        <s v="female"/>
        <s v="male"/>
        <m u="1"/>
      </sharedItems>
    </cacheField>
    <cacheField name="Date_emerge" numFmtId="14">
      <sharedItems containsSemiMixedTypes="0" containsNonDate="0" containsDate="1" containsString="0" minDate="2023-10-19T00:00:00" maxDate="2023-11-02T00:00:00" count="14"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</sharedItems>
      <fieldGroup par="5" base="3">
        <rangePr groupBy="days" startDate="2023-10-19T00:00:00" endDate="2023-11-02T00:00:00"/>
        <groupItems count="368">
          <s v="&lt;19/10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11/2023"/>
        </groupItems>
      </fieldGroup>
    </cacheField>
    <cacheField name="Weigth" numFmtId="0">
      <sharedItems containsSemiMixedTypes="0" containsString="0" containsNumber="1" minValue="0.245" maxValue="0.79700000000000004"/>
    </cacheField>
    <cacheField name="Months" numFmtId="0" databaseField="0">
      <fieldGroup base="3">
        <rangePr groupBy="months" startDate="2023-10-19T00:00:00" endDate="2023-11-02T00:00:00"/>
        <groupItems count="14">
          <s v="&lt;19/10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ssette, Edouard" refreshedDate="45331.525368981478" createdVersion="6" refreshedVersion="6" minRefreshableVersion="3" recordCount="1188">
  <cacheSource type="worksheet">
    <worksheetSource ref="C4:Z1192" sheet="Density"/>
  </cacheSource>
  <cacheFields count="21">
    <cacheField name="Treatment" numFmtId="0">
      <sharedItems count="6">
        <s v="DensityEffect_N_8"/>
        <s v="DensityEffect_N_16"/>
        <s v="DensityEffect_N_32"/>
        <s v="DensityEffect_Y_8"/>
        <s v="DensityEffect_Y_16"/>
        <s v="DensityEffect_Y_32"/>
      </sharedItems>
    </cacheField>
    <cacheField name="R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pi" numFmtId="0">
      <sharedItems containsSemiMixedTypes="0" containsString="0" containsNumber="1" containsInteger="1" minValue="1" maxValue="33" count="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</sharedItems>
    </cacheField>
    <cacheField name="Date" numFmtId="14">
      <sharedItems containsSemiMixedTypes="0" containsNonDate="0" containsDate="1" containsString="0" minDate="2023-10-05T00:00:00" maxDate="2023-11-07T00:00:00" count="33"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</sharedItems>
      <fieldGroup par="20" base="3">
        <rangePr groupBy="days" startDate="2023-10-05T00:00:00" endDate="2023-11-07T00:00:00"/>
        <groupItems count="368">
          <s v="&lt;05/10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7/11/2023"/>
        </groupItems>
      </fieldGroup>
    </cacheField>
    <cacheField name="Feces (g)" numFmtId="0">
      <sharedItems containsString="0" containsBlank="1" containsNumber="1" minValue="0.16300000000000001" maxValue="3.24"/>
    </cacheField>
    <cacheField name="Feces / ind (mg)" numFmtId="1">
      <sharedItems containsString="0" containsBlank="1" containsNumber="1" minValue="28.076923076923077" maxValue="243.4"/>
    </cacheField>
    <cacheField name="Feed + tray (g)" numFmtId="0">
      <sharedItems containsString="0" containsBlank="1" containsNumber="1" minValue="2.3759999999999999" maxValue="7.7670000000000003"/>
    </cacheField>
    <cacheField name="New feed + tray (g)" numFmtId="0">
      <sharedItems containsString="0" containsBlank="1" containsNumber="1" minValue="5.891" maxValue="9.8369999999999997"/>
    </cacheField>
    <cacheField name="Feed consumed (g)" numFmtId="0">
      <sharedItems containsString="0" containsBlank="1" containsNumber="1" minValue="0.25800000000000001" maxValue="7.1440000000000001"/>
    </cacheField>
    <cacheField name="Feed consumed / ind (mg)" numFmtId="0">
      <sharedItems containsString="0" containsBlank="1" containsNumber="1" minValue="43" maxValue="606.79999999999995"/>
    </cacheField>
    <cacheField name="N ind" numFmtId="0">
      <sharedItems containsSemiMixedTypes="0" containsString="0" containsNumber="1" containsInteger="1" minValue="0" maxValue="32"/>
    </cacheField>
    <cacheField name="N cannibalised/dead daily" numFmtId="0">
      <sharedItems containsString="0" containsBlank="1" containsNumber="1" containsInteger="1" minValue="0" maxValue="5"/>
    </cacheField>
    <cacheField name="Instar (molt seen)" numFmtId="0">
      <sharedItems containsBlank="1"/>
    </cacheField>
    <cacheField name="Ovipositor seen" numFmtId="0">
      <sharedItems containsBlank="1"/>
    </cacheField>
    <cacheField name="Number of male emerged" numFmtId="0">
      <sharedItems containsString="0" containsBlank="1" containsNumber="1" containsInteger="1" minValue="0" maxValue="4"/>
    </cacheField>
    <cacheField name="Number of female emerged" numFmtId="0">
      <sharedItems containsString="0" containsBlank="1" containsNumber="1" containsInteger="1" minValue="0" maxValue="6"/>
    </cacheField>
    <cacheField name="Sum adult emergence" numFmtId="0">
      <sharedItems containsString="0" containsBlank="1" containsNumber="1" containsInteger="1" minValue="0" maxValue="7"/>
    </cacheField>
    <cacheField name="Cumulative adult emergence" numFmtId="0">
      <sharedItems containsString="0" containsBlank="1" containsNumber="1" containsInteger="1" minValue="0" maxValue="16"/>
    </cacheField>
    <cacheField name="Cumulative adult emergence (%)" numFmtId="0">
      <sharedItems containsString="0" containsBlank="1" containsNumber="1" minValue="0" maxValue="100"/>
    </cacheField>
    <cacheField name="Mortality" numFmtId="0">
      <sharedItems containsNonDate="0" containsString="0" containsBlank="1"/>
    </cacheField>
    <cacheField name="Months" numFmtId="0" databaseField="0">
      <fieldGroup base="3">
        <rangePr groupBy="months" startDate="2023-10-05T00:00:00" endDate="2023-11-07T00:00:00"/>
        <groupItems count="14">
          <s v="&lt;05/10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">
  <r>
    <x v="0"/>
    <x v="0"/>
    <x v="0"/>
    <x v="0"/>
    <n v="0.57799999999999996"/>
  </r>
  <r>
    <x v="1"/>
    <x v="1"/>
    <x v="0"/>
    <x v="1"/>
    <n v="0.56599999999999995"/>
  </r>
  <r>
    <x v="0"/>
    <x v="1"/>
    <x v="0"/>
    <x v="1"/>
    <n v="0.56200000000000006"/>
  </r>
  <r>
    <x v="0"/>
    <x v="1"/>
    <x v="1"/>
    <x v="1"/>
    <n v="0.497"/>
  </r>
  <r>
    <x v="0"/>
    <x v="1"/>
    <x v="0"/>
    <x v="1"/>
    <n v="0.68700000000000006"/>
  </r>
  <r>
    <x v="0"/>
    <x v="2"/>
    <x v="0"/>
    <x v="1"/>
    <n v="0.60899999999999999"/>
  </r>
  <r>
    <x v="0"/>
    <x v="2"/>
    <x v="0"/>
    <x v="1"/>
    <n v="0.57799999999999996"/>
  </r>
  <r>
    <x v="0"/>
    <x v="3"/>
    <x v="0"/>
    <x v="1"/>
    <n v="0.63700000000000001"/>
  </r>
  <r>
    <x v="0"/>
    <x v="3"/>
    <x v="0"/>
    <x v="1"/>
    <n v="0.752"/>
  </r>
  <r>
    <x v="2"/>
    <x v="4"/>
    <x v="0"/>
    <x v="1"/>
    <n v="0.61199999999999999"/>
  </r>
  <r>
    <x v="3"/>
    <x v="1"/>
    <x v="0"/>
    <x v="1"/>
    <n v="0.51700000000000002"/>
  </r>
  <r>
    <x v="1"/>
    <x v="1"/>
    <x v="0"/>
    <x v="2"/>
    <n v="0.49399999999999999"/>
  </r>
  <r>
    <x v="1"/>
    <x v="2"/>
    <x v="0"/>
    <x v="2"/>
    <n v="0.56200000000000006"/>
  </r>
  <r>
    <x v="1"/>
    <x v="5"/>
    <x v="0"/>
    <x v="2"/>
    <n v="0.75900000000000001"/>
  </r>
  <r>
    <x v="1"/>
    <x v="5"/>
    <x v="1"/>
    <x v="2"/>
    <n v="0.54700000000000004"/>
  </r>
  <r>
    <x v="1"/>
    <x v="6"/>
    <x v="0"/>
    <x v="2"/>
    <n v="0.58399999999999996"/>
  </r>
  <r>
    <x v="1"/>
    <x v="7"/>
    <x v="0"/>
    <x v="2"/>
    <n v="0.66200000000000003"/>
  </r>
  <r>
    <x v="4"/>
    <x v="2"/>
    <x v="0"/>
    <x v="2"/>
    <n v="0.56999999999999995"/>
  </r>
  <r>
    <x v="4"/>
    <x v="8"/>
    <x v="1"/>
    <x v="2"/>
    <n v="0.46200000000000002"/>
  </r>
  <r>
    <x v="4"/>
    <x v="8"/>
    <x v="0"/>
    <x v="2"/>
    <n v="0.58199999999999996"/>
  </r>
  <r>
    <x v="5"/>
    <x v="1"/>
    <x v="0"/>
    <x v="2"/>
    <n v="0.52900000000000003"/>
  </r>
  <r>
    <x v="5"/>
    <x v="2"/>
    <x v="0"/>
    <x v="2"/>
    <n v="0.51100000000000001"/>
  </r>
  <r>
    <x v="5"/>
    <x v="2"/>
    <x v="0"/>
    <x v="2"/>
    <n v="0.58099999999999996"/>
  </r>
  <r>
    <x v="0"/>
    <x v="1"/>
    <x v="1"/>
    <x v="2"/>
    <n v="0.57999999999999996"/>
  </r>
  <r>
    <x v="0"/>
    <x v="2"/>
    <x v="0"/>
    <x v="2"/>
    <n v="0.499"/>
  </r>
  <r>
    <x v="0"/>
    <x v="3"/>
    <x v="1"/>
    <x v="2"/>
    <n v="0.54600000000000004"/>
  </r>
  <r>
    <x v="0"/>
    <x v="8"/>
    <x v="0"/>
    <x v="2"/>
    <n v="0.60099999999999998"/>
  </r>
  <r>
    <x v="0"/>
    <x v="8"/>
    <x v="1"/>
    <x v="2"/>
    <n v="0.626"/>
  </r>
  <r>
    <x v="0"/>
    <x v="8"/>
    <x v="0"/>
    <x v="2"/>
    <n v="0.53100000000000003"/>
  </r>
  <r>
    <x v="0"/>
    <x v="9"/>
    <x v="1"/>
    <x v="2"/>
    <n v="0.51"/>
  </r>
  <r>
    <x v="0"/>
    <x v="9"/>
    <x v="0"/>
    <x v="2"/>
    <n v="0.57199999999999995"/>
  </r>
  <r>
    <x v="0"/>
    <x v="9"/>
    <x v="1"/>
    <x v="2"/>
    <n v="0.60599999999999998"/>
  </r>
  <r>
    <x v="0"/>
    <x v="5"/>
    <x v="1"/>
    <x v="2"/>
    <n v="0.63200000000000001"/>
  </r>
  <r>
    <x v="0"/>
    <x v="7"/>
    <x v="1"/>
    <x v="2"/>
    <n v="0.54300000000000004"/>
  </r>
  <r>
    <x v="0"/>
    <x v="6"/>
    <x v="0"/>
    <x v="2"/>
    <n v="0.61499999999999999"/>
  </r>
  <r>
    <x v="0"/>
    <x v="0"/>
    <x v="0"/>
    <x v="2"/>
    <n v="0.623"/>
  </r>
  <r>
    <x v="0"/>
    <x v="0"/>
    <x v="0"/>
    <x v="2"/>
    <n v="0.67200000000000004"/>
  </r>
  <r>
    <x v="0"/>
    <x v="0"/>
    <x v="0"/>
    <x v="2"/>
    <n v="0.50900000000000001"/>
  </r>
  <r>
    <x v="2"/>
    <x v="1"/>
    <x v="0"/>
    <x v="2"/>
    <n v="0.54800000000000004"/>
  </r>
  <r>
    <x v="2"/>
    <x v="1"/>
    <x v="1"/>
    <x v="2"/>
    <n v="0.55800000000000005"/>
  </r>
  <r>
    <x v="2"/>
    <x v="1"/>
    <x v="0"/>
    <x v="2"/>
    <n v="0.56100000000000005"/>
  </r>
  <r>
    <x v="2"/>
    <x v="1"/>
    <x v="1"/>
    <x v="2"/>
    <n v="0.64300000000000002"/>
  </r>
  <r>
    <x v="2"/>
    <x v="1"/>
    <x v="1"/>
    <x v="2"/>
    <n v="0.53100000000000003"/>
  </r>
  <r>
    <x v="2"/>
    <x v="1"/>
    <x v="1"/>
    <x v="2"/>
    <n v="0.64100000000000001"/>
  </r>
  <r>
    <x v="2"/>
    <x v="2"/>
    <x v="0"/>
    <x v="2"/>
    <n v="0.59899999999999998"/>
  </r>
  <r>
    <x v="2"/>
    <x v="2"/>
    <x v="0"/>
    <x v="2"/>
    <n v="0.57199999999999995"/>
  </r>
  <r>
    <x v="2"/>
    <x v="2"/>
    <x v="0"/>
    <x v="2"/>
    <n v="0.53600000000000003"/>
  </r>
  <r>
    <x v="2"/>
    <x v="2"/>
    <x v="1"/>
    <x v="2"/>
    <n v="0.58099999999999996"/>
  </r>
  <r>
    <x v="2"/>
    <x v="3"/>
    <x v="1"/>
    <x v="2"/>
    <n v="0.66400000000000003"/>
  </r>
  <r>
    <x v="2"/>
    <x v="3"/>
    <x v="0"/>
    <x v="2"/>
    <n v="0.48399999999999999"/>
  </r>
  <r>
    <x v="2"/>
    <x v="3"/>
    <x v="0"/>
    <x v="2"/>
    <n v="0.55100000000000005"/>
  </r>
  <r>
    <x v="2"/>
    <x v="3"/>
    <x v="1"/>
    <x v="2"/>
    <n v="0.46"/>
  </r>
  <r>
    <x v="2"/>
    <x v="8"/>
    <x v="1"/>
    <x v="2"/>
    <n v="0.46"/>
  </r>
  <r>
    <x v="2"/>
    <x v="8"/>
    <x v="0"/>
    <x v="2"/>
    <n v="0.56000000000000005"/>
  </r>
  <r>
    <x v="2"/>
    <x v="4"/>
    <x v="0"/>
    <x v="2"/>
    <n v="0.51600000000000001"/>
  </r>
  <r>
    <x v="2"/>
    <x v="4"/>
    <x v="0"/>
    <x v="2"/>
    <n v="0.67900000000000005"/>
  </r>
  <r>
    <x v="3"/>
    <x v="1"/>
    <x v="0"/>
    <x v="2"/>
    <n v="0.52500000000000002"/>
  </r>
  <r>
    <x v="3"/>
    <x v="1"/>
    <x v="0"/>
    <x v="2"/>
    <n v="0.58199999999999996"/>
  </r>
  <r>
    <x v="3"/>
    <x v="1"/>
    <x v="0"/>
    <x v="2"/>
    <n v="0.441"/>
  </r>
  <r>
    <x v="3"/>
    <x v="1"/>
    <x v="0"/>
    <x v="2"/>
    <n v="0.36299999999999999"/>
  </r>
  <r>
    <x v="3"/>
    <x v="1"/>
    <x v="1"/>
    <x v="2"/>
    <n v="0.53800000000000003"/>
  </r>
  <r>
    <x v="3"/>
    <x v="2"/>
    <x v="0"/>
    <x v="2"/>
    <n v="0.44800000000000001"/>
  </r>
  <r>
    <x v="3"/>
    <x v="3"/>
    <x v="0"/>
    <x v="2"/>
    <n v="0.44600000000000001"/>
  </r>
  <r>
    <x v="3"/>
    <x v="3"/>
    <x v="1"/>
    <x v="2"/>
    <n v="0.52500000000000002"/>
  </r>
  <r>
    <x v="1"/>
    <x v="1"/>
    <x v="1"/>
    <x v="3"/>
    <n v="0.60699999999999998"/>
  </r>
  <r>
    <x v="1"/>
    <x v="2"/>
    <x v="1"/>
    <x v="3"/>
    <n v="0.60299999999999998"/>
  </r>
  <r>
    <x v="1"/>
    <x v="8"/>
    <x v="0"/>
    <x v="3"/>
    <n v="0.56000000000000005"/>
  </r>
  <r>
    <x v="1"/>
    <x v="8"/>
    <x v="1"/>
    <x v="3"/>
    <n v="0.65600000000000003"/>
  </r>
  <r>
    <x v="1"/>
    <x v="4"/>
    <x v="1"/>
    <x v="3"/>
    <n v="0.42299999999999999"/>
  </r>
  <r>
    <x v="1"/>
    <x v="4"/>
    <x v="1"/>
    <x v="3"/>
    <n v="0.46200000000000002"/>
  </r>
  <r>
    <x v="1"/>
    <x v="4"/>
    <x v="0"/>
    <x v="3"/>
    <n v="0.79700000000000004"/>
  </r>
  <r>
    <x v="1"/>
    <x v="9"/>
    <x v="0"/>
    <x v="3"/>
    <n v="0.443"/>
  </r>
  <r>
    <x v="1"/>
    <x v="9"/>
    <x v="1"/>
    <x v="3"/>
    <n v="0.54200000000000004"/>
  </r>
  <r>
    <x v="1"/>
    <x v="9"/>
    <x v="0"/>
    <x v="3"/>
    <n v="0.54200000000000004"/>
  </r>
  <r>
    <x v="1"/>
    <x v="6"/>
    <x v="1"/>
    <x v="3"/>
    <n v="0.47799999999999998"/>
  </r>
  <r>
    <x v="1"/>
    <x v="0"/>
    <x v="1"/>
    <x v="3"/>
    <n v="0.54800000000000004"/>
  </r>
  <r>
    <x v="1"/>
    <x v="0"/>
    <x v="0"/>
    <x v="3"/>
    <n v="0.56100000000000005"/>
  </r>
  <r>
    <x v="1"/>
    <x v="0"/>
    <x v="0"/>
    <x v="3"/>
    <n v="0.63800000000000001"/>
  </r>
  <r>
    <x v="1"/>
    <x v="0"/>
    <x v="0"/>
    <x v="3"/>
    <n v="0.497"/>
  </r>
  <r>
    <x v="1"/>
    <x v="7"/>
    <x v="0"/>
    <x v="3"/>
    <n v="0.58199999999999996"/>
  </r>
  <r>
    <x v="1"/>
    <x v="7"/>
    <x v="0"/>
    <x v="3"/>
    <n v="0.64600000000000002"/>
  </r>
  <r>
    <x v="4"/>
    <x v="1"/>
    <x v="0"/>
    <x v="3"/>
    <n v="0.67"/>
  </r>
  <r>
    <x v="4"/>
    <x v="1"/>
    <x v="1"/>
    <x v="3"/>
    <n v="0.51700000000000002"/>
  </r>
  <r>
    <x v="4"/>
    <x v="1"/>
    <x v="0"/>
    <x v="3"/>
    <n v="0.60899999999999999"/>
  </r>
  <r>
    <x v="4"/>
    <x v="2"/>
    <x v="0"/>
    <x v="3"/>
    <n v="0.65900000000000003"/>
  </r>
  <r>
    <x v="4"/>
    <x v="2"/>
    <x v="0"/>
    <x v="3"/>
    <n v="0.71499999999999997"/>
  </r>
  <r>
    <x v="4"/>
    <x v="2"/>
    <x v="0"/>
    <x v="3"/>
    <n v="0.48799999999999999"/>
  </r>
  <r>
    <x v="4"/>
    <x v="2"/>
    <x v="1"/>
    <x v="3"/>
    <n v="0.51200000000000001"/>
  </r>
  <r>
    <x v="4"/>
    <x v="3"/>
    <x v="0"/>
    <x v="3"/>
    <n v="0.46100000000000002"/>
  </r>
  <r>
    <x v="4"/>
    <x v="8"/>
    <x v="0"/>
    <x v="3"/>
    <n v="0.40400000000000003"/>
  </r>
  <r>
    <x v="4"/>
    <x v="8"/>
    <x v="1"/>
    <x v="3"/>
    <n v="0.53700000000000003"/>
  </r>
  <r>
    <x v="4"/>
    <x v="4"/>
    <x v="0"/>
    <x v="3"/>
    <n v="0.67700000000000005"/>
  </r>
  <r>
    <x v="4"/>
    <x v="4"/>
    <x v="0"/>
    <x v="3"/>
    <n v="0.629"/>
  </r>
  <r>
    <x v="5"/>
    <x v="1"/>
    <x v="0"/>
    <x v="3"/>
    <n v="0.55500000000000005"/>
  </r>
  <r>
    <x v="5"/>
    <x v="1"/>
    <x v="1"/>
    <x v="3"/>
    <n v="0.65"/>
  </r>
  <r>
    <x v="5"/>
    <x v="2"/>
    <x v="1"/>
    <x v="3"/>
    <n v="0.42199999999999999"/>
  </r>
  <r>
    <x v="5"/>
    <x v="2"/>
    <x v="0"/>
    <x v="3"/>
    <n v="0.44700000000000001"/>
  </r>
  <r>
    <x v="5"/>
    <x v="3"/>
    <x v="1"/>
    <x v="3"/>
    <n v="0.55100000000000005"/>
  </r>
  <r>
    <x v="5"/>
    <x v="3"/>
    <x v="0"/>
    <x v="3"/>
    <n v="0.67700000000000005"/>
  </r>
  <r>
    <x v="5"/>
    <x v="3"/>
    <x v="0"/>
    <x v="3"/>
    <n v="0.45400000000000001"/>
  </r>
  <r>
    <x v="5"/>
    <x v="3"/>
    <x v="0"/>
    <x v="3"/>
    <n v="0.51900000000000002"/>
  </r>
  <r>
    <x v="5"/>
    <x v="3"/>
    <x v="0"/>
    <x v="3"/>
    <n v="0.61499999999999999"/>
  </r>
  <r>
    <x v="5"/>
    <x v="3"/>
    <x v="0"/>
    <x v="3"/>
    <n v="0.44900000000000001"/>
  </r>
  <r>
    <x v="5"/>
    <x v="3"/>
    <x v="0"/>
    <x v="3"/>
    <n v="0.59299999999999997"/>
  </r>
  <r>
    <x v="0"/>
    <x v="1"/>
    <x v="1"/>
    <x v="3"/>
    <n v="0.48599999999999999"/>
  </r>
  <r>
    <x v="0"/>
    <x v="2"/>
    <x v="1"/>
    <x v="3"/>
    <n v="0.54700000000000004"/>
  </r>
  <r>
    <x v="0"/>
    <x v="2"/>
    <x v="0"/>
    <x v="3"/>
    <n v="0.56499999999999995"/>
  </r>
  <r>
    <x v="0"/>
    <x v="2"/>
    <x v="0"/>
    <x v="3"/>
    <n v="0.52900000000000003"/>
  </r>
  <r>
    <x v="0"/>
    <x v="3"/>
    <x v="0"/>
    <x v="3"/>
    <n v="0.53500000000000003"/>
  </r>
  <r>
    <x v="0"/>
    <x v="3"/>
    <x v="0"/>
    <x v="3"/>
    <n v="0.63300000000000001"/>
  </r>
  <r>
    <x v="0"/>
    <x v="4"/>
    <x v="1"/>
    <x v="3"/>
    <n v="0.54900000000000004"/>
  </r>
  <r>
    <x v="0"/>
    <x v="9"/>
    <x v="1"/>
    <x v="3"/>
    <n v="0.48299999999999998"/>
  </r>
  <r>
    <x v="0"/>
    <x v="9"/>
    <x v="1"/>
    <x v="3"/>
    <n v="0.40100000000000002"/>
  </r>
  <r>
    <x v="0"/>
    <x v="5"/>
    <x v="1"/>
    <x v="3"/>
    <n v="0.64700000000000002"/>
  </r>
  <r>
    <x v="0"/>
    <x v="5"/>
    <x v="1"/>
    <x v="3"/>
    <n v="0.749"/>
  </r>
  <r>
    <x v="0"/>
    <x v="5"/>
    <x v="1"/>
    <x v="3"/>
    <n v="0.52600000000000002"/>
  </r>
  <r>
    <x v="0"/>
    <x v="6"/>
    <x v="1"/>
    <x v="3"/>
    <n v="0.57099999999999995"/>
  </r>
  <r>
    <x v="0"/>
    <x v="0"/>
    <x v="1"/>
    <x v="3"/>
    <n v="0.56999999999999995"/>
  </r>
  <r>
    <x v="2"/>
    <x v="1"/>
    <x v="1"/>
    <x v="3"/>
    <n v="0.45100000000000001"/>
  </r>
  <r>
    <x v="2"/>
    <x v="1"/>
    <x v="1"/>
    <x v="3"/>
    <n v="0.52400000000000002"/>
  </r>
  <r>
    <x v="2"/>
    <x v="2"/>
    <x v="1"/>
    <x v="3"/>
    <n v="0.71499999999999997"/>
  </r>
  <r>
    <x v="2"/>
    <x v="2"/>
    <x v="1"/>
    <x v="3"/>
    <n v="0.51500000000000001"/>
  </r>
  <r>
    <x v="2"/>
    <x v="3"/>
    <x v="1"/>
    <x v="3"/>
    <n v="0.56000000000000005"/>
  </r>
  <r>
    <x v="2"/>
    <x v="3"/>
    <x v="1"/>
    <x v="3"/>
    <n v="0.48299999999999998"/>
  </r>
  <r>
    <x v="2"/>
    <x v="3"/>
    <x v="0"/>
    <x v="3"/>
    <n v="0.51800000000000002"/>
  </r>
  <r>
    <x v="2"/>
    <x v="8"/>
    <x v="1"/>
    <x v="3"/>
    <n v="0.47399999999999998"/>
  </r>
  <r>
    <x v="2"/>
    <x v="8"/>
    <x v="1"/>
    <x v="3"/>
    <n v="0.497"/>
  </r>
  <r>
    <x v="2"/>
    <x v="4"/>
    <x v="0"/>
    <x v="3"/>
    <n v="0.40699999999999997"/>
  </r>
  <r>
    <x v="2"/>
    <x v="4"/>
    <x v="1"/>
    <x v="3"/>
    <n v="0.436"/>
  </r>
  <r>
    <x v="2"/>
    <x v="4"/>
    <x v="0"/>
    <x v="3"/>
    <n v="0.57799999999999996"/>
  </r>
  <r>
    <x v="3"/>
    <x v="1"/>
    <x v="1"/>
    <x v="3"/>
    <n v="0.51"/>
  </r>
  <r>
    <x v="3"/>
    <x v="1"/>
    <x v="0"/>
    <x v="3"/>
    <n v="0.52500000000000002"/>
  </r>
  <r>
    <x v="3"/>
    <x v="1"/>
    <x v="0"/>
    <x v="3"/>
    <n v="0.49199999999999999"/>
  </r>
  <r>
    <x v="3"/>
    <x v="1"/>
    <x v="1"/>
    <x v="3"/>
    <n v="0.436"/>
  </r>
  <r>
    <x v="3"/>
    <x v="2"/>
    <x v="0"/>
    <x v="3"/>
    <n v="0.48799999999999999"/>
  </r>
  <r>
    <x v="3"/>
    <x v="2"/>
    <x v="0"/>
    <x v="3"/>
    <n v="0.58899999999999997"/>
  </r>
  <r>
    <x v="3"/>
    <x v="2"/>
    <x v="1"/>
    <x v="3"/>
    <n v="0.439"/>
  </r>
  <r>
    <x v="3"/>
    <x v="2"/>
    <x v="1"/>
    <x v="3"/>
    <n v="0.47499999999999998"/>
  </r>
  <r>
    <x v="3"/>
    <x v="2"/>
    <x v="0"/>
    <x v="3"/>
    <n v="0.47599999999999998"/>
  </r>
  <r>
    <x v="3"/>
    <x v="3"/>
    <x v="0"/>
    <x v="3"/>
    <n v="0.56000000000000005"/>
  </r>
  <r>
    <x v="3"/>
    <x v="3"/>
    <x v="0"/>
    <x v="3"/>
    <n v="0.65900000000000003"/>
  </r>
  <r>
    <x v="3"/>
    <x v="3"/>
    <x v="1"/>
    <x v="3"/>
    <n v="0.53200000000000003"/>
  </r>
  <r>
    <x v="3"/>
    <x v="3"/>
    <x v="0"/>
    <x v="3"/>
    <n v="0.45600000000000002"/>
  </r>
  <r>
    <x v="1"/>
    <x v="1"/>
    <x v="1"/>
    <x v="4"/>
    <n v="0.48799999999999999"/>
  </r>
  <r>
    <x v="1"/>
    <x v="2"/>
    <x v="0"/>
    <x v="4"/>
    <n v="0.38800000000000001"/>
  </r>
  <r>
    <x v="1"/>
    <x v="5"/>
    <x v="1"/>
    <x v="4"/>
    <n v="0.54900000000000004"/>
  </r>
  <r>
    <x v="1"/>
    <x v="0"/>
    <x v="0"/>
    <x v="4"/>
    <n v="0.42699999999999999"/>
  </r>
  <r>
    <x v="1"/>
    <x v="0"/>
    <x v="0"/>
    <x v="4"/>
    <n v="0.54500000000000004"/>
  </r>
  <r>
    <x v="4"/>
    <x v="1"/>
    <x v="0"/>
    <x v="4"/>
    <n v="0.42"/>
  </r>
  <r>
    <x v="4"/>
    <x v="2"/>
    <x v="1"/>
    <x v="4"/>
    <n v="0.51800000000000002"/>
  </r>
  <r>
    <x v="4"/>
    <x v="3"/>
    <x v="1"/>
    <x v="4"/>
    <n v="0.40899999999999997"/>
  </r>
  <r>
    <x v="4"/>
    <x v="8"/>
    <x v="1"/>
    <x v="4"/>
    <n v="0.45600000000000002"/>
  </r>
  <r>
    <x v="4"/>
    <x v="4"/>
    <x v="1"/>
    <x v="4"/>
    <n v="0.54400000000000004"/>
  </r>
  <r>
    <x v="4"/>
    <x v="4"/>
    <x v="1"/>
    <x v="4"/>
    <n v="0.55600000000000005"/>
  </r>
  <r>
    <x v="4"/>
    <x v="4"/>
    <x v="0"/>
    <x v="4"/>
    <n v="0.56599999999999995"/>
  </r>
  <r>
    <x v="5"/>
    <x v="1"/>
    <x v="1"/>
    <x v="4"/>
    <n v="0.49399999999999999"/>
  </r>
  <r>
    <x v="5"/>
    <x v="2"/>
    <x v="1"/>
    <x v="4"/>
    <n v="0.505"/>
  </r>
  <r>
    <x v="5"/>
    <x v="2"/>
    <x v="1"/>
    <x v="4"/>
    <n v="0.307"/>
  </r>
  <r>
    <x v="5"/>
    <x v="3"/>
    <x v="1"/>
    <x v="4"/>
    <n v="0.52600000000000002"/>
  </r>
  <r>
    <x v="5"/>
    <x v="3"/>
    <x v="0"/>
    <x v="4"/>
    <n v="0.50700000000000001"/>
  </r>
  <r>
    <x v="0"/>
    <x v="2"/>
    <x v="1"/>
    <x v="4"/>
    <n v="0.49299999999999999"/>
  </r>
  <r>
    <x v="0"/>
    <x v="4"/>
    <x v="1"/>
    <x v="4"/>
    <n v="0.53100000000000003"/>
  </r>
  <r>
    <x v="0"/>
    <x v="5"/>
    <x v="1"/>
    <x v="4"/>
    <n v="0.40100000000000002"/>
  </r>
  <r>
    <x v="0"/>
    <x v="5"/>
    <x v="1"/>
    <x v="4"/>
    <n v="0.55900000000000005"/>
  </r>
  <r>
    <x v="0"/>
    <x v="5"/>
    <x v="1"/>
    <x v="4"/>
    <n v="0.34599999999999997"/>
  </r>
  <r>
    <x v="0"/>
    <x v="7"/>
    <x v="0"/>
    <x v="4"/>
    <n v="0.42"/>
  </r>
  <r>
    <x v="2"/>
    <x v="3"/>
    <x v="1"/>
    <x v="4"/>
    <n v="0.34300000000000003"/>
  </r>
  <r>
    <x v="2"/>
    <x v="8"/>
    <x v="1"/>
    <x v="4"/>
    <n v="0.51"/>
  </r>
  <r>
    <x v="3"/>
    <x v="1"/>
    <x v="1"/>
    <x v="4"/>
    <n v="0.52100000000000002"/>
  </r>
  <r>
    <x v="3"/>
    <x v="2"/>
    <x v="1"/>
    <x v="4"/>
    <n v="0.49199999999999999"/>
  </r>
  <r>
    <x v="3"/>
    <x v="2"/>
    <x v="0"/>
    <x v="4"/>
    <n v="0.377"/>
  </r>
  <r>
    <x v="3"/>
    <x v="2"/>
    <x v="1"/>
    <x v="4"/>
    <n v="0.437"/>
  </r>
  <r>
    <x v="3"/>
    <x v="3"/>
    <x v="1"/>
    <x v="4"/>
    <n v="0.51700000000000002"/>
  </r>
  <r>
    <x v="3"/>
    <x v="3"/>
    <x v="0"/>
    <x v="4"/>
    <n v="0.45500000000000002"/>
  </r>
  <r>
    <x v="1"/>
    <x v="1"/>
    <x v="1"/>
    <x v="5"/>
    <n v="0.40699999999999997"/>
  </r>
  <r>
    <x v="1"/>
    <x v="2"/>
    <x v="1"/>
    <x v="5"/>
    <n v="0.307"/>
  </r>
  <r>
    <x v="1"/>
    <x v="4"/>
    <x v="1"/>
    <x v="5"/>
    <n v="0.47699999999999998"/>
  </r>
  <r>
    <x v="1"/>
    <x v="9"/>
    <x v="1"/>
    <x v="5"/>
    <n v="0.39300000000000002"/>
  </r>
  <r>
    <x v="1"/>
    <x v="9"/>
    <x v="1"/>
    <x v="5"/>
    <n v="0.39700000000000002"/>
  </r>
  <r>
    <x v="1"/>
    <x v="5"/>
    <x v="1"/>
    <x v="5"/>
    <n v="0.61799999999999999"/>
  </r>
  <r>
    <x v="1"/>
    <x v="6"/>
    <x v="0"/>
    <x v="5"/>
    <n v="0.435"/>
  </r>
  <r>
    <x v="1"/>
    <x v="7"/>
    <x v="1"/>
    <x v="5"/>
    <n v="0.46500000000000002"/>
  </r>
  <r>
    <x v="4"/>
    <x v="3"/>
    <x v="0"/>
    <x v="5"/>
    <n v="0.58299999999999996"/>
  </r>
  <r>
    <x v="4"/>
    <x v="3"/>
    <x v="0"/>
    <x v="5"/>
    <n v="0.35399999999999998"/>
  </r>
  <r>
    <x v="4"/>
    <x v="8"/>
    <x v="0"/>
    <x v="5"/>
    <n v="0.28999999999999998"/>
  </r>
  <r>
    <x v="4"/>
    <x v="4"/>
    <x v="1"/>
    <x v="5"/>
    <n v="0.32500000000000001"/>
  </r>
  <r>
    <x v="4"/>
    <x v="4"/>
    <x v="1"/>
    <x v="5"/>
    <n v="0.499"/>
  </r>
  <r>
    <x v="4"/>
    <x v="4"/>
    <x v="1"/>
    <x v="5"/>
    <n v="0.42499999999999999"/>
  </r>
  <r>
    <x v="5"/>
    <x v="1"/>
    <x v="1"/>
    <x v="5"/>
    <n v="0.49299999999999999"/>
  </r>
  <r>
    <x v="5"/>
    <x v="1"/>
    <x v="1"/>
    <x v="5"/>
    <n v="0.47399999999999998"/>
  </r>
  <r>
    <x v="5"/>
    <x v="1"/>
    <x v="1"/>
    <x v="5"/>
    <n v="0.46400000000000002"/>
  </r>
  <r>
    <x v="5"/>
    <x v="2"/>
    <x v="1"/>
    <x v="5"/>
    <n v="0.46600000000000003"/>
  </r>
  <r>
    <x v="5"/>
    <x v="2"/>
    <x v="1"/>
    <x v="5"/>
    <n v="0.34100000000000003"/>
  </r>
  <r>
    <x v="5"/>
    <x v="3"/>
    <x v="1"/>
    <x v="5"/>
    <n v="0.33200000000000002"/>
  </r>
  <r>
    <x v="0"/>
    <x v="8"/>
    <x v="1"/>
    <x v="5"/>
    <n v="0.35099999999999998"/>
  </r>
  <r>
    <x v="0"/>
    <x v="6"/>
    <x v="1"/>
    <x v="5"/>
    <n v="0.54"/>
  </r>
  <r>
    <x v="0"/>
    <x v="6"/>
    <x v="0"/>
    <x v="5"/>
    <n v="0.57099999999999995"/>
  </r>
  <r>
    <x v="0"/>
    <x v="7"/>
    <x v="1"/>
    <x v="5"/>
    <n v="0.41"/>
  </r>
  <r>
    <x v="0"/>
    <x v="7"/>
    <x v="1"/>
    <x v="5"/>
    <n v="0.495"/>
  </r>
  <r>
    <x v="2"/>
    <x v="2"/>
    <x v="0"/>
    <x v="5"/>
    <n v="0.51700000000000002"/>
  </r>
  <r>
    <x v="2"/>
    <x v="4"/>
    <x v="1"/>
    <x v="5"/>
    <n v="0.51"/>
  </r>
  <r>
    <x v="3"/>
    <x v="1"/>
    <x v="1"/>
    <x v="5"/>
    <n v="0.45600000000000002"/>
  </r>
  <r>
    <x v="3"/>
    <x v="1"/>
    <x v="1"/>
    <x v="5"/>
    <n v="0.54300000000000004"/>
  </r>
  <r>
    <x v="3"/>
    <x v="1"/>
    <x v="1"/>
    <x v="5"/>
    <n v="0.46"/>
  </r>
  <r>
    <x v="3"/>
    <x v="2"/>
    <x v="1"/>
    <x v="5"/>
    <n v="0.56000000000000005"/>
  </r>
  <r>
    <x v="3"/>
    <x v="3"/>
    <x v="1"/>
    <x v="5"/>
    <n v="0.434"/>
  </r>
  <r>
    <x v="3"/>
    <x v="3"/>
    <x v="1"/>
    <x v="5"/>
    <n v="0.39400000000000002"/>
  </r>
  <r>
    <x v="1"/>
    <x v="3"/>
    <x v="1"/>
    <x v="6"/>
    <n v="0.44700000000000001"/>
  </r>
  <r>
    <x v="1"/>
    <x v="3"/>
    <x v="0"/>
    <x v="6"/>
    <n v="0.749"/>
  </r>
  <r>
    <x v="1"/>
    <x v="3"/>
    <x v="1"/>
    <x v="6"/>
    <n v="0.53700000000000003"/>
  </r>
  <r>
    <x v="1"/>
    <x v="9"/>
    <x v="1"/>
    <x v="6"/>
    <n v="0.45400000000000001"/>
  </r>
  <r>
    <x v="1"/>
    <x v="5"/>
    <x v="1"/>
    <x v="6"/>
    <n v="0.46600000000000003"/>
  </r>
  <r>
    <x v="1"/>
    <x v="6"/>
    <x v="1"/>
    <x v="6"/>
    <n v="0.49"/>
  </r>
  <r>
    <x v="1"/>
    <x v="6"/>
    <x v="0"/>
    <x v="6"/>
    <n v="0.53100000000000003"/>
  </r>
  <r>
    <x v="1"/>
    <x v="7"/>
    <x v="0"/>
    <x v="6"/>
    <n v="0.52400000000000002"/>
  </r>
  <r>
    <x v="1"/>
    <x v="7"/>
    <x v="1"/>
    <x v="6"/>
    <n v="0.44900000000000001"/>
  </r>
  <r>
    <x v="4"/>
    <x v="1"/>
    <x v="1"/>
    <x v="6"/>
    <n v="0.39"/>
  </r>
  <r>
    <x v="4"/>
    <x v="1"/>
    <x v="1"/>
    <x v="6"/>
    <n v="0.34300000000000003"/>
  </r>
  <r>
    <x v="4"/>
    <x v="3"/>
    <x v="1"/>
    <x v="6"/>
    <n v="0.46200000000000002"/>
  </r>
  <r>
    <x v="4"/>
    <x v="4"/>
    <x v="1"/>
    <x v="6"/>
    <n v="0.44600000000000001"/>
  </r>
  <r>
    <x v="4"/>
    <x v="4"/>
    <x v="0"/>
    <x v="6"/>
    <n v="0.58099999999999996"/>
  </r>
  <r>
    <x v="5"/>
    <x v="1"/>
    <x v="1"/>
    <x v="6"/>
    <n v="0.35099999999999998"/>
  </r>
  <r>
    <x v="5"/>
    <x v="3"/>
    <x v="1"/>
    <x v="6"/>
    <n v="0.35"/>
  </r>
  <r>
    <x v="0"/>
    <x v="4"/>
    <x v="1"/>
    <x v="6"/>
    <n v="0.252"/>
  </r>
  <r>
    <x v="0"/>
    <x v="4"/>
    <x v="1"/>
    <x v="6"/>
    <n v="0.36399999999999999"/>
  </r>
  <r>
    <x v="0"/>
    <x v="6"/>
    <x v="1"/>
    <x v="6"/>
    <n v="0.625"/>
  </r>
  <r>
    <x v="0"/>
    <x v="0"/>
    <x v="0"/>
    <x v="6"/>
    <n v="0.49"/>
  </r>
  <r>
    <x v="2"/>
    <x v="8"/>
    <x v="1"/>
    <x v="6"/>
    <n v="0.52"/>
  </r>
  <r>
    <x v="3"/>
    <x v="3"/>
    <x v="1"/>
    <x v="6"/>
    <n v="0.43099999999999999"/>
  </r>
  <r>
    <x v="1"/>
    <x v="4"/>
    <x v="1"/>
    <x v="7"/>
    <n v="0.53300000000000003"/>
  </r>
  <r>
    <x v="4"/>
    <x v="1"/>
    <x v="1"/>
    <x v="7"/>
    <n v="0.36099999999999999"/>
  </r>
  <r>
    <x v="4"/>
    <x v="8"/>
    <x v="0"/>
    <x v="7"/>
    <n v="0.54300000000000004"/>
  </r>
  <r>
    <x v="0"/>
    <x v="7"/>
    <x v="0"/>
    <x v="7"/>
    <n v="0.55000000000000004"/>
  </r>
  <r>
    <x v="2"/>
    <x v="8"/>
    <x v="0"/>
    <x v="7"/>
    <n v="0.308"/>
  </r>
  <r>
    <x v="1"/>
    <x v="3"/>
    <x v="0"/>
    <x v="8"/>
    <n v="0.498"/>
  </r>
  <r>
    <x v="1"/>
    <x v="8"/>
    <x v="1"/>
    <x v="8"/>
    <n v="0.29599999999999999"/>
  </r>
  <r>
    <x v="4"/>
    <x v="3"/>
    <x v="1"/>
    <x v="8"/>
    <n v="0.54900000000000004"/>
  </r>
  <r>
    <x v="4"/>
    <x v="3"/>
    <x v="1"/>
    <x v="8"/>
    <n v="0.41099999999999998"/>
  </r>
  <r>
    <x v="4"/>
    <x v="3"/>
    <x v="0"/>
    <x v="8"/>
    <n v="0.629"/>
  </r>
  <r>
    <x v="5"/>
    <x v="2"/>
    <x v="0"/>
    <x v="8"/>
    <n v="0.28100000000000003"/>
  </r>
  <r>
    <x v="5"/>
    <x v="2"/>
    <x v="1"/>
    <x v="8"/>
    <n v="0.35699999999999998"/>
  </r>
  <r>
    <x v="0"/>
    <x v="7"/>
    <x v="1"/>
    <x v="8"/>
    <n v="0.48699999999999999"/>
  </r>
  <r>
    <x v="3"/>
    <x v="1"/>
    <x v="0"/>
    <x v="8"/>
    <n v="0.51400000000000001"/>
  </r>
  <r>
    <x v="3"/>
    <x v="2"/>
    <x v="1"/>
    <x v="8"/>
    <n v="0.44500000000000001"/>
  </r>
  <r>
    <x v="3"/>
    <x v="3"/>
    <x v="1"/>
    <x v="8"/>
    <n v="0.57399999999999995"/>
  </r>
  <r>
    <x v="1"/>
    <x v="5"/>
    <x v="1"/>
    <x v="9"/>
    <n v="0.64900000000000002"/>
  </r>
  <r>
    <x v="1"/>
    <x v="0"/>
    <x v="0"/>
    <x v="9"/>
    <n v="0.55200000000000005"/>
  </r>
  <r>
    <x v="4"/>
    <x v="2"/>
    <x v="1"/>
    <x v="9"/>
    <n v="0.32500000000000001"/>
  </r>
  <r>
    <x v="4"/>
    <x v="3"/>
    <x v="1"/>
    <x v="9"/>
    <n v="0.47699999999999998"/>
  </r>
  <r>
    <x v="4"/>
    <x v="8"/>
    <x v="0"/>
    <x v="9"/>
    <n v="0.49399999999999999"/>
  </r>
  <r>
    <x v="5"/>
    <x v="1"/>
    <x v="0"/>
    <x v="9"/>
    <n v="0.54600000000000004"/>
  </r>
  <r>
    <x v="5"/>
    <x v="2"/>
    <x v="0"/>
    <x v="9"/>
    <n v="0.6"/>
  </r>
  <r>
    <x v="5"/>
    <x v="2"/>
    <x v="0"/>
    <x v="9"/>
    <n v="0.58599999999999997"/>
  </r>
  <r>
    <x v="2"/>
    <x v="2"/>
    <x v="0"/>
    <x v="9"/>
    <n v="0.51600000000000001"/>
  </r>
  <r>
    <x v="1"/>
    <x v="1"/>
    <x v="1"/>
    <x v="10"/>
    <n v="0.57499999999999996"/>
  </r>
  <r>
    <x v="4"/>
    <x v="3"/>
    <x v="0"/>
    <x v="10"/>
    <n v="0.25800000000000001"/>
  </r>
  <r>
    <x v="4"/>
    <x v="8"/>
    <x v="0"/>
    <x v="10"/>
    <n v="0.61799999999999999"/>
  </r>
  <r>
    <x v="5"/>
    <x v="1"/>
    <x v="1"/>
    <x v="10"/>
    <n v="0.245"/>
  </r>
  <r>
    <x v="5"/>
    <x v="2"/>
    <x v="0"/>
    <x v="10"/>
    <n v="0.59399999999999997"/>
  </r>
  <r>
    <x v="5"/>
    <x v="3"/>
    <x v="1"/>
    <x v="10"/>
    <n v="0.39800000000000002"/>
  </r>
  <r>
    <x v="1"/>
    <x v="9"/>
    <x v="1"/>
    <x v="11"/>
    <n v="0.439"/>
  </r>
  <r>
    <x v="4"/>
    <x v="3"/>
    <x v="0"/>
    <x v="11"/>
    <n v="0.57099999999999995"/>
  </r>
  <r>
    <x v="4"/>
    <x v="8"/>
    <x v="0"/>
    <x v="11"/>
    <n v="0.51700000000000002"/>
  </r>
  <r>
    <x v="5"/>
    <x v="2"/>
    <x v="0"/>
    <x v="11"/>
    <n v="0.46700000000000003"/>
  </r>
  <r>
    <x v="4"/>
    <x v="1"/>
    <x v="1"/>
    <x v="12"/>
    <n v="0.52700000000000002"/>
  </r>
  <r>
    <x v="5"/>
    <x v="2"/>
    <x v="1"/>
    <x v="12"/>
    <n v="0.46300000000000002"/>
  </r>
  <r>
    <x v="5"/>
    <x v="2"/>
    <x v="1"/>
    <x v="12"/>
    <n v="0.628"/>
  </r>
  <r>
    <x v="0"/>
    <x v="6"/>
    <x v="0"/>
    <x v="13"/>
    <n v="0.606999999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88">
  <r>
    <x v="0"/>
    <x v="0"/>
    <x v="0"/>
    <x v="0"/>
    <m/>
    <m/>
    <m/>
    <m/>
    <m/>
    <m/>
    <n v="8"/>
    <m/>
    <m/>
    <m/>
    <m/>
    <m/>
    <m/>
    <m/>
    <m/>
    <m/>
  </r>
  <r>
    <x v="0"/>
    <x v="1"/>
    <x v="0"/>
    <x v="0"/>
    <m/>
    <m/>
    <m/>
    <m/>
    <m/>
    <m/>
    <n v="8"/>
    <m/>
    <m/>
    <m/>
    <m/>
    <m/>
    <m/>
    <m/>
    <m/>
    <m/>
  </r>
  <r>
    <x v="0"/>
    <x v="2"/>
    <x v="0"/>
    <x v="0"/>
    <m/>
    <m/>
    <m/>
    <m/>
    <m/>
    <m/>
    <n v="8"/>
    <m/>
    <m/>
    <m/>
    <m/>
    <m/>
    <m/>
    <m/>
    <m/>
    <m/>
  </r>
  <r>
    <x v="0"/>
    <x v="3"/>
    <x v="0"/>
    <x v="0"/>
    <m/>
    <m/>
    <m/>
    <m/>
    <m/>
    <m/>
    <n v="8"/>
    <m/>
    <m/>
    <m/>
    <m/>
    <m/>
    <m/>
    <m/>
    <m/>
    <m/>
  </r>
  <r>
    <x v="0"/>
    <x v="4"/>
    <x v="0"/>
    <x v="0"/>
    <m/>
    <m/>
    <m/>
    <m/>
    <m/>
    <m/>
    <n v="8"/>
    <m/>
    <m/>
    <m/>
    <m/>
    <m/>
    <m/>
    <m/>
    <m/>
    <m/>
  </r>
  <r>
    <x v="0"/>
    <x v="5"/>
    <x v="0"/>
    <x v="0"/>
    <m/>
    <m/>
    <m/>
    <m/>
    <m/>
    <m/>
    <n v="8"/>
    <m/>
    <m/>
    <m/>
    <m/>
    <m/>
    <m/>
    <m/>
    <m/>
    <m/>
  </r>
  <r>
    <x v="0"/>
    <x v="6"/>
    <x v="0"/>
    <x v="0"/>
    <m/>
    <m/>
    <m/>
    <m/>
    <m/>
    <m/>
    <n v="8"/>
    <m/>
    <m/>
    <m/>
    <m/>
    <m/>
    <m/>
    <m/>
    <m/>
    <m/>
  </r>
  <r>
    <x v="0"/>
    <x v="7"/>
    <x v="0"/>
    <x v="0"/>
    <m/>
    <m/>
    <m/>
    <m/>
    <m/>
    <m/>
    <n v="8"/>
    <m/>
    <m/>
    <m/>
    <m/>
    <m/>
    <m/>
    <m/>
    <m/>
    <m/>
  </r>
  <r>
    <x v="0"/>
    <x v="8"/>
    <x v="0"/>
    <x v="0"/>
    <m/>
    <m/>
    <m/>
    <m/>
    <m/>
    <m/>
    <n v="8"/>
    <m/>
    <m/>
    <m/>
    <m/>
    <m/>
    <m/>
    <m/>
    <m/>
    <m/>
  </r>
  <r>
    <x v="0"/>
    <x v="9"/>
    <x v="0"/>
    <x v="0"/>
    <m/>
    <m/>
    <m/>
    <m/>
    <m/>
    <m/>
    <n v="8"/>
    <m/>
    <m/>
    <m/>
    <m/>
    <m/>
    <m/>
    <m/>
    <m/>
    <m/>
  </r>
  <r>
    <x v="1"/>
    <x v="0"/>
    <x v="0"/>
    <x v="0"/>
    <m/>
    <m/>
    <m/>
    <m/>
    <m/>
    <m/>
    <n v="16"/>
    <m/>
    <m/>
    <m/>
    <m/>
    <m/>
    <m/>
    <m/>
    <m/>
    <m/>
  </r>
  <r>
    <x v="1"/>
    <x v="1"/>
    <x v="0"/>
    <x v="0"/>
    <m/>
    <m/>
    <m/>
    <m/>
    <m/>
    <m/>
    <n v="16"/>
    <m/>
    <m/>
    <m/>
    <m/>
    <m/>
    <m/>
    <m/>
    <m/>
    <m/>
  </r>
  <r>
    <x v="1"/>
    <x v="2"/>
    <x v="0"/>
    <x v="0"/>
    <m/>
    <m/>
    <m/>
    <m/>
    <m/>
    <m/>
    <n v="16"/>
    <m/>
    <m/>
    <m/>
    <m/>
    <m/>
    <m/>
    <m/>
    <m/>
    <m/>
  </r>
  <r>
    <x v="1"/>
    <x v="3"/>
    <x v="0"/>
    <x v="0"/>
    <m/>
    <m/>
    <m/>
    <m/>
    <m/>
    <m/>
    <n v="16"/>
    <m/>
    <m/>
    <m/>
    <m/>
    <m/>
    <m/>
    <m/>
    <m/>
    <m/>
  </r>
  <r>
    <x v="1"/>
    <x v="4"/>
    <x v="0"/>
    <x v="0"/>
    <m/>
    <m/>
    <m/>
    <m/>
    <m/>
    <m/>
    <n v="16"/>
    <m/>
    <m/>
    <m/>
    <m/>
    <m/>
    <m/>
    <m/>
    <m/>
    <m/>
  </r>
  <r>
    <x v="2"/>
    <x v="0"/>
    <x v="0"/>
    <x v="0"/>
    <m/>
    <m/>
    <m/>
    <m/>
    <m/>
    <m/>
    <n v="32"/>
    <m/>
    <m/>
    <m/>
    <m/>
    <m/>
    <m/>
    <m/>
    <m/>
    <m/>
  </r>
  <r>
    <x v="2"/>
    <x v="1"/>
    <x v="0"/>
    <x v="0"/>
    <m/>
    <m/>
    <m/>
    <m/>
    <m/>
    <m/>
    <n v="32"/>
    <m/>
    <m/>
    <m/>
    <m/>
    <m/>
    <m/>
    <m/>
    <m/>
    <m/>
  </r>
  <r>
    <x v="2"/>
    <x v="2"/>
    <x v="0"/>
    <x v="0"/>
    <m/>
    <m/>
    <m/>
    <m/>
    <m/>
    <m/>
    <n v="32"/>
    <m/>
    <m/>
    <m/>
    <m/>
    <m/>
    <m/>
    <m/>
    <m/>
    <m/>
  </r>
  <r>
    <x v="3"/>
    <x v="0"/>
    <x v="0"/>
    <x v="0"/>
    <m/>
    <m/>
    <m/>
    <m/>
    <m/>
    <m/>
    <n v="8"/>
    <m/>
    <m/>
    <m/>
    <m/>
    <m/>
    <m/>
    <m/>
    <m/>
    <m/>
  </r>
  <r>
    <x v="3"/>
    <x v="1"/>
    <x v="0"/>
    <x v="0"/>
    <m/>
    <m/>
    <m/>
    <m/>
    <m/>
    <m/>
    <n v="8"/>
    <m/>
    <m/>
    <m/>
    <m/>
    <m/>
    <m/>
    <m/>
    <m/>
    <m/>
  </r>
  <r>
    <x v="3"/>
    <x v="2"/>
    <x v="0"/>
    <x v="0"/>
    <m/>
    <m/>
    <m/>
    <m/>
    <m/>
    <m/>
    <n v="8"/>
    <m/>
    <m/>
    <m/>
    <m/>
    <m/>
    <m/>
    <m/>
    <m/>
    <m/>
  </r>
  <r>
    <x v="3"/>
    <x v="3"/>
    <x v="0"/>
    <x v="0"/>
    <m/>
    <m/>
    <m/>
    <m/>
    <m/>
    <m/>
    <n v="8"/>
    <m/>
    <m/>
    <m/>
    <m/>
    <m/>
    <m/>
    <m/>
    <m/>
    <m/>
  </r>
  <r>
    <x v="3"/>
    <x v="4"/>
    <x v="0"/>
    <x v="0"/>
    <m/>
    <m/>
    <m/>
    <m/>
    <m/>
    <m/>
    <n v="8"/>
    <m/>
    <m/>
    <m/>
    <m/>
    <m/>
    <m/>
    <m/>
    <m/>
    <m/>
  </r>
  <r>
    <x v="3"/>
    <x v="5"/>
    <x v="0"/>
    <x v="0"/>
    <m/>
    <m/>
    <m/>
    <m/>
    <m/>
    <m/>
    <n v="8"/>
    <m/>
    <m/>
    <m/>
    <m/>
    <m/>
    <m/>
    <m/>
    <m/>
    <m/>
  </r>
  <r>
    <x v="3"/>
    <x v="6"/>
    <x v="0"/>
    <x v="0"/>
    <m/>
    <m/>
    <m/>
    <m/>
    <m/>
    <m/>
    <n v="8"/>
    <m/>
    <m/>
    <m/>
    <m/>
    <m/>
    <m/>
    <m/>
    <m/>
    <m/>
  </r>
  <r>
    <x v="3"/>
    <x v="7"/>
    <x v="0"/>
    <x v="0"/>
    <m/>
    <m/>
    <m/>
    <m/>
    <m/>
    <m/>
    <n v="8"/>
    <m/>
    <m/>
    <m/>
    <m/>
    <m/>
    <m/>
    <m/>
    <m/>
    <m/>
  </r>
  <r>
    <x v="3"/>
    <x v="8"/>
    <x v="0"/>
    <x v="0"/>
    <m/>
    <m/>
    <m/>
    <m/>
    <m/>
    <m/>
    <n v="8"/>
    <m/>
    <m/>
    <m/>
    <m/>
    <m/>
    <m/>
    <m/>
    <m/>
    <m/>
  </r>
  <r>
    <x v="3"/>
    <x v="9"/>
    <x v="0"/>
    <x v="0"/>
    <m/>
    <m/>
    <m/>
    <m/>
    <m/>
    <m/>
    <n v="8"/>
    <m/>
    <m/>
    <m/>
    <m/>
    <m/>
    <m/>
    <m/>
    <m/>
    <m/>
  </r>
  <r>
    <x v="4"/>
    <x v="0"/>
    <x v="0"/>
    <x v="0"/>
    <m/>
    <m/>
    <m/>
    <m/>
    <m/>
    <m/>
    <n v="16"/>
    <m/>
    <m/>
    <m/>
    <m/>
    <m/>
    <m/>
    <m/>
    <m/>
    <m/>
  </r>
  <r>
    <x v="4"/>
    <x v="1"/>
    <x v="0"/>
    <x v="0"/>
    <m/>
    <m/>
    <m/>
    <m/>
    <m/>
    <m/>
    <n v="16"/>
    <m/>
    <s v="x"/>
    <m/>
    <m/>
    <m/>
    <m/>
    <m/>
    <m/>
    <m/>
  </r>
  <r>
    <x v="4"/>
    <x v="2"/>
    <x v="0"/>
    <x v="0"/>
    <m/>
    <m/>
    <m/>
    <m/>
    <m/>
    <m/>
    <n v="16"/>
    <m/>
    <s v="x"/>
    <m/>
    <m/>
    <m/>
    <m/>
    <m/>
    <m/>
    <m/>
  </r>
  <r>
    <x v="4"/>
    <x v="3"/>
    <x v="0"/>
    <x v="0"/>
    <m/>
    <m/>
    <m/>
    <m/>
    <m/>
    <m/>
    <n v="16"/>
    <m/>
    <m/>
    <m/>
    <m/>
    <m/>
    <m/>
    <m/>
    <m/>
    <m/>
  </r>
  <r>
    <x v="4"/>
    <x v="4"/>
    <x v="0"/>
    <x v="0"/>
    <m/>
    <m/>
    <m/>
    <m/>
    <m/>
    <m/>
    <n v="16"/>
    <m/>
    <m/>
    <m/>
    <m/>
    <m/>
    <m/>
    <m/>
    <m/>
    <m/>
  </r>
  <r>
    <x v="5"/>
    <x v="0"/>
    <x v="0"/>
    <x v="0"/>
    <m/>
    <m/>
    <m/>
    <m/>
    <m/>
    <m/>
    <n v="32"/>
    <m/>
    <s v="x"/>
    <m/>
    <m/>
    <m/>
    <m/>
    <m/>
    <m/>
    <m/>
  </r>
  <r>
    <x v="5"/>
    <x v="1"/>
    <x v="0"/>
    <x v="0"/>
    <m/>
    <m/>
    <m/>
    <m/>
    <m/>
    <m/>
    <n v="32"/>
    <m/>
    <s v="x"/>
    <m/>
    <m/>
    <m/>
    <m/>
    <m/>
    <m/>
    <m/>
  </r>
  <r>
    <x v="5"/>
    <x v="2"/>
    <x v="0"/>
    <x v="0"/>
    <m/>
    <m/>
    <m/>
    <m/>
    <m/>
    <m/>
    <n v="32"/>
    <m/>
    <s v="x"/>
    <m/>
    <m/>
    <m/>
    <m/>
    <m/>
    <m/>
    <m/>
  </r>
  <r>
    <x v="0"/>
    <x v="0"/>
    <x v="1"/>
    <x v="1"/>
    <m/>
    <m/>
    <n v="5.7939999999999996"/>
    <m/>
    <m/>
    <m/>
    <n v="8"/>
    <n v="0"/>
    <m/>
    <m/>
    <m/>
    <m/>
    <m/>
    <m/>
    <m/>
    <m/>
  </r>
  <r>
    <x v="0"/>
    <x v="1"/>
    <x v="1"/>
    <x v="1"/>
    <m/>
    <m/>
    <n v="6.8109999999999999"/>
    <m/>
    <m/>
    <m/>
    <n v="8"/>
    <n v="0"/>
    <m/>
    <m/>
    <m/>
    <m/>
    <m/>
    <m/>
    <m/>
    <m/>
  </r>
  <r>
    <x v="0"/>
    <x v="2"/>
    <x v="1"/>
    <x v="1"/>
    <m/>
    <m/>
    <n v="5.7619999999999996"/>
    <m/>
    <m/>
    <m/>
    <n v="8"/>
    <n v="0"/>
    <m/>
    <m/>
    <m/>
    <m/>
    <m/>
    <m/>
    <m/>
    <m/>
  </r>
  <r>
    <x v="0"/>
    <x v="3"/>
    <x v="1"/>
    <x v="1"/>
    <m/>
    <m/>
    <n v="6.657"/>
    <m/>
    <m/>
    <m/>
    <n v="8"/>
    <n v="0"/>
    <m/>
    <m/>
    <m/>
    <m/>
    <m/>
    <m/>
    <m/>
    <m/>
  </r>
  <r>
    <x v="0"/>
    <x v="4"/>
    <x v="1"/>
    <x v="1"/>
    <m/>
    <m/>
    <n v="5.74"/>
    <m/>
    <m/>
    <m/>
    <n v="7"/>
    <n v="1"/>
    <m/>
    <m/>
    <m/>
    <m/>
    <m/>
    <m/>
    <m/>
    <m/>
  </r>
  <r>
    <x v="0"/>
    <x v="5"/>
    <x v="1"/>
    <x v="1"/>
    <m/>
    <m/>
    <n v="5.7770000000000001"/>
    <m/>
    <m/>
    <m/>
    <n v="8"/>
    <n v="0"/>
    <m/>
    <m/>
    <m/>
    <m/>
    <m/>
    <m/>
    <m/>
    <m/>
  </r>
  <r>
    <x v="0"/>
    <x v="6"/>
    <x v="1"/>
    <x v="1"/>
    <m/>
    <m/>
    <n v="6.1980000000000004"/>
    <m/>
    <m/>
    <m/>
    <n v="8"/>
    <n v="0"/>
    <m/>
    <m/>
    <m/>
    <m/>
    <m/>
    <m/>
    <m/>
    <m/>
  </r>
  <r>
    <x v="0"/>
    <x v="7"/>
    <x v="1"/>
    <x v="1"/>
    <m/>
    <m/>
    <n v="6.2110000000000003"/>
    <m/>
    <m/>
    <m/>
    <n v="7"/>
    <n v="1"/>
    <m/>
    <m/>
    <m/>
    <m/>
    <m/>
    <m/>
    <m/>
    <m/>
  </r>
  <r>
    <x v="0"/>
    <x v="8"/>
    <x v="1"/>
    <x v="1"/>
    <m/>
    <m/>
    <n v="5.68"/>
    <m/>
    <m/>
    <m/>
    <n v="8"/>
    <n v="0"/>
    <m/>
    <m/>
    <m/>
    <m/>
    <m/>
    <m/>
    <m/>
    <m/>
  </r>
  <r>
    <x v="0"/>
    <x v="9"/>
    <x v="1"/>
    <x v="1"/>
    <m/>
    <m/>
    <n v="5.0119999999999996"/>
    <m/>
    <m/>
    <m/>
    <n v="7"/>
    <n v="1"/>
    <m/>
    <m/>
    <m/>
    <m/>
    <m/>
    <m/>
    <m/>
    <m/>
  </r>
  <r>
    <x v="1"/>
    <x v="0"/>
    <x v="1"/>
    <x v="1"/>
    <m/>
    <m/>
    <n v="6.01"/>
    <m/>
    <m/>
    <m/>
    <n v="16"/>
    <n v="0"/>
    <m/>
    <m/>
    <m/>
    <m/>
    <m/>
    <m/>
    <m/>
    <m/>
  </r>
  <r>
    <x v="1"/>
    <x v="1"/>
    <x v="1"/>
    <x v="1"/>
    <m/>
    <m/>
    <n v="7.7670000000000003"/>
    <m/>
    <m/>
    <m/>
    <n v="16"/>
    <n v="0"/>
    <m/>
    <m/>
    <m/>
    <m/>
    <m/>
    <m/>
    <m/>
    <m/>
  </r>
  <r>
    <x v="1"/>
    <x v="2"/>
    <x v="1"/>
    <x v="1"/>
    <m/>
    <m/>
    <n v="6.5"/>
    <m/>
    <m/>
    <m/>
    <n v="16"/>
    <n v="0"/>
    <m/>
    <m/>
    <m/>
    <m/>
    <m/>
    <m/>
    <m/>
    <m/>
  </r>
  <r>
    <x v="1"/>
    <x v="3"/>
    <x v="1"/>
    <x v="1"/>
    <m/>
    <m/>
    <n v="5.6639999999999997"/>
    <m/>
    <m/>
    <m/>
    <n v="16"/>
    <n v="0"/>
    <m/>
    <m/>
    <m/>
    <m/>
    <m/>
    <m/>
    <m/>
    <m/>
  </r>
  <r>
    <x v="1"/>
    <x v="4"/>
    <x v="1"/>
    <x v="1"/>
    <m/>
    <m/>
    <n v="6.7549999999999999"/>
    <m/>
    <m/>
    <m/>
    <n v="15"/>
    <n v="1"/>
    <m/>
    <m/>
    <m/>
    <m/>
    <m/>
    <m/>
    <m/>
    <m/>
  </r>
  <r>
    <x v="2"/>
    <x v="0"/>
    <x v="1"/>
    <x v="1"/>
    <m/>
    <m/>
    <n v="6.4119999999999999"/>
    <m/>
    <m/>
    <m/>
    <n v="32"/>
    <n v="0"/>
    <m/>
    <m/>
    <m/>
    <m/>
    <m/>
    <m/>
    <m/>
    <m/>
  </r>
  <r>
    <x v="2"/>
    <x v="1"/>
    <x v="1"/>
    <x v="1"/>
    <m/>
    <m/>
    <n v="7.3289999999999997"/>
    <m/>
    <m/>
    <m/>
    <n v="31"/>
    <n v="1"/>
    <m/>
    <m/>
    <m/>
    <m/>
    <m/>
    <m/>
    <m/>
    <m/>
  </r>
  <r>
    <x v="2"/>
    <x v="2"/>
    <x v="1"/>
    <x v="1"/>
    <m/>
    <m/>
    <n v="6.0979999999999999"/>
    <m/>
    <m/>
    <m/>
    <n v="31"/>
    <n v="1"/>
    <m/>
    <m/>
    <m/>
    <m/>
    <m/>
    <m/>
    <m/>
    <m/>
  </r>
  <r>
    <x v="3"/>
    <x v="0"/>
    <x v="1"/>
    <x v="1"/>
    <m/>
    <m/>
    <n v="6.1660000000000004"/>
    <m/>
    <m/>
    <m/>
    <n v="8"/>
    <n v="0"/>
    <m/>
    <m/>
    <m/>
    <m/>
    <m/>
    <m/>
    <m/>
    <m/>
  </r>
  <r>
    <x v="3"/>
    <x v="1"/>
    <x v="1"/>
    <x v="1"/>
    <m/>
    <m/>
    <n v="7.1680000000000001"/>
    <m/>
    <m/>
    <m/>
    <n v="8"/>
    <n v="0"/>
    <m/>
    <m/>
    <m/>
    <m/>
    <m/>
    <m/>
    <m/>
    <m/>
  </r>
  <r>
    <x v="3"/>
    <x v="2"/>
    <x v="1"/>
    <x v="1"/>
    <m/>
    <m/>
    <n v="7.3780000000000001"/>
    <m/>
    <m/>
    <m/>
    <n v="8"/>
    <n v="0"/>
    <m/>
    <m/>
    <m/>
    <m/>
    <m/>
    <m/>
    <m/>
    <m/>
  </r>
  <r>
    <x v="3"/>
    <x v="3"/>
    <x v="1"/>
    <x v="1"/>
    <m/>
    <m/>
    <n v="6.1760000000000002"/>
    <m/>
    <m/>
    <m/>
    <n v="8"/>
    <n v="0"/>
    <m/>
    <m/>
    <m/>
    <m/>
    <m/>
    <m/>
    <m/>
    <m/>
  </r>
  <r>
    <x v="3"/>
    <x v="4"/>
    <x v="1"/>
    <x v="1"/>
    <m/>
    <m/>
    <n v="6.48"/>
    <m/>
    <m/>
    <m/>
    <n v="7"/>
    <n v="1"/>
    <m/>
    <m/>
    <m/>
    <m/>
    <m/>
    <m/>
    <m/>
    <m/>
  </r>
  <r>
    <x v="3"/>
    <x v="5"/>
    <x v="1"/>
    <x v="1"/>
    <m/>
    <m/>
    <n v="6.2149999999999999"/>
    <m/>
    <m/>
    <m/>
    <n v="7"/>
    <n v="1"/>
    <m/>
    <m/>
    <m/>
    <m/>
    <m/>
    <m/>
    <m/>
    <m/>
  </r>
  <r>
    <x v="3"/>
    <x v="6"/>
    <x v="1"/>
    <x v="1"/>
    <m/>
    <m/>
    <n v="6.181"/>
    <m/>
    <m/>
    <m/>
    <n v="8"/>
    <n v="0"/>
    <m/>
    <m/>
    <m/>
    <m/>
    <m/>
    <m/>
    <m/>
    <m/>
  </r>
  <r>
    <x v="3"/>
    <x v="7"/>
    <x v="1"/>
    <x v="1"/>
    <m/>
    <m/>
    <n v="6.6740000000000004"/>
    <m/>
    <m/>
    <m/>
    <n v="8"/>
    <n v="0"/>
    <m/>
    <m/>
    <m/>
    <m/>
    <m/>
    <m/>
    <m/>
    <m/>
  </r>
  <r>
    <x v="3"/>
    <x v="8"/>
    <x v="1"/>
    <x v="1"/>
    <m/>
    <m/>
    <n v="6.0369999999999999"/>
    <m/>
    <m/>
    <m/>
    <n v="7"/>
    <n v="1"/>
    <m/>
    <m/>
    <m/>
    <m/>
    <m/>
    <m/>
    <m/>
    <m/>
  </r>
  <r>
    <x v="3"/>
    <x v="9"/>
    <x v="1"/>
    <x v="1"/>
    <m/>
    <m/>
    <n v="6.6040000000000001"/>
    <m/>
    <m/>
    <m/>
    <n v="8"/>
    <n v="0"/>
    <m/>
    <m/>
    <m/>
    <m/>
    <m/>
    <m/>
    <m/>
    <m/>
  </r>
  <r>
    <x v="4"/>
    <x v="0"/>
    <x v="1"/>
    <x v="1"/>
    <m/>
    <m/>
    <n v="5.7290000000000001"/>
    <m/>
    <m/>
    <m/>
    <n v="15"/>
    <n v="1"/>
    <m/>
    <m/>
    <m/>
    <m/>
    <m/>
    <m/>
    <m/>
    <m/>
  </r>
  <r>
    <x v="4"/>
    <x v="1"/>
    <x v="1"/>
    <x v="1"/>
    <m/>
    <m/>
    <n v="5.6260000000000003"/>
    <m/>
    <m/>
    <m/>
    <n v="15"/>
    <n v="1"/>
    <s v="x"/>
    <m/>
    <m/>
    <m/>
    <m/>
    <m/>
    <m/>
    <m/>
  </r>
  <r>
    <x v="4"/>
    <x v="2"/>
    <x v="1"/>
    <x v="1"/>
    <m/>
    <m/>
    <n v="5.6260000000000003"/>
    <m/>
    <m/>
    <m/>
    <n v="13"/>
    <n v="3"/>
    <s v="x"/>
    <m/>
    <m/>
    <m/>
    <m/>
    <m/>
    <m/>
    <m/>
  </r>
  <r>
    <x v="4"/>
    <x v="3"/>
    <x v="1"/>
    <x v="1"/>
    <m/>
    <m/>
    <n v="5.8339999999999996"/>
    <m/>
    <m/>
    <m/>
    <n v="15"/>
    <n v="1"/>
    <m/>
    <m/>
    <m/>
    <m/>
    <m/>
    <m/>
    <m/>
    <m/>
  </r>
  <r>
    <x v="4"/>
    <x v="4"/>
    <x v="1"/>
    <x v="1"/>
    <m/>
    <m/>
    <n v="5.0880000000000001"/>
    <m/>
    <m/>
    <m/>
    <n v="16"/>
    <n v="0"/>
    <m/>
    <m/>
    <m/>
    <m/>
    <m/>
    <m/>
    <m/>
    <m/>
  </r>
  <r>
    <x v="5"/>
    <x v="0"/>
    <x v="1"/>
    <x v="1"/>
    <m/>
    <m/>
    <n v="5.5780000000000003"/>
    <m/>
    <m/>
    <m/>
    <n v="32"/>
    <n v="0"/>
    <s v="x"/>
    <m/>
    <m/>
    <m/>
    <m/>
    <m/>
    <m/>
    <m/>
  </r>
  <r>
    <x v="5"/>
    <x v="1"/>
    <x v="1"/>
    <x v="1"/>
    <m/>
    <m/>
    <n v="5.0419999999999998"/>
    <m/>
    <m/>
    <m/>
    <n v="31"/>
    <n v="1"/>
    <s v="x"/>
    <m/>
    <m/>
    <m/>
    <m/>
    <m/>
    <m/>
    <m/>
  </r>
  <r>
    <x v="5"/>
    <x v="2"/>
    <x v="1"/>
    <x v="1"/>
    <m/>
    <m/>
    <n v="5.359"/>
    <m/>
    <m/>
    <m/>
    <n v="31"/>
    <n v="1"/>
    <s v="x"/>
    <m/>
    <m/>
    <m/>
    <m/>
    <m/>
    <m/>
    <m/>
  </r>
  <r>
    <x v="0"/>
    <x v="0"/>
    <x v="2"/>
    <x v="2"/>
    <m/>
    <m/>
    <m/>
    <m/>
    <m/>
    <m/>
    <n v="8"/>
    <n v="0"/>
    <m/>
    <m/>
    <m/>
    <m/>
    <m/>
    <m/>
    <m/>
    <m/>
  </r>
  <r>
    <x v="0"/>
    <x v="1"/>
    <x v="2"/>
    <x v="2"/>
    <m/>
    <m/>
    <m/>
    <m/>
    <m/>
    <m/>
    <n v="8"/>
    <n v="0"/>
    <m/>
    <m/>
    <m/>
    <m/>
    <m/>
    <m/>
    <m/>
    <m/>
  </r>
  <r>
    <x v="0"/>
    <x v="2"/>
    <x v="2"/>
    <x v="2"/>
    <m/>
    <m/>
    <m/>
    <m/>
    <m/>
    <m/>
    <n v="8"/>
    <n v="0"/>
    <m/>
    <m/>
    <m/>
    <m/>
    <m/>
    <m/>
    <m/>
    <m/>
  </r>
  <r>
    <x v="0"/>
    <x v="3"/>
    <x v="2"/>
    <x v="2"/>
    <m/>
    <m/>
    <m/>
    <m/>
    <m/>
    <m/>
    <n v="7"/>
    <n v="1"/>
    <m/>
    <m/>
    <m/>
    <m/>
    <m/>
    <m/>
    <m/>
    <m/>
  </r>
  <r>
    <x v="0"/>
    <x v="4"/>
    <x v="2"/>
    <x v="2"/>
    <m/>
    <m/>
    <m/>
    <m/>
    <m/>
    <m/>
    <n v="7"/>
    <n v="0"/>
    <m/>
    <m/>
    <m/>
    <m/>
    <m/>
    <m/>
    <m/>
    <m/>
  </r>
  <r>
    <x v="0"/>
    <x v="5"/>
    <x v="2"/>
    <x v="2"/>
    <m/>
    <m/>
    <m/>
    <m/>
    <m/>
    <m/>
    <n v="8"/>
    <n v="0"/>
    <m/>
    <m/>
    <m/>
    <m/>
    <m/>
    <m/>
    <m/>
    <m/>
  </r>
  <r>
    <x v="0"/>
    <x v="6"/>
    <x v="2"/>
    <x v="2"/>
    <m/>
    <m/>
    <m/>
    <m/>
    <m/>
    <m/>
    <n v="8"/>
    <n v="0"/>
    <m/>
    <m/>
    <m/>
    <m/>
    <m/>
    <m/>
    <m/>
    <m/>
  </r>
  <r>
    <x v="0"/>
    <x v="7"/>
    <x v="2"/>
    <x v="2"/>
    <m/>
    <m/>
    <m/>
    <m/>
    <m/>
    <m/>
    <n v="6"/>
    <n v="1"/>
    <m/>
    <m/>
    <m/>
    <m/>
    <m/>
    <m/>
    <m/>
    <m/>
  </r>
  <r>
    <x v="0"/>
    <x v="8"/>
    <x v="2"/>
    <x v="2"/>
    <m/>
    <m/>
    <m/>
    <m/>
    <m/>
    <m/>
    <n v="8"/>
    <n v="0"/>
    <m/>
    <m/>
    <m/>
    <m/>
    <m/>
    <m/>
    <m/>
    <m/>
  </r>
  <r>
    <x v="0"/>
    <x v="9"/>
    <x v="2"/>
    <x v="2"/>
    <m/>
    <m/>
    <m/>
    <m/>
    <m/>
    <m/>
    <n v="7"/>
    <n v="0"/>
    <m/>
    <m/>
    <m/>
    <m/>
    <m/>
    <m/>
    <m/>
    <m/>
  </r>
  <r>
    <x v="1"/>
    <x v="0"/>
    <x v="2"/>
    <x v="2"/>
    <m/>
    <m/>
    <m/>
    <m/>
    <m/>
    <m/>
    <n v="15"/>
    <n v="1"/>
    <m/>
    <m/>
    <m/>
    <m/>
    <m/>
    <m/>
    <m/>
    <m/>
  </r>
  <r>
    <x v="1"/>
    <x v="1"/>
    <x v="2"/>
    <x v="2"/>
    <m/>
    <m/>
    <m/>
    <m/>
    <m/>
    <m/>
    <n v="16"/>
    <n v="0"/>
    <s v="x"/>
    <m/>
    <m/>
    <m/>
    <m/>
    <m/>
    <m/>
    <m/>
  </r>
  <r>
    <x v="1"/>
    <x v="2"/>
    <x v="2"/>
    <x v="2"/>
    <m/>
    <m/>
    <m/>
    <m/>
    <m/>
    <m/>
    <n v="16"/>
    <n v="0"/>
    <s v="x"/>
    <m/>
    <m/>
    <m/>
    <m/>
    <m/>
    <m/>
    <m/>
  </r>
  <r>
    <x v="1"/>
    <x v="3"/>
    <x v="2"/>
    <x v="2"/>
    <m/>
    <m/>
    <m/>
    <m/>
    <m/>
    <m/>
    <n v="15"/>
    <n v="1"/>
    <s v="x"/>
    <m/>
    <m/>
    <m/>
    <m/>
    <m/>
    <m/>
    <m/>
  </r>
  <r>
    <x v="1"/>
    <x v="4"/>
    <x v="2"/>
    <x v="2"/>
    <m/>
    <m/>
    <m/>
    <m/>
    <m/>
    <m/>
    <n v="15"/>
    <n v="0"/>
    <m/>
    <m/>
    <m/>
    <m/>
    <m/>
    <m/>
    <m/>
    <m/>
  </r>
  <r>
    <x v="2"/>
    <x v="0"/>
    <x v="2"/>
    <x v="2"/>
    <m/>
    <m/>
    <m/>
    <m/>
    <m/>
    <m/>
    <n v="29"/>
    <n v="3"/>
    <m/>
    <m/>
    <m/>
    <m/>
    <m/>
    <m/>
    <m/>
    <m/>
  </r>
  <r>
    <x v="2"/>
    <x v="1"/>
    <x v="2"/>
    <x v="2"/>
    <m/>
    <m/>
    <m/>
    <m/>
    <m/>
    <m/>
    <n v="30"/>
    <n v="1"/>
    <m/>
    <m/>
    <m/>
    <m/>
    <m/>
    <m/>
    <m/>
    <m/>
  </r>
  <r>
    <x v="2"/>
    <x v="2"/>
    <x v="2"/>
    <x v="2"/>
    <m/>
    <m/>
    <m/>
    <m/>
    <m/>
    <m/>
    <n v="29"/>
    <n v="2"/>
    <s v="x"/>
    <m/>
    <m/>
    <m/>
    <m/>
    <m/>
    <m/>
    <m/>
  </r>
  <r>
    <x v="3"/>
    <x v="0"/>
    <x v="2"/>
    <x v="2"/>
    <m/>
    <m/>
    <m/>
    <m/>
    <m/>
    <m/>
    <n v="8"/>
    <n v="0"/>
    <m/>
    <m/>
    <m/>
    <m/>
    <m/>
    <m/>
    <m/>
    <m/>
  </r>
  <r>
    <x v="3"/>
    <x v="1"/>
    <x v="2"/>
    <x v="2"/>
    <m/>
    <m/>
    <m/>
    <m/>
    <m/>
    <m/>
    <n v="8"/>
    <n v="0"/>
    <m/>
    <m/>
    <m/>
    <m/>
    <m/>
    <m/>
    <m/>
    <m/>
  </r>
  <r>
    <x v="3"/>
    <x v="2"/>
    <x v="2"/>
    <x v="2"/>
    <m/>
    <m/>
    <m/>
    <m/>
    <m/>
    <m/>
    <n v="6"/>
    <n v="2"/>
    <m/>
    <m/>
    <m/>
    <m/>
    <m/>
    <m/>
    <m/>
    <m/>
  </r>
  <r>
    <x v="3"/>
    <x v="3"/>
    <x v="2"/>
    <x v="2"/>
    <m/>
    <m/>
    <m/>
    <m/>
    <m/>
    <m/>
    <n v="8"/>
    <n v="0"/>
    <m/>
    <m/>
    <m/>
    <m/>
    <m/>
    <m/>
    <m/>
    <m/>
  </r>
  <r>
    <x v="3"/>
    <x v="4"/>
    <x v="2"/>
    <x v="2"/>
    <m/>
    <m/>
    <m/>
    <m/>
    <m/>
    <m/>
    <n v="6"/>
    <n v="1"/>
    <s v="x"/>
    <m/>
    <m/>
    <m/>
    <m/>
    <m/>
    <m/>
    <m/>
  </r>
  <r>
    <x v="3"/>
    <x v="5"/>
    <x v="2"/>
    <x v="2"/>
    <m/>
    <m/>
    <m/>
    <m/>
    <m/>
    <m/>
    <n v="6"/>
    <n v="1"/>
    <s v="x"/>
    <m/>
    <m/>
    <m/>
    <m/>
    <m/>
    <m/>
    <m/>
  </r>
  <r>
    <x v="3"/>
    <x v="6"/>
    <x v="2"/>
    <x v="2"/>
    <m/>
    <m/>
    <m/>
    <m/>
    <m/>
    <m/>
    <n v="8"/>
    <n v="0"/>
    <m/>
    <m/>
    <m/>
    <m/>
    <m/>
    <m/>
    <m/>
    <m/>
  </r>
  <r>
    <x v="3"/>
    <x v="7"/>
    <x v="2"/>
    <x v="2"/>
    <m/>
    <m/>
    <m/>
    <m/>
    <m/>
    <m/>
    <n v="8"/>
    <n v="0"/>
    <m/>
    <m/>
    <m/>
    <m/>
    <m/>
    <m/>
    <m/>
    <m/>
  </r>
  <r>
    <x v="3"/>
    <x v="8"/>
    <x v="2"/>
    <x v="2"/>
    <m/>
    <m/>
    <m/>
    <m/>
    <m/>
    <m/>
    <n v="7"/>
    <n v="0"/>
    <m/>
    <m/>
    <m/>
    <m/>
    <m/>
    <m/>
    <m/>
    <m/>
  </r>
  <r>
    <x v="3"/>
    <x v="9"/>
    <x v="2"/>
    <x v="2"/>
    <m/>
    <m/>
    <m/>
    <m/>
    <m/>
    <m/>
    <n v="8"/>
    <n v="0"/>
    <m/>
    <m/>
    <m/>
    <m/>
    <m/>
    <m/>
    <m/>
    <m/>
  </r>
  <r>
    <x v="4"/>
    <x v="0"/>
    <x v="2"/>
    <x v="2"/>
    <m/>
    <m/>
    <m/>
    <m/>
    <m/>
    <m/>
    <n v="13"/>
    <n v="2"/>
    <s v="x"/>
    <m/>
    <m/>
    <m/>
    <m/>
    <m/>
    <m/>
    <m/>
  </r>
  <r>
    <x v="4"/>
    <x v="1"/>
    <x v="2"/>
    <x v="2"/>
    <m/>
    <m/>
    <m/>
    <m/>
    <m/>
    <m/>
    <n v="13"/>
    <n v="2"/>
    <m/>
    <m/>
    <m/>
    <m/>
    <m/>
    <m/>
    <m/>
    <m/>
  </r>
  <r>
    <x v="4"/>
    <x v="2"/>
    <x v="2"/>
    <x v="2"/>
    <m/>
    <m/>
    <m/>
    <m/>
    <m/>
    <m/>
    <n v="12"/>
    <n v="1"/>
    <m/>
    <m/>
    <m/>
    <m/>
    <m/>
    <m/>
    <m/>
    <m/>
  </r>
  <r>
    <x v="4"/>
    <x v="3"/>
    <x v="2"/>
    <x v="2"/>
    <m/>
    <m/>
    <m/>
    <m/>
    <m/>
    <m/>
    <n v="13"/>
    <n v="2"/>
    <m/>
    <m/>
    <m/>
    <m/>
    <m/>
    <m/>
    <m/>
    <m/>
  </r>
  <r>
    <x v="4"/>
    <x v="4"/>
    <x v="2"/>
    <x v="2"/>
    <m/>
    <m/>
    <m/>
    <m/>
    <m/>
    <m/>
    <n v="15"/>
    <n v="1"/>
    <m/>
    <m/>
    <m/>
    <m/>
    <m/>
    <m/>
    <m/>
    <m/>
  </r>
  <r>
    <x v="5"/>
    <x v="0"/>
    <x v="2"/>
    <x v="2"/>
    <m/>
    <m/>
    <m/>
    <m/>
    <m/>
    <m/>
    <n v="29"/>
    <n v="3"/>
    <m/>
    <m/>
    <m/>
    <m/>
    <m/>
    <m/>
    <m/>
    <m/>
  </r>
  <r>
    <x v="5"/>
    <x v="1"/>
    <x v="2"/>
    <x v="2"/>
    <m/>
    <m/>
    <m/>
    <m/>
    <m/>
    <m/>
    <n v="29"/>
    <n v="2"/>
    <m/>
    <m/>
    <m/>
    <m/>
    <m/>
    <m/>
    <m/>
    <m/>
  </r>
  <r>
    <x v="5"/>
    <x v="2"/>
    <x v="2"/>
    <x v="2"/>
    <m/>
    <m/>
    <m/>
    <m/>
    <m/>
    <m/>
    <n v="28"/>
    <n v="3"/>
    <s v="x"/>
    <m/>
    <m/>
    <m/>
    <m/>
    <m/>
    <m/>
    <m/>
  </r>
  <r>
    <x v="0"/>
    <x v="0"/>
    <x v="3"/>
    <x v="3"/>
    <m/>
    <m/>
    <m/>
    <m/>
    <m/>
    <m/>
    <n v="8"/>
    <n v="0"/>
    <m/>
    <m/>
    <m/>
    <m/>
    <m/>
    <m/>
    <m/>
    <m/>
  </r>
  <r>
    <x v="0"/>
    <x v="1"/>
    <x v="3"/>
    <x v="3"/>
    <m/>
    <m/>
    <m/>
    <m/>
    <m/>
    <m/>
    <n v="6"/>
    <n v="2"/>
    <m/>
    <m/>
    <m/>
    <m/>
    <m/>
    <m/>
    <m/>
    <m/>
  </r>
  <r>
    <x v="0"/>
    <x v="2"/>
    <x v="3"/>
    <x v="3"/>
    <m/>
    <m/>
    <m/>
    <m/>
    <m/>
    <m/>
    <n v="7"/>
    <n v="1"/>
    <m/>
    <m/>
    <m/>
    <m/>
    <m/>
    <m/>
    <m/>
    <m/>
  </r>
  <r>
    <x v="0"/>
    <x v="3"/>
    <x v="3"/>
    <x v="3"/>
    <m/>
    <m/>
    <m/>
    <m/>
    <m/>
    <m/>
    <n v="5"/>
    <n v="2"/>
    <m/>
    <m/>
    <m/>
    <m/>
    <m/>
    <m/>
    <m/>
    <m/>
  </r>
  <r>
    <x v="0"/>
    <x v="4"/>
    <x v="3"/>
    <x v="3"/>
    <m/>
    <m/>
    <m/>
    <m/>
    <m/>
    <m/>
    <n v="7"/>
    <n v="0"/>
    <m/>
    <m/>
    <m/>
    <m/>
    <m/>
    <m/>
    <m/>
    <m/>
  </r>
  <r>
    <x v="0"/>
    <x v="5"/>
    <x v="3"/>
    <x v="3"/>
    <m/>
    <m/>
    <m/>
    <m/>
    <m/>
    <m/>
    <n v="8"/>
    <n v="0"/>
    <m/>
    <m/>
    <m/>
    <m/>
    <m/>
    <m/>
    <m/>
    <m/>
  </r>
  <r>
    <x v="0"/>
    <x v="6"/>
    <x v="3"/>
    <x v="3"/>
    <m/>
    <m/>
    <m/>
    <m/>
    <m/>
    <m/>
    <n v="8"/>
    <n v="0"/>
    <m/>
    <m/>
    <m/>
    <m/>
    <m/>
    <m/>
    <m/>
    <m/>
  </r>
  <r>
    <x v="0"/>
    <x v="7"/>
    <x v="3"/>
    <x v="3"/>
    <m/>
    <m/>
    <m/>
    <m/>
    <m/>
    <m/>
    <n v="6"/>
    <n v="0"/>
    <m/>
    <m/>
    <m/>
    <m/>
    <m/>
    <m/>
    <m/>
    <m/>
  </r>
  <r>
    <x v="0"/>
    <x v="8"/>
    <x v="3"/>
    <x v="3"/>
    <m/>
    <m/>
    <m/>
    <m/>
    <m/>
    <m/>
    <n v="8"/>
    <n v="0"/>
    <m/>
    <m/>
    <m/>
    <m/>
    <m/>
    <m/>
    <m/>
    <m/>
  </r>
  <r>
    <x v="0"/>
    <x v="9"/>
    <x v="3"/>
    <x v="3"/>
    <m/>
    <m/>
    <m/>
    <m/>
    <m/>
    <m/>
    <n v="7"/>
    <n v="0"/>
    <m/>
    <m/>
    <m/>
    <m/>
    <m/>
    <m/>
    <m/>
    <m/>
  </r>
  <r>
    <x v="1"/>
    <x v="0"/>
    <x v="3"/>
    <x v="3"/>
    <m/>
    <m/>
    <m/>
    <m/>
    <m/>
    <m/>
    <n v="14"/>
    <n v="1"/>
    <m/>
    <m/>
    <m/>
    <m/>
    <m/>
    <m/>
    <m/>
    <m/>
  </r>
  <r>
    <x v="1"/>
    <x v="1"/>
    <x v="3"/>
    <x v="3"/>
    <m/>
    <m/>
    <m/>
    <m/>
    <m/>
    <m/>
    <n v="15"/>
    <n v="1"/>
    <m/>
    <m/>
    <m/>
    <m/>
    <m/>
    <m/>
    <m/>
    <m/>
  </r>
  <r>
    <x v="1"/>
    <x v="2"/>
    <x v="3"/>
    <x v="3"/>
    <m/>
    <m/>
    <m/>
    <m/>
    <m/>
    <m/>
    <n v="16"/>
    <n v="0"/>
    <m/>
    <m/>
    <m/>
    <m/>
    <m/>
    <m/>
    <m/>
    <m/>
  </r>
  <r>
    <x v="1"/>
    <x v="3"/>
    <x v="3"/>
    <x v="3"/>
    <m/>
    <m/>
    <m/>
    <m/>
    <m/>
    <m/>
    <n v="14"/>
    <n v="1"/>
    <m/>
    <m/>
    <m/>
    <m/>
    <m/>
    <m/>
    <m/>
    <m/>
  </r>
  <r>
    <x v="1"/>
    <x v="4"/>
    <x v="3"/>
    <x v="3"/>
    <m/>
    <m/>
    <m/>
    <m/>
    <m/>
    <m/>
    <n v="13"/>
    <n v="2"/>
    <m/>
    <m/>
    <m/>
    <m/>
    <m/>
    <m/>
    <m/>
    <m/>
  </r>
  <r>
    <x v="2"/>
    <x v="0"/>
    <x v="3"/>
    <x v="3"/>
    <m/>
    <m/>
    <m/>
    <m/>
    <m/>
    <m/>
    <n v="27"/>
    <n v="2"/>
    <m/>
    <m/>
    <m/>
    <m/>
    <m/>
    <m/>
    <m/>
    <m/>
  </r>
  <r>
    <x v="2"/>
    <x v="1"/>
    <x v="3"/>
    <x v="3"/>
    <m/>
    <m/>
    <m/>
    <m/>
    <m/>
    <m/>
    <n v="30"/>
    <n v="0"/>
    <m/>
    <m/>
    <m/>
    <m/>
    <m/>
    <m/>
    <m/>
    <m/>
  </r>
  <r>
    <x v="2"/>
    <x v="2"/>
    <x v="3"/>
    <x v="3"/>
    <m/>
    <m/>
    <m/>
    <m/>
    <m/>
    <m/>
    <n v="28"/>
    <n v="1"/>
    <m/>
    <m/>
    <m/>
    <m/>
    <m/>
    <m/>
    <m/>
    <m/>
  </r>
  <r>
    <x v="3"/>
    <x v="0"/>
    <x v="3"/>
    <x v="3"/>
    <m/>
    <m/>
    <m/>
    <m/>
    <m/>
    <m/>
    <n v="8"/>
    <n v="0"/>
    <m/>
    <m/>
    <m/>
    <m/>
    <m/>
    <m/>
    <m/>
    <m/>
  </r>
  <r>
    <x v="3"/>
    <x v="1"/>
    <x v="3"/>
    <x v="3"/>
    <m/>
    <m/>
    <m/>
    <m/>
    <m/>
    <m/>
    <n v="8"/>
    <n v="0"/>
    <m/>
    <m/>
    <m/>
    <m/>
    <m/>
    <m/>
    <m/>
    <m/>
  </r>
  <r>
    <x v="3"/>
    <x v="2"/>
    <x v="3"/>
    <x v="3"/>
    <m/>
    <m/>
    <m/>
    <m/>
    <m/>
    <m/>
    <n v="6"/>
    <n v="0"/>
    <m/>
    <m/>
    <m/>
    <m/>
    <m/>
    <m/>
    <m/>
    <m/>
  </r>
  <r>
    <x v="3"/>
    <x v="3"/>
    <x v="3"/>
    <x v="3"/>
    <m/>
    <m/>
    <m/>
    <m/>
    <m/>
    <m/>
    <n v="8"/>
    <n v="0"/>
    <m/>
    <m/>
    <m/>
    <m/>
    <m/>
    <m/>
    <m/>
    <m/>
  </r>
  <r>
    <x v="3"/>
    <x v="4"/>
    <x v="3"/>
    <x v="3"/>
    <m/>
    <m/>
    <m/>
    <m/>
    <m/>
    <m/>
    <n v="5"/>
    <n v="1"/>
    <m/>
    <m/>
    <m/>
    <m/>
    <m/>
    <m/>
    <m/>
    <m/>
  </r>
  <r>
    <x v="3"/>
    <x v="5"/>
    <x v="3"/>
    <x v="3"/>
    <m/>
    <m/>
    <m/>
    <m/>
    <m/>
    <m/>
    <n v="6"/>
    <n v="0"/>
    <m/>
    <m/>
    <m/>
    <m/>
    <m/>
    <m/>
    <m/>
    <m/>
  </r>
  <r>
    <x v="3"/>
    <x v="6"/>
    <x v="3"/>
    <x v="3"/>
    <m/>
    <m/>
    <m/>
    <m/>
    <m/>
    <m/>
    <n v="8"/>
    <n v="0"/>
    <m/>
    <m/>
    <m/>
    <m/>
    <m/>
    <m/>
    <m/>
    <m/>
  </r>
  <r>
    <x v="3"/>
    <x v="7"/>
    <x v="3"/>
    <x v="3"/>
    <m/>
    <m/>
    <m/>
    <m/>
    <m/>
    <m/>
    <n v="8"/>
    <n v="0"/>
    <m/>
    <m/>
    <m/>
    <m/>
    <m/>
    <m/>
    <m/>
    <m/>
  </r>
  <r>
    <x v="3"/>
    <x v="8"/>
    <x v="3"/>
    <x v="3"/>
    <m/>
    <m/>
    <m/>
    <m/>
    <m/>
    <m/>
    <n v="7"/>
    <n v="0"/>
    <m/>
    <m/>
    <m/>
    <m/>
    <m/>
    <m/>
    <m/>
    <m/>
  </r>
  <r>
    <x v="3"/>
    <x v="9"/>
    <x v="3"/>
    <x v="3"/>
    <m/>
    <m/>
    <m/>
    <m/>
    <m/>
    <m/>
    <n v="8"/>
    <n v="0"/>
    <m/>
    <m/>
    <m/>
    <m/>
    <m/>
    <m/>
    <m/>
    <m/>
  </r>
  <r>
    <x v="4"/>
    <x v="0"/>
    <x v="3"/>
    <x v="3"/>
    <m/>
    <m/>
    <m/>
    <m/>
    <m/>
    <m/>
    <n v="13"/>
    <n v="0"/>
    <m/>
    <m/>
    <m/>
    <m/>
    <m/>
    <m/>
    <m/>
    <m/>
  </r>
  <r>
    <x v="4"/>
    <x v="1"/>
    <x v="3"/>
    <x v="3"/>
    <m/>
    <m/>
    <m/>
    <m/>
    <m/>
    <m/>
    <n v="12"/>
    <n v="1"/>
    <m/>
    <m/>
    <m/>
    <m/>
    <m/>
    <m/>
    <m/>
    <m/>
  </r>
  <r>
    <x v="4"/>
    <x v="2"/>
    <x v="3"/>
    <x v="3"/>
    <m/>
    <m/>
    <m/>
    <m/>
    <m/>
    <m/>
    <n v="12"/>
    <n v="0"/>
    <m/>
    <m/>
    <m/>
    <m/>
    <m/>
    <m/>
    <m/>
    <m/>
  </r>
  <r>
    <x v="4"/>
    <x v="3"/>
    <x v="3"/>
    <x v="3"/>
    <m/>
    <m/>
    <m/>
    <m/>
    <m/>
    <m/>
    <n v="12"/>
    <n v="1"/>
    <m/>
    <m/>
    <m/>
    <m/>
    <m/>
    <m/>
    <m/>
    <m/>
  </r>
  <r>
    <x v="4"/>
    <x v="4"/>
    <x v="3"/>
    <x v="3"/>
    <m/>
    <m/>
    <m/>
    <m/>
    <m/>
    <m/>
    <n v="13"/>
    <n v="2"/>
    <m/>
    <m/>
    <m/>
    <m/>
    <m/>
    <m/>
    <m/>
    <m/>
  </r>
  <r>
    <x v="5"/>
    <x v="0"/>
    <x v="3"/>
    <x v="3"/>
    <m/>
    <m/>
    <m/>
    <m/>
    <m/>
    <m/>
    <n v="27"/>
    <n v="2"/>
    <m/>
    <m/>
    <m/>
    <m/>
    <m/>
    <m/>
    <m/>
    <m/>
  </r>
  <r>
    <x v="5"/>
    <x v="1"/>
    <x v="3"/>
    <x v="3"/>
    <m/>
    <m/>
    <m/>
    <m/>
    <m/>
    <m/>
    <n v="28"/>
    <n v="1"/>
    <m/>
    <m/>
    <m/>
    <m/>
    <m/>
    <m/>
    <m/>
    <m/>
  </r>
  <r>
    <x v="5"/>
    <x v="2"/>
    <x v="3"/>
    <x v="3"/>
    <m/>
    <m/>
    <m/>
    <m/>
    <m/>
    <m/>
    <n v="27"/>
    <n v="1"/>
    <m/>
    <m/>
    <m/>
    <m/>
    <m/>
    <m/>
    <m/>
    <m/>
  </r>
  <r>
    <x v="0"/>
    <x v="0"/>
    <x v="4"/>
    <x v="4"/>
    <m/>
    <m/>
    <m/>
    <m/>
    <m/>
    <m/>
    <n v="8"/>
    <n v="0"/>
    <m/>
    <m/>
    <m/>
    <m/>
    <m/>
    <m/>
    <m/>
    <m/>
  </r>
  <r>
    <x v="0"/>
    <x v="1"/>
    <x v="4"/>
    <x v="4"/>
    <m/>
    <m/>
    <m/>
    <m/>
    <m/>
    <m/>
    <n v="6"/>
    <n v="0"/>
    <m/>
    <m/>
    <m/>
    <m/>
    <m/>
    <m/>
    <m/>
    <m/>
  </r>
  <r>
    <x v="0"/>
    <x v="2"/>
    <x v="4"/>
    <x v="4"/>
    <m/>
    <m/>
    <m/>
    <m/>
    <m/>
    <m/>
    <n v="7"/>
    <n v="0"/>
    <m/>
    <m/>
    <m/>
    <m/>
    <m/>
    <m/>
    <m/>
    <m/>
  </r>
  <r>
    <x v="0"/>
    <x v="3"/>
    <x v="4"/>
    <x v="4"/>
    <m/>
    <m/>
    <m/>
    <m/>
    <m/>
    <m/>
    <n v="5"/>
    <n v="0"/>
    <m/>
    <m/>
    <m/>
    <m/>
    <m/>
    <m/>
    <m/>
    <m/>
  </r>
  <r>
    <x v="0"/>
    <x v="4"/>
    <x v="4"/>
    <x v="4"/>
    <m/>
    <m/>
    <m/>
    <m/>
    <m/>
    <m/>
    <n v="7"/>
    <n v="0"/>
    <m/>
    <m/>
    <m/>
    <m/>
    <m/>
    <m/>
    <m/>
    <m/>
  </r>
  <r>
    <x v="0"/>
    <x v="5"/>
    <x v="4"/>
    <x v="4"/>
    <m/>
    <m/>
    <m/>
    <m/>
    <m/>
    <m/>
    <n v="8"/>
    <n v="0"/>
    <m/>
    <m/>
    <m/>
    <m/>
    <m/>
    <m/>
    <m/>
    <m/>
  </r>
  <r>
    <x v="0"/>
    <x v="6"/>
    <x v="4"/>
    <x v="4"/>
    <m/>
    <m/>
    <m/>
    <m/>
    <m/>
    <m/>
    <n v="7"/>
    <n v="1"/>
    <m/>
    <m/>
    <m/>
    <m/>
    <m/>
    <m/>
    <m/>
    <m/>
  </r>
  <r>
    <x v="0"/>
    <x v="7"/>
    <x v="4"/>
    <x v="4"/>
    <m/>
    <m/>
    <m/>
    <m/>
    <m/>
    <m/>
    <n v="5"/>
    <n v="1"/>
    <m/>
    <m/>
    <m/>
    <m/>
    <m/>
    <m/>
    <m/>
    <m/>
  </r>
  <r>
    <x v="0"/>
    <x v="8"/>
    <x v="4"/>
    <x v="4"/>
    <m/>
    <m/>
    <m/>
    <m/>
    <m/>
    <m/>
    <n v="8"/>
    <n v="0"/>
    <m/>
    <m/>
    <m/>
    <m/>
    <m/>
    <m/>
    <m/>
    <m/>
  </r>
  <r>
    <x v="0"/>
    <x v="9"/>
    <x v="4"/>
    <x v="4"/>
    <m/>
    <m/>
    <m/>
    <m/>
    <m/>
    <m/>
    <n v="7"/>
    <n v="0"/>
    <m/>
    <m/>
    <m/>
    <m/>
    <m/>
    <m/>
    <m/>
    <m/>
  </r>
  <r>
    <x v="1"/>
    <x v="0"/>
    <x v="4"/>
    <x v="4"/>
    <m/>
    <m/>
    <m/>
    <m/>
    <m/>
    <m/>
    <n v="14"/>
    <n v="0"/>
    <m/>
    <m/>
    <m/>
    <m/>
    <m/>
    <m/>
    <m/>
    <m/>
  </r>
  <r>
    <x v="1"/>
    <x v="1"/>
    <x v="4"/>
    <x v="4"/>
    <m/>
    <m/>
    <m/>
    <m/>
    <m/>
    <m/>
    <n v="15"/>
    <n v="0"/>
    <m/>
    <m/>
    <m/>
    <m/>
    <m/>
    <m/>
    <m/>
    <m/>
  </r>
  <r>
    <x v="1"/>
    <x v="2"/>
    <x v="4"/>
    <x v="4"/>
    <m/>
    <m/>
    <m/>
    <m/>
    <m/>
    <m/>
    <n v="15"/>
    <n v="1"/>
    <m/>
    <m/>
    <m/>
    <m/>
    <m/>
    <m/>
    <m/>
    <m/>
  </r>
  <r>
    <x v="1"/>
    <x v="3"/>
    <x v="4"/>
    <x v="4"/>
    <m/>
    <m/>
    <m/>
    <m/>
    <m/>
    <m/>
    <n v="14"/>
    <n v="0"/>
    <m/>
    <m/>
    <m/>
    <m/>
    <m/>
    <m/>
    <m/>
    <m/>
  </r>
  <r>
    <x v="1"/>
    <x v="4"/>
    <x v="4"/>
    <x v="4"/>
    <m/>
    <m/>
    <m/>
    <m/>
    <m/>
    <m/>
    <n v="13"/>
    <n v="0"/>
    <m/>
    <m/>
    <m/>
    <m/>
    <m/>
    <m/>
    <m/>
    <m/>
  </r>
  <r>
    <x v="2"/>
    <x v="0"/>
    <x v="4"/>
    <x v="4"/>
    <m/>
    <m/>
    <m/>
    <m/>
    <m/>
    <m/>
    <n v="23"/>
    <n v="4"/>
    <m/>
    <m/>
    <m/>
    <m/>
    <m/>
    <m/>
    <m/>
    <m/>
  </r>
  <r>
    <x v="2"/>
    <x v="1"/>
    <x v="4"/>
    <x v="4"/>
    <m/>
    <m/>
    <m/>
    <m/>
    <m/>
    <m/>
    <n v="25"/>
    <n v="5"/>
    <m/>
    <m/>
    <m/>
    <m/>
    <m/>
    <m/>
    <m/>
    <m/>
  </r>
  <r>
    <x v="2"/>
    <x v="2"/>
    <x v="4"/>
    <x v="4"/>
    <m/>
    <m/>
    <m/>
    <m/>
    <m/>
    <m/>
    <n v="26"/>
    <n v="2"/>
    <m/>
    <m/>
    <m/>
    <m/>
    <m/>
    <m/>
    <m/>
    <m/>
  </r>
  <r>
    <x v="3"/>
    <x v="0"/>
    <x v="4"/>
    <x v="4"/>
    <m/>
    <m/>
    <m/>
    <m/>
    <m/>
    <m/>
    <n v="8"/>
    <n v="0"/>
    <m/>
    <m/>
    <m/>
    <m/>
    <m/>
    <m/>
    <m/>
    <m/>
  </r>
  <r>
    <x v="3"/>
    <x v="1"/>
    <x v="4"/>
    <x v="4"/>
    <m/>
    <m/>
    <m/>
    <m/>
    <m/>
    <m/>
    <n v="8"/>
    <n v="0"/>
    <m/>
    <m/>
    <m/>
    <m/>
    <m/>
    <m/>
    <m/>
    <m/>
  </r>
  <r>
    <x v="3"/>
    <x v="2"/>
    <x v="4"/>
    <x v="4"/>
    <m/>
    <m/>
    <m/>
    <m/>
    <m/>
    <m/>
    <n v="6"/>
    <n v="0"/>
    <m/>
    <m/>
    <m/>
    <m/>
    <m/>
    <m/>
    <m/>
    <m/>
  </r>
  <r>
    <x v="3"/>
    <x v="3"/>
    <x v="4"/>
    <x v="4"/>
    <m/>
    <m/>
    <m/>
    <m/>
    <m/>
    <m/>
    <n v="8"/>
    <n v="0"/>
    <m/>
    <m/>
    <m/>
    <m/>
    <m/>
    <m/>
    <m/>
    <m/>
  </r>
  <r>
    <x v="3"/>
    <x v="4"/>
    <x v="4"/>
    <x v="4"/>
    <m/>
    <m/>
    <m/>
    <m/>
    <m/>
    <m/>
    <n v="5"/>
    <n v="0"/>
    <m/>
    <m/>
    <m/>
    <m/>
    <m/>
    <m/>
    <m/>
    <m/>
  </r>
  <r>
    <x v="3"/>
    <x v="5"/>
    <x v="4"/>
    <x v="4"/>
    <m/>
    <m/>
    <m/>
    <m/>
    <m/>
    <m/>
    <n v="6"/>
    <n v="0"/>
    <m/>
    <m/>
    <m/>
    <m/>
    <m/>
    <m/>
    <m/>
    <m/>
  </r>
  <r>
    <x v="3"/>
    <x v="6"/>
    <x v="4"/>
    <x v="4"/>
    <m/>
    <m/>
    <m/>
    <m/>
    <m/>
    <m/>
    <n v="8"/>
    <n v="0"/>
    <m/>
    <m/>
    <m/>
    <m/>
    <m/>
    <m/>
    <m/>
    <m/>
  </r>
  <r>
    <x v="3"/>
    <x v="7"/>
    <x v="4"/>
    <x v="4"/>
    <m/>
    <m/>
    <m/>
    <m/>
    <m/>
    <m/>
    <n v="8"/>
    <n v="0"/>
    <m/>
    <m/>
    <m/>
    <m/>
    <m/>
    <m/>
    <m/>
    <m/>
  </r>
  <r>
    <x v="3"/>
    <x v="8"/>
    <x v="4"/>
    <x v="4"/>
    <m/>
    <m/>
    <m/>
    <m/>
    <m/>
    <m/>
    <n v="7"/>
    <n v="0"/>
    <m/>
    <m/>
    <m/>
    <m/>
    <m/>
    <m/>
    <m/>
    <m/>
  </r>
  <r>
    <x v="3"/>
    <x v="9"/>
    <x v="4"/>
    <x v="4"/>
    <m/>
    <m/>
    <m/>
    <m/>
    <m/>
    <m/>
    <n v="8"/>
    <n v="0"/>
    <m/>
    <m/>
    <m/>
    <m/>
    <m/>
    <m/>
    <m/>
    <m/>
  </r>
  <r>
    <x v="4"/>
    <x v="0"/>
    <x v="4"/>
    <x v="4"/>
    <m/>
    <m/>
    <m/>
    <m/>
    <m/>
    <m/>
    <n v="13"/>
    <n v="0"/>
    <m/>
    <m/>
    <m/>
    <m/>
    <m/>
    <m/>
    <m/>
    <m/>
  </r>
  <r>
    <x v="4"/>
    <x v="1"/>
    <x v="4"/>
    <x v="4"/>
    <m/>
    <m/>
    <m/>
    <m/>
    <m/>
    <m/>
    <n v="12"/>
    <n v="0"/>
    <m/>
    <m/>
    <m/>
    <m/>
    <m/>
    <m/>
    <m/>
    <m/>
  </r>
  <r>
    <x v="4"/>
    <x v="2"/>
    <x v="4"/>
    <x v="4"/>
    <m/>
    <m/>
    <m/>
    <m/>
    <m/>
    <m/>
    <n v="12"/>
    <n v="0"/>
    <m/>
    <m/>
    <m/>
    <m/>
    <m/>
    <m/>
    <m/>
    <m/>
  </r>
  <r>
    <x v="4"/>
    <x v="3"/>
    <x v="4"/>
    <x v="4"/>
    <m/>
    <m/>
    <m/>
    <m/>
    <m/>
    <m/>
    <n v="12"/>
    <n v="0"/>
    <m/>
    <m/>
    <m/>
    <m/>
    <m/>
    <m/>
    <m/>
    <m/>
  </r>
  <r>
    <x v="4"/>
    <x v="4"/>
    <x v="4"/>
    <x v="4"/>
    <m/>
    <m/>
    <m/>
    <m/>
    <m/>
    <m/>
    <n v="13"/>
    <n v="0"/>
    <m/>
    <m/>
    <m/>
    <m/>
    <m/>
    <m/>
    <m/>
    <m/>
  </r>
  <r>
    <x v="5"/>
    <x v="0"/>
    <x v="4"/>
    <x v="4"/>
    <m/>
    <m/>
    <m/>
    <m/>
    <m/>
    <m/>
    <n v="27"/>
    <n v="0"/>
    <m/>
    <m/>
    <m/>
    <m/>
    <m/>
    <m/>
    <m/>
    <m/>
  </r>
  <r>
    <x v="5"/>
    <x v="1"/>
    <x v="4"/>
    <x v="4"/>
    <m/>
    <m/>
    <m/>
    <m/>
    <m/>
    <m/>
    <n v="28"/>
    <n v="0"/>
    <m/>
    <m/>
    <m/>
    <m/>
    <m/>
    <m/>
    <m/>
    <m/>
  </r>
  <r>
    <x v="5"/>
    <x v="2"/>
    <x v="4"/>
    <x v="4"/>
    <m/>
    <m/>
    <m/>
    <m/>
    <m/>
    <m/>
    <n v="25"/>
    <n v="2"/>
    <m/>
    <m/>
    <m/>
    <m/>
    <m/>
    <m/>
    <m/>
    <m/>
  </r>
  <r>
    <x v="0"/>
    <x v="0"/>
    <x v="5"/>
    <x v="5"/>
    <m/>
    <m/>
    <m/>
    <m/>
    <m/>
    <m/>
    <n v="7"/>
    <n v="1"/>
    <m/>
    <m/>
    <m/>
    <m/>
    <m/>
    <m/>
    <m/>
    <m/>
  </r>
  <r>
    <x v="0"/>
    <x v="1"/>
    <x v="5"/>
    <x v="5"/>
    <m/>
    <m/>
    <m/>
    <m/>
    <m/>
    <m/>
    <n v="6"/>
    <n v="0"/>
    <m/>
    <m/>
    <m/>
    <m/>
    <m/>
    <m/>
    <m/>
    <m/>
  </r>
  <r>
    <x v="0"/>
    <x v="2"/>
    <x v="5"/>
    <x v="5"/>
    <m/>
    <m/>
    <m/>
    <m/>
    <m/>
    <m/>
    <n v="7"/>
    <n v="0"/>
    <m/>
    <m/>
    <m/>
    <m/>
    <m/>
    <m/>
    <m/>
    <m/>
  </r>
  <r>
    <x v="0"/>
    <x v="3"/>
    <x v="5"/>
    <x v="5"/>
    <m/>
    <m/>
    <m/>
    <m/>
    <m/>
    <m/>
    <n v="5"/>
    <n v="0"/>
    <m/>
    <m/>
    <m/>
    <m/>
    <m/>
    <m/>
    <m/>
    <m/>
  </r>
  <r>
    <x v="0"/>
    <x v="4"/>
    <x v="5"/>
    <x v="5"/>
    <m/>
    <m/>
    <m/>
    <m/>
    <m/>
    <m/>
    <n v="7"/>
    <n v="0"/>
    <m/>
    <m/>
    <m/>
    <m/>
    <m/>
    <m/>
    <m/>
    <m/>
  </r>
  <r>
    <x v="0"/>
    <x v="5"/>
    <x v="5"/>
    <x v="5"/>
    <m/>
    <m/>
    <m/>
    <m/>
    <m/>
    <m/>
    <n v="8"/>
    <n v="0"/>
    <m/>
    <m/>
    <m/>
    <m/>
    <m/>
    <m/>
    <m/>
    <m/>
  </r>
  <r>
    <x v="0"/>
    <x v="6"/>
    <x v="5"/>
    <x v="5"/>
    <m/>
    <m/>
    <m/>
    <m/>
    <m/>
    <m/>
    <n v="7"/>
    <n v="0"/>
    <m/>
    <m/>
    <m/>
    <m/>
    <m/>
    <m/>
    <m/>
    <m/>
  </r>
  <r>
    <x v="0"/>
    <x v="7"/>
    <x v="5"/>
    <x v="5"/>
    <m/>
    <m/>
    <m/>
    <m/>
    <m/>
    <m/>
    <n v="5"/>
    <n v="0"/>
    <m/>
    <m/>
    <m/>
    <m/>
    <m/>
    <m/>
    <m/>
    <m/>
  </r>
  <r>
    <x v="0"/>
    <x v="8"/>
    <x v="5"/>
    <x v="5"/>
    <m/>
    <m/>
    <m/>
    <m/>
    <m/>
    <m/>
    <n v="8"/>
    <n v="0"/>
    <m/>
    <m/>
    <m/>
    <m/>
    <m/>
    <m/>
    <m/>
    <m/>
  </r>
  <r>
    <x v="0"/>
    <x v="9"/>
    <x v="5"/>
    <x v="5"/>
    <m/>
    <m/>
    <m/>
    <m/>
    <m/>
    <m/>
    <n v="7"/>
    <n v="0"/>
    <m/>
    <m/>
    <m/>
    <m/>
    <m/>
    <m/>
    <m/>
    <m/>
  </r>
  <r>
    <x v="1"/>
    <x v="0"/>
    <x v="5"/>
    <x v="5"/>
    <m/>
    <m/>
    <m/>
    <m/>
    <m/>
    <m/>
    <n v="14"/>
    <n v="0"/>
    <m/>
    <m/>
    <m/>
    <m/>
    <m/>
    <m/>
    <m/>
    <m/>
  </r>
  <r>
    <x v="1"/>
    <x v="1"/>
    <x v="5"/>
    <x v="5"/>
    <m/>
    <m/>
    <m/>
    <m/>
    <m/>
    <m/>
    <n v="13"/>
    <n v="2"/>
    <m/>
    <m/>
    <m/>
    <m/>
    <m/>
    <m/>
    <m/>
    <m/>
  </r>
  <r>
    <x v="1"/>
    <x v="2"/>
    <x v="5"/>
    <x v="5"/>
    <m/>
    <m/>
    <m/>
    <m/>
    <m/>
    <m/>
    <n v="14"/>
    <n v="1"/>
    <m/>
    <m/>
    <m/>
    <m/>
    <m/>
    <m/>
    <m/>
    <m/>
  </r>
  <r>
    <x v="1"/>
    <x v="3"/>
    <x v="5"/>
    <x v="5"/>
    <m/>
    <m/>
    <m/>
    <m/>
    <m/>
    <m/>
    <n v="13"/>
    <n v="1"/>
    <m/>
    <m/>
    <m/>
    <m/>
    <m/>
    <m/>
    <m/>
    <m/>
  </r>
  <r>
    <x v="1"/>
    <x v="4"/>
    <x v="5"/>
    <x v="5"/>
    <m/>
    <m/>
    <m/>
    <m/>
    <m/>
    <m/>
    <n v="13"/>
    <n v="0"/>
    <m/>
    <m/>
    <m/>
    <m/>
    <m/>
    <m/>
    <m/>
    <m/>
  </r>
  <r>
    <x v="2"/>
    <x v="0"/>
    <x v="5"/>
    <x v="5"/>
    <m/>
    <m/>
    <m/>
    <m/>
    <m/>
    <m/>
    <n v="20"/>
    <n v="3"/>
    <m/>
    <m/>
    <m/>
    <m/>
    <m/>
    <m/>
    <m/>
    <m/>
  </r>
  <r>
    <x v="2"/>
    <x v="1"/>
    <x v="5"/>
    <x v="5"/>
    <m/>
    <m/>
    <m/>
    <m/>
    <m/>
    <m/>
    <n v="24"/>
    <n v="1"/>
    <m/>
    <m/>
    <m/>
    <m/>
    <m/>
    <m/>
    <m/>
    <m/>
  </r>
  <r>
    <x v="2"/>
    <x v="2"/>
    <x v="5"/>
    <x v="5"/>
    <m/>
    <m/>
    <m/>
    <m/>
    <m/>
    <m/>
    <n v="24"/>
    <n v="2"/>
    <m/>
    <m/>
    <m/>
    <m/>
    <m/>
    <m/>
    <m/>
    <m/>
  </r>
  <r>
    <x v="3"/>
    <x v="0"/>
    <x v="5"/>
    <x v="5"/>
    <m/>
    <m/>
    <m/>
    <m/>
    <m/>
    <m/>
    <n v="7"/>
    <n v="1"/>
    <m/>
    <m/>
    <m/>
    <m/>
    <m/>
    <m/>
    <m/>
    <m/>
  </r>
  <r>
    <x v="3"/>
    <x v="1"/>
    <x v="5"/>
    <x v="5"/>
    <m/>
    <m/>
    <m/>
    <m/>
    <m/>
    <m/>
    <n v="8"/>
    <n v="0"/>
    <m/>
    <m/>
    <m/>
    <m/>
    <m/>
    <m/>
    <m/>
    <m/>
  </r>
  <r>
    <x v="3"/>
    <x v="2"/>
    <x v="5"/>
    <x v="5"/>
    <m/>
    <m/>
    <m/>
    <m/>
    <m/>
    <m/>
    <n v="5"/>
    <n v="1"/>
    <m/>
    <s v="x"/>
    <m/>
    <m/>
    <m/>
    <m/>
    <m/>
    <m/>
  </r>
  <r>
    <x v="3"/>
    <x v="3"/>
    <x v="5"/>
    <x v="5"/>
    <m/>
    <m/>
    <m/>
    <m/>
    <m/>
    <m/>
    <n v="7"/>
    <n v="1"/>
    <m/>
    <s v="x"/>
    <m/>
    <m/>
    <m/>
    <m/>
    <m/>
    <m/>
  </r>
  <r>
    <x v="3"/>
    <x v="4"/>
    <x v="5"/>
    <x v="5"/>
    <m/>
    <m/>
    <m/>
    <m/>
    <m/>
    <m/>
    <n v="5"/>
    <n v="0"/>
    <m/>
    <m/>
    <m/>
    <m/>
    <m/>
    <m/>
    <m/>
    <m/>
  </r>
  <r>
    <x v="3"/>
    <x v="5"/>
    <x v="5"/>
    <x v="5"/>
    <m/>
    <m/>
    <m/>
    <m/>
    <m/>
    <m/>
    <n v="6"/>
    <n v="0"/>
    <m/>
    <m/>
    <m/>
    <m/>
    <m/>
    <m/>
    <m/>
    <m/>
  </r>
  <r>
    <x v="3"/>
    <x v="6"/>
    <x v="5"/>
    <x v="5"/>
    <m/>
    <m/>
    <m/>
    <m/>
    <m/>
    <m/>
    <n v="8"/>
    <n v="0"/>
    <m/>
    <m/>
    <m/>
    <m/>
    <m/>
    <m/>
    <m/>
    <m/>
  </r>
  <r>
    <x v="3"/>
    <x v="7"/>
    <x v="5"/>
    <x v="5"/>
    <m/>
    <m/>
    <m/>
    <m/>
    <m/>
    <m/>
    <n v="8"/>
    <n v="0"/>
    <m/>
    <m/>
    <m/>
    <m/>
    <m/>
    <m/>
    <m/>
    <m/>
  </r>
  <r>
    <x v="3"/>
    <x v="8"/>
    <x v="5"/>
    <x v="5"/>
    <m/>
    <m/>
    <m/>
    <m/>
    <m/>
    <m/>
    <n v="7"/>
    <n v="0"/>
    <m/>
    <m/>
    <m/>
    <m/>
    <m/>
    <m/>
    <m/>
    <m/>
  </r>
  <r>
    <x v="3"/>
    <x v="9"/>
    <x v="5"/>
    <x v="5"/>
    <m/>
    <m/>
    <m/>
    <m/>
    <m/>
    <m/>
    <n v="8"/>
    <n v="0"/>
    <m/>
    <m/>
    <m/>
    <m/>
    <m/>
    <m/>
    <m/>
    <m/>
  </r>
  <r>
    <x v="4"/>
    <x v="0"/>
    <x v="5"/>
    <x v="5"/>
    <m/>
    <m/>
    <m/>
    <m/>
    <m/>
    <m/>
    <n v="12"/>
    <n v="1"/>
    <m/>
    <m/>
    <m/>
    <m/>
    <m/>
    <m/>
    <m/>
    <m/>
  </r>
  <r>
    <x v="4"/>
    <x v="1"/>
    <x v="5"/>
    <x v="5"/>
    <m/>
    <m/>
    <m/>
    <m/>
    <m/>
    <m/>
    <n v="12"/>
    <n v="0"/>
    <m/>
    <m/>
    <m/>
    <m/>
    <m/>
    <m/>
    <m/>
    <m/>
  </r>
  <r>
    <x v="4"/>
    <x v="2"/>
    <x v="5"/>
    <x v="5"/>
    <m/>
    <m/>
    <m/>
    <m/>
    <m/>
    <m/>
    <n v="11"/>
    <n v="1"/>
    <m/>
    <m/>
    <m/>
    <m/>
    <m/>
    <m/>
    <m/>
    <m/>
  </r>
  <r>
    <x v="4"/>
    <x v="3"/>
    <x v="5"/>
    <x v="5"/>
    <m/>
    <m/>
    <m/>
    <m/>
    <m/>
    <m/>
    <n v="12"/>
    <n v="0"/>
    <m/>
    <m/>
    <m/>
    <m/>
    <m/>
    <m/>
    <m/>
    <m/>
  </r>
  <r>
    <x v="4"/>
    <x v="4"/>
    <x v="5"/>
    <x v="5"/>
    <m/>
    <m/>
    <m/>
    <m/>
    <m/>
    <m/>
    <n v="13"/>
    <n v="0"/>
    <m/>
    <m/>
    <m/>
    <m/>
    <m/>
    <m/>
    <m/>
    <m/>
  </r>
  <r>
    <x v="5"/>
    <x v="0"/>
    <x v="5"/>
    <x v="5"/>
    <m/>
    <m/>
    <m/>
    <m/>
    <m/>
    <m/>
    <n v="25"/>
    <n v="2"/>
    <m/>
    <m/>
    <m/>
    <m/>
    <m/>
    <m/>
    <m/>
    <m/>
  </r>
  <r>
    <x v="5"/>
    <x v="1"/>
    <x v="5"/>
    <x v="5"/>
    <m/>
    <m/>
    <m/>
    <m/>
    <m/>
    <m/>
    <n v="26"/>
    <n v="2"/>
    <s v="x"/>
    <m/>
    <m/>
    <m/>
    <m/>
    <m/>
    <m/>
    <m/>
  </r>
  <r>
    <x v="5"/>
    <x v="2"/>
    <x v="5"/>
    <x v="5"/>
    <m/>
    <m/>
    <m/>
    <m/>
    <m/>
    <m/>
    <n v="24"/>
    <n v="1"/>
    <m/>
    <m/>
    <m/>
    <m/>
    <m/>
    <m/>
    <m/>
    <m/>
  </r>
  <r>
    <x v="0"/>
    <x v="0"/>
    <x v="6"/>
    <x v="6"/>
    <n v="0.27900000000000003"/>
    <n v="46.500000000000007"/>
    <n v="5.2140000000000004"/>
    <n v="7.7290000000000001"/>
    <n v="0.57999999999999918"/>
    <n v="96.666666666666529"/>
    <n v="6"/>
    <n v="1"/>
    <m/>
    <m/>
    <m/>
    <m/>
    <m/>
    <m/>
    <m/>
    <m/>
  </r>
  <r>
    <x v="0"/>
    <x v="1"/>
    <x v="6"/>
    <x v="6"/>
    <n v="0.16300000000000001"/>
    <n v="32.6"/>
    <n v="6.4850000000000003"/>
    <n v="7.2880000000000003"/>
    <n v="0.32599999999999962"/>
    <n v="65.199999999999932"/>
    <n v="5"/>
    <n v="1"/>
    <m/>
    <m/>
    <m/>
    <m/>
    <m/>
    <m/>
    <m/>
    <m/>
  </r>
  <r>
    <x v="0"/>
    <x v="2"/>
    <x v="6"/>
    <x v="6"/>
    <n v="0.19700000000000001"/>
    <n v="32.833333333333336"/>
    <n v="5.3879999999999999"/>
    <n v="7.12"/>
    <n v="0.37399999999999967"/>
    <n v="62.333333333333279"/>
    <n v="6"/>
    <n v="1"/>
    <m/>
    <m/>
    <m/>
    <m/>
    <m/>
    <m/>
    <m/>
    <m/>
  </r>
  <r>
    <x v="0"/>
    <x v="3"/>
    <x v="6"/>
    <x v="6"/>
    <n v="0.193"/>
    <n v="38.6"/>
    <n v="6.2640000000000002"/>
    <n v="6.9790000000000001"/>
    <n v="0.39299999999999979"/>
    <n v="78.599999999999966"/>
    <n v="5"/>
    <n v="0"/>
    <m/>
    <m/>
    <m/>
    <m/>
    <m/>
    <m/>
    <m/>
    <m/>
  </r>
  <r>
    <x v="0"/>
    <x v="4"/>
    <x v="6"/>
    <x v="6"/>
    <n v="0.24299999999999999"/>
    <n v="34.714285714285708"/>
    <n v="5.3490000000000002"/>
    <n v="6.242"/>
    <n v="0.39100000000000001"/>
    <n v="55.857142857142861"/>
    <n v="7"/>
    <n v="0"/>
    <m/>
    <m/>
    <m/>
    <m/>
    <m/>
    <m/>
    <m/>
    <m/>
  </r>
  <r>
    <x v="0"/>
    <x v="5"/>
    <x v="6"/>
    <x v="6"/>
    <n v="0.251"/>
    <n v="35.857142857142861"/>
    <n v="5.2850000000000001"/>
    <n v="5.891"/>
    <n v="0.49199999999999999"/>
    <n v="70.285714285714278"/>
    <n v="7"/>
    <n v="1"/>
    <m/>
    <m/>
    <m/>
    <m/>
    <m/>
    <m/>
    <m/>
    <m/>
  </r>
  <r>
    <x v="0"/>
    <x v="6"/>
    <x v="6"/>
    <x v="6"/>
    <n v="0.32100000000000001"/>
    <n v="45.857142857142861"/>
    <n v="5.5170000000000003"/>
    <n v="6.63"/>
    <n v="0.68100000000000005"/>
    <n v="97.285714285714292"/>
    <n v="7"/>
    <n v="0"/>
    <m/>
    <s v="x"/>
    <m/>
    <m/>
    <m/>
    <m/>
    <m/>
    <m/>
  </r>
  <r>
    <x v="0"/>
    <x v="7"/>
    <x v="6"/>
    <x v="6"/>
    <n v="0.20599999999999999"/>
    <n v="41.2"/>
    <n v="5.9050000000000002"/>
    <n v="6.3710000000000004"/>
    <n v="0.30600000000000005"/>
    <n v="61.20000000000001"/>
    <n v="5"/>
    <n v="0"/>
    <m/>
    <s v="x"/>
    <m/>
    <m/>
    <m/>
    <m/>
    <m/>
    <m/>
  </r>
  <r>
    <x v="0"/>
    <x v="8"/>
    <x v="6"/>
    <x v="6"/>
    <n v="0.26900000000000002"/>
    <n v="33.625"/>
    <n v="5.2560000000000002"/>
    <n v="6.9169999999999998"/>
    <n v="0.42399999999999949"/>
    <n v="52.999999999999936"/>
    <n v="8"/>
    <n v="0"/>
    <m/>
    <m/>
    <m/>
    <m/>
    <m/>
    <m/>
    <m/>
    <m/>
  </r>
  <r>
    <x v="0"/>
    <x v="9"/>
    <x v="6"/>
    <x v="6"/>
    <n v="0.23499999999999999"/>
    <n v="39.166666666666664"/>
    <n v="4.5149999999999997"/>
    <n v="7.1059999999999999"/>
    <n v="0.49699999999999989"/>
    <n v="82.833333333333314"/>
    <n v="6"/>
    <n v="1"/>
    <m/>
    <m/>
    <m/>
    <m/>
    <m/>
    <m/>
    <m/>
    <m/>
  </r>
  <r>
    <x v="1"/>
    <x v="0"/>
    <x v="6"/>
    <x v="6"/>
    <n v="0.40799999999999997"/>
    <n v="37.090909090909093"/>
    <n v="5.3090000000000002"/>
    <n v="7.4809999999999999"/>
    <n v="0.70099999999999962"/>
    <n v="63.727272727272691"/>
    <n v="11"/>
    <n v="3"/>
    <m/>
    <m/>
    <m/>
    <m/>
    <m/>
    <m/>
    <m/>
    <m/>
  </r>
  <r>
    <x v="1"/>
    <x v="1"/>
    <x v="6"/>
    <x v="6"/>
    <n v="0.51600000000000001"/>
    <n v="43"/>
    <n v="7.0439999999999996"/>
    <n v="7.548"/>
    <n v="0.72300000000000075"/>
    <n v="60.250000000000064"/>
    <n v="12"/>
    <n v="1"/>
    <m/>
    <m/>
    <m/>
    <m/>
    <m/>
    <m/>
    <m/>
    <m/>
  </r>
  <r>
    <x v="1"/>
    <x v="2"/>
    <x v="6"/>
    <x v="6"/>
    <n v="0.36499999999999999"/>
    <n v="28.076923076923077"/>
    <n v="5.867"/>
    <n v="7.7370000000000001"/>
    <n v="0.63300000000000001"/>
    <n v="48.692307692307693"/>
    <n v="13"/>
    <n v="1"/>
    <m/>
    <m/>
    <m/>
    <m/>
    <m/>
    <m/>
    <m/>
    <m/>
  </r>
  <r>
    <x v="1"/>
    <x v="3"/>
    <x v="6"/>
    <x v="6"/>
    <n v="0.44600000000000001"/>
    <n v="34.307692307692307"/>
    <n v="4.6719999999999997"/>
    <n v="8.2449999999999992"/>
    <n v="0.99199999999999999"/>
    <n v="76.307692307692307"/>
    <n v="13"/>
    <n v="0"/>
    <m/>
    <m/>
    <m/>
    <m/>
    <m/>
    <m/>
    <m/>
    <m/>
  </r>
  <r>
    <x v="1"/>
    <x v="4"/>
    <x v="6"/>
    <x v="6"/>
    <n v="0.4"/>
    <n v="30.76923076923077"/>
    <n v="5.9660000000000002"/>
    <n v="7.7709999999999999"/>
    <n v="0.7889999999999997"/>
    <n v="60.692307692307672"/>
    <n v="13"/>
    <n v="0"/>
    <m/>
    <m/>
    <m/>
    <m/>
    <m/>
    <m/>
    <m/>
    <m/>
  </r>
  <r>
    <x v="2"/>
    <x v="0"/>
    <x v="6"/>
    <x v="6"/>
    <n v="0.65600000000000003"/>
    <n v="38.588235294117645"/>
    <n v="5.1630000000000003"/>
    <n v="8.3729999999999993"/>
    <n v="1.2489999999999997"/>
    <n v="73.470588235294088"/>
    <n v="17"/>
    <n v="3"/>
    <s v="x"/>
    <m/>
    <m/>
    <m/>
    <m/>
    <m/>
    <m/>
    <m/>
  </r>
  <r>
    <x v="2"/>
    <x v="1"/>
    <x v="6"/>
    <x v="6"/>
    <n v="0.63400000000000001"/>
    <n v="30.19047619047619"/>
    <n v="6.28"/>
    <n v="7.7510000000000003"/>
    <n v="1.0489999999999995"/>
    <n v="49.952380952380928"/>
    <n v="21"/>
    <n v="3"/>
    <m/>
    <m/>
    <m/>
    <m/>
    <m/>
    <m/>
    <m/>
    <m/>
  </r>
  <r>
    <x v="2"/>
    <x v="2"/>
    <x v="6"/>
    <x v="6"/>
    <n v="0.77200000000000002"/>
    <n v="35.090909090909086"/>
    <n v="4.4269999999999996"/>
    <n v="8.3230000000000004"/>
    <n v="1.6710000000000003"/>
    <n v="75.954545454545467"/>
    <n v="22"/>
    <n v="2"/>
    <m/>
    <m/>
    <m/>
    <m/>
    <m/>
    <m/>
    <m/>
    <m/>
  </r>
  <r>
    <x v="3"/>
    <x v="0"/>
    <x v="6"/>
    <x v="6"/>
    <n v="0.39800000000000002"/>
    <n v="56.857142857142861"/>
    <n v="5.1840000000000002"/>
    <n v="7.1559999999999997"/>
    <n v="0.98200000000000021"/>
    <n v="140.28571428571431"/>
    <n v="7"/>
    <n v="0"/>
    <m/>
    <m/>
    <m/>
    <m/>
    <m/>
    <m/>
    <m/>
    <m/>
  </r>
  <r>
    <x v="3"/>
    <x v="1"/>
    <x v="6"/>
    <x v="6"/>
    <n v="0.34599999999999997"/>
    <n v="43.25"/>
    <n v="6.282"/>
    <n v="7.9249999999999998"/>
    <n v="0.88600000000000012"/>
    <n v="110.75000000000001"/>
    <n v="8"/>
    <n v="0"/>
    <m/>
    <m/>
    <m/>
    <m/>
    <m/>
    <m/>
    <m/>
    <m/>
  </r>
  <r>
    <x v="3"/>
    <x v="2"/>
    <x v="6"/>
    <x v="6"/>
    <n v="0.28199999999999997"/>
    <n v="56.399999999999991"/>
    <n v="6.8109999999999999"/>
    <n v="7.734"/>
    <n v="0.56700000000000017"/>
    <n v="113.40000000000003"/>
    <n v="5"/>
    <n v="0"/>
    <m/>
    <m/>
    <m/>
    <m/>
    <m/>
    <m/>
    <m/>
    <m/>
  </r>
  <r>
    <x v="3"/>
    <x v="3"/>
    <x v="6"/>
    <x v="6"/>
    <n v="0.27400000000000002"/>
    <n v="45.666666666666671"/>
    <n v="5.6029999999999998"/>
    <n v="6.6349999999999998"/>
    <n v="0.5730000000000004"/>
    <n v="95.500000000000071"/>
    <n v="6"/>
    <n v="1"/>
    <m/>
    <m/>
    <m/>
    <m/>
    <m/>
    <m/>
    <m/>
    <m/>
  </r>
  <r>
    <x v="3"/>
    <x v="4"/>
    <x v="6"/>
    <x v="6"/>
    <n v="0.251"/>
    <n v="50.2"/>
    <n v="5.9969999999999999"/>
    <n v="6.8639999999999999"/>
    <n v="0.48300000000000054"/>
    <n v="96.600000000000108"/>
    <n v="5"/>
    <n v="0"/>
    <m/>
    <m/>
    <m/>
    <m/>
    <m/>
    <m/>
    <m/>
    <m/>
  </r>
  <r>
    <x v="3"/>
    <x v="5"/>
    <x v="6"/>
    <x v="6"/>
    <n v="0.26"/>
    <n v="43.333333333333336"/>
    <n v="5.5810000000000004"/>
    <n v="7.3220000000000001"/>
    <n v="0.63399999999999945"/>
    <n v="105.66666666666657"/>
    <n v="6"/>
    <n v="0"/>
    <m/>
    <m/>
    <m/>
    <m/>
    <m/>
    <m/>
    <m/>
    <m/>
  </r>
  <r>
    <x v="3"/>
    <x v="6"/>
    <x v="6"/>
    <x v="6"/>
    <n v="0.40400000000000003"/>
    <n v="50.5"/>
    <n v="5.3540000000000001"/>
    <n v="7.0309999999999997"/>
    <n v="0.82699999999999996"/>
    <n v="103.375"/>
    <n v="8"/>
    <n v="0"/>
    <m/>
    <m/>
    <m/>
    <m/>
    <m/>
    <m/>
    <m/>
    <m/>
  </r>
  <r>
    <x v="3"/>
    <x v="7"/>
    <x v="6"/>
    <x v="6"/>
    <n v="0.23400000000000001"/>
    <n v="33.428571428571431"/>
    <n v="6.1710000000000003"/>
    <n v="7.5949999999999998"/>
    <n v="0.50300000000000011"/>
    <n v="71.857142857142875"/>
    <n v="7"/>
    <n v="1"/>
    <m/>
    <m/>
    <m/>
    <m/>
    <m/>
    <m/>
    <m/>
    <m/>
  </r>
  <r>
    <x v="3"/>
    <x v="8"/>
    <x v="6"/>
    <x v="6"/>
    <n v="0.28999999999999998"/>
    <n v="41.428571428571423"/>
    <n v="5.2919999999999998"/>
    <n v="7.0730000000000004"/>
    <n v="0.74500000000000011"/>
    <n v="106.42857142857144"/>
    <n v="7"/>
    <n v="0"/>
    <m/>
    <m/>
    <m/>
    <m/>
    <m/>
    <m/>
    <m/>
    <m/>
  </r>
  <r>
    <x v="3"/>
    <x v="9"/>
    <x v="6"/>
    <x v="6"/>
    <n v="0.26600000000000001"/>
    <n v="33.25"/>
    <n v="6.0510000000000002"/>
    <n v="7.1559999999999997"/>
    <n v="0.55299999999999994"/>
    <n v="69.124999999999986"/>
    <n v="8"/>
    <n v="0"/>
    <m/>
    <m/>
    <m/>
    <m/>
    <m/>
    <m/>
    <m/>
    <m/>
  </r>
  <r>
    <x v="4"/>
    <x v="0"/>
    <x v="6"/>
    <x v="6"/>
    <n v="0.67500000000000004"/>
    <n v="67.5"/>
    <n v="4.1609999999999996"/>
    <n v="7.3230000000000004"/>
    <n v="1.5680000000000005"/>
    <n v="156.80000000000004"/>
    <n v="10"/>
    <n v="2"/>
    <m/>
    <m/>
    <m/>
    <m/>
    <m/>
    <m/>
    <m/>
    <m/>
  </r>
  <r>
    <x v="4"/>
    <x v="1"/>
    <x v="6"/>
    <x v="6"/>
    <n v="0.45300000000000001"/>
    <n v="37.75"/>
    <n v="4.5049999999999999"/>
    <n v="7.9390000000000001"/>
    <n v="1.1210000000000004"/>
    <n v="93.4166666666667"/>
    <n v="12"/>
    <n v="0"/>
    <m/>
    <m/>
    <m/>
    <m/>
    <m/>
    <m/>
    <m/>
    <m/>
  </r>
  <r>
    <x v="4"/>
    <x v="2"/>
    <x v="6"/>
    <x v="6"/>
    <n v="0.36299999999999999"/>
    <n v="40.333333333333329"/>
    <n v="4.7789999999999999"/>
    <n v="7.2210000000000001"/>
    <n v="0.84700000000000042"/>
    <n v="94.111111111111157"/>
    <n v="9"/>
    <n v="2"/>
    <m/>
    <m/>
    <m/>
    <m/>
    <m/>
    <m/>
    <m/>
    <m/>
  </r>
  <r>
    <x v="4"/>
    <x v="3"/>
    <x v="6"/>
    <x v="6"/>
    <n v="0.32700000000000001"/>
    <n v="32.700000000000003"/>
    <n v="5.1219999999999999"/>
    <n v="8.4830000000000005"/>
    <n v="0.71199999999999974"/>
    <n v="71.199999999999974"/>
    <n v="10"/>
    <n v="2"/>
    <m/>
    <m/>
    <m/>
    <m/>
    <m/>
    <m/>
    <m/>
    <m/>
  </r>
  <r>
    <x v="4"/>
    <x v="4"/>
    <x v="6"/>
    <x v="6"/>
    <n v="0.44500000000000001"/>
    <n v="40.45454545454546"/>
    <n v="4.12"/>
    <n v="7.1449999999999996"/>
    <n v="0.96799999999999997"/>
    <n v="88"/>
    <n v="11"/>
    <n v="2"/>
    <m/>
    <m/>
    <m/>
    <m/>
    <m/>
    <m/>
    <m/>
    <m/>
  </r>
  <r>
    <x v="5"/>
    <x v="0"/>
    <x v="6"/>
    <x v="6"/>
    <n v="1.1319999999999999"/>
    <n v="53.904761904761898"/>
    <n v="3.1240000000000001"/>
    <n v="9.8369999999999997"/>
    <n v="2.4540000000000002"/>
    <n v="116.85714285714286"/>
    <n v="21"/>
    <n v="4"/>
    <m/>
    <m/>
    <m/>
    <m/>
    <m/>
    <m/>
    <m/>
    <m/>
  </r>
  <r>
    <x v="5"/>
    <x v="1"/>
    <x v="6"/>
    <x v="6"/>
    <n v="0.94199999999999995"/>
    <n v="42.81818181818182"/>
    <n v="2.9510000000000001"/>
    <n v="7.1280000000000001"/>
    <n v="2.0909999999999997"/>
    <n v="95.045454545454533"/>
    <n v="22"/>
    <n v="4"/>
    <m/>
    <m/>
    <m/>
    <m/>
    <m/>
    <m/>
    <m/>
    <m/>
  </r>
  <r>
    <x v="5"/>
    <x v="2"/>
    <x v="6"/>
    <x v="6"/>
    <n v="0.88"/>
    <n v="46.315789473684212"/>
    <n v="3.43"/>
    <n v="7.6139999999999999"/>
    <n v="1.9289999999999998"/>
    <n v="101.52631578947367"/>
    <n v="19"/>
    <n v="5"/>
    <m/>
    <m/>
    <m/>
    <m/>
    <m/>
    <m/>
    <m/>
    <m/>
  </r>
  <r>
    <x v="0"/>
    <x v="0"/>
    <x v="7"/>
    <x v="7"/>
    <m/>
    <m/>
    <m/>
    <m/>
    <m/>
    <m/>
    <n v="6"/>
    <n v="0"/>
    <m/>
    <m/>
    <m/>
    <m/>
    <m/>
    <m/>
    <m/>
    <m/>
  </r>
  <r>
    <x v="0"/>
    <x v="1"/>
    <x v="7"/>
    <x v="7"/>
    <m/>
    <m/>
    <m/>
    <m/>
    <m/>
    <m/>
    <n v="5"/>
    <n v="0"/>
    <m/>
    <m/>
    <m/>
    <m/>
    <m/>
    <m/>
    <m/>
    <m/>
  </r>
  <r>
    <x v="0"/>
    <x v="2"/>
    <x v="7"/>
    <x v="7"/>
    <m/>
    <m/>
    <m/>
    <m/>
    <m/>
    <m/>
    <n v="6"/>
    <n v="0"/>
    <m/>
    <m/>
    <m/>
    <m/>
    <m/>
    <m/>
    <m/>
    <m/>
  </r>
  <r>
    <x v="0"/>
    <x v="3"/>
    <x v="7"/>
    <x v="7"/>
    <m/>
    <m/>
    <m/>
    <m/>
    <m/>
    <m/>
    <n v="5"/>
    <n v="0"/>
    <m/>
    <m/>
    <m/>
    <m/>
    <m/>
    <m/>
    <m/>
    <m/>
  </r>
  <r>
    <x v="0"/>
    <x v="4"/>
    <x v="7"/>
    <x v="7"/>
    <m/>
    <m/>
    <m/>
    <m/>
    <m/>
    <m/>
    <n v="7"/>
    <n v="0"/>
    <m/>
    <m/>
    <m/>
    <m/>
    <m/>
    <m/>
    <m/>
    <m/>
  </r>
  <r>
    <x v="0"/>
    <x v="5"/>
    <x v="7"/>
    <x v="7"/>
    <m/>
    <m/>
    <m/>
    <m/>
    <m/>
    <m/>
    <n v="7"/>
    <n v="0"/>
    <m/>
    <m/>
    <m/>
    <m/>
    <m/>
    <m/>
    <m/>
    <m/>
  </r>
  <r>
    <x v="0"/>
    <x v="6"/>
    <x v="7"/>
    <x v="7"/>
    <m/>
    <m/>
    <m/>
    <m/>
    <m/>
    <m/>
    <n v="7"/>
    <n v="0"/>
    <m/>
    <m/>
    <m/>
    <m/>
    <m/>
    <m/>
    <m/>
    <m/>
  </r>
  <r>
    <x v="0"/>
    <x v="7"/>
    <x v="7"/>
    <x v="7"/>
    <m/>
    <m/>
    <m/>
    <m/>
    <m/>
    <m/>
    <n v="5"/>
    <n v="0"/>
    <m/>
    <m/>
    <m/>
    <m/>
    <m/>
    <m/>
    <m/>
    <m/>
  </r>
  <r>
    <x v="0"/>
    <x v="8"/>
    <x v="7"/>
    <x v="7"/>
    <m/>
    <m/>
    <m/>
    <m/>
    <m/>
    <m/>
    <n v="8"/>
    <n v="0"/>
    <m/>
    <m/>
    <m/>
    <m/>
    <m/>
    <m/>
    <m/>
    <m/>
  </r>
  <r>
    <x v="0"/>
    <x v="9"/>
    <x v="7"/>
    <x v="7"/>
    <m/>
    <m/>
    <m/>
    <m/>
    <m/>
    <m/>
    <n v="6"/>
    <n v="0"/>
    <m/>
    <m/>
    <m/>
    <m/>
    <m/>
    <m/>
    <m/>
    <m/>
  </r>
  <r>
    <x v="1"/>
    <x v="0"/>
    <x v="7"/>
    <x v="7"/>
    <m/>
    <m/>
    <m/>
    <m/>
    <m/>
    <m/>
    <n v="11"/>
    <n v="0"/>
    <m/>
    <m/>
    <m/>
    <m/>
    <m/>
    <m/>
    <m/>
    <m/>
  </r>
  <r>
    <x v="1"/>
    <x v="1"/>
    <x v="7"/>
    <x v="7"/>
    <m/>
    <m/>
    <m/>
    <m/>
    <m/>
    <m/>
    <n v="11"/>
    <n v="1"/>
    <m/>
    <m/>
    <m/>
    <m/>
    <m/>
    <m/>
    <m/>
    <m/>
  </r>
  <r>
    <x v="1"/>
    <x v="2"/>
    <x v="7"/>
    <x v="7"/>
    <m/>
    <m/>
    <m/>
    <m/>
    <m/>
    <m/>
    <n v="13"/>
    <n v="0"/>
    <m/>
    <m/>
    <m/>
    <m/>
    <m/>
    <m/>
    <m/>
    <m/>
  </r>
  <r>
    <x v="1"/>
    <x v="3"/>
    <x v="7"/>
    <x v="7"/>
    <m/>
    <m/>
    <m/>
    <m/>
    <m/>
    <m/>
    <n v="13"/>
    <n v="0"/>
    <m/>
    <m/>
    <m/>
    <m/>
    <m/>
    <m/>
    <m/>
    <m/>
  </r>
  <r>
    <x v="1"/>
    <x v="4"/>
    <x v="7"/>
    <x v="7"/>
    <m/>
    <m/>
    <m/>
    <m/>
    <m/>
    <m/>
    <n v="13"/>
    <n v="0"/>
    <m/>
    <m/>
    <m/>
    <m/>
    <m/>
    <m/>
    <m/>
    <m/>
  </r>
  <r>
    <x v="2"/>
    <x v="0"/>
    <x v="7"/>
    <x v="7"/>
    <m/>
    <m/>
    <m/>
    <m/>
    <m/>
    <m/>
    <n v="17"/>
    <n v="0"/>
    <m/>
    <m/>
    <m/>
    <m/>
    <m/>
    <m/>
    <m/>
    <m/>
  </r>
  <r>
    <x v="2"/>
    <x v="1"/>
    <x v="7"/>
    <x v="7"/>
    <m/>
    <m/>
    <m/>
    <m/>
    <m/>
    <m/>
    <n v="20"/>
    <n v="1"/>
    <m/>
    <m/>
    <m/>
    <m/>
    <m/>
    <m/>
    <m/>
    <m/>
  </r>
  <r>
    <x v="2"/>
    <x v="2"/>
    <x v="7"/>
    <x v="7"/>
    <m/>
    <m/>
    <m/>
    <m/>
    <m/>
    <m/>
    <n v="20"/>
    <n v="2"/>
    <m/>
    <m/>
    <m/>
    <m/>
    <m/>
    <m/>
    <m/>
    <m/>
  </r>
  <r>
    <x v="3"/>
    <x v="0"/>
    <x v="7"/>
    <x v="7"/>
    <m/>
    <m/>
    <m/>
    <m/>
    <m/>
    <m/>
    <n v="7"/>
    <n v="0"/>
    <m/>
    <m/>
    <m/>
    <m/>
    <m/>
    <m/>
    <m/>
    <m/>
  </r>
  <r>
    <x v="3"/>
    <x v="1"/>
    <x v="7"/>
    <x v="7"/>
    <m/>
    <m/>
    <m/>
    <m/>
    <m/>
    <m/>
    <n v="8"/>
    <n v="0"/>
    <m/>
    <m/>
    <m/>
    <m/>
    <m/>
    <m/>
    <m/>
    <m/>
  </r>
  <r>
    <x v="3"/>
    <x v="2"/>
    <x v="7"/>
    <x v="7"/>
    <m/>
    <m/>
    <m/>
    <m/>
    <m/>
    <m/>
    <n v="5"/>
    <n v="0"/>
    <m/>
    <m/>
    <m/>
    <m/>
    <m/>
    <m/>
    <m/>
    <m/>
  </r>
  <r>
    <x v="3"/>
    <x v="3"/>
    <x v="7"/>
    <x v="7"/>
    <m/>
    <m/>
    <m/>
    <m/>
    <m/>
    <m/>
    <n v="6"/>
    <n v="0"/>
    <m/>
    <m/>
    <m/>
    <m/>
    <m/>
    <m/>
    <m/>
    <m/>
  </r>
  <r>
    <x v="3"/>
    <x v="4"/>
    <x v="7"/>
    <x v="7"/>
    <m/>
    <m/>
    <m/>
    <m/>
    <m/>
    <m/>
    <n v="5"/>
    <n v="0"/>
    <m/>
    <m/>
    <m/>
    <m/>
    <m/>
    <m/>
    <m/>
    <m/>
  </r>
  <r>
    <x v="3"/>
    <x v="5"/>
    <x v="7"/>
    <x v="7"/>
    <m/>
    <m/>
    <m/>
    <m/>
    <m/>
    <m/>
    <n v="6"/>
    <n v="0"/>
    <m/>
    <m/>
    <m/>
    <m/>
    <m/>
    <m/>
    <m/>
    <m/>
  </r>
  <r>
    <x v="3"/>
    <x v="6"/>
    <x v="7"/>
    <x v="7"/>
    <m/>
    <m/>
    <m/>
    <m/>
    <m/>
    <m/>
    <n v="8"/>
    <n v="0"/>
    <m/>
    <m/>
    <m/>
    <m/>
    <m/>
    <m/>
    <m/>
    <m/>
  </r>
  <r>
    <x v="3"/>
    <x v="7"/>
    <x v="7"/>
    <x v="7"/>
    <m/>
    <m/>
    <m/>
    <m/>
    <m/>
    <m/>
    <n v="7"/>
    <n v="0"/>
    <m/>
    <m/>
    <m/>
    <m/>
    <m/>
    <m/>
    <m/>
    <m/>
  </r>
  <r>
    <x v="3"/>
    <x v="8"/>
    <x v="7"/>
    <x v="7"/>
    <m/>
    <m/>
    <m/>
    <m/>
    <m/>
    <m/>
    <n v="7"/>
    <n v="0"/>
    <m/>
    <m/>
    <m/>
    <m/>
    <m/>
    <m/>
    <m/>
    <m/>
  </r>
  <r>
    <x v="3"/>
    <x v="9"/>
    <x v="7"/>
    <x v="7"/>
    <m/>
    <m/>
    <m/>
    <m/>
    <m/>
    <m/>
    <n v="7"/>
    <n v="1"/>
    <m/>
    <m/>
    <m/>
    <m/>
    <m/>
    <m/>
    <m/>
    <m/>
  </r>
  <r>
    <x v="4"/>
    <x v="0"/>
    <x v="7"/>
    <x v="7"/>
    <m/>
    <m/>
    <m/>
    <m/>
    <m/>
    <m/>
    <n v="10"/>
    <n v="0"/>
    <m/>
    <m/>
    <m/>
    <m/>
    <m/>
    <m/>
    <m/>
    <m/>
  </r>
  <r>
    <x v="4"/>
    <x v="1"/>
    <x v="7"/>
    <x v="7"/>
    <m/>
    <m/>
    <m/>
    <m/>
    <m/>
    <m/>
    <n v="12"/>
    <n v="0"/>
    <m/>
    <m/>
    <m/>
    <m/>
    <m/>
    <m/>
    <m/>
    <m/>
  </r>
  <r>
    <x v="4"/>
    <x v="2"/>
    <x v="7"/>
    <x v="7"/>
    <m/>
    <m/>
    <m/>
    <m/>
    <m/>
    <m/>
    <n v="9"/>
    <n v="0"/>
    <m/>
    <m/>
    <m/>
    <m/>
    <m/>
    <m/>
    <m/>
    <m/>
  </r>
  <r>
    <x v="4"/>
    <x v="3"/>
    <x v="7"/>
    <x v="7"/>
    <m/>
    <m/>
    <m/>
    <m/>
    <m/>
    <m/>
    <n v="10"/>
    <n v="0"/>
    <m/>
    <m/>
    <m/>
    <m/>
    <m/>
    <m/>
    <m/>
    <m/>
  </r>
  <r>
    <x v="4"/>
    <x v="4"/>
    <x v="7"/>
    <x v="7"/>
    <m/>
    <m/>
    <m/>
    <m/>
    <m/>
    <m/>
    <n v="10"/>
    <n v="1"/>
    <m/>
    <m/>
    <m/>
    <m/>
    <m/>
    <m/>
    <m/>
    <m/>
  </r>
  <r>
    <x v="5"/>
    <x v="0"/>
    <x v="7"/>
    <x v="7"/>
    <m/>
    <m/>
    <m/>
    <m/>
    <m/>
    <m/>
    <n v="21"/>
    <n v="0"/>
    <m/>
    <m/>
    <m/>
    <m/>
    <m/>
    <m/>
    <m/>
    <m/>
  </r>
  <r>
    <x v="5"/>
    <x v="1"/>
    <x v="7"/>
    <x v="7"/>
    <m/>
    <m/>
    <m/>
    <m/>
    <m/>
    <m/>
    <n v="20"/>
    <n v="2"/>
    <m/>
    <m/>
    <m/>
    <m/>
    <m/>
    <m/>
    <m/>
    <m/>
  </r>
  <r>
    <x v="5"/>
    <x v="2"/>
    <x v="7"/>
    <x v="7"/>
    <m/>
    <m/>
    <m/>
    <m/>
    <m/>
    <m/>
    <n v="17"/>
    <n v="2"/>
    <m/>
    <m/>
    <m/>
    <m/>
    <m/>
    <m/>
    <m/>
    <m/>
  </r>
  <r>
    <x v="0"/>
    <x v="0"/>
    <x v="8"/>
    <x v="8"/>
    <m/>
    <m/>
    <m/>
    <m/>
    <m/>
    <m/>
    <n v="6"/>
    <n v="0"/>
    <m/>
    <m/>
    <m/>
    <m/>
    <m/>
    <m/>
    <m/>
    <m/>
  </r>
  <r>
    <x v="0"/>
    <x v="1"/>
    <x v="8"/>
    <x v="8"/>
    <m/>
    <m/>
    <m/>
    <m/>
    <m/>
    <m/>
    <n v="5"/>
    <n v="0"/>
    <m/>
    <m/>
    <m/>
    <m/>
    <m/>
    <m/>
    <m/>
    <m/>
  </r>
  <r>
    <x v="0"/>
    <x v="2"/>
    <x v="8"/>
    <x v="8"/>
    <m/>
    <m/>
    <m/>
    <m/>
    <m/>
    <m/>
    <n v="6"/>
    <n v="0"/>
    <m/>
    <m/>
    <m/>
    <m/>
    <m/>
    <m/>
    <m/>
    <m/>
  </r>
  <r>
    <x v="0"/>
    <x v="3"/>
    <x v="8"/>
    <x v="8"/>
    <m/>
    <m/>
    <m/>
    <m/>
    <m/>
    <m/>
    <n v="5"/>
    <n v="0"/>
    <m/>
    <m/>
    <m/>
    <m/>
    <m/>
    <m/>
    <m/>
    <m/>
  </r>
  <r>
    <x v="0"/>
    <x v="4"/>
    <x v="8"/>
    <x v="8"/>
    <m/>
    <m/>
    <m/>
    <m/>
    <m/>
    <m/>
    <n v="7"/>
    <n v="0"/>
    <m/>
    <m/>
    <m/>
    <m/>
    <m/>
    <m/>
    <m/>
    <m/>
  </r>
  <r>
    <x v="0"/>
    <x v="5"/>
    <x v="8"/>
    <x v="8"/>
    <m/>
    <m/>
    <m/>
    <m/>
    <m/>
    <m/>
    <n v="7"/>
    <n v="0"/>
    <m/>
    <m/>
    <m/>
    <m/>
    <m/>
    <m/>
    <m/>
    <m/>
  </r>
  <r>
    <x v="0"/>
    <x v="6"/>
    <x v="8"/>
    <x v="8"/>
    <m/>
    <m/>
    <m/>
    <m/>
    <m/>
    <m/>
    <n v="7"/>
    <n v="0"/>
    <m/>
    <m/>
    <m/>
    <m/>
    <m/>
    <m/>
    <m/>
    <m/>
  </r>
  <r>
    <x v="0"/>
    <x v="7"/>
    <x v="8"/>
    <x v="8"/>
    <m/>
    <m/>
    <m/>
    <m/>
    <m/>
    <m/>
    <n v="5"/>
    <n v="0"/>
    <m/>
    <m/>
    <m/>
    <m/>
    <m/>
    <m/>
    <m/>
    <m/>
  </r>
  <r>
    <x v="0"/>
    <x v="8"/>
    <x v="8"/>
    <x v="8"/>
    <m/>
    <m/>
    <m/>
    <m/>
    <m/>
    <m/>
    <n v="8"/>
    <n v="0"/>
    <m/>
    <m/>
    <m/>
    <m/>
    <m/>
    <m/>
    <m/>
    <m/>
  </r>
  <r>
    <x v="0"/>
    <x v="9"/>
    <x v="8"/>
    <x v="8"/>
    <m/>
    <m/>
    <m/>
    <m/>
    <m/>
    <m/>
    <n v="6"/>
    <n v="0"/>
    <m/>
    <m/>
    <m/>
    <m/>
    <m/>
    <m/>
    <m/>
    <m/>
  </r>
  <r>
    <x v="1"/>
    <x v="0"/>
    <x v="8"/>
    <x v="8"/>
    <m/>
    <m/>
    <m/>
    <m/>
    <m/>
    <m/>
    <n v="9"/>
    <n v="2"/>
    <m/>
    <m/>
    <m/>
    <m/>
    <m/>
    <m/>
    <m/>
    <m/>
  </r>
  <r>
    <x v="1"/>
    <x v="1"/>
    <x v="8"/>
    <x v="8"/>
    <m/>
    <m/>
    <m/>
    <m/>
    <m/>
    <m/>
    <n v="10"/>
    <n v="1"/>
    <m/>
    <m/>
    <m/>
    <m/>
    <m/>
    <m/>
    <m/>
    <m/>
  </r>
  <r>
    <x v="1"/>
    <x v="2"/>
    <x v="8"/>
    <x v="8"/>
    <m/>
    <m/>
    <m/>
    <m/>
    <m/>
    <m/>
    <n v="13"/>
    <n v="0"/>
    <m/>
    <m/>
    <m/>
    <m/>
    <m/>
    <m/>
    <m/>
    <m/>
  </r>
  <r>
    <x v="1"/>
    <x v="3"/>
    <x v="8"/>
    <x v="8"/>
    <m/>
    <m/>
    <m/>
    <m/>
    <m/>
    <m/>
    <n v="13"/>
    <n v="0"/>
    <m/>
    <m/>
    <m/>
    <m/>
    <m/>
    <m/>
    <m/>
    <m/>
  </r>
  <r>
    <x v="1"/>
    <x v="4"/>
    <x v="8"/>
    <x v="8"/>
    <m/>
    <m/>
    <m/>
    <m/>
    <m/>
    <m/>
    <n v="12"/>
    <n v="1"/>
    <m/>
    <m/>
    <m/>
    <m/>
    <m/>
    <m/>
    <m/>
    <m/>
  </r>
  <r>
    <x v="2"/>
    <x v="0"/>
    <x v="8"/>
    <x v="8"/>
    <m/>
    <m/>
    <m/>
    <m/>
    <m/>
    <m/>
    <n v="15"/>
    <n v="2"/>
    <m/>
    <m/>
    <m/>
    <m/>
    <m/>
    <m/>
    <m/>
    <m/>
  </r>
  <r>
    <x v="2"/>
    <x v="1"/>
    <x v="8"/>
    <x v="8"/>
    <m/>
    <m/>
    <m/>
    <m/>
    <m/>
    <m/>
    <n v="19"/>
    <n v="1"/>
    <m/>
    <m/>
    <m/>
    <m/>
    <m/>
    <m/>
    <m/>
    <m/>
  </r>
  <r>
    <x v="2"/>
    <x v="2"/>
    <x v="8"/>
    <x v="8"/>
    <m/>
    <m/>
    <m/>
    <m/>
    <m/>
    <m/>
    <n v="20"/>
    <n v="0"/>
    <m/>
    <m/>
    <m/>
    <m/>
    <m/>
    <m/>
    <m/>
    <m/>
  </r>
  <r>
    <x v="3"/>
    <x v="0"/>
    <x v="8"/>
    <x v="8"/>
    <m/>
    <m/>
    <m/>
    <m/>
    <m/>
    <m/>
    <n v="7"/>
    <n v="0"/>
    <m/>
    <m/>
    <m/>
    <m/>
    <m/>
    <m/>
    <m/>
    <m/>
  </r>
  <r>
    <x v="3"/>
    <x v="1"/>
    <x v="8"/>
    <x v="8"/>
    <m/>
    <m/>
    <m/>
    <m/>
    <m/>
    <m/>
    <n v="8"/>
    <n v="0"/>
    <m/>
    <m/>
    <m/>
    <m/>
    <m/>
    <m/>
    <m/>
    <m/>
  </r>
  <r>
    <x v="3"/>
    <x v="2"/>
    <x v="8"/>
    <x v="8"/>
    <m/>
    <m/>
    <m/>
    <m/>
    <m/>
    <m/>
    <n v="5"/>
    <n v="0"/>
    <m/>
    <m/>
    <m/>
    <m/>
    <m/>
    <m/>
    <m/>
    <m/>
  </r>
  <r>
    <x v="3"/>
    <x v="3"/>
    <x v="8"/>
    <x v="8"/>
    <m/>
    <m/>
    <m/>
    <m/>
    <m/>
    <m/>
    <n v="6"/>
    <n v="0"/>
    <m/>
    <m/>
    <m/>
    <m/>
    <m/>
    <m/>
    <m/>
    <m/>
  </r>
  <r>
    <x v="3"/>
    <x v="4"/>
    <x v="8"/>
    <x v="8"/>
    <m/>
    <m/>
    <m/>
    <m/>
    <m/>
    <m/>
    <n v="5"/>
    <n v="0"/>
    <m/>
    <m/>
    <m/>
    <m/>
    <m/>
    <m/>
    <m/>
    <m/>
  </r>
  <r>
    <x v="3"/>
    <x v="5"/>
    <x v="8"/>
    <x v="8"/>
    <m/>
    <m/>
    <m/>
    <m/>
    <m/>
    <m/>
    <n v="6"/>
    <n v="0"/>
    <m/>
    <m/>
    <m/>
    <m/>
    <m/>
    <m/>
    <m/>
    <m/>
  </r>
  <r>
    <x v="3"/>
    <x v="6"/>
    <x v="8"/>
    <x v="8"/>
    <m/>
    <m/>
    <m/>
    <m/>
    <m/>
    <m/>
    <n v="8"/>
    <n v="0"/>
    <m/>
    <m/>
    <m/>
    <m/>
    <m/>
    <m/>
    <m/>
    <m/>
  </r>
  <r>
    <x v="3"/>
    <x v="7"/>
    <x v="8"/>
    <x v="8"/>
    <m/>
    <m/>
    <m/>
    <m/>
    <m/>
    <m/>
    <n v="7"/>
    <n v="0"/>
    <m/>
    <m/>
    <m/>
    <m/>
    <m/>
    <m/>
    <m/>
    <m/>
  </r>
  <r>
    <x v="3"/>
    <x v="8"/>
    <x v="8"/>
    <x v="8"/>
    <m/>
    <m/>
    <m/>
    <m/>
    <m/>
    <m/>
    <n v="7"/>
    <n v="0"/>
    <m/>
    <m/>
    <m/>
    <m/>
    <m/>
    <m/>
    <m/>
    <m/>
  </r>
  <r>
    <x v="3"/>
    <x v="9"/>
    <x v="8"/>
    <x v="8"/>
    <m/>
    <m/>
    <m/>
    <m/>
    <m/>
    <m/>
    <n v="7"/>
    <n v="0"/>
    <m/>
    <m/>
    <m/>
    <m/>
    <m/>
    <m/>
    <m/>
    <m/>
  </r>
  <r>
    <x v="4"/>
    <x v="0"/>
    <x v="8"/>
    <x v="8"/>
    <m/>
    <m/>
    <m/>
    <m/>
    <m/>
    <m/>
    <n v="10"/>
    <n v="0"/>
    <m/>
    <m/>
    <m/>
    <m/>
    <m/>
    <m/>
    <m/>
    <m/>
  </r>
  <r>
    <x v="4"/>
    <x v="1"/>
    <x v="8"/>
    <x v="8"/>
    <m/>
    <m/>
    <m/>
    <m/>
    <m/>
    <m/>
    <n v="11"/>
    <n v="1"/>
    <m/>
    <m/>
    <m/>
    <m/>
    <m/>
    <m/>
    <m/>
    <m/>
  </r>
  <r>
    <x v="4"/>
    <x v="2"/>
    <x v="8"/>
    <x v="8"/>
    <m/>
    <m/>
    <m/>
    <m/>
    <m/>
    <m/>
    <n v="9"/>
    <n v="0"/>
    <m/>
    <m/>
    <m/>
    <m/>
    <m/>
    <m/>
    <m/>
    <m/>
  </r>
  <r>
    <x v="4"/>
    <x v="3"/>
    <x v="8"/>
    <x v="8"/>
    <m/>
    <m/>
    <m/>
    <m/>
    <m/>
    <m/>
    <n v="10"/>
    <n v="0"/>
    <m/>
    <m/>
    <m/>
    <m/>
    <m/>
    <m/>
    <m/>
    <m/>
  </r>
  <r>
    <x v="4"/>
    <x v="4"/>
    <x v="8"/>
    <x v="8"/>
    <m/>
    <m/>
    <m/>
    <m/>
    <m/>
    <m/>
    <n v="9"/>
    <n v="1"/>
    <m/>
    <m/>
    <m/>
    <m/>
    <m/>
    <m/>
    <m/>
    <m/>
  </r>
  <r>
    <x v="5"/>
    <x v="0"/>
    <x v="8"/>
    <x v="8"/>
    <m/>
    <m/>
    <m/>
    <m/>
    <m/>
    <m/>
    <n v="19"/>
    <n v="2"/>
    <m/>
    <m/>
    <m/>
    <m/>
    <m/>
    <m/>
    <m/>
    <m/>
  </r>
  <r>
    <x v="5"/>
    <x v="1"/>
    <x v="8"/>
    <x v="8"/>
    <m/>
    <m/>
    <m/>
    <m/>
    <m/>
    <m/>
    <n v="19"/>
    <n v="1"/>
    <m/>
    <m/>
    <m/>
    <m/>
    <m/>
    <m/>
    <m/>
    <m/>
  </r>
  <r>
    <x v="5"/>
    <x v="2"/>
    <x v="8"/>
    <x v="8"/>
    <m/>
    <m/>
    <m/>
    <m/>
    <m/>
    <m/>
    <n v="16"/>
    <n v="1"/>
    <m/>
    <m/>
    <m/>
    <m/>
    <m/>
    <m/>
    <m/>
    <m/>
  </r>
  <r>
    <x v="0"/>
    <x v="0"/>
    <x v="9"/>
    <x v="9"/>
    <m/>
    <m/>
    <m/>
    <m/>
    <m/>
    <m/>
    <n v="6"/>
    <n v="0"/>
    <m/>
    <m/>
    <m/>
    <m/>
    <m/>
    <m/>
    <m/>
    <m/>
  </r>
  <r>
    <x v="0"/>
    <x v="1"/>
    <x v="9"/>
    <x v="9"/>
    <m/>
    <m/>
    <m/>
    <m/>
    <m/>
    <m/>
    <n v="5"/>
    <n v="0"/>
    <m/>
    <m/>
    <m/>
    <m/>
    <m/>
    <m/>
    <m/>
    <m/>
  </r>
  <r>
    <x v="0"/>
    <x v="2"/>
    <x v="9"/>
    <x v="9"/>
    <m/>
    <m/>
    <m/>
    <m/>
    <m/>
    <m/>
    <n v="6"/>
    <n v="0"/>
    <m/>
    <m/>
    <m/>
    <m/>
    <m/>
    <m/>
    <m/>
    <m/>
  </r>
  <r>
    <x v="0"/>
    <x v="3"/>
    <x v="9"/>
    <x v="9"/>
    <m/>
    <m/>
    <m/>
    <m/>
    <m/>
    <m/>
    <n v="5"/>
    <n v="0"/>
    <m/>
    <m/>
    <m/>
    <m/>
    <m/>
    <m/>
    <m/>
    <m/>
  </r>
  <r>
    <x v="0"/>
    <x v="4"/>
    <x v="9"/>
    <x v="9"/>
    <m/>
    <m/>
    <m/>
    <m/>
    <m/>
    <m/>
    <n v="7"/>
    <n v="0"/>
    <m/>
    <m/>
    <m/>
    <m/>
    <m/>
    <m/>
    <m/>
    <m/>
  </r>
  <r>
    <x v="0"/>
    <x v="5"/>
    <x v="9"/>
    <x v="9"/>
    <m/>
    <m/>
    <m/>
    <m/>
    <m/>
    <m/>
    <n v="7"/>
    <n v="0"/>
    <m/>
    <m/>
    <m/>
    <m/>
    <m/>
    <m/>
    <m/>
    <m/>
  </r>
  <r>
    <x v="0"/>
    <x v="6"/>
    <x v="9"/>
    <x v="9"/>
    <m/>
    <m/>
    <m/>
    <m/>
    <m/>
    <m/>
    <n v="7"/>
    <n v="0"/>
    <m/>
    <m/>
    <m/>
    <m/>
    <m/>
    <m/>
    <m/>
    <m/>
  </r>
  <r>
    <x v="0"/>
    <x v="7"/>
    <x v="9"/>
    <x v="9"/>
    <m/>
    <m/>
    <m/>
    <m/>
    <m/>
    <m/>
    <n v="5"/>
    <n v="0"/>
    <m/>
    <m/>
    <m/>
    <m/>
    <m/>
    <m/>
    <m/>
    <m/>
  </r>
  <r>
    <x v="0"/>
    <x v="8"/>
    <x v="9"/>
    <x v="9"/>
    <m/>
    <m/>
    <m/>
    <m/>
    <m/>
    <m/>
    <n v="8"/>
    <n v="0"/>
    <m/>
    <m/>
    <m/>
    <m/>
    <m/>
    <m/>
    <m/>
    <m/>
  </r>
  <r>
    <x v="0"/>
    <x v="9"/>
    <x v="9"/>
    <x v="9"/>
    <m/>
    <m/>
    <m/>
    <m/>
    <m/>
    <m/>
    <n v="6"/>
    <n v="0"/>
    <m/>
    <m/>
    <m/>
    <m/>
    <m/>
    <m/>
    <m/>
    <m/>
  </r>
  <r>
    <x v="1"/>
    <x v="0"/>
    <x v="9"/>
    <x v="9"/>
    <m/>
    <m/>
    <m/>
    <m/>
    <m/>
    <m/>
    <n v="9"/>
    <n v="0"/>
    <m/>
    <m/>
    <m/>
    <m/>
    <m/>
    <m/>
    <m/>
    <m/>
  </r>
  <r>
    <x v="1"/>
    <x v="1"/>
    <x v="9"/>
    <x v="9"/>
    <m/>
    <m/>
    <m/>
    <m/>
    <m/>
    <m/>
    <n v="10"/>
    <n v="0"/>
    <m/>
    <m/>
    <m/>
    <m/>
    <m/>
    <m/>
    <m/>
    <m/>
  </r>
  <r>
    <x v="1"/>
    <x v="2"/>
    <x v="9"/>
    <x v="9"/>
    <m/>
    <m/>
    <m/>
    <m/>
    <m/>
    <m/>
    <n v="13"/>
    <n v="0"/>
    <m/>
    <m/>
    <m/>
    <m/>
    <m/>
    <m/>
    <m/>
    <m/>
  </r>
  <r>
    <x v="1"/>
    <x v="3"/>
    <x v="9"/>
    <x v="9"/>
    <m/>
    <m/>
    <m/>
    <m/>
    <m/>
    <m/>
    <n v="13"/>
    <n v="0"/>
    <m/>
    <m/>
    <m/>
    <m/>
    <m/>
    <m/>
    <m/>
    <m/>
  </r>
  <r>
    <x v="1"/>
    <x v="4"/>
    <x v="9"/>
    <x v="9"/>
    <m/>
    <m/>
    <m/>
    <m/>
    <m/>
    <m/>
    <n v="12"/>
    <n v="0"/>
    <m/>
    <m/>
    <m/>
    <m/>
    <m/>
    <m/>
    <m/>
    <m/>
  </r>
  <r>
    <x v="2"/>
    <x v="0"/>
    <x v="9"/>
    <x v="9"/>
    <m/>
    <m/>
    <m/>
    <m/>
    <m/>
    <m/>
    <n v="15"/>
    <n v="0"/>
    <m/>
    <m/>
    <m/>
    <m/>
    <m/>
    <m/>
    <m/>
    <m/>
  </r>
  <r>
    <x v="2"/>
    <x v="1"/>
    <x v="9"/>
    <x v="9"/>
    <m/>
    <m/>
    <m/>
    <m/>
    <m/>
    <m/>
    <n v="19"/>
    <n v="0"/>
    <m/>
    <m/>
    <m/>
    <m/>
    <m/>
    <m/>
    <m/>
    <m/>
  </r>
  <r>
    <x v="2"/>
    <x v="2"/>
    <x v="9"/>
    <x v="9"/>
    <m/>
    <m/>
    <m/>
    <m/>
    <m/>
    <m/>
    <n v="20"/>
    <n v="0"/>
    <m/>
    <m/>
    <m/>
    <m/>
    <m/>
    <m/>
    <m/>
    <m/>
  </r>
  <r>
    <x v="3"/>
    <x v="0"/>
    <x v="9"/>
    <x v="9"/>
    <m/>
    <m/>
    <m/>
    <m/>
    <m/>
    <m/>
    <n v="7"/>
    <n v="0"/>
    <m/>
    <m/>
    <m/>
    <m/>
    <m/>
    <m/>
    <m/>
    <m/>
  </r>
  <r>
    <x v="3"/>
    <x v="1"/>
    <x v="9"/>
    <x v="9"/>
    <m/>
    <m/>
    <m/>
    <m/>
    <m/>
    <m/>
    <n v="8"/>
    <n v="0"/>
    <m/>
    <m/>
    <m/>
    <m/>
    <m/>
    <m/>
    <m/>
    <m/>
  </r>
  <r>
    <x v="3"/>
    <x v="2"/>
    <x v="9"/>
    <x v="9"/>
    <m/>
    <m/>
    <m/>
    <m/>
    <m/>
    <m/>
    <n v="5"/>
    <n v="0"/>
    <m/>
    <m/>
    <m/>
    <m/>
    <m/>
    <m/>
    <m/>
    <m/>
  </r>
  <r>
    <x v="3"/>
    <x v="3"/>
    <x v="9"/>
    <x v="9"/>
    <m/>
    <m/>
    <m/>
    <m/>
    <m/>
    <m/>
    <n v="6"/>
    <n v="0"/>
    <m/>
    <m/>
    <m/>
    <m/>
    <m/>
    <m/>
    <m/>
    <m/>
  </r>
  <r>
    <x v="3"/>
    <x v="4"/>
    <x v="9"/>
    <x v="9"/>
    <m/>
    <m/>
    <m/>
    <m/>
    <m/>
    <m/>
    <n v="5"/>
    <n v="0"/>
    <m/>
    <m/>
    <m/>
    <m/>
    <m/>
    <m/>
    <m/>
    <m/>
  </r>
  <r>
    <x v="3"/>
    <x v="5"/>
    <x v="9"/>
    <x v="9"/>
    <m/>
    <m/>
    <m/>
    <m/>
    <m/>
    <m/>
    <n v="6"/>
    <n v="0"/>
    <m/>
    <m/>
    <m/>
    <m/>
    <m/>
    <m/>
    <m/>
    <m/>
  </r>
  <r>
    <x v="3"/>
    <x v="6"/>
    <x v="9"/>
    <x v="9"/>
    <m/>
    <m/>
    <m/>
    <m/>
    <m/>
    <m/>
    <n v="8"/>
    <n v="0"/>
    <m/>
    <m/>
    <m/>
    <m/>
    <m/>
    <m/>
    <m/>
    <m/>
  </r>
  <r>
    <x v="3"/>
    <x v="7"/>
    <x v="9"/>
    <x v="9"/>
    <m/>
    <m/>
    <m/>
    <m/>
    <m/>
    <m/>
    <n v="7"/>
    <n v="0"/>
    <m/>
    <m/>
    <m/>
    <m/>
    <m/>
    <m/>
    <m/>
    <m/>
  </r>
  <r>
    <x v="3"/>
    <x v="8"/>
    <x v="9"/>
    <x v="9"/>
    <m/>
    <m/>
    <m/>
    <m/>
    <m/>
    <m/>
    <n v="7"/>
    <n v="0"/>
    <m/>
    <m/>
    <m/>
    <m/>
    <m/>
    <m/>
    <m/>
    <m/>
  </r>
  <r>
    <x v="3"/>
    <x v="9"/>
    <x v="9"/>
    <x v="9"/>
    <m/>
    <m/>
    <m/>
    <m/>
    <m/>
    <m/>
    <n v="7"/>
    <n v="0"/>
    <m/>
    <m/>
    <m/>
    <m/>
    <m/>
    <m/>
    <m/>
    <m/>
  </r>
  <r>
    <x v="4"/>
    <x v="0"/>
    <x v="9"/>
    <x v="9"/>
    <m/>
    <m/>
    <m/>
    <m/>
    <m/>
    <m/>
    <n v="10"/>
    <n v="0"/>
    <m/>
    <m/>
    <m/>
    <m/>
    <m/>
    <m/>
    <m/>
    <m/>
  </r>
  <r>
    <x v="4"/>
    <x v="1"/>
    <x v="9"/>
    <x v="9"/>
    <m/>
    <m/>
    <m/>
    <m/>
    <m/>
    <m/>
    <n v="11"/>
    <n v="0"/>
    <m/>
    <m/>
    <m/>
    <m/>
    <m/>
    <m/>
    <m/>
    <m/>
  </r>
  <r>
    <x v="4"/>
    <x v="2"/>
    <x v="9"/>
    <x v="9"/>
    <m/>
    <m/>
    <m/>
    <m/>
    <m/>
    <m/>
    <n v="9"/>
    <n v="0"/>
    <m/>
    <m/>
    <m/>
    <m/>
    <m/>
    <m/>
    <m/>
    <m/>
  </r>
  <r>
    <x v="4"/>
    <x v="3"/>
    <x v="9"/>
    <x v="9"/>
    <m/>
    <m/>
    <m/>
    <m/>
    <m/>
    <m/>
    <n v="10"/>
    <n v="0"/>
    <m/>
    <m/>
    <m/>
    <m/>
    <m/>
    <m/>
    <m/>
    <m/>
  </r>
  <r>
    <x v="4"/>
    <x v="4"/>
    <x v="9"/>
    <x v="9"/>
    <m/>
    <m/>
    <m/>
    <m/>
    <m/>
    <m/>
    <n v="9"/>
    <n v="0"/>
    <m/>
    <m/>
    <m/>
    <m/>
    <m/>
    <m/>
    <m/>
    <m/>
  </r>
  <r>
    <x v="5"/>
    <x v="0"/>
    <x v="9"/>
    <x v="9"/>
    <m/>
    <m/>
    <m/>
    <m/>
    <m/>
    <m/>
    <n v="19"/>
    <n v="0"/>
    <m/>
    <m/>
    <m/>
    <m/>
    <m/>
    <m/>
    <m/>
    <m/>
  </r>
  <r>
    <x v="5"/>
    <x v="1"/>
    <x v="9"/>
    <x v="9"/>
    <m/>
    <m/>
    <m/>
    <m/>
    <m/>
    <m/>
    <n v="19"/>
    <n v="0"/>
    <m/>
    <m/>
    <m/>
    <m/>
    <m/>
    <m/>
    <m/>
    <m/>
  </r>
  <r>
    <x v="5"/>
    <x v="2"/>
    <x v="9"/>
    <x v="9"/>
    <m/>
    <m/>
    <m/>
    <m/>
    <m/>
    <m/>
    <n v="16"/>
    <n v="0"/>
    <m/>
    <m/>
    <m/>
    <m/>
    <m/>
    <m/>
    <m/>
    <m/>
  </r>
  <r>
    <x v="0"/>
    <x v="0"/>
    <x v="10"/>
    <x v="10"/>
    <m/>
    <m/>
    <m/>
    <m/>
    <m/>
    <m/>
    <n v="6"/>
    <n v="0"/>
    <m/>
    <m/>
    <m/>
    <m/>
    <m/>
    <m/>
    <m/>
    <m/>
  </r>
  <r>
    <x v="0"/>
    <x v="1"/>
    <x v="10"/>
    <x v="10"/>
    <m/>
    <m/>
    <m/>
    <m/>
    <m/>
    <m/>
    <n v="5"/>
    <n v="0"/>
    <m/>
    <m/>
    <m/>
    <m/>
    <m/>
    <m/>
    <m/>
    <m/>
  </r>
  <r>
    <x v="0"/>
    <x v="2"/>
    <x v="10"/>
    <x v="10"/>
    <m/>
    <m/>
    <m/>
    <m/>
    <m/>
    <m/>
    <n v="5"/>
    <n v="1"/>
    <m/>
    <m/>
    <m/>
    <m/>
    <m/>
    <m/>
    <m/>
    <m/>
  </r>
  <r>
    <x v="0"/>
    <x v="3"/>
    <x v="10"/>
    <x v="10"/>
    <m/>
    <m/>
    <m/>
    <m/>
    <m/>
    <m/>
    <n v="4"/>
    <n v="1"/>
    <m/>
    <m/>
    <m/>
    <m/>
    <m/>
    <m/>
    <m/>
    <m/>
  </r>
  <r>
    <x v="0"/>
    <x v="4"/>
    <x v="10"/>
    <x v="10"/>
    <m/>
    <m/>
    <m/>
    <m/>
    <m/>
    <m/>
    <n v="7"/>
    <n v="0"/>
    <s v="x"/>
    <m/>
    <m/>
    <m/>
    <m/>
    <m/>
    <m/>
    <m/>
  </r>
  <r>
    <x v="0"/>
    <x v="5"/>
    <x v="10"/>
    <x v="10"/>
    <m/>
    <m/>
    <m/>
    <m/>
    <m/>
    <m/>
    <n v="7"/>
    <n v="0"/>
    <m/>
    <m/>
    <m/>
    <m/>
    <m/>
    <m/>
    <m/>
    <m/>
  </r>
  <r>
    <x v="0"/>
    <x v="6"/>
    <x v="10"/>
    <x v="10"/>
    <m/>
    <m/>
    <m/>
    <m/>
    <m/>
    <m/>
    <n v="7"/>
    <n v="0"/>
    <m/>
    <m/>
    <m/>
    <m/>
    <m/>
    <m/>
    <m/>
    <m/>
  </r>
  <r>
    <x v="0"/>
    <x v="7"/>
    <x v="10"/>
    <x v="10"/>
    <m/>
    <m/>
    <m/>
    <m/>
    <m/>
    <m/>
    <n v="5"/>
    <n v="0"/>
    <m/>
    <m/>
    <m/>
    <m/>
    <m/>
    <m/>
    <m/>
    <m/>
  </r>
  <r>
    <x v="0"/>
    <x v="8"/>
    <x v="10"/>
    <x v="10"/>
    <m/>
    <m/>
    <m/>
    <m/>
    <m/>
    <m/>
    <n v="8"/>
    <n v="0"/>
    <m/>
    <m/>
    <m/>
    <m/>
    <m/>
    <m/>
    <m/>
    <m/>
  </r>
  <r>
    <x v="0"/>
    <x v="9"/>
    <x v="10"/>
    <x v="10"/>
    <m/>
    <m/>
    <m/>
    <m/>
    <m/>
    <m/>
    <n v="6"/>
    <n v="0"/>
    <m/>
    <m/>
    <m/>
    <m/>
    <m/>
    <m/>
    <m/>
    <m/>
  </r>
  <r>
    <x v="1"/>
    <x v="0"/>
    <x v="10"/>
    <x v="10"/>
    <m/>
    <m/>
    <m/>
    <m/>
    <m/>
    <m/>
    <n v="9"/>
    <n v="0"/>
    <m/>
    <m/>
    <m/>
    <m/>
    <m/>
    <m/>
    <m/>
    <m/>
  </r>
  <r>
    <x v="1"/>
    <x v="1"/>
    <x v="10"/>
    <x v="10"/>
    <m/>
    <m/>
    <m/>
    <m/>
    <m/>
    <m/>
    <n v="9"/>
    <n v="1"/>
    <m/>
    <m/>
    <m/>
    <m/>
    <m/>
    <m/>
    <m/>
    <m/>
  </r>
  <r>
    <x v="1"/>
    <x v="2"/>
    <x v="10"/>
    <x v="10"/>
    <m/>
    <m/>
    <m/>
    <m/>
    <m/>
    <m/>
    <n v="13"/>
    <n v="0"/>
    <m/>
    <m/>
    <m/>
    <m/>
    <m/>
    <m/>
    <m/>
    <m/>
  </r>
  <r>
    <x v="1"/>
    <x v="3"/>
    <x v="10"/>
    <x v="10"/>
    <m/>
    <m/>
    <m/>
    <m/>
    <m/>
    <m/>
    <n v="12"/>
    <n v="1"/>
    <s v="x"/>
    <m/>
    <m/>
    <m/>
    <m/>
    <m/>
    <m/>
    <m/>
  </r>
  <r>
    <x v="1"/>
    <x v="4"/>
    <x v="10"/>
    <x v="10"/>
    <m/>
    <m/>
    <m/>
    <m/>
    <m/>
    <m/>
    <n v="12"/>
    <n v="0"/>
    <m/>
    <m/>
    <m/>
    <m/>
    <m/>
    <m/>
    <m/>
    <m/>
  </r>
  <r>
    <x v="2"/>
    <x v="0"/>
    <x v="10"/>
    <x v="10"/>
    <m/>
    <m/>
    <m/>
    <m/>
    <m/>
    <m/>
    <n v="15"/>
    <n v="0"/>
    <m/>
    <m/>
    <m/>
    <m/>
    <m/>
    <m/>
    <m/>
    <m/>
  </r>
  <r>
    <x v="2"/>
    <x v="1"/>
    <x v="10"/>
    <x v="10"/>
    <m/>
    <m/>
    <m/>
    <m/>
    <m/>
    <m/>
    <n v="19"/>
    <n v="0"/>
    <m/>
    <m/>
    <m/>
    <m/>
    <m/>
    <m/>
    <m/>
    <m/>
  </r>
  <r>
    <x v="2"/>
    <x v="2"/>
    <x v="10"/>
    <x v="10"/>
    <m/>
    <m/>
    <m/>
    <m/>
    <m/>
    <m/>
    <n v="19"/>
    <n v="1"/>
    <m/>
    <m/>
    <m/>
    <m/>
    <m/>
    <m/>
    <m/>
    <m/>
  </r>
  <r>
    <x v="3"/>
    <x v="0"/>
    <x v="10"/>
    <x v="10"/>
    <m/>
    <m/>
    <m/>
    <m/>
    <m/>
    <m/>
    <n v="6"/>
    <n v="1"/>
    <m/>
    <m/>
    <m/>
    <m/>
    <m/>
    <m/>
    <m/>
    <m/>
  </r>
  <r>
    <x v="3"/>
    <x v="1"/>
    <x v="10"/>
    <x v="10"/>
    <m/>
    <m/>
    <m/>
    <m/>
    <m/>
    <m/>
    <n v="8"/>
    <n v="0"/>
    <m/>
    <m/>
    <m/>
    <m/>
    <m/>
    <m/>
    <m/>
    <m/>
  </r>
  <r>
    <x v="3"/>
    <x v="2"/>
    <x v="10"/>
    <x v="10"/>
    <m/>
    <m/>
    <m/>
    <m/>
    <m/>
    <m/>
    <n v="5"/>
    <n v="0"/>
    <m/>
    <m/>
    <m/>
    <m/>
    <m/>
    <m/>
    <m/>
    <m/>
  </r>
  <r>
    <x v="3"/>
    <x v="3"/>
    <x v="10"/>
    <x v="10"/>
    <m/>
    <m/>
    <m/>
    <m/>
    <m/>
    <m/>
    <n v="6"/>
    <n v="0"/>
    <m/>
    <m/>
    <m/>
    <m/>
    <m/>
    <m/>
    <m/>
    <m/>
  </r>
  <r>
    <x v="3"/>
    <x v="4"/>
    <x v="10"/>
    <x v="10"/>
    <m/>
    <m/>
    <m/>
    <m/>
    <m/>
    <m/>
    <n v="4"/>
    <n v="1"/>
    <m/>
    <m/>
    <m/>
    <m/>
    <m/>
    <m/>
    <m/>
    <m/>
  </r>
  <r>
    <x v="3"/>
    <x v="5"/>
    <x v="10"/>
    <x v="10"/>
    <m/>
    <m/>
    <m/>
    <m/>
    <m/>
    <m/>
    <n v="6"/>
    <n v="0"/>
    <m/>
    <m/>
    <m/>
    <m/>
    <m/>
    <m/>
    <m/>
    <m/>
  </r>
  <r>
    <x v="3"/>
    <x v="6"/>
    <x v="10"/>
    <x v="10"/>
    <m/>
    <m/>
    <m/>
    <m/>
    <m/>
    <m/>
    <n v="8"/>
    <n v="0"/>
    <m/>
    <m/>
    <m/>
    <m/>
    <m/>
    <m/>
    <m/>
    <m/>
  </r>
  <r>
    <x v="3"/>
    <x v="7"/>
    <x v="10"/>
    <x v="10"/>
    <m/>
    <m/>
    <m/>
    <m/>
    <m/>
    <m/>
    <n v="6"/>
    <n v="1"/>
    <m/>
    <m/>
    <m/>
    <m/>
    <m/>
    <m/>
    <m/>
    <m/>
  </r>
  <r>
    <x v="3"/>
    <x v="8"/>
    <x v="10"/>
    <x v="10"/>
    <m/>
    <m/>
    <m/>
    <m/>
    <m/>
    <m/>
    <n v="7"/>
    <n v="0"/>
    <m/>
    <m/>
    <m/>
    <m/>
    <m/>
    <m/>
    <m/>
    <m/>
  </r>
  <r>
    <x v="3"/>
    <x v="9"/>
    <x v="10"/>
    <x v="10"/>
    <m/>
    <m/>
    <m/>
    <m/>
    <m/>
    <m/>
    <n v="7"/>
    <n v="0"/>
    <m/>
    <m/>
    <m/>
    <m/>
    <m/>
    <m/>
    <m/>
    <m/>
  </r>
  <r>
    <x v="4"/>
    <x v="0"/>
    <x v="10"/>
    <x v="10"/>
    <m/>
    <m/>
    <m/>
    <m/>
    <m/>
    <m/>
    <n v="9"/>
    <n v="1"/>
    <m/>
    <m/>
    <m/>
    <m/>
    <m/>
    <m/>
    <m/>
    <m/>
  </r>
  <r>
    <x v="4"/>
    <x v="1"/>
    <x v="10"/>
    <x v="10"/>
    <m/>
    <m/>
    <m/>
    <m/>
    <m/>
    <m/>
    <n v="11"/>
    <n v="0"/>
    <m/>
    <m/>
    <m/>
    <m/>
    <m/>
    <m/>
    <m/>
    <m/>
  </r>
  <r>
    <x v="4"/>
    <x v="2"/>
    <x v="10"/>
    <x v="10"/>
    <m/>
    <m/>
    <m/>
    <m/>
    <m/>
    <m/>
    <n v="9"/>
    <n v="0"/>
    <m/>
    <m/>
    <m/>
    <m/>
    <m/>
    <m/>
    <m/>
    <m/>
  </r>
  <r>
    <x v="4"/>
    <x v="3"/>
    <x v="10"/>
    <x v="10"/>
    <m/>
    <m/>
    <m/>
    <m/>
    <m/>
    <m/>
    <n v="10"/>
    <n v="0"/>
    <m/>
    <m/>
    <m/>
    <m/>
    <m/>
    <m/>
    <m/>
    <m/>
  </r>
  <r>
    <x v="4"/>
    <x v="4"/>
    <x v="10"/>
    <x v="10"/>
    <m/>
    <m/>
    <m/>
    <m/>
    <m/>
    <m/>
    <n v="9"/>
    <n v="0"/>
    <m/>
    <m/>
    <m/>
    <m/>
    <m/>
    <m/>
    <m/>
    <m/>
  </r>
  <r>
    <x v="5"/>
    <x v="0"/>
    <x v="10"/>
    <x v="10"/>
    <m/>
    <m/>
    <m/>
    <m/>
    <m/>
    <m/>
    <n v="19"/>
    <n v="0"/>
    <m/>
    <m/>
    <m/>
    <m/>
    <m/>
    <m/>
    <m/>
    <m/>
  </r>
  <r>
    <x v="5"/>
    <x v="1"/>
    <x v="10"/>
    <x v="10"/>
    <m/>
    <m/>
    <m/>
    <m/>
    <m/>
    <m/>
    <n v="19"/>
    <n v="0"/>
    <m/>
    <m/>
    <m/>
    <m/>
    <m/>
    <m/>
    <m/>
    <m/>
  </r>
  <r>
    <x v="5"/>
    <x v="2"/>
    <x v="10"/>
    <x v="10"/>
    <m/>
    <m/>
    <m/>
    <m/>
    <m/>
    <m/>
    <n v="16"/>
    <n v="0"/>
    <m/>
    <m/>
    <m/>
    <m/>
    <m/>
    <m/>
    <m/>
    <m/>
  </r>
  <r>
    <x v="0"/>
    <x v="0"/>
    <x v="11"/>
    <x v="11"/>
    <m/>
    <m/>
    <m/>
    <m/>
    <m/>
    <m/>
    <n v="6"/>
    <n v="0"/>
    <m/>
    <m/>
    <m/>
    <m/>
    <m/>
    <m/>
    <m/>
    <m/>
  </r>
  <r>
    <x v="0"/>
    <x v="1"/>
    <x v="11"/>
    <x v="11"/>
    <m/>
    <m/>
    <m/>
    <m/>
    <m/>
    <m/>
    <n v="5"/>
    <n v="0"/>
    <s v="x"/>
    <m/>
    <m/>
    <m/>
    <m/>
    <m/>
    <m/>
    <m/>
  </r>
  <r>
    <x v="0"/>
    <x v="2"/>
    <x v="11"/>
    <x v="11"/>
    <m/>
    <m/>
    <m/>
    <m/>
    <m/>
    <m/>
    <n v="5"/>
    <n v="0"/>
    <m/>
    <m/>
    <m/>
    <m/>
    <m/>
    <m/>
    <m/>
    <m/>
  </r>
  <r>
    <x v="0"/>
    <x v="3"/>
    <x v="11"/>
    <x v="11"/>
    <m/>
    <m/>
    <m/>
    <m/>
    <m/>
    <m/>
    <n v="4"/>
    <n v="0"/>
    <m/>
    <m/>
    <m/>
    <m/>
    <m/>
    <m/>
    <m/>
    <m/>
  </r>
  <r>
    <x v="0"/>
    <x v="4"/>
    <x v="11"/>
    <x v="11"/>
    <m/>
    <m/>
    <m/>
    <m/>
    <m/>
    <m/>
    <n v="7"/>
    <n v="0"/>
    <m/>
    <m/>
    <m/>
    <m/>
    <m/>
    <m/>
    <m/>
    <m/>
  </r>
  <r>
    <x v="0"/>
    <x v="5"/>
    <x v="11"/>
    <x v="11"/>
    <m/>
    <m/>
    <m/>
    <m/>
    <m/>
    <m/>
    <n v="7"/>
    <n v="0"/>
    <m/>
    <m/>
    <m/>
    <m/>
    <m/>
    <m/>
    <m/>
    <m/>
  </r>
  <r>
    <x v="0"/>
    <x v="6"/>
    <x v="11"/>
    <x v="11"/>
    <m/>
    <m/>
    <m/>
    <m/>
    <m/>
    <m/>
    <n v="7"/>
    <n v="0"/>
    <m/>
    <m/>
    <m/>
    <m/>
    <m/>
    <m/>
    <m/>
    <m/>
  </r>
  <r>
    <x v="0"/>
    <x v="7"/>
    <x v="11"/>
    <x v="11"/>
    <m/>
    <m/>
    <m/>
    <m/>
    <m/>
    <m/>
    <n v="5"/>
    <n v="0"/>
    <m/>
    <m/>
    <m/>
    <m/>
    <m/>
    <m/>
    <m/>
    <m/>
  </r>
  <r>
    <x v="0"/>
    <x v="8"/>
    <x v="11"/>
    <x v="11"/>
    <m/>
    <m/>
    <m/>
    <m/>
    <m/>
    <m/>
    <n v="7"/>
    <n v="1"/>
    <s v="x"/>
    <m/>
    <m/>
    <m/>
    <m/>
    <m/>
    <m/>
    <m/>
  </r>
  <r>
    <x v="0"/>
    <x v="9"/>
    <x v="11"/>
    <x v="11"/>
    <m/>
    <m/>
    <m/>
    <m/>
    <m/>
    <m/>
    <n v="6"/>
    <n v="0"/>
    <m/>
    <m/>
    <m/>
    <m/>
    <m/>
    <m/>
    <m/>
    <m/>
  </r>
  <r>
    <x v="1"/>
    <x v="0"/>
    <x v="11"/>
    <x v="11"/>
    <m/>
    <m/>
    <m/>
    <m/>
    <m/>
    <m/>
    <n v="9"/>
    <n v="0"/>
    <m/>
    <m/>
    <m/>
    <m/>
    <m/>
    <m/>
    <m/>
    <m/>
  </r>
  <r>
    <x v="1"/>
    <x v="1"/>
    <x v="11"/>
    <x v="11"/>
    <m/>
    <m/>
    <m/>
    <m/>
    <m/>
    <m/>
    <n v="9"/>
    <n v="0"/>
    <m/>
    <m/>
    <m/>
    <m/>
    <m/>
    <m/>
    <m/>
    <m/>
  </r>
  <r>
    <x v="1"/>
    <x v="2"/>
    <x v="11"/>
    <x v="11"/>
    <m/>
    <m/>
    <m/>
    <m/>
    <m/>
    <m/>
    <n v="13"/>
    <n v="0"/>
    <m/>
    <m/>
    <m/>
    <m/>
    <m/>
    <m/>
    <m/>
    <m/>
  </r>
  <r>
    <x v="1"/>
    <x v="3"/>
    <x v="11"/>
    <x v="11"/>
    <m/>
    <m/>
    <m/>
    <m/>
    <m/>
    <m/>
    <n v="11"/>
    <n v="1"/>
    <m/>
    <m/>
    <m/>
    <m/>
    <m/>
    <m/>
    <m/>
    <m/>
  </r>
  <r>
    <x v="1"/>
    <x v="4"/>
    <x v="11"/>
    <x v="11"/>
    <m/>
    <m/>
    <m/>
    <m/>
    <m/>
    <m/>
    <n v="12"/>
    <n v="0"/>
    <m/>
    <m/>
    <m/>
    <m/>
    <m/>
    <m/>
    <m/>
    <m/>
  </r>
  <r>
    <x v="2"/>
    <x v="0"/>
    <x v="11"/>
    <x v="11"/>
    <m/>
    <m/>
    <m/>
    <m/>
    <m/>
    <m/>
    <n v="14"/>
    <n v="1"/>
    <s v="x"/>
    <m/>
    <m/>
    <m/>
    <m/>
    <m/>
    <m/>
    <m/>
  </r>
  <r>
    <x v="2"/>
    <x v="1"/>
    <x v="11"/>
    <x v="11"/>
    <m/>
    <m/>
    <m/>
    <m/>
    <m/>
    <m/>
    <n v="19"/>
    <n v="0"/>
    <s v="x"/>
    <m/>
    <m/>
    <m/>
    <m/>
    <m/>
    <m/>
    <m/>
  </r>
  <r>
    <x v="2"/>
    <x v="2"/>
    <x v="11"/>
    <x v="11"/>
    <m/>
    <m/>
    <m/>
    <m/>
    <m/>
    <m/>
    <n v="18"/>
    <n v="1"/>
    <m/>
    <m/>
    <m/>
    <m/>
    <m/>
    <m/>
    <m/>
    <m/>
  </r>
  <r>
    <x v="3"/>
    <x v="0"/>
    <x v="11"/>
    <x v="11"/>
    <m/>
    <m/>
    <m/>
    <m/>
    <m/>
    <m/>
    <n v="6"/>
    <n v="0"/>
    <m/>
    <m/>
    <m/>
    <m/>
    <m/>
    <m/>
    <m/>
    <m/>
  </r>
  <r>
    <x v="3"/>
    <x v="1"/>
    <x v="11"/>
    <x v="11"/>
    <m/>
    <m/>
    <m/>
    <m/>
    <m/>
    <m/>
    <n v="8"/>
    <n v="0"/>
    <m/>
    <m/>
    <m/>
    <m/>
    <m/>
    <m/>
    <m/>
    <m/>
  </r>
  <r>
    <x v="3"/>
    <x v="2"/>
    <x v="11"/>
    <x v="11"/>
    <m/>
    <m/>
    <m/>
    <m/>
    <m/>
    <m/>
    <n v="5"/>
    <n v="0"/>
    <m/>
    <m/>
    <m/>
    <m/>
    <m/>
    <m/>
    <m/>
    <m/>
  </r>
  <r>
    <x v="3"/>
    <x v="3"/>
    <x v="11"/>
    <x v="11"/>
    <m/>
    <m/>
    <m/>
    <m/>
    <m/>
    <m/>
    <n v="5"/>
    <n v="1"/>
    <m/>
    <m/>
    <m/>
    <m/>
    <m/>
    <m/>
    <m/>
    <m/>
  </r>
  <r>
    <x v="3"/>
    <x v="4"/>
    <x v="11"/>
    <x v="11"/>
    <m/>
    <m/>
    <m/>
    <m/>
    <m/>
    <m/>
    <n v="4"/>
    <n v="0"/>
    <m/>
    <m/>
    <m/>
    <m/>
    <m/>
    <m/>
    <m/>
    <m/>
  </r>
  <r>
    <x v="3"/>
    <x v="5"/>
    <x v="11"/>
    <x v="11"/>
    <m/>
    <m/>
    <m/>
    <m/>
    <m/>
    <m/>
    <n v="6"/>
    <n v="0"/>
    <m/>
    <m/>
    <m/>
    <m/>
    <m/>
    <m/>
    <m/>
    <m/>
  </r>
  <r>
    <x v="3"/>
    <x v="6"/>
    <x v="11"/>
    <x v="11"/>
    <m/>
    <m/>
    <m/>
    <m/>
    <m/>
    <m/>
    <n v="8"/>
    <n v="0"/>
    <m/>
    <m/>
    <m/>
    <m/>
    <m/>
    <m/>
    <m/>
    <m/>
  </r>
  <r>
    <x v="3"/>
    <x v="7"/>
    <x v="11"/>
    <x v="11"/>
    <m/>
    <m/>
    <m/>
    <m/>
    <m/>
    <m/>
    <n v="6"/>
    <n v="0"/>
    <m/>
    <m/>
    <m/>
    <m/>
    <m/>
    <m/>
    <m/>
    <m/>
  </r>
  <r>
    <x v="3"/>
    <x v="8"/>
    <x v="11"/>
    <x v="11"/>
    <m/>
    <m/>
    <m/>
    <m/>
    <m/>
    <m/>
    <n v="7"/>
    <n v="0"/>
    <m/>
    <m/>
    <m/>
    <m/>
    <m/>
    <m/>
    <m/>
    <m/>
  </r>
  <r>
    <x v="3"/>
    <x v="9"/>
    <x v="11"/>
    <x v="11"/>
    <m/>
    <m/>
    <m/>
    <m/>
    <m/>
    <m/>
    <n v="7"/>
    <n v="0"/>
    <m/>
    <m/>
    <m/>
    <m/>
    <m/>
    <m/>
    <m/>
    <m/>
  </r>
  <r>
    <x v="4"/>
    <x v="0"/>
    <x v="11"/>
    <x v="11"/>
    <m/>
    <m/>
    <m/>
    <m/>
    <m/>
    <m/>
    <n v="8"/>
    <n v="1"/>
    <m/>
    <m/>
    <m/>
    <m/>
    <m/>
    <m/>
    <m/>
    <m/>
  </r>
  <r>
    <x v="4"/>
    <x v="1"/>
    <x v="11"/>
    <x v="11"/>
    <m/>
    <m/>
    <m/>
    <m/>
    <m/>
    <m/>
    <n v="11"/>
    <n v="0"/>
    <m/>
    <m/>
    <m/>
    <m/>
    <m/>
    <m/>
    <m/>
    <m/>
  </r>
  <r>
    <x v="4"/>
    <x v="2"/>
    <x v="11"/>
    <x v="11"/>
    <m/>
    <m/>
    <m/>
    <m/>
    <m/>
    <m/>
    <n v="9"/>
    <n v="0"/>
    <m/>
    <m/>
    <m/>
    <m/>
    <m/>
    <m/>
    <m/>
    <m/>
  </r>
  <r>
    <x v="4"/>
    <x v="3"/>
    <x v="11"/>
    <x v="11"/>
    <m/>
    <m/>
    <m/>
    <m/>
    <m/>
    <m/>
    <n v="10"/>
    <n v="0"/>
    <m/>
    <m/>
    <m/>
    <m/>
    <m/>
    <m/>
    <m/>
    <m/>
  </r>
  <r>
    <x v="4"/>
    <x v="4"/>
    <x v="11"/>
    <x v="11"/>
    <m/>
    <m/>
    <m/>
    <m/>
    <m/>
    <m/>
    <n v="9"/>
    <n v="0"/>
    <m/>
    <m/>
    <m/>
    <m/>
    <m/>
    <m/>
    <m/>
    <m/>
  </r>
  <r>
    <x v="5"/>
    <x v="0"/>
    <x v="11"/>
    <x v="11"/>
    <m/>
    <m/>
    <m/>
    <m/>
    <m/>
    <m/>
    <n v="18"/>
    <n v="1"/>
    <m/>
    <m/>
    <m/>
    <m/>
    <m/>
    <m/>
    <m/>
    <m/>
  </r>
  <r>
    <x v="5"/>
    <x v="1"/>
    <x v="11"/>
    <x v="11"/>
    <m/>
    <m/>
    <m/>
    <m/>
    <m/>
    <m/>
    <n v="17"/>
    <n v="2"/>
    <m/>
    <m/>
    <m/>
    <m/>
    <m/>
    <m/>
    <m/>
    <m/>
  </r>
  <r>
    <x v="5"/>
    <x v="2"/>
    <x v="11"/>
    <x v="11"/>
    <m/>
    <m/>
    <m/>
    <m/>
    <m/>
    <m/>
    <n v="16"/>
    <n v="0"/>
    <m/>
    <m/>
    <m/>
    <m/>
    <m/>
    <m/>
    <m/>
    <m/>
  </r>
  <r>
    <x v="0"/>
    <x v="0"/>
    <x v="12"/>
    <x v="12"/>
    <n v="1.0189999999999999"/>
    <n v="169.83333333333331"/>
    <n v="5.5730000000000004"/>
    <n v="7.2240000000000002"/>
    <n v="2.1559999999999997"/>
    <n v="359.33333333333326"/>
    <n v="6"/>
    <n v="0"/>
    <m/>
    <m/>
    <m/>
    <m/>
    <m/>
    <m/>
    <m/>
    <m/>
  </r>
  <r>
    <x v="0"/>
    <x v="1"/>
    <x v="12"/>
    <x v="12"/>
    <n v="0.76200000000000001"/>
    <n v="152.4"/>
    <n v="5.9130000000000003"/>
    <n v="6.9379999999999997"/>
    <n v="1.375"/>
    <n v="275"/>
    <n v="5"/>
    <n v="0"/>
    <m/>
    <m/>
    <m/>
    <m/>
    <m/>
    <m/>
    <m/>
    <m/>
  </r>
  <r>
    <x v="0"/>
    <x v="2"/>
    <x v="12"/>
    <x v="12"/>
    <n v="0.39500000000000002"/>
    <n v="79"/>
    <n v="6.3979999999999997"/>
    <n v="7.8390000000000004"/>
    <n v="0.72200000000000042"/>
    <n v="144.40000000000009"/>
    <n v="5"/>
    <n v="0"/>
    <m/>
    <m/>
    <m/>
    <m/>
    <m/>
    <m/>
    <m/>
    <m/>
  </r>
  <r>
    <x v="0"/>
    <x v="3"/>
    <x v="12"/>
    <x v="12"/>
    <n v="0.69599999999999995"/>
    <n v="174"/>
    <n v="5.5030000000000001"/>
    <n v="7.4180000000000001"/>
    <n v="1.476"/>
    <n v="369"/>
    <n v="4"/>
    <n v="0"/>
    <m/>
    <m/>
    <m/>
    <m/>
    <m/>
    <m/>
    <m/>
    <m/>
  </r>
  <r>
    <x v="0"/>
    <x v="4"/>
    <x v="12"/>
    <x v="12"/>
    <n v="0.86799999999999999"/>
    <n v="124"/>
    <n v="4.2160000000000002"/>
    <n v="6.8049999999999997"/>
    <n v="2.0259999999999998"/>
    <n v="289.42857142857144"/>
    <n v="7"/>
    <n v="0"/>
    <m/>
    <m/>
    <m/>
    <m/>
    <m/>
    <m/>
    <m/>
    <m/>
  </r>
  <r>
    <x v="0"/>
    <x v="5"/>
    <x v="12"/>
    <x v="12"/>
    <n v="0.69"/>
    <n v="98.571428571428555"/>
    <n v="4.24"/>
    <n v="7.2279999999999998"/>
    <n v="1.6509999999999998"/>
    <n v="235.85714285714283"/>
    <n v="7"/>
    <n v="0"/>
    <m/>
    <m/>
    <m/>
    <m/>
    <m/>
    <m/>
    <m/>
    <m/>
  </r>
  <r>
    <x v="0"/>
    <x v="6"/>
    <x v="12"/>
    <x v="12"/>
    <n v="1.1990000000000001"/>
    <n v="199.83333333333334"/>
    <n v="4.008"/>
    <n v="7.34"/>
    <n v="2.6219999999999999"/>
    <n v="437"/>
    <n v="6"/>
    <n v="1"/>
    <m/>
    <m/>
    <m/>
    <m/>
    <m/>
    <m/>
    <m/>
    <m/>
  </r>
  <r>
    <x v="0"/>
    <x v="7"/>
    <x v="12"/>
    <x v="12"/>
    <n v="0.61199999999999999"/>
    <n v="122.39999999999999"/>
    <n v="4.7779999999999996"/>
    <n v="7.2290000000000001"/>
    <n v="1.5930000000000009"/>
    <n v="318.60000000000014"/>
    <n v="5"/>
    <n v="0"/>
    <m/>
    <m/>
    <m/>
    <m/>
    <m/>
    <m/>
    <m/>
    <m/>
  </r>
  <r>
    <x v="0"/>
    <x v="8"/>
    <x v="12"/>
    <x v="12"/>
    <n v="1.21"/>
    <n v="172.85714285714286"/>
    <n v="4.1710000000000003"/>
    <n v="6.8959999999999999"/>
    <n v="2.7459999999999996"/>
    <n v="392.28571428571422"/>
    <n v="7"/>
    <n v="0"/>
    <m/>
    <m/>
    <m/>
    <m/>
    <m/>
    <m/>
    <m/>
    <m/>
  </r>
  <r>
    <x v="0"/>
    <x v="9"/>
    <x v="12"/>
    <x v="12"/>
    <n v="0.92500000000000004"/>
    <n v="154.16666666666669"/>
    <n v="4.9029999999999996"/>
    <n v="6.4459999999999997"/>
    <n v="2.2030000000000003"/>
    <n v="367.16666666666669"/>
    <n v="6"/>
    <n v="0"/>
    <m/>
    <m/>
    <m/>
    <m/>
    <m/>
    <m/>
    <m/>
    <m/>
  </r>
  <r>
    <x v="1"/>
    <x v="0"/>
    <x v="12"/>
    <x v="12"/>
    <n v="0.92700000000000005"/>
    <n v="103.00000000000001"/>
    <n v="5.6219999999999999"/>
    <n v="7.27"/>
    <n v="1.859"/>
    <n v="206.55555555555554"/>
    <n v="9"/>
    <n v="0"/>
    <m/>
    <m/>
    <m/>
    <m/>
    <m/>
    <m/>
    <m/>
    <m/>
  </r>
  <r>
    <x v="1"/>
    <x v="1"/>
    <x v="12"/>
    <x v="12"/>
    <n v="1.1020000000000001"/>
    <n v="137.75"/>
    <n v="4.6529999999999996"/>
    <n v="6.8339999999999996"/>
    <n v="2.8950000000000005"/>
    <n v="361.87500000000006"/>
    <n v="8"/>
    <n v="1"/>
    <m/>
    <m/>
    <m/>
    <m/>
    <m/>
    <m/>
    <m/>
    <m/>
  </r>
  <r>
    <x v="1"/>
    <x v="2"/>
    <x v="12"/>
    <x v="12"/>
    <n v="1.38"/>
    <n v="114.99999999999999"/>
    <n v="4.9210000000000003"/>
    <n v="8.3330000000000002"/>
    <n v="2.8159999999999998"/>
    <n v="234.66666666666666"/>
    <n v="12"/>
    <n v="1"/>
    <m/>
    <m/>
    <m/>
    <m/>
    <m/>
    <m/>
    <m/>
    <m/>
  </r>
  <r>
    <x v="1"/>
    <x v="3"/>
    <x v="12"/>
    <x v="12"/>
    <n v="1.4410000000000001"/>
    <n v="131"/>
    <n v="5.1310000000000002"/>
    <n v="6.9390000000000001"/>
    <n v="3.113999999999999"/>
    <n v="283.09090909090901"/>
    <n v="11"/>
    <n v="0"/>
    <m/>
    <m/>
    <m/>
    <m/>
    <m/>
    <m/>
    <m/>
    <m/>
  </r>
  <r>
    <x v="1"/>
    <x v="4"/>
    <x v="12"/>
    <x v="12"/>
    <n v="1.419"/>
    <n v="129"/>
    <n v="4.601"/>
    <n v="7.0419999999999998"/>
    <n v="3.17"/>
    <n v="288.18181818181813"/>
    <n v="11"/>
    <n v="1"/>
    <m/>
    <m/>
    <m/>
    <m/>
    <m/>
    <m/>
    <m/>
    <m/>
  </r>
  <r>
    <x v="2"/>
    <x v="0"/>
    <x v="12"/>
    <x v="12"/>
    <n v="1.5"/>
    <n v="125"/>
    <n v="4.84"/>
    <n v="6.5229999999999997"/>
    <n v="3.5329999999999995"/>
    <n v="294.41666666666663"/>
    <n v="12"/>
    <n v="2"/>
    <m/>
    <m/>
    <m/>
    <m/>
    <m/>
    <m/>
    <m/>
    <m/>
  </r>
  <r>
    <x v="2"/>
    <x v="1"/>
    <x v="12"/>
    <x v="12"/>
    <n v="2.0009999999999999"/>
    <n v="105.31578947368421"/>
    <n v="3.1949999999999998"/>
    <n v="8.4619999999999997"/>
    <n v="4.5560000000000009"/>
    <n v="239.78947368421058"/>
    <n v="19"/>
    <n v="0"/>
    <m/>
    <m/>
    <m/>
    <m/>
    <m/>
    <m/>
    <m/>
    <m/>
  </r>
  <r>
    <x v="2"/>
    <x v="2"/>
    <x v="12"/>
    <x v="12"/>
    <n v="2.5009999999999999"/>
    <n v="156.3125"/>
    <n v="3.0019999999999998"/>
    <n v="8.0399999999999991"/>
    <n v="5.3210000000000006"/>
    <n v="332.56250000000006"/>
    <n v="16"/>
    <n v="2"/>
    <m/>
    <m/>
    <m/>
    <m/>
    <m/>
    <m/>
    <m/>
    <m/>
  </r>
  <r>
    <x v="3"/>
    <x v="0"/>
    <x v="12"/>
    <x v="12"/>
    <n v="0.95599999999999996"/>
    <n v="159.33333333333331"/>
    <n v="4.2549999999999999"/>
    <n v="7.6449999999999996"/>
    <n v="2.9009999999999998"/>
    <n v="483.5"/>
    <n v="6"/>
    <n v="0"/>
    <m/>
    <m/>
    <m/>
    <m/>
    <m/>
    <m/>
    <m/>
    <m/>
  </r>
  <r>
    <x v="3"/>
    <x v="1"/>
    <x v="12"/>
    <x v="12"/>
    <n v="1.845"/>
    <n v="230.625"/>
    <n v="3.7759999999999998"/>
    <n v="6.7779999999999996"/>
    <n v="4.149"/>
    <n v="518.625"/>
    <n v="8"/>
    <n v="0"/>
    <m/>
    <m/>
    <m/>
    <m/>
    <m/>
    <m/>
    <m/>
    <m/>
  </r>
  <r>
    <x v="3"/>
    <x v="2"/>
    <x v="12"/>
    <x v="12"/>
    <n v="1.2170000000000001"/>
    <n v="243.4"/>
    <n v="4.7"/>
    <n v="7.048"/>
    <n v="3.0339999999999998"/>
    <n v="606.79999999999995"/>
    <n v="5"/>
    <n v="0"/>
    <m/>
    <m/>
    <m/>
    <m/>
    <m/>
    <m/>
    <m/>
    <m/>
  </r>
  <r>
    <x v="3"/>
    <x v="3"/>
    <x v="12"/>
    <x v="12"/>
    <n v="0.91600000000000004"/>
    <n v="183.2"/>
    <n v="4.3929999999999998"/>
    <n v="6.9749999999999996"/>
    <n v="2.242"/>
    <n v="448.40000000000003"/>
    <n v="5"/>
    <n v="0"/>
    <m/>
    <m/>
    <m/>
    <m/>
    <m/>
    <m/>
    <m/>
    <m/>
  </r>
  <r>
    <x v="3"/>
    <x v="4"/>
    <x v="12"/>
    <x v="12"/>
    <n v="0.54600000000000004"/>
    <n v="136.5"/>
    <n v="5.7119999999999997"/>
    <n v="5.931"/>
    <n v="1.1520000000000001"/>
    <n v="288.00000000000006"/>
    <n v="4"/>
    <n v="0"/>
    <m/>
    <m/>
    <m/>
    <m/>
    <m/>
    <m/>
    <m/>
    <m/>
  </r>
  <r>
    <x v="3"/>
    <x v="5"/>
    <x v="12"/>
    <x v="12"/>
    <n v="0.90600000000000003"/>
    <n v="181.2"/>
    <n v="5.0149999999999997"/>
    <n v="7.266"/>
    <n v="2.3070000000000004"/>
    <n v="461.40000000000009"/>
    <n v="5"/>
    <n v="1"/>
    <m/>
    <m/>
    <m/>
    <m/>
    <m/>
    <m/>
    <m/>
    <m/>
  </r>
  <r>
    <x v="3"/>
    <x v="6"/>
    <x v="12"/>
    <x v="12"/>
    <n v="1.6060000000000001"/>
    <n v="200.75"/>
    <n v="3.3559999999999999"/>
    <n v="7.7409999999999997"/>
    <n v="3.6749999999999998"/>
    <n v="459.375"/>
    <n v="8"/>
    <n v="0"/>
    <m/>
    <m/>
    <m/>
    <m/>
    <m/>
    <m/>
    <m/>
    <m/>
  </r>
  <r>
    <x v="3"/>
    <x v="7"/>
    <x v="12"/>
    <x v="12"/>
    <n v="0.95499999999999996"/>
    <n v="159.16666666666666"/>
    <n v="5.5049999999999999"/>
    <n v="5.9359999999999999"/>
    <n v="2.09"/>
    <n v="348.33333333333331"/>
    <n v="6"/>
    <n v="0"/>
    <m/>
    <m/>
    <m/>
    <m/>
    <m/>
    <m/>
    <m/>
    <m/>
  </r>
  <r>
    <x v="3"/>
    <x v="8"/>
    <x v="12"/>
    <x v="12"/>
    <n v="1.48"/>
    <n v="211.42857142857144"/>
    <n v="3.2269999999999999"/>
    <n v="6.7130000000000001"/>
    <n v="3.8460000000000005"/>
    <n v="549.42857142857144"/>
    <n v="7"/>
    <n v="0"/>
    <m/>
    <m/>
    <m/>
    <m/>
    <m/>
    <m/>
    <m/>
    <m/>
  </r>
  <r>
    <x v="3"/>
    <x v="9"/>
    <x v="12"/>
    <x v="12"/>
    <n v="1.0409999999999999"/>
    <n v="148.71428571428572"/>
    <n v="4.6959999999999997"/>
    <n v="6.923"/>
    <n v="2.46"/>
    <n v="351.42857142857144"/>
    <n v="7"/>
    <n v="0"/>
    <m/>
    <m/>
    <m/>
    <m/>
    <m/>
    <m/>
    <m/>
    <m/>
  </r>
  <r>
    <x v="4"/>
    <x v="0"/>
    <x v="12"/>
    <x v="12"/>
    <n v="1.9259999999999999"/>
    <n v="240.75"/>
    <n v="2.875"/>
    <n v="6.5519999999999996"/>
    <n v="4.4480000000000004"/>
    <n v="556"/>
    <n v="8"/>
    <n v="0"/>
    <m/>
    <m/>
    <m/>
    <m/>
    <m/>
    <m/>
    <m/>
    <m/>
  </r>
  <r>
    <x v="4"/>
    <x v="1"/>
    <x v="12"/>
    <x v="12"/>
    <n v="2.0009999999999999"/>
    <n v="200.1"/>
    <n v="3.2789999999999999"/>
    <n v="6.7910000000000004"/>
    <n v="4.66"/>
    <n v="466"/>
    <n v="10"/>
    <n v="1"/>
    <m/>
    <m/>
    <m/>
    <m/>
    <m/>
    <m/>
    <m/>
    <m/>
  </r>
  <r>
    <x v="4"/>
    <x v="2"/>
    <x v="12"/>
    <x v="12"/>
    <n v="1.56"/>
    <n v="173.33333333333334"/>
    <n v="3.3079999999999998"/>
    <n v="6.2119999999999997"/>
    <n v="3.9130000000000003"/>
    <n v="434.77777777777783"/>
    <n v="9"/>
    <n v="0"/>
    <m/>
    <m/>
    <m/>
    <m/>
    <m/>
    <m/>
    <m/>
    <m/>
  </r>
  <r>
    <x v="4"/>
    <x v="3"/>
    <x v="12"/>
    <x v="12"/>
    <n v="1.341"/>
    <n v="134.1"/>
    <n v="5.5350000000000001"/>
    <n v="6.3330000000000002"/>
    <n v="2.9480000000000004"/>
    <n v="294.80000000000007"/>
    <n v="10"/>
    <n v="0"/>
    <m/>
    <m/>
    <m/>
    <m/>
    <m/>
    <m/>
    <m/>
    <m/>
  </r>
  <r>
    <x v="4"/>
    <x v="4"/>
    <x v="12"/>
    <x v="12"/>
    <n v="1.66"/>
    <n v="184.44444444444443"/>
    <n v="3.4689999999999999"/>
    <n v="6.4960000000000004"/>
    <n v="3.6759999999999997"/>
    <n v="408.4444444444444"/>
    <n v="9"/>
    <n v="0"/>
    <m/>
    <m/>
    <m/>
    <m/>
    <m/>
    <m/>
    <m/>
    <m/>
  </r>
  <r>
    <x v="5"/>
    <x v="0"/>
    <x v="12"/>
    <x v="12"/>
    <n v="3.24"/>
    <n v="190.58823529411768"/>
    <n v="2.6930000000000001"/>
    <n v="7.069"/>
    <n v="7.1440000000000001"/>
    <n v="420.23529411764702"/>
    <n v="17"/>
    <n v="1"/>
    <m/>
    <m/>
    <m/>
    <m/>
    <m/>
    <m/>
    <m/>
    <m/>
  </r>
  <r>
    <x v="5"/>
    <x v="1"/>
    <x v="12"/>
    <x v="12"/>
    <n v="2.27"/>
    <n v="141.875"/>
    <n v="2.3759999999999999"/>
    <n v="8.61"/>
    <n v="4.7520000000000007"/>
    <n v="297.00000000000006"/>
    <n v="16"/>
    <n v="1"/>
    <m/>
    <m/>
    <m/>
    <m/>
    <m/>
    <m/>
    <m/>
    <m/>
  </r>
  <r>
    <x v="5"/>
    <x v="2"/>
    <x v="12"/>
    <x v="12"/>
    <n v="2.23"/>
    <n v="148.66666666666666"/>
    <n v="2.73"/>
    <n v="7.3090000000000002"/>
    <n v="4.8840000000000003"/>
    <n v="325.60000000000002"/>
    <n v="15"/>
    <n v="1"/>
    <m/>
    <m/>
    <m/>
    <m/>
    <m/>
    <m/>
    <m/>
    <m/>
  </r>
  <r>
    <x v="0"/>
    <x v="0"/>
    <x v="13"/>
    <x v="13"/>
    <m/>
    <m/>
    <m/>
    <m/>
    <m/>
    <m/>
    <n v="6"/>
    <n v="0"/>
    <m/>
    <m/>
    <m/>
    <m/>
    <m/>
    <m/>
    <m/>
    <m/>
  </r>
  <r>
    <x v="0"/>
    <x v="1"/>
    <x v="13"/>
    <x v="13"/>
    <m/>
    <m/>
    <m/>
    <m/>
    <m/>
    <m/>
    <n v="5"/>
    <n v="0"/>
    <m/>
    <m/>
    <m/>
    <m/>
    <m/>
    <m/>
    <m/>
    <m/>
  </r>
  <r>
    <x v="0"/>
    <x v="2"/>
    <x v="13"/>
    <x v="13"/>
    <m/>
    <m/>
    <m/>
    <m/>
    <m/>
    <m/>
    <n v="5"/>
    <n v="0"/>
    <m/>
    <m/>
    <m/>
    <m/>
    <m/>
    <m/>
    <m/>
    <m/>
  </r>
  <r>
    <x v="0"/>
    <x v="3"/>
    <x v="13"/>
    <x v="13"/>
    <m/>
    <m/>
    <m/>
    <m/>
    <m/>
    <m/>
    <n v="4"/>
    <n v="0"/>
    <m/>
    <m/>
    <m/>
    <m/>
    <m/>
    <m/>
    <m/>
    <m/>
  </r>
  <r>
    <x v="0"/>
    <x v="4"/>
    <x v="13"/>
    <x v="13"/>
    <m/>
    <m/>
    <m/>
    <m/>
    <m/>
    <m/>
    <n v="6"/>
    <n v="1"/>
    <m/>
    <m/>
    <m/>
    <m/>
    <m/>
    <m/>
    <m/>
    <m/>
  </r>
  <r>
    <x v="0"/>
    <x v="5"/>
    <x v="13"/>
    <x v="13"/>
    <m/>
    <m/>
    <m/>
    <m/>
    <m/>
    <m/>
    <n v="7"/>
    <n v="0"/>
    <m/>
    <m/>
    <m/>
    <m/>
    <m/>
    <m/>
    <m/>
    <m/>
  </r>
  <r>
    <x v="0"/>
    <x v="6"/>
    <x v="13"/>
    <x v="13"/>
    <m/>
    <m/>
    <m/>
    <m/>
    <m/>
    <m/>
    <n v="6"/>
    <n v="0"/>
    <m/>
    <m/>
    <m/>
    <m/>
    <m/>
    <m/>
    <m/>
    <m/>
  </r>
  <r>
    <x v="0"/>
    <x v="7"/>
    <x v="13"/>
    <x v="13"/>
    <m/>
    <m/>
    <m/>
    <m/>
    <m/>
    <m/>
    <n v="5"/>
    <n v="0"/>
    <m/>
    <m/>
    <m/>
    <m/>
    <m/>
    <m/>
    <m/>
    <m/>
  </r>
  <r>
    <x v="0"/>
    <x v="8"/>
    <x v="13"/>
    <x v="13"/>
    <m/>
    <m/>
    <m/>
    <m/>
    <m/>
    <m/>
    <n v="7"/>
    <n v="0"/>
    <m/>
    <m/>
    <m/>
    <m/>
    <m/>
    <m/>
    <m/>
    <m/>
  </r>
  <r>
    <x v="0"/>
    <x v="9"/>
    <x v="13"/>
    <x v="13"/>
    <m/>
    <m/>
    <m/>
    <m/>
    <m/>
    <m/>
    <n v="6"/>
    <n v="0"/>
    <m/>
    <m/>
    <m/>
    <m/>
    <m/>
    <m/>
    <m/>
    <m/>
  </r>
  <r>
    <x v="1"/>
    <x v="0"/>
    <x v="13"/>
    <x v="13"/>
    <m/>
    <m/>
    <m/>
    <m/>
    <m/>
    <m/>
    <n v="9"/>
    <n v="0"/>
    <m/>
    <m/>
    <m/>
    <m/>
    <m/>
    <m/>
    <m/>
    <m/>
  </r>
  <r>
    <x v="1"/>
    <x v="1"/>
    <x v="13"/>
    <x v="13"/>
    <m/>
    <m/>
    <m/>
    <m/>
    <m/>
    <m/>
    <n v="8"/>
    <n v="0"/>
    <m/>
    <m/>
    <m/>
    <m/>
    <m/>
    <m/>
    <m/>
    <m/>
  </r>
  <r>
    <x v="1"/>
    <x v="2"/>
    <x v="13"/>
    <x v="13"/>
    <m/>
    <m/>
    <m/>
    <m/>
    <m/>
    <m/>
    <n v="12"/>
    <n v="0"/>
    <m/>
    <m/>
    <m/>
    <m/>
    <m/>
    <m/>
    <m/>
    <m/>
  </r>
  <r>
    <x v="1"/>
    <x v="3"/>
    <x v="13"/>
    <x v="13"/>
    <m/>
    <m/>
    <m/>
    <m/>
    <m/>
    <m/>
    <n v="11"/>
    <n v="0"/>
    <m/>
    <m/>
    <m/>
    <m/>
    <m/>
    <m/>
    <m/>
    <m/>
  </r>
  <r>
    <x v="1"/>
    <x v="4"/>
    <x v="13"/>
    <x v="13"/>
    <m/>
    <m/>
    <m/>
    <m/>
    <m/>
    <m/>
    <n v="11"/>
    <n v="0"/>
    <m/>
    <m/>
    <m/>
    <m/>
    <m/>
    <m/>
    <m/>
    <m/>
  </r>
  <r>
    <x v="2"/>
    <x v="0"/>
    <x v="13"/>
    <x v="13"/>
    <m/>
    <m/>
    <m/>
    <m/>
    <m/>
    <m/>
    <n v="12"/>
    <n v="0"/>
    <m/>
    <m/>
    <m/>
    <m/>
    <m/>
    <m/>
    <m/>
    <m/>
  </r>
  <r>
    <x v="2"/>
    <x v="1"/>
    <x v="13"/>
    <x v="13"/>
    <m/>
    <m/>
    <m/>
    <m/>
    <m/>
    <m/>
    <n v="19"/>
    <n v="0"/>
    <s v="x"/>
    <m/>
    <m/>
    <m/>
    <m/>
    <m/>
    <m/>
    <m/>
  </r>
  <r>
    <x v="2"/>
    <x v="2"/>
    <x v="13"/>
    <x v="13"/>
    <m/>
    <m/>
    <m/>
    <m/>
    <m/>
    <m/>
    <n v="16"/>
    <n v="0"/>
    <m/>
    <m/>
    <m/>
    <m/>
    <m/>
    <m/>
    <m/>
    <m/>
  </r>
  <r>
    <x v="3"/>
    <x v="0"/>
    <x v="13"/>
    <x v="13"/>
    <m/>
    <m/>
    <m/>
    <m/>
    <m/>
    <m/>
    <n v="6"/>
    <n v="0"/>
    <m/>
    <m/>
    <m/>
    <m/>
    <m/>
    <m/>
    <m/>
    <m/>
  </r>
  <r>
    <x v="3"/>
    <x v="1"/>
    <x v="13"/>
    <x v="13"/>
    <m/>
    <m/>
    <m/>
    <m/>
    <m/>
    <m/>
    <n v="8"/>
    <n v="0"/>
    <m/>
    <m/>
    <m/>
    <m/>
    <m/>
    <m/>
    <m/>
    <m/>
  </r>
  <r>
    <x v="3"/>
    <x v="2"/>
    <x v="13"/>
    <x v="13"/>
    <m/>
    <m/>
    <m/>
    <m/>
    <m/>
    <m/>
    <n v="5"/>
    <n v="0"/>
    <m/>
    <m/>
    <m/>
    <m/>
    <m/>
    <m/>
    <m/>
    <m/>
  </r>
  <r>
    <x v="3"/>
    <x v="3"/>
    <x v="13"/>
    <x v="13"/>
    <m/>
    <m/>
    <m/>
    <m/>
    <m/>
    <m/>
    <n v="4"/>
    <n v="1"/>
    <s v="x"/>
    <m/>
    <m/>
    <m/>
    <m/>
    <m/>
    <m/>
    <m/>
  </r>
  <r>
    <x v="3"/>
    <x v="4"/>
    <x v="13"/>
    <x v="13"/>
    <m/>
    <m/>
    <m/>
    <m/>
    <m/>
    <m/>
    <n v="4"/>
    <n v="0"/>
    <m/>
    <m/>
    <m/>
    <m/>
    <m/>
    <m/>
    <m/>
    <m/>
  </r>
  <r>
    <x v="3"/>
    <x v="5"/>
    <x v="13"/>
    <x v="13"/>
    <m/>
    <m/>
    <m/>
    <m/>
    <m/>
    <m/>
    <n v="5"/>
    <n v="0"/>
    <m/>
    <m/>
    <m/>
    <m/>
    <m/>
    <m/>
    <m/>
    <m/>
  </r>
  <r>
    <x v="3"/>
    <x v="6"/>
    <x v="13"/>
    <x v="13"/>
    <m/>
    <m/>
    <m/>
    <m/>
    <m/>
    <m/>
    <n v="8"/>
    <n v="0"/>
    <m/>
    <m/>
    <m/>
    <m/>
    <m/>
    <m/>
    <m/>
    <m/>
  </r>
  <r>
    <x v="3"/>
    <x v="7"/>
    <x v="13"/>
    <x v="13"/>
    <m/>
    <m/>
    <m/>
    <m/>
    <m/>
    <m/>
    <n v="6"/>
    <n v="0"/>
    <s v="x"/>
    <m/>
    <m/>
    <m/>
    <m/>
    <m/>
    <m/>
    <m/>
  </r>
  <r>
    <x v="3"/>
    <x v="8"/>
    <x v="13"/>
    <x v="13"/>
    <m/>
    <m/>
    <m/>
    <m/>
    <m/>
    <m/>
    <n v="7"/>
    <n v="0"/>
    <m/>
    <m/>
    <m/>
    <m/>
    <m/>
    <m/>
    <m/>
    <m/>
  </r>
  <r>
    <x v="3"/>
    <x v="9"/>
    <x v="13"/>
    <x v="13"/>
    <m/>
    <m/>
    <m/>
    <m/>
    <m/>
    <m/>
    <n v="7"/>
    <n v="0"/>
    <m/>
    <m/>
    <m/>
    <m/>
    <m/>
    <m/>
    <m/>
    <m/>
  </r>
  <r>
    <x v="4"/>
    <x v="0"/>
    <x v="13"/>
    <x v="13"/>
    <m/>
    <m/>
    <m/>
    <m/>
    <m/>
    <m/>
    <n v="8"/>
    <n v="0"/>
    <m/>
    <m/>
    <m/>
    <m/>
    <m/>
    <m/>
    <m/>
    <m/>
  </r>
  <r>
    <x v="4"/>
    <x v="1"/>
    <x v="13"/>
    <x v="13"/>
    <m/>
    <m/>
    <m/>
    <m/>
    <m/>
    <m/>
    <n v="10"/>
    <n v="0"/>
    <m/>
    <m/>
    <m/>
    <m/>
    <m/>
    <m/>
    <m/>
    <m/>
  </r>
  <r>
    <x v="4"/>
    <x v="2"/>
    <x v="13"/>
    <x v="13"/>
    <m/>
    <m/>
    <m/>
    <m/>
    <m/>
    <m/>
    <n v="9"/>
    <n v="0"/>
    <m/>
    <m/>
    <m/>
    <m/>
    <m/>
    <m/>
    <m/>
    <m/>
  </r>
  <r>
    <x v="4"/>
    <x v="3"/>
    <x v="13"/>
    <x v="13"/>
    <m/>
    <m/>
    <m/>
    <m/>
    <m/>
    <m/>
    <n v="9"/>
    <n v="1"/>
    <m/>
    <m/>
    <m/>
    <m/>
    <m/>
    <m/>
    <m/>
    <m/>
  </r>
  <r>
    <x v="4"/>
    <x v="4"/>
    <x v="13"/>
    <x v="13"/>
    <m/>
    <m/>
    <m/>
    <m/>
    <m/>
    <m/>
    <n v="9"/>
    <n v="0"/>
    <m/>
    <m/>
    <m/>
    <m/>
    <m/>
    <m/>
    <m/>
    <m/>
  </r>
  <r>
    <x v="5"/>
    <x v="0"/>
    <x v="13"/>
    <x v="13"/>
    <m/>
    <m/>
    <m/>
    <m/>
    <m/>
    <m/>
    <n v="17"/>
    <n v="0"/>
    <m/>
    <m/>
    <m/>
    <m/>
    <m/>
    <m/>
    <m/>
    <m/>
  </r>
  <r>
    <x v="5"/>
    <x v="1"/>
    <x v="13"/>
    <x v="13"/>
    <m/>
    <m/>
    <m/>
    <m/>
    <m/>
    <m/>
    <n v="16"/>
    <n v="0"/>
    <m/>
    <m/>
    <m/>
    <m/>
    <m/>
    <m/>
    <m/>
    <m/>
  </r>
  <r>
    <x v="5"/>
    <x v="2"/>
    <x v="13"/>
    <x v="13"/>
    <m/>
    <m/>
    <m/>
    <m/>
    <m/>
    <m/>
    <n v="15"/>
    <n v="0"/>
    <m/>
    <m/>
    <m/>
    <m/>
    <m/>
    <m/>
    <m/>
    <m/>
  </r>
  <r>
    <x v="0"/>
    <x v="0"/>
    <x v="14"/>
    <x v="14"/>
    <m/>
    <m/>
    <m/>
    <m/>
    <m/>
    <m/>
    <n v="6"/>
    <n v="0"/>
    <m/>
    <m/>
    <n v="0"/>
    <n v="0"/>
    <n v="0"/>
    <n v="0"/>
    <m/>
    <m/>
  </r>
  <r>
    <x v="0"/>
    <x v="1"/>
    <x v="14"/>
    <x v="14"/>
    <m/>
    <m/>
    <m/>
    <m/>
    <m/>
    <m/>
    <n v="5"/>
    <n v="0"/>
    <s v="x"/>
    <m/>
    <n v="0"/>
    <n v="0"/>
    <n v="0"/>
    <n v="0"/>
    <m/>
    <m/>
  </r>
  <r>
    <x v="0"/>
    <x v="2"/>
    <x v="14"/>
    <x v="14"/>
    <m/>
    <m/>
    <m/>
    <m/>
    <m/>
    <m/>
    <n v="4"/>
    <n v="1"/>
    <m/>
    <m/>
    <n v="0"/>
    <n v="0"/>
    <n v="0"/>
    <n v="0"/>
    <m/>
    <m/>
  </r>
  <r>
    <x v="0"/>
    <x v="3"/>
    <x v="14"/>
    <x v="14"/>
    <m/>
    <m/>
    <m/>
    <m/>
    <m/>
    <m/>
    <n v="4"/>
    <n v="0"/>
    <m/>
    <m/>
    <n v="0"/>
    <n v="0"/>
    <n v="0"/>
    <n v="0"/>
    <m/>
    <m/>
  </r>
  <r>
    <x v="0"/>
    <x v="4"/>
    <x v="14"/>
    <x v="14"/>
    <m/>
    <m/>
    <m/>
    <m/>
    <m/>
    <m/>
    <n v="6"/>
    <n v="0"/>
    <m/>
    <m/>
    <n v="0"/>
    <n v="0"/>
    <n v="0"/>
    <n v="0"/>
    <m/>
    <m/>
  </r>
  <r>
    <x v="0"/>
    <x v="5"/>
    <x v="14"/>
    <x v="14"/>
    <m/>
    <m/>
    <m/>
    <m/>
    <m/>
    <m/>
    <n v="7"/>
    <n v="0"/>
    <m/>
    <m/>
    <n v="0"/>
    <n v="0"/>
    <n v="0"/>
    <n v="0"/>
    <m/>
    <m/>
  </r>
  <r>
    <x v="0"/>
    <x v="6"/>
    <x v="14"/>
    <x v="14"/>
    <m/>
    <m/>
    <m/>
    <m/>
    <m/>
    <m/>
    <n v="6"/>
    <n v="0"/>
    <m/>
    <m/>
    <n v="0"/>
    <n v="0"/>
    <n v="0"/>
    <n v="0"/>
    <m/>
    <m/>
  </r>
  <r>
    <x v="0"/>
    <x v="7"/>
    <x v="14"/>
    <x v="14"/>
    <m/>
    <m/>
    <m/>
    <m/>
    <m/>
    <m/>
    <n v="5"/>
    <n v="0"/>
    <m/>
    <m/>
    <n v="0"/>
    <n v="0"/>
    <n v="0"/>
    <n v="0"/>
    <m/>
    <m/>
  </r>
  <r>
    <x v="0"/>
    <x v="8"/>
    <x v="14"/>
    <x v="14"/>
    <m/>
    <m/>
    <m/>
    <m/>
    <m/>
    <m/>
    <n v="7"/>
    <n v="0"/>
    <m/>
    <m/>
    <n v="0"/>
    <n v="0"/>
    <n v="0"/>
    <n v="0"/>
    <m/>
    <m/>
  </r>
  <r>
    <x v="0"/>
    <x v="9"/>
    <x v="14"/>
    <x v="14"/>
    <m/>
    <m/>
    <m/>
    <m/>
    <m/>
    <m/>
    <n v="6"/>
    <n v="0"/>
    <m/>
    <m/>
    <n v="0"/>
    <n v="0"/>
    <n v="0"/>
    <n v="0"/>
    <m/>
    <m/>
  </r>
  <r>
    <x v="1"/>
    <x v="0"/>
    <x v="14"/>
    <x v="14"/>
    <m/>
    <m/>
    <m/>
    <m/>
    <m/>
    <m/>
    <n v="8"/>
    <n v="1"/>
    <m/>
    <m/>
    <n v="0"/>
    <n v="0"/>
    <n v="0"/>
    <n v="0"/>
    <m/>
    <m/>
  </r>
  <r>
    <x v="1"/>
    <x v="1"/>
    <x v="14"/>
    <x v="14"/>
    <m/>
    <m/>
    <m/>
    <m/>
    <m/>
    <m/>
    <n v="8"/>
    <n v="0"/>
    <m/>
    <m/>
    <n v="0"/>
    <n v="0"/>
    <n v="0"/>
    <n v="0"/>
    <m/>
    <m/>
  </r>
  <r>
    <x v="1"/>
    <x v="2"/>
    <x v="14"/>
    <x v="14"/>
    <m/>
    <m/>
    <m/>
    <m/>
    <m/>
    <m/>
    <n v="12"/>
    <n v="0"/>
    <m/>
    <m/>
    <n v="0"/>
    <n v="0"/>
    <n v="0"/>
    <n v="0"/>
    <m/>
    <m/>
  </r>
  <r>
    <x v="1"/>
    <x v="3"/>
    <x v="14"/>
    <x v="14"/>
    <m/>
    <m/>
    <m/>
    <m/>
    <m/>
    <m/>
    <n v="11"/>
    <n v="0"/>
    <m/>
    <m/>
    <n v="0"/>
    <n v="0"/>
    <n v="0"/>
    <n v="0"/>
    <m/>
    <m/>
  </r>
  <r>
    <x v="1"/>
    <x v="4"/>
    <x v="14"/>
    <x v="14"/>
    <m/>
    <m/>
    <m/>
    <m/>
    <m/>
    <m/>
    <n v="11"/>
    <n v="0"/>
    <m/>
    <m/>
    <n v="0"/>
    <n v="0"/>
    <n v="0"/>
    <n v="0"/>
    <m/>
    <m/>
  </r>
  <r>
    <x v="2"/>
    <x v="0"/>
    <x v="14"/>
    <x v="14"/>
    <m/>
    <m/>
    <m/>
    <m/>
    <m/>
    <m/>
    <n v="11"/>
    <n v="1"/>
    <m/>
    <m/>
    <n v="0"/>
    <n v="0"/>
    <n v="0"/>
    <n v="0"/>
    <m/>
    <m/>
  </r>
  <r>
    <x v="2"/>
    <x v="1"/>
    <x v="14"/>
    <x v="14"/>
    <m/>
    <m/>
    <m/>
    <m/>
    <m/>
    <m/>
    <n v="19"/>
    <n v="0"/>
    <m/>
    <m/>
    <n v="0"/>
    <n v="0"/>
    <n v="0"/>
    <n v="0"/>
    <m/>
    <m/>
  </r>
  <r>
    <x v="2"/>
    <x v="2"/>
    <x v="14"/>
    <x v="14"/>
    <m/>
    <m/>
    <m/>
    <m/>
    <m/>
    <m/>
    <n v="14"/>
    <n v="2"/>
    <m/>
    <m/>
    <n v="0"/>
    <n v="0"/>
    <n v="0"/>
    <n v="0"/>
    <m/>
    <m/>
  </r>
  <r>
    <x v="3"/>
    <x v="0"/>
    <x v="14"/>
    <x v="14"/>
    <m/>
    <m/>
    <m/>
    <m/>
    <m/>
    <m/>
    <n v="6"/>
    <n v="0"/>
    <m/>
    <m/>
    <n v="0"/>
    <n v="0"/>
    <n v="0"/>
    <n v="0"/>
    <m/>
    <m/>
  </r>
  <r>
    <x v="3"/>
    <x v="1"/>
    <x v="14"/>
    <x v="14"/>
    <m/>
    <m/>
    <m/>
    <m/>
    <m/>
    <m/>
    <n v="7"/>
    <n v="1"/>
    <m/>
    <m/>
    <n v="0"/>
    <n v="0"/>
    <n v="0"/>
    <n v="0"/>
    <m/>
    <m/>
  </r>
  <r>
    <x v="3"/>
    <x v="2"/>
    <x v="14"/>
    <x v="14"/>
    <m/>
    <m/>
    <m/>
    <m/>
    <m/>
    <m/>
    <n v="5"/>
    <n v="0"/>
    <m/>
    <m/>
    <n v="0"/>
    <n v="0"/>
    <n v="0"/>
    <n v="0"/>
    <m/>
    <m/>
  </r>
  <r>
    <x v="3"/>
    <x v="3"/>
    <x v="14"/>
    <x v="14"/>
    <m/>
    <m/>
    <m/>
    <m/>
    <m/>
    <m/>
    <n v="4"/>
    <n v="0"/>
    <m/>
    <m/>
    <n v="0"/>
    <n v="0"/>
    <n v="0"/>
    <n v="0"/>
    <m/>
    <m/>
  </r>
  <r>
    <x v="3"/>
    <x v="4"/>
    <x v="14"/>
    <x v="14"/>
    <m/>
    <m/>
    <m/>
    <m/>
    <m/>
    <m/>
    <n v="4"/>
    <n v="0"/>
    <m/>
    <m/>
    <n v="0"/>
    <n v="0"/>
    <n v="0"/>
    <n v="0"/>
    <m/>
    <m/>
  </r>
  <r>
    <x v="3"/>
    <x v="5"/>
    <x v="14"/>
    <x v="14"/>
    <m/>
    <m/>
    <m/>
    <m/>
    <m/>
    <m/>
    <n v="5"/>
    <n v="0"/>
    <m/>
    <m/>
    <n v="0"/>
    <n v="0"/>
    <n v="0"/>
    <n v="0"/>
    <m/>
    <m/>
  </r>
  <r>
    <x v="3"/>
    <x v="6"/>
    <x v="14"/>
    <x v="14"/>
    <m/>
    <m/>
    <m/>
    <m/>
    <m/>
    <m/>
    <n v="8"/>
    <n v="0"/>
    <m/>
    <m/>
    <n v="0"/>
    <n v="0"/>
    <n v="0"/>
    <n v="0"/>
    <m/>
    <m/>
  </r>
  <r>
    <x v="3"/>
    <x v="7"/>
    <x v="14"/>
    <x v="14"/>
    <m/>
    <m/>
    <m/>
    <m/>
    <m/>
    <m/>
    <n v="6"/>
    <n v="0"/>
    <m/>
    <m/>
    <n v="0"/>
    <n v="0"/>
    <n v="0"/>
    <n v="0"/>
    <m/>
    <m/>
  </r>
  <r>
    <x v="3"/>
    <x v="8"/>
    <x v="14"/>
    <x v="14"/>
    <m/>
    <m/>
    <m/>
    <m/>
    <m/>
    <m/>
    <n v="7"/>
    <n v="0"/>
    <s v="x"/>
    <m/>
    <n v="0"/>
    <n v="1"/>
    <n v="1"/>
    <n v="1"/>
    <m/>
    <m/>
  </r>
  <r>
    <x v="3"/>
    <x v="9"/>
    <x v="14"/>
    <x v="14"/>
    <m/>
    <m/>
    <m/>
    <m/>
    <m/>
    <m/>
    <n v="7"/>
    <n v="0"/>
    <m/>
    <m/>
    <n v="0"/>
    <n v="0"/>
    <n v="0"/>
    <n v="0"/>
    <m/>
    <m/>
  </r>
  <r>
    <x v="4"/>
    <x v="0"/>
    <x v="14"/>
    <x v="14"/>
    <m/>
    <m/>
    <m/>
    <m/>
    <m/>
    <m/>
    <n v="8"/>
    <n v="0"/>
    <m/>
    <m/>
    <n v="0"/>
    <n v="0"/>
    <n v="0"/>
    <n v="0"/>
    <m/>
    <m/>
  </r>
  <r>
    <x v="4"/>
    <x v="1"/>
    <x v="14"/>
    <x v="14"/>
    <m/>
    <m/>
    <m/>
    <m/>
    <m/>
    <m/>
    <n v="10"/>
    <n v="0"/>
    <m/>
    <m/>
    <n v="0"/>
    <n v="0"/>
    <n v="0"/>
    <n v="0"/>
    <m/>
    <m/>
  </r>
  <r>
    <x v="4"/>
    <x v="2"/>
    <x v="14"/>
    <x v="14"/>
    <m/>
    <m/>
    <m/>
    <m/>
    <m/>
    <m/>
    <n v="9"/>
    <n v="0"/>
    <m/>
    <m/>
    <n v="0"/>
    <n v="0"/>
    <n v="0"/>
    <n v="0"/>
    <m/>
    <m/>
  </r>
  <r>
    <x v="4"/>
    <x v="3"/>
    <x v="14"/>
    <x v="14"/>
    <m/>
    <m/>
    <m/>
    <m/>
    <m/>
    <m/>
    <n v="9"/>
    <n v="0"/>
    <m/>
    <m/>
    <n v="0"/>
    <n v="0"/>
    <n v="0"/>
    <n v="0"/>
    <m/>
    <m/>
  </r>
  <r>
    <x v="4"/>
    <x v="4"/>
    <x v="14"/>
    <x v="14"/>
    <m/>
    <m/>
    <m/>
    <m/>
    <m/>
    <m/>
    <n v="9"/>
    <n v="0"/>
    <m/>
    <m/>
    <n v="0"/>
    <n v="0"/>
    <n v="0"/>
    <n v="0"/>
    <m/>
    <m/>
  </r>
  <r>
    <x v="5"/>
    <x v="0"/>
    <x v="14"/>
    <x v="14"/>
    <m/>
    <m/>
    <m/>
    <m/>
    <m/>
    <m/>
    <n v="17"/>
    <n v="0"/>
    <m/>
    <m/>
    <n v="0"/>
    <n v="0"/>
    <n v="0"/>
    <n v="0"/>
    <m/>
    <m/>
  </r>
  <r>
    <x v="5"/>
    <x v="1"/>
    <x v="14"/>
    <x v="14"/>
    <m/>
    <m/>
    <m/>
    <m/>
    <m/>
    <m/>
    <n v="16"/>
    <n v="0"/>
    <m/>
    <m/>
    <n v="0"/>
    <n v="0"/>
    <n v="0"/>
    <n v="0"/>
    <m/>
    <m/>
  </r>
  <r>
    <x v="5"/>
    <x v="2"/>
    <x v="14"/>
    <x v="14"/>
    <m/>
    <m/>
    <m/>
    <m/>
    <m/>
    <m/>
    <n v="14"/>
    <n v="1"/>
    <m/>
    <m/>
    <n v="0"/>
    <n v="0"/>
    <n v="0"/>
    <n v="0"/>
    <m/>
    <m/>
  </r>
  <r>
    <x v="0"/>
    <x v="0"/>
    <x v="15"/>
    <x v="15"/>
    <n v="0.43099999999999999"/>
    <n v="71.833333333333329"/>
    <n v="6.2690000000000001"/>
    <m/>
    <n v="0.95500000000000007"/>
    <n v="159.16666666666669"/>
    <n v="6"/>
    <n v="0"/>
    <m/>
    <m/>
    <n v="0"/>
    <n v="1"/>
    <n v="1"/>
    <n v="1"/>
    <n v="16.666666666666664"/>
    <m/>
  </r>
  <r>
    <x v="0"/>
    <x v="1"/>
    <x v="15"/>
    <x v="15"/>
    <n v="0.36099999999999999"/>
    <n v="72.2"/>
    <n v="6.1269999999999998"/>
    <m/>
    <n v="0.81099999999999994"/>
    <n v="162.19999999999999"/>
    <n v="5"/>
    <n v="0"/>
    <m/>
    <m/>
    <n v="0"/>
    <n v="0"/>
    <n v="0"/>
    <n v="0"/>
    <n v="0"/>
    <m/>
  </r>
  <r>
    <x v="0"/>
    <x v="2"/>
    <x v="15"/>
    <x v="15"/>
    <n v="0.27300000000000002"/>
    <n v="68.25"/>
    <n v="7.2560000000000002"/>
    <m/>
    <n v="0.58300000000000018"/>
    <n v="145.75000000000006"/>
    <n v="4"/>
    <n v="0"/>
    <m/>
    <m/>
    <n v="0"/>
    <n v="0"/>
    <n v="0"/>
    <n v="0"/>
    <n v="0"/>
    <m/>
  </r>
  <r>
    <x v="0"/>
    <x v="3"/>
    <x v="15"/>
    <x v="15"/>
    <n v="0.34499999999999997"/>
    <n v="86.25"/>
    <n v="6.6639999999999997"/>
    <m/>
    <n v="0.75400000000000045"/>
    <n v="188.50000000000011"/>
    <n v="4"/>
    <n v="0"/>
    <m/>
    <m/>
    <n v="0"/>
    <n v="0"/>
    <n v="0"/>
    <n v="0"/>
    <n v="0"/>
    <m/>
  </r>
  <r>
    <x v="0"/>
    <x v="4"/>
    <x v="15"/>
    <x v="15"/>
    <n v="0.47699999999999998"/>
    <n v="95.4"/>
    <n v="5.8920000000000003"/>
    <m/>
    <n v="0.91299999999999937"/>
    <n v="182.59999999999988"/>
    <n v="5"/>
    <n v="1"/>
    <m/>
    <m/>
    <n v="0"/>
    <n v="0"/>
    <n v="0"/>
    <n v="0"/>
    <n v="0"/>
    <m/>
  </r>
  <r>
    <x v="0"/>
    <x v="5"/>
    <x v="15"/>
    <x v="15"/>
    <n v="0.54500000000000004"/>
    <n v="77.857142857142861"/>
    <n v="5.8310000000000004"/>
    <m/>
    <n v="1.3969999999999994"/>
    <n v="199.57142857142847"/>
    <n v="7"/>
    <n v="0"/>
    <m/>
    <m/>
    <n v="0"/>
    <n v="0"/>
    <n v="0"/>
    <n v="0"/>
    <n v="0"/>
    <m/>
  </r>
  <r>
    <x v="0"/>
    <x v="6"/>
    <x v="15"/>
    <x v="15"/>
    <n v="0.51700000000000002"/>
    <n v="86.166666666666671"/>
    <n v="6.1929999999999996"/>
    <m/>
    <n v="1.1470000000000002"/>
    <n v="191.16666666666671"/>
    <n v="6"/>
    <n v="0"/>
    <m/>
    <m/>
    <n v="0"/>
    <n v="0"/>
    <n v="0"/>
    <n v="0"/>
    <n v="0"/>
    <m/>
  </r>
  <r>
    <x v="0"/>
    <x v="7"/>
    <x v="15"/>
    <x v="15"/>
    <n v="0.441"/>
    <n v="88.2"/>
    <n v="6.3010000000000002"/>
    <m/>
    <n v="0.92799999999999994"/>
    <n v="185.6"/>
    <n v="5"/>
    <n v="0"/>
    <m/>
    <m/>
    <n v="0"/>
    <n v="0"/>
    <n v="0"/>
    <n v="0"/>
    <n v="0"/>
    <m/>
  </r>
  <r>
    <x v="0"/>
    <x v="8"/>
    <x v="15"/>
    <x v="15"/>
    <n v="0.73399999999999999"/>
    <n v="104.85714285714286"/>
    <n v="5.1959999999999997"/>
    <m/>
    <n v="1.7000000000000002"/>
    <n v="242.85714285714289"/>
    <n v="7"/>
    <n v="0"/>
    <m/>
    <m/>
    <n v="0"/>
    <n v="0"/>
    <n v="0"/>
    <n v="0"/>
    <n v="0"/>
    <m/>
  </r>
  <r>
    <x v="0"/>
    <x v="9"/>
    <x v="15"/>
    <x v="15"/>
    <n v="0.52700000000000002"/>
    <n v="87.833333333333329"/>
    <n v="5.3109999999999999"/>
    <m/>
    <n v="1.1349999999999998"/>
    <n v="189.16666666666663"/>
    <n v="6"/>
    <n v="0"/>
    <m/>
    <m/>
    <n v="0"/>
    <n v="0"/>
    <n v="0"/>
    <n v="0"/>
    <n v="0"/>
    <m/>
  </r>
  <r>
    <x v="1"/>
    <x v="0"/>
    <x v="15"/>
    <x v="15"/>
    <n v="0.55300000000000005"/>
    <n v="69.125"/>
    <n v="5.9939999999999998"/>
    <m/>
    <n v="1.2759999999999998"/>
    <n v="159.49999999999997"/>
    <n v="8"/>
    <n v="0"/>
    <m/>
    <m/>
    <n v="0"/>
    <n v="0"/>
    <n v="0"/>
    <n v="0"/>
    <n v="0"/>
    <m/>
  </r>
  <r>
    <x v="1"/>
    <x v="1"/>
    <x v="15"/>
    <x v="15"/>
    <n v="0.49199999999999999"/>
    <n v="61.5"/>
    <n v="6.0979999999999999"/>
    <m/>
    <n v="0.73599999999999977"/>
    <n v="91.999999999999972"/>
    <n v="8"/>
    <n v="0"/>
    <m/>
    <m/>
    <n v="0"/>
    <n v="0"/>
    <n v="0"/>
    <n v="0"/>
    <n v="0"/>
    <m/>
  </r>
  <r>
    <x v="1"/>
    <x v="2"/>
    <x v="15"/>
    <x v="15"/>
    <n v="0.9"/>
    <n v="75"/>
    <n v="6.3440000000000003"/>
    <m/>
    <n v="1.9889999999999999"/>
    <n v="165.74999999999997"/>
    <n v="12"/>
    <n v="0"/>
    <m/>
    <m/>
    <n v="0"/>
    <n v="0"/>
    <n v="0"/>
    <n v="0"/>
    <n v="0"/>
    <m/>
  </r>
  <r>
    <x v="1"/>
    <x v="3"/>
    <x v="15"/>
    <x v="15"/>
    <n v="0.75600000000000001"/>
    <n v="68.727272727272734"/>
    <n v="5.3019999999999996"/>
    <m/>
    <n v="1.6370000000000005"/>
    <n v="148.81818181818184"/>
    <n v="11"/>
    <n v="0"/>
    <m/>
    <m/>
    <n v="0"/>
    <n v="0"/>
    <n v="0"/>
    <n v="0"/>
    <n v="0"/>
    <m/>
  </r>
  <r>
    <x v="1"/>
    <x v="4"/>
    <x v="15"/>
    <x v="15"/>
    <n v="1.2110000000000001"/>
    <n v="110.09090909090909"/>
    <n v="4.2430000000000003"/>
    <m/>
    <n v="2.7989999999999995"/>
    <n v="254.45454545454544"/>
    <n v="11"/>
    <n v="0"/>
    <m/>
    <m/>
    <n v="0"/>
    <n v="0"/>
    <n v="0"/>
    <n v="0"/>
    <n v="0"/>
    <m/>
  </r>
  <r>
    <x v="2"/>
    <x v="0"/>
    <x v="15"/>
    <x v="15"/>
    <n v="0.89900000000000002"/>
    <n v="81.727272727272734"/>
    <n v="4.5839999999999996"/>
    <m/>
    <n v="1.9390000000000001"/>
    <n v="176.27272727272728"/>
    <n v="11"/>
    <n v="0"/>
    <m/>
    <m/>
    <n v="0"/>
    <n v="0"/>
    <n v="0"/>
    <n v="0"/>
    <n v="0"/>
    <m/>
  </r>
  <r>
    <x v="2"/>
    <x v="1"/>
    <x v="15"/>
    <x v="15"/>
    <n v="1.2809999999999999"/>
    <n v="67.421052631578931"/>
    <n v="5.7960000000000003"/>
    <m/>
    <n v="2.6659999999999995"/>
    <n v="140.31578947368416"/>
    <n v="19"/>
    <n v="0"/>
    <m/>
    <m/>
    <n v="0"/>
    <n v="0"/>
    <n v="0"/>
    <n v="0"/>
    <n v="0"/>
    <m/>
  </r>
  <r>
    <x v="2"/>
    <x v="2"/>
    <x v="15"/>
    <x v="15"/>
    <n v="1.0129999999999999"/>
    <n v="72.357142857142861"/>
    <n v="5.7009999999999996"/>
    <m/>
    <n v="2.3389999999999995"/>
    <n v="167.07142857142853"/>
    <n v="14"/>
    <n v="0"/>
    <m/>
    <m/>
    <n v="0"/>
    <n v="0"/>
    <n v="0"/>
    <n v="0"/>
    <n v="0"/>
    <m/>
  </r>
  <r>
    <x v="3"/>
    <x v="0"/>
    <x v="15"/>
    <x v="15"/>
    <n v="0.223"/>
    <n v="37.166666666666664"/>
    <n v="7.3869999999999996"/>
    <m/>
    <n v="0.25800000000000001"/>
    <n v="43"/>
    <n v="6"/>
    <n v="0"/>
    <m/>
    <m/>
    <n v="1"/>
    <n v="2"/>
    <n v="3"/>
    <n v="3"/>
    <n v="50"/>
    <m/>
  </r>
  <r>
    <x v="3"/>
    <x v="1"/>
    <x v="15"/>
    <x v="15"/>
    <n v="0.436"/>
    <n v="62.285714285714285"/>
    <n v="5.8220000000000001"/>
    <m/>
    <n v="0.95599999999999952"/>
    <n v="136.5714285714285"/>
    <n v="7"/>
    <n v="0"/>
    <m/>
    <m/>
    <n v="0"/>
    <n v="2"/>
    <n v="2"/>
    <n v="2"/>
    <n v="28.571428571428569"/>
    <m/>
  </r>
  <r>
    <x v="3"/>
    <x v="2"/>
    <x v="15"/>
    <x v="15"/>
    <n v="0.221"/>
    <n v="44.2"/>
    <n v="6.6760000000000002"/>
    <m/>
    <n v="0.37199999999999989"/>
    <n v="74.399999999999977"/>
    <n v="5"/>
    <n v="0"/>
    <m/>
    <m/>
    <n v="0"/>
    <n v="2"/>
    <n v="2"/>
    <n v="2"/>
    <n v="40"/>
    <m/>
  </r>
  <r>
    <x v="3"/>
    <x v="3"/>
    <x v="15"/>
    <x v="15"/>
    <n v="0.20399999999999999"/>
    <n v="51"/>
    <n v="6.6289999999999996"/>
    <m/>
    <n v="0.34600000000000009"/>
    <n v="86.500000000000028"/>
    <n v="4"/>
    <n v="0"/>
    <m/>
    <m/>
    <n v="0"/>
    <n v="0"/>
    <n v="0"/>
    <n v="0"/>
    <n v="0"/>
    <m/>
  </r>
  <r>
    <x v="3"/>
    <x v="4"/>
    <x v="15"/>
    <x v="15"/>
    <n v="0.35"/>
    <n v="87.5"/>
    <n v="5.03"/>
    <m/>
    <n v="0.9009999999999998"/>
    <n v="225.24999999999994"/>
    <n v="4"/>
    <n v="0"/>
    <m/>
    <m/>
    <n v="0"/>
    <n v="0"/>
    <n v="0"/>
    <n v="0"/>
    <n v="0"/>
    <m/>
  </r>
  <r>
    <x v="3"/>
    <x v="5"/>
    <x v="15"/>
    <x v="15"/>
    <n v="0.307"/>
    <n v="61.4"/>
    <n v="6.8310000000000004"/>
    <m/>
    <n v="0.43499999999999961"/>
    <n v="86.999999999999929"/>
    <n v="5"/>
    <n v="0"/>
    <m/>
    <m/>
    <n v="0"/>
    <n v="0"/>
    <n v="0"/>
    <n v="0"/>
    <n v="0"/>
    <m/>
  </r>
  <r>
    <x v="3"/>
    <x v="6"/>
    <x v="15"/>
    <x v="15"/>
    <n v="0.75600000000000001"/>
    <n v="94.5"/>
    <n v="6.12"/>
    <m/>
    <n v="1.6209999999999996"/>
    <n v="202.62499999999994"/>
    <n v="8"/>
    <n v="0"/>
    <m/>
    <m/>
    <n v="0"/>
    <n v="0"/>
    <n v="0"/>
    <n v="0"/>
    <n v="0"/>
    <m/>
  </r>
  <r>
    <x v="3"/>
    <x v="7"/>
    <x v="15"/>
    <x v="15"/>
    <n v="0.59299999999999997"/>
    <n v="98.833333333333329"/>
    <n v="4.7089999999999996"/>
    <m/>
    <n v="1.2270000000000003"/>
    <n v="204.50000000000006"/>
    <n v="6"/>
    <n v="0"/>
    <m/>
    <m/>
    <n v="0"/>
    <n v="0"/>
    <n v="0"/>
    <n v="0"/>
    <n v="0"/>
    <m/>
  </r>
  <r>
    <x v="3"/>
    <x v="8"/>
    <x v="15"/>
    <x v="15"/>
    <n v="0.47299999999999998"/>
    <n v="78.833333333333329"/>
    <n v="5.8109999999999999"/>
    <m/>
    <n v="0.90200000000000014"/>
    <n v="150.33333333333334"/>
    <n v="6"/>
    <n v="0"/>
    <m/>
    <m/>
    <n v="0"/>
    <n v="0"/>
    <n v="0"/>
    <n v="1"/>
    <n v="16.666666666666664"/>
    <m/>
  </r>
  <r>
    <x v="3"/>
    <x v="9"/>
    <x v="15"/>
    <x v="15"/>
    <n v="0.56799999999999995"/>
    <n v="81.142857142857139"/>
    <n v="5.8819999999999997"/>
    <m/>
    <n v="1.0410000000000004"/>
    <n v="148.71428571428578"/>
    <n v="7"/>
    <n v="0"/>
    <m/>
    <m/>
    <n v="0"/>
    <n v="0"/>
    <n v="0"/>
    <n v="0"/>
    <n v="0"/>
    <m/>
  </r>
  <r>
    <x v="4"/>
    <x v="0"/>
    <x v="15"/>
    <x v="15"/>
    <n v="0.43099999999999999"/>
    <n v="53.875"/>
    <n v="5.6609999999999996"/>
    <m/>
    <n v="0.89100000000000001"/>
    <n v="111.375"/>
    <n v="8"/>
    <n v="0"/>
    <m/>
    <m/>
    <n v="0"/>
    <n v="0"/>
    <n v="0"/>
    <n v="0"/>
    <n v="0"/>
    <m/>
  </r>
  <r>
    <x v="4"/>
    <x v="1"/>
    <x v="15"/>
    <x v="15"/>
    <n v="0.83"/>
    <n v="82.999999999999986"/>
    <n v="4.9850000000000003"/>
    <m/>
    <n v="1.806"/>
    <n v="180.60000000000002"/>
    <n v="10"/>
    <n v="0"/>
    <m/>
    <m/>
    <n v="0"/>
    <n v="0"/>
    <n v="0"/>
    <n v="0"/>
    <n v="0"/>
    <m/>
  </r>
  <r>
    <x v="4"/>
    <x v="2"/>
    <x v="15"/>
    <x v="15"/>
    <n v="0.58499999999999996"/>
    <n v="65"/>
    <n v="4.9800000000000004"/>
    <m/>
    <n v="1.2319999999999993"/>
    <n v="136.8888888888888"/>
    <n v="9"/>
    <n v="0"/>
    <m/>
    <m/>
    <n v="0"/>
    <n v="0"/>
    <n v="0"/>
    <n v="0"/>
    <n v="0"/>
    <m/>
  </r>
  <r>
    <x v="4"/>
    <x v="3"/>
    <x v="15"/>
    <x v="15"/>
    <n v="0.44700000000000001"/>
    <n v="49.666666666666664"/>
    <n v="5.4610000000000003"/>
    <m/>
    <n v="0.87199999999999989"/>
    <n v="96.888888888888872"/>
    <n v="9"/>
    <n v="0"/>
    <m/>
    <m/>
    <n v="0"/>
    <n v="0"/>
    <n v="0"/>
    <n v="0"/>
    <n v="0"/>
    <m/>
  </r>
  <r>
    <x v="4"/>
    <x v="4"/>
    <x v="15"/>
    <x v="15"/>
    <n v="0.66100000000000003"/>
    <n v="73.444444444444457"/>
    <n v="5.33"/>
    <m/>
    <n v="1.1660000000000004"/>
    <n v="129.5555555555556"/>
    <n v="9"/>
    <n v="0"/>
    <m/>
    <m/>
    <n v="0"/>
    <n v="1"/>
    <n v="1"/>
    <n v="1"/>
    <n v="11.111111111111111"/>
    <m/>
  </r>
  <r>
    <x v="5"/>
    <x v="0"/>
    <x v="15"/>
    <x v="15"/>
    <n v="1.4"/>
    <n v="82.352941176470594"/>
    <n v="3.9620000000000002"/>
    <m/>
    <n v="3.1069999999999998"/>
    <n v="182.76470588235293"/>
    <n v="17"/>
    <n v="0"/>
    <m/>
    <m/>
    <n v="0"/>
    <n v="1"/>
    <n v="1"/>
    <n v="1"/>
    <n v="5.8823529411764701"/>
    <m/>
  </r>
  <r>
    <x v="5"/>
    <x v="1"/>
    <x v="15"/>
    <x v="15"/>
    <n v="1.141"/>
    <n v="71.3125"/>
    <n v="5.7469999999999999"/>
    <m/>
    <n v="2.8629999999999995"/>
    <n v="178.93749999999997"/>
    <n v="16"/>
    <n v="0"/>
    <m/>
    <m/>
    <n v="0"/>
    <n v="0"/>
    <n v="0"/>
    <n v="0"/>
    <n v="0"/>
    <m/>
  </r>
  <r>
    <x v="5"/>
    <x v="2"/>
    <x v="15"/>
    <x v="15"/>
    <n v="1.2150000000000001"/>
    <n v="86.785714285714292"/>
    <n v="4.476"/>
    <m/>
    <n v="2.8330000000000002"/>
    <n v="202.35714285714286"/>
    <n v="14"/>
    <n v="0"/>
    <m/>
    <m/>
    <n v="0"/>
    <n v="0"/>
    <n v="0"/>
    <n v="0"/>
    <n v="0"/>
    <m/>
  </r>
  <r>
    <x v="0"/>
    <x v="0"/>
    <x v="16"/>
    <x v="16"/>
    <m/>
    <m/>
    <m/>
    <m/>
    <m/>
    <m/>
    <n v="5"/>
    <n v="0"/>
    <m/>
    <m/>
    <n v="0"/>
    <n v="1"/>
    <n v="1"/>
    <n v="2"/>
    <n v="33.333333333333329"/>
    <m/>
  </r>
  <r>
    <x v="0"/>
    <x v="1"/>
    <x v="16"/>
    <x v="16"/>
    <m/>
    <m/>
    <m/>
    <m/>
    <m/>
    <m/>
    <n v="5"/>
    <n v="0"/>
    <m/>
    <m/>
    <n v="0"/>
    <n v="1"/>
    <n v="1"/>
    <n v="1"/>
    <n v="20"/>
    <m/>
  </r>
  <r>
    <x v="0"/>
    <x v="2"/>
    <x v="16"/>
    <x v="16"/>
    <m/>
    <m/>
    <m/>
    <m/>
    <m/>
    <m/>
    <n v="4"/>
    <n v="0"/>
    <m/>
    <m/>
    <n v="0"/>
    <n v="0"/>
    <n v="0"/>
    <n v="0"/>
    <n v="0"/>
    <m/>
  </r>
  <r>
    <x v="0"/>
    <x v="3"/>
    <x v="16"/>
    <x v="16"/>
    <m/>
    <m/>
    <m/>
    <m/>
    <m/>
    <m/>
    <n v="4"/>
    <n v="0"/>
    <m/>
    <m/>
    <n v="0"/>
    <n v="0"/>
    <n v="0"/>
    <n v="0"/>
    <n v="0"/>
    <m/>
  </r>
  <r>
    <x v="0"/>
    <x v="4"/>
    <x v="16"/>
    <x v="16"/>
    <m/>
    <m/>
    <m/>
    <m/>
    <m/>
    <m/>
    <n v="5"/>
    <n v="0"/>
    <m/>
    <m/>
    <n v="0"/>
    <n v="0"/>
    <n v="0"/>
    <n v="0"/>
    <n v="0"/>
    <m/>
  </r>
  <r>
    <x v="0"/>
    <x v="5"/>
    <x v="16"/>
    <x v="16"/>
    <m/>
    <m/>
    <m/>
    <m/>
    <m/>
    <m/>
    <n v="7"/>
    <n v="0"/>
    <m/>
    <m/>
    <n v="0"/>
    <n v="0"/>
    <n v="0"/>
    <n v="0"/>
    <n v="0"/>
    <m/>
  </r>
  <r>
    <x v="0"/>
    <x v="6"/>
    <x v="16"/>
    <x v="16"/>
    <m/>
    <m/>
    <m/>
    <m/>
    <m/>
    <m/>
    <n v="6"/>
    <n v="0"/>
    <m/>
    <m/>
    <n v="1"/>
    <n v="1"/>
    <n v="2"/>
    <n v="2"/>
    <n v="33.333333333333329"/>
    <m/>
  </r>
  <r>
    <x v="0"/>
    <x v="7"/>
    <x v="16"/>
    <x v="16"/>
    <m/>
    <m/>
    <m/>
    <m/>
    <m/>
    <m/>
    <n v="5"/>
    <n v="0"/>
    <m/>
    <m/>
    <n v="0"/>
    <n v="1"/>
    <n v="1"/>
    <n v="1"/>
    <n v="20"/>
    <m/>
  </r>
  <r>
    <x v="0"/>
    <x v="8"/>
    <x v="16"/>
    <x v="16"/>
    <m/>
    <m/>
    <m/>
    <m/>
    <m/>
    <m/>
    <n v="7"/>
    <n v="0"/>
    <m/>
    <m/>
    <n v="0"/>
    <n v="0"/>
    <n v="0"/>
    <n v="0"/>
    <n v="0"/>
    <m/>
  </r>
  <r>
    <x v="0"/>
    <x v="9"/>
    <x v="16"/>
    <x v="16"/>
    <m/>
    <m/>
    <m/>
    <m/>
    <m/>
    <m/>
    <n v="6"/>
    <n v="0"/>
    <m/>
    <m/>
    <n v="0"/>
    <n v="1"/>
    <n v="1"/>
    <n v="1"/>
    <n v="16.666666666666664"/>
    <m/>
  </r>
  <r>
    <x v="1"/>
    <x v="0"/>
    <x v="16"/>
    <x v="16"/>
    <m/>
    <m/>
    <m/>
    <m/>
    <m/>
    <m/>
    <n v="8"/>
    <n v="0"/>
    <m/>
    <m/>
    <n v="0"/>
    <n v="0"/>
    <n v="0"/>
    <n v="0"/>
    <n v="0"/>
    <m/>
  </r>
  <r>
    <x v="1"/>
    <x v="1"/>
    <x v="16"/>
    <x v="16"/>
    <m/>
    <m/>
    <m/>
    <m/>
    <m/>
    <m/>
    <n v="8"/>
    <n v="0"/>
    <m/>
    <m/>
    <n v="0"/>
    <n v="1"/>
    <n v="1"/>
    <n v="1"/>
    <n v="12.5"/>
    <m/>
  </r>
  <r>
    <x v="1"/>
    <x v="2"/>
    <x v="16"/>
    <x v="16"/>
    <m/>
    <m/>
    <m/>
    <m/>
    <m/>
    <m/>
    <n v="12"/>
    <n v="0"/>
    <m/>
    <m/>
    <n v="0"/>
    <n v="0"/>
    <n v="0"/>
    <n v="0"/>
    <n v="0"/>
    <m/>
  </r>
  <r>
    <x v="1"/>
    <x v="3"/>
    <x v="16"/>
    <x v="16"/>
    <m/>
    <m/>
    <m/>
    <m/>
    <m/>
    <m/>
    <n v="11"/>
    <n v="0"/>
    <m/>
    <m/>
    <n v="1"/>
    <n v="1"/>
    <n v="2"/>
    <n v="2"/>
    <n v="18.181818181818183"/>
    <m/>
  </r>
  <r>
    <x v="1"/>
    <x v="4"/>
    <x v="16"/>
    <x v="16"/>
    <m/>
    <m/>
    <m/>
    <m/>
    <m/>
    <m/>
    <n v="11"/>
    <n v="0"/>
    <m/>
    <m/>
    <n v="0"/>
    <n v="0"/>
    <n v="0"/>
    <n v="0"/>
    <n v="0"/>
    <m/>
  </r>
  <r>
    <x v="2"/>
    <x v="0"/>
    <x v="16"/>
    <x v="16"/>
    <m/>
    <m/>
    <m/>
    <m/>
    <m/>
    <m/>
    <n v="11"/>
    <n v="0"/>
    <m/>
    <m/>
    <n v="0"/>
    <n v="1"/>
    <n v="1"/>
    <n v="1"/>
    <n v="9.0909090909090917"/>
    <m/>
  </r>
  <r>
    <x v="2"/>
    <x v="1"/>
    <x v="16"/>
    <x v="16"/>
    <m/>
    <m/>
    <m/>
    <m/>
    <m/>
    <m/>
    <n v="19"/>
    <n v="0"/>
    <m/>
    <m/>
    <n v="0"/>
    <n v="2"/>
    <n v="2"/>
    <n v="2"/>
    <n v="10.526315789473683"/>
    <m/>
  </r>
  <r>
    <x v="2"/>
    <x v="2"/>
    <x v="16"/>
    <x v="16"/>
    <m/>
    <m/>
    <m/>
    <m/>
    <m/>
    <m/>
    <n v="14"/>
    <n v="0"/>
    <m/>
    <m/>
    <n v="0"/>
    <n v="0"/>
    <n v="0"/>
    <n v="0"/>
    <n v="0"/>
    <m/>
  </r>
  <r>
    <x v="3"/>
    <x v="0"/>
    <x v="16"/>
    <x v="16"/>
    <m/>
    <m/>
    <m/>
    <m/>
    <m/>
    <m/>
    <n v="2"/>
    <n v="1"/>
    <m/>
    <m/>
    <n v="1"/>
    <n v="0"/>
    <n v="1"/>
    <n v="4"/>
    <n v="66.666666666666657"/>
    <m/>
  </r>
  <r>
    <x v="3"/>
    <x v="1"/>
    <x v="16"/>
    <x v="16"/>
    <m/>
    <m/>
    <m/>
    <m/>
    <m/>
    <m/>
    <n v="5"/>
    <n v="0"/>
    <m/>
    <m/>
    <n v="0"/>
    <n v="1"/>
    <n v="1"/>
    <n v="3"/>
    <n v="42.857142857142854"/>
    <m/>
  </r>
  <r>
    <x v="3"/>
    <x v="2"/>
    <x v="16"/>
    <x v="16"/>
    <m/>
    <m/>
    <m/>
    <m/>
    <m/>
    <m/>
    <n v="3"/>
    <n v="0"/>
    <m/>
    <m/>
    <n v="1"/>
    <n v="0"/>
    <n v="1"/>
    <n v="3"/>
    <n v="60"/>
    <m/>
  </r>
  <r>
    <x v="3"/>
    <x v="3"/>
    <x v="16"/>
    <x v="16"/>
    <m/>
    <m/>
    <m/>
    <m/>
    <m/>
    <m/>
    <n v="4"/>
    <n v="0"/>
    <m/>
    <m/>
    <n v="1"/>
    <n v="2"/>
    <n v="3"/>
    <n v="3"/>
    <n v="75"/>
    <m/>
  </r>
  <r>
    <x v="3"/>
    <x v="4"/>
    <x v="16"/>
    <x v="16"/>
    <m/>
    <m/>
    <m/>
    <m/>
    <m/>
    <m/>
    <n v="4"/>
    <n v="0"/>
    <m/>
    <m/>
    <n v="0"/>
    <n v="0"/>
    <n v="0"/>
    <n v="0"/>
    <n v="0"/>
    <m/>
  </r>
  <r>
    <x v="3"/>
    <x v="5"/>
    <x v="16"/>
    <x v="16"/>
    <m/>
    <m/>
    <m/>
    <m/>
    <m/>
    <m/>
    <n v="5"/>
    <n v="0"/>
    <m/>
    <m/>
    <n v="2"/>
    <n v="1"/>
    <n v="3"/>
    <n v="3"/>
    <n v="60"/>
    <m/>
  </r>
  <r>
    <x v="3"/>
    <x v="6"/>
    <x v="16"/>
    <x v="16"/>
    <m/>
    <m/>
    <m/>
    <m/>
    <m/>
    <m/>
    <n v="8"/>
    <n v="0"/>
    <m/>
    <m/>
    <n v="1"/>
    <n v="0"/>
    <n v="1"/>
    <n v="1"/>
    <n v="12.5"/>
    <m/>
  </r>
  <r>
    <x v="3"/>
    <x v="7"/>
    <x v="16"/>
    <x v="16"/>
    <m/>
    <m/>
    <m/>
    <m/>
    <m/>
    <m/>
    <n v="6"/>
    <n v="0"/>
    <m/>
    <m/>
    <n v="0"/>
    <n v="1"/>
    <n v="1"/>
    <n v="1"/>
    <n v="16.666666666666664"/>
    <m/>
  </r>
  <r>
    <x v="3"/>
    <x v="8"/>
    <x v="16"/>
    <x v="16"/>
    <m/>
    <m/>
    <m/>
    <m/>
    <m/>
    <m/>
    <n v="5"/>
    <n v="1"/>
    <m/>
    <m/>
    <n v="0"/>
    <n v="3"/>
    <n v="3"/>
    <n v="4"/>
    <n v="66.666666666666657"/>
    <m/>
  </r>
  <r>
    <x v="3"/>
    <x v="9"/>
    <x v="16"/>
    <x v="16"/>
    <m/>
    <m/>
    <m/>
    <m/>
    <m/>
    <m/>
    <n v="7"/>
    <n v="0"/>
    <m/>
    <m/>
    <n v="1"/>
    <n v="0"/>
    <n v="1"/>
    <n v="1"/>
    <n v="14.285714285714285"/>
    <m/>
  </r>
  <r>
    <x v="4"/>
    <x v="0"/>
    <x v="16"/>
    <x v="16"/>
    <m/>
    <m/>
    <m/>
    <m/>
    <m/>
    <m/>
    <n v="8"/>
    <n v="0"/>
    <m/>
    <m/>
    <n v="4"/>
    <n v="2"/>
    <n v="6"/>
    <n v="6"/>
    <n v="75"/>
    <m/>
  </r>
  <r>
    <x v="4"/>
    <x v="1"/>
    <x v="16"/>
    <x v="16"/>
    <m/>
    <m/>
    <m/>
    <m/>
    <m/>
    <m/>
    <n v="10"/>
    <n v="0"/>
    <m/>
    <m/>
    <n v="1"/>
    <n v="3"/>
    <n v="4"/>
    <n v="4"/>
    <n v="40"/>
    <m/>
  </r>
  <r>
    <x v="4"/>
    <x v="2"/>
    <x v="16"/>
    <x v="16"/>
    <m/>
    <m/>
    <m/>
    <m/>
    <m/>
    <m/>
    <n v="9"/>
    <n v="0"/>
    <m/>
    <m/>
    <n v="2"/>
    <n v="2"/>
    <n v="4"/>
    <n v="4"/>
    <n v="44.444444444444443"/>
    <m/>
  </r>
  <r>
    <x v="4"/>
    <x v="3"/>
    <x v="16"/>
    <x v="16"/>
    <m/>
    <m/>
    <m/>
    <m/>
    <m/>
    <m/>
    <n v="8"/>
    <n v="1"/>
    <m/>
    <m/>
    <n v="1"/>
    <n v="1"/>
    <n v="2"/>
    <n v="2"/>
    <n v="22.222222222222221"/>
    <m/>
  </r>
  <r>
    <x v="4"/>
    <x v="4"/>
    <x v="16"/>
    <x v="16"/>
    <m/>
    <m/>
    <m/>
    <m/>
    <m/>
    <m/>
    <n v="8"/>
    <n v="0"/>
    <m/>
    <m/>
    <n v="0"/>
    <n v="2"/>
    <n v="2"/>
    <n v="3"/>
    <n v="33.333333333333329"/>
    <m/>
  </r>
  <r>
    <x v="5"/>
    <x v="0"/>
    <x v="16"/>
    <x v="16"/>
    <m/>
    <m/>
    <m/>
    <m/>
    <m/>
    <m/>
    <n v="15"/>
    <n v="1"/>
    <m/>
    <m/>
    <n v="1"/>
    <n v="4"/>
    <n v="5"/>
    <n v="6"/>
    <n v="35.294117647058826"/>
    <m/>
  </r>
  <r>
    <x v="5"/>
    <x v="1"/>
    <x v="16"/>
    <x v="16"/>
    <m/>
    <m/>
    <m/>
    <m/>
    <m/>
    <m/>
    <n v="16"/>
    <n v="0"/>
    <m/>
    <m/>
    <n v="0"/>
    <n v="1"/>
    <n v="1"/>
    <n v="1"/>
    <n v="6.25"/>
    <m/>
  </r>
  <r>
    <x v="5"/>
    <x v="2"/>
    <x v="16"/>
    <x v="16"/>
    <m/>
    <m/>
    <m/>
    <m/>
    <m/>
    <m/>
    <n v="14"/>
    <n v="0"/>
    <m/>
    <m/>
    <n v="1"/>
    <n v="1"/>
    <n v="2"/>
    <n v="2"/>
    <n v="14.285714285714285"/>
    <m/>
  </r>
  <r>
    <x v="0"/>
    <x v="0"/>
    <x v="17"/>
    <x v="17"/>
    <m/>
    <m/>
    <m/>
    <m/>
    <m/>
    <m/>
    <n v="4"/>
    <n v="0"/>
    <m/>
    <m/>
    <n v="1"/>
    <n v="0"/>
    <n v="1"/>
    <n v="3"/>
    <n v="50"/>
    <m/>
  </r>
  <r>
    <x v="0"/>
    <x v="1"/>
    <x v="17"/>
    <x v="17"/>
    <m/>
    <m/>
    <m/>
    <m/>
    <m/>
    <m/>
    <n v="4"/>
    <n v="0"/>
    <m/>
    <m/>
    <n v="1"/>
    <n v="0"/>
    <n v="1"/>
    <n v="2"/>
    <n v="40"/>
    <m/>
  </r>
  <r>
    <x v="0"/>
    <x v="2"/>
    <x v="17"/>
    <x v="17"/>
    <m/>
    <m/>
    <m/>
    <m/>
    <m/>
    <m/>
    <n v="4"/>
    <n v="0"/>
    <m/>
    <m/>
    <n v="0"/>
    <n v="0"/>
    <n v="0"/>
    <n v="0"/>
    <n v="0"/>
    <m/>
  </r>
  <r>
    <x v="0"/>
    <x v="3"/>
    <x v="17"/>
    <x v="17"/>
    <m/>
    <m/>
    <m/>
    <m/>
    <m/>
    <m/>
    <n v="4"/>
    <n v="0"/>
    <m/>
    <m/>
    <n v="1"/>
    <n v="1"/>
    <n v="2"/>
    <n v="2"/>
    <n v="50"/>
    <m/>
  </r>
  <r>
    <x v="0"/>
    <x v="4"/>
    <x v="17"/>
    <x v="17"/>
    <m/>
    <m/>
    <m/>
    <m/>
    <m/>
    <m/>
    <n v="5"/>
    <n v="0"/>
    <m/>
    <m/>
    <n v="2"/>
    <n v="1"/>
    <n v="3"/>
    <n v="3"/>
    <n v="60"/>
    <m/>
  </r>
  <r>
    <x v="0"/>
    <x v="5"/>
    <x v="17"/>
    <x v="17"/>
    <m/>
    <m/>
    <m/>
    <m/>
    <m/>
    <m/>
    <n v="7"/>
    <n v="0"/>
    <m/>
    <m/>
    <n v="1"/>
    <n v="2"/>
    <n v="3"/>
    <n v="3"/>
    <n v="42.857142857142854"/>
    <m/>
  </r>
  <r>
    <x v="0"/>
    <x v="6"/>
    <x v="17"/>
    <x v="17"/>
    <m/>
    <m/>
    <m/>
    <m/>
    <m/>
    <m/>
    <n v="4"/>
    <n v="0"/>
    <m/>
    <m/>
    <n v="0"/>
    <n v="0"/>
    <n v="0"/>
    <n v="2"/>
    <n v="33.333333333333329"/>
    <m/>
  </r>
  <r>
    <x v="0"/>
    <x v="7"/>
    <x v="17"/>
    <x v="17"/>
    <m/>
    <m/>
    <m/>
    <m/>
    <m/>
    <m/>
    <n v="4"/>
    <n v="0"/>
    <m/>
    <m/>
    <n v="1"/>
    <n v="0"/>
    <n v="1"/>
    <n v="2"/>
    <n v="40"/>
    <m/>
  </r>
  <r>
    <x v="0"/>
    <x v="8"/>
    <x v="17"/>
    <x v="17"/>
    <m/>
    <m/>
    <m/>
    <m/>
    <m/>
    <m/>
    <n v="7"/>
    <n v="0"/>
    <m/>
    <m/>
    <n v="1"/>
    <n v="3"/>
    <n v="4"/>
    <n v="4"/>
    <n v="57.142857142857139"/>
    <m/>
  </r>
  <r>
    <x v="0"/>
    <x v="9"/>
    <x v="17"/>
    <x v="17"/>
    <m/>
    <m/>
    <m/>
    <m/>
    <m/>
    <m/>
    <n v="5"/>
    <n v="0"/>
    <m/>
    <m/>
    <n v="0"/>
    <n v="2"/>
    <n v="2"/>
    <n v="3"/>
    <n v="50"/>
    <m/>
  </r>
  <r>
    <x v="1"/>
    <x v="0"/>
    <x v="17"/>
    <x v="17"/>
    <m/>
    <m/>
    <m/>
    <m/>
    <m/>
    <m/>
    <n v="8"/>
    <n v="0"/>
    <m/>
    <m/>
    <n v="1"/>
    <n v="2"/>
    <n v="3"/>
    <n v="3"/>
    <n v="37.5"/>
    <m/>
  </r>
  <r>
    <x v="1"/>
    <x v="1"/>
    <x v="17"/>
    <x v="17"/>
    <m/>
    <m/>
    <m/>
    <m/>
    <m/>
    <m/>
    <n v="7"/>
    <n v="0"/>
    <m/>
    <m/>
    <n v="1"/>
    <n v="3"/>
    <n v="4"/>
    <n v="5"/>
    <n v="62.5"/>
    <m/>
  </r>
  <r>
    <x v="1"/>
    <x v="2"/>
    <x v="17"/>
    <x v="17"/>
    <m/>
    <m/>
    <m/>
    <m/>
    <m/>
    <m/>
    <n v="12"/>
    <n v="0"/>
    <m/>
    <m/>
    <n v="0"/>
    <n v="1"/>
    <n v="1"/>
    <n v="1"/>
    <n v="8.3333333333333321"/>
    <m/>
  </r>
  <r>
    <x v="1"/>
    <x v="3"/>
    <x v="17"/>
    <x v="17"/>
    <m/>
    <m/>
    <m/>
    <m/>
    <m/>
    <m/>
    <n v="9"/>
    <n v="0"/>
    <m/>
    <m/>
    <n v="1"/>
    <n v="1"/>
    <n v="2"/>
    <n v="4"/>
    <n v="36.363636363636367"/>
    <m/>
  </r>
  <r>
    <x v="1"/>
    <x v="4"/>
    <x v="17"/>
    <x v="17"/>
    <m/>
    <m/>
    <m/>
    <m/>
    <m/>
    <m/>
    <n v="10"/>
    <n v="1"/>
    <m/>
    <m/>
    <n v="0"/>
    <n v="2"/>
    <n v="2"/>
    <n v="2"/>
    <n v="18.181818181818183"/>
    <m/>
  </r>
  <r>
    <x v="2"/>
    <x v="0"/>
    <x v="17"/>
    <x v="17"/>
    <m/>
    <m/>
    <m/>
    <m/>
    <m/>
    <m/>
    <n v="10"/>
    <n v="0"/>
    <m/>
    <m/>
    <n v="1"/>
    <n v="1"/>
    <n v="2"/>
    <n v="3"/>
    <n v="27.27272727272727"/>
    <m/>
  </r>
  <r>
    <x v="2"/>
    <x v="1"/>
    <x v="17"/>
    <x v="17"/>
    <m/>
    <m/>
    <m/>
    <m/>
    <m/>
    <m/>
    <n v="17"/>
    <n v="0"/>
    <m/>
    <m/>
    <n v="1"/>
    <n v="1"/>
    <n v="2"/>
    <n v="4"/>
    <n v="21.052631578947366"/>
    <m/>
  </r>
  <r>
    <x v="2"/>
    <x v="2"/>
    <x v="17"/>
    <x v="17"/>
    <m/>
    <m/>
    <m/>
    <m/>
    <m/>
    <m/>
    <n v="13"/>
    <n v="1"/>
    <m/>
    <m/>
    <n v="1"/>
    <n v="6"/>
    <n v="7"/>
    <n v="7"/>
    <n v="50"/>
    <m/>
  </r>
  <r>
    <x v="3"/>
    <x v="0"/>
    <x v="17"/>
    <x v="17"/>
    <m/>
    <m/>
    <m/>
    <m/>
    <m/>
    <m/>
    <n v="1"/>
    <n v="0"/>
    <m/>
    <m/>
    <n v="1"/>
    <n v="0"/>
    <n v="1"/>
    <n v="5"/>
    <n v="83.333333333333343"/>
    <m/>
  </r>
  <r>
    <x v="3"/>
    <x v="1"/>
    <x v="17"/>
    <x v="17"/>
    <m/>
    <m/>
    <m/>
    <m/>
    <m/>
    <m/>
    <n v="4"/>
    <n v="0"/>
    <m/>
    <m/>
    <n v="1"/>
    <n v="2"/>
    <n v="3"/>
    <n v="6"/>
    <n v="85.714285714285708"/>
    <m/>
  </r>
  <r>
    <x v="3"/>
    <x v="2"/>
    <x v="17"/>
    <x v="17"/>
    <m/>
    <m/>
    <m/>
    <m/>
    <m/>
    <m/>
    <n v="2"/>
    <n v="0"/>
    <m/>
    <m/>
    <n v="0"/>
    <n v="2"/>
    <n v="2"/>
    <n v="5"/>
    <n v="100"/>
    <m/>
  </r>
  <r>
    <x v="3"/>
    <x v="3"/>
    <x v="17"/>
    <x v="17"/>
    <m/>
    <m/>
    <m/>
    <m/>
    <m/>
    <m/>
    <n v="1"/>
    <n v="0"/>
    <m/>
    <m/>
    <n v="0"/>
    <n v="0"/>
    <n v="0"/>
    <n v="3"/>
    <n v="75"/>
    <m/>
  </r>
  <r>
    <x v="3"/>
    <x v="4"/>
    <x v="17"/>
    <x v="17"/>
    <m/>
    <m/>
    <m/>
    <m/>
    <m/>
    <m/>
    <n v="4"/>
    <n v="0"/>
    <m/>
    <m/>
    <n v="1"/>
    <n v="0"/>
    <n v="1"/>
    <n v="1"/>
    <n v="25"/>
    <m/>
  </r>
  <r>
    <x v="3"/>
    <x v="5"/>
    <x v="17"/>
    <x v="17"/>
    <m/>
    <m/>
    <m/>
    <m/>
    <m/>
    <m/>
    <n v="2"/>
    <n v="0"/>
    <m/>
    <m/>
    <n v="2"/>
    <n v="0"/>
    <n v="2"/>
    <n v="5"/>
    <n v="100"/>
    <m/>
  </r>
  <r>
    <x v="3"/>
    <x v="6"/>
    <x v="17"/>
    <x v="17"/>
    <m/>
    <m/>
    <m/>
    <m/>
    <m/>
    <m/>
    <n v="6"/>
    <n v="1"/>
    <m/>
    <m/>
    <n v="3"/>
    <n v="0"/>
    <n v="3"/>
    <n v="4"/>
    <n v="50"/>
    <m/>
  </r>
  <r>
    <x v="3"/>
    <x v="7"/>
    <x v="17"/>
    <x v="17"/>
    <m/>
    <m/>
    <m/>
    <m/>
    <m/>
    <m/>
    <n v="5"/>
    <n v="0"/>
    <m/>
    <m/>
    <n v="1"/>
    <n v="0"/>
    <n v="1"/>
    <n v="2"/>
    <n v="33.333333333333329"/>
    <m/>
  </r>
  <r>
    <x v="3"/>
    <x v="8"/>
    <x v="17"/>
    <x v="17"/>
    <m/>
    <m/>
    <m/>
    <m/>
    <m/>
    <m/>
    <n v="2"/>
    <n v="0"/>
    <m/>
    <m/>
    <n v="1"/>
    <n v="0"/>
    <n v="1"/>
    <n v="5"/>
    <n v="83.333333333333343"/>
    <m/>
  </r>
  <r>
    <x v="3"/>
    <x v="9"/>
    <x v="17"/>
    <x v="17"/>
    <m/>
    <m/>
    <m/>
    <m/>
    <m/>
    <m/>
    <n v="5"/>
    <n v="1"/>
    <m/>
    <m/>
    <n v="0"/>
    <n v="0"/>
    <n v="0"/>
    <n v="1"/>
    <n v="14.285714285714285"/>
    <m/>
  </r>
  <r>
    <x v="4"/>
    <x v="0"/>
    <x v="17"/>
    <x v="17"/>
    <m/>
    <m/>
    <m/>
    <m/>
    <m/>
    <m/>
    <n v="2"/>
    <n v="0"/>
    <m/>
    <m/>
    <n v="2"/>
    <n v="0"/>
    <n v="2"/>
    <n v="8"/>
    <n v="100"/>
    <m/>
  </r>
  <r>
    <x v="4"/>
    <x v="1"/>
    <x v="17"/>
    <x v="17"/>
    <m/>
    <m/>
    <m/>
    <m/>
    <m/>
    <m/>
    <n v="5"/>
    <n v="1"/>
    <m/>
    <m/>
    <n v="2"/>
    <n v="0"/>
    <n v="2"/>
    <n v="6"/>
    <n v="60"/>
    <m/>
  </r>
  <r>
    <x v="4"/>
    <x v="2"/>
    <x v="17"/>
    <x v="17"/>
    <m/>
    <m/>
    <m/>
    <m/>
    <m/>
    <m/>
    <n v="5"/>
    <n v="0"/>
    <m/>
    <m/>
    <n v="2"/>
    <n v="1"/>
    <n v="3"/>
    <n v="7"/>
    <n v="77.777777777777786"/>
    <m/>
  </r>
  <r>
    <x v="4"/>
    <x v="3"/>
    <x v="17"/>
    <x v="17"/>
    <m/>
    <m/>
    <m/>
    <m/>
    <m/>
    <m/>
    <n v="6"/>
    <n v="0"/>
    <m/>
    <m/>
    <n v="2"/>
    <n v="0"/>
    <n v="2"/>
    <n v="4"/>
    <n v="44.444444444444443"/>
    <m/>
  </r>
  <r>
    <x v="4"/>
    <x v="4"/>
    <x v="17"/>
    <x v="17"/>
    <m/>
    <m/>
    <m/>
    <m/>
    <m/>
    <m/>
    <n v="6"/>
    <n v="0"/>
    <m/>
    <m/>
    <n v="1"/>
    <n v="2"/>
    <n v="3"/>
    <n v="6"/>
    <n v="66.666666666666657"/>
    <m/>
  </r>
  <r>
    <x v="5"/>
    <x v="0"/>
    <x v="17"/>
    <x v="17"/>
    <m/>
    <m/>
    <m/>
    <m/>
    <m/>
    <m/>
    <n v="9"/>
    <n v="1"/>
    <m/>
    <m/>
    <n v="2"/>
    <n v="2"/>
    <n v="4"/>
    <n v="10"/>
    <n v="58.82352941176471"/>
    <m/>
  </r>
  <r>
    <x v="5"/>
    <x v="1"/>
    <x v="17"/>
    <x v="17"/>
    <m/>
    <m/>
    <m/>
    <m/>
    <m/>
    <m/>
    <n v="14"/>
    <n v="1"/>
    <m/>
    <m/>
    <n v="2"/>
    <n v="3"/>
    <n v="5"/>
    <n v="6"/>
    <n v="37.5"/>
    <m/>
  </r>
  <r>
    <x v="5"/>
    <x v="2"/>
    <x v="17"/>
    <x v="17"/>
    <m/>
    <m/>
    <m/>
    <m/>
    <m/>
    <m/>
    <n v="11"/>
    <n v="1"/>
    <m/>
    <m/>
    <n v="1"/>
    <n v="3"/>
    <n v="4"/>
    <n v="6"/>
    <n v="42.857142857142854"/>
    <m/>
  </r>
  <r>
    <x v="0"/>
    <x v="0"/>
    <x v="18"/>
    <x v="18"/>
    <m/>
    <m/>
    <m/>
    <m/>
    <m/>
    <m/>
    <n v="3"/>
    <n v="0"/>
    <m/>
    <m/>
    <n v="1"/>
    <n v="0"/>
    <n v="1"/>
    <n v="4"/>
    <n v="66.666666666666657"/>
    <m/>
  </r>
  <r>
    <x v="0"/>
    <x v="1"/>
    <x v="18"/>
    <x v="18"/>
    <m/>
    <m/>
    <m/>
    <m/>
    <m/>
    <m/>
    <n v="3"/>
    <n v="0"/>
    <m/>
    <m/>
    <n v="0"/>
    <n v="1"/>
    <n v="1"/>
    <n v="3"/>
    <n v="60"/>
    <m/>
  </r>
  <r>
    <x v="0"/>
    <x v="2"/>
    <x v="18"/>
    <x v="18"/>
    <m/>
    <m/>
    <m/>
    <m/>
    <m/>
    <m/>
    <n v="4"/>
    <n v="0"/>
    <m/>
    <m/>
    <n v="0"/>
    <n v="0"/>
    <n v="0"/>
    <n v="0"/>
    <n v="0"/>
    <m/>
  </r>
  <r>
    <x v="0"/>
    <x v="3"/>
    <x v="18"/>
    <x v="18"/>
    <m/>
    <m/>
    <m/>
    <m/>
    <m/>
    <m/>
    <n v="2"/>
    <n v="0"/>
    <m/>
    <m/>
    <n v="0"/>
    <n v="0"/>
    <n v="0"/>
    <n v="2"/>
    <n v="50"/>
    <m/>
  </r>
  <r>
    <x v="0"/>
    <x v="4"/>
    <x v="18"/>
    <x v="18"/>
    <m/>
    <m/>
    <m/>
    <m/>
    <m/>
    <m/>
    <n v="2"/>
    <n v="0"/>
    <m/>
    <m/>
    <n v="0"/>
    <n v="0"/>
    <n v="0"/>
    <n v="3"/>
    <n v="60"/>
    <m/>
  </r>
  <r>
    <x v="0"/>
    <x v="5"/>
    <x v="18"/>
    <x v="18"/>
    <m/>
    <m/>
    <m/>
    <m/>
    <m/>
    <m/>
    <n v="4"/>
    <n v="0"/>
    <m/>
    <m/>
    <n v="0"/>
    <n v="0"/>
    <n v="0"/>
    <n v="3"/>
    <n v="42.857142857142854"/>
    <m/>
  </r>
  <r>
    <x v="0"/>
    <x v="6"/>
    <x v="18"/>
    <x v="18"/>
    <m/>
    <m/>
    <m/>
    <m/>
    <m/>
    <m/>
    <n v="4"/>
    <n v="0"/>
    <m/>
    <m/>
    <n v="1"/>
    <n v="0"/>
    <n v="1"/>
    <n v="3"/>
    <n v="50"/>
    <m/>
  </r>
  <r>
    <x v="0"/>
    <x v="7"/>
    <x v="18"/>
    <x v="18"/>
    <m/>
    <m/>
    <m/>
    <m/>
    <m/>
    <m/>
    <n v="3"/>
    <n v="0"/>
    <m/>
    <m/>
    <n v="0"/>
    <n v="0"/>
    <n v="0"/>
    <n v="2"/>
    <n v="40"/>
    <m/>
  </r>
  <r>
    <x v="0"/>
    <x v="8"/>
    <x v="18"/>
    <x v="18"/>
    <m/>
    <m/>
    <m/>
    <m/>
    <m/>
    <m/>
    <n v="3"/>
    <n v="0"/>
    <m/>
    <m/>
    <n v="0"/>
    <n v="2"/>
    <n v="2"/>
    <n v="6"/>
    <n v="85.714285714285708"/>
    <m/>
  </r>
  <r>
    <x v="0"/>
    <x v="9"/>
    <x v="18"/>
    <x v="18"/>
    <m/>
    <m/>
    <m/>
    <m/>
    <m/>
    <m/>
    <n v="3"/>
    <n v="0"/>
    <m/>
    <m/>
    <n v="0"/>
    <n v="0"/>
    <n v="0"/>
    <n v="3"/>
    <n v="50"/>
    <m/>
  </r>
  <r>
    <x v="1"/>
    <x v="0"/>
    <x v="18"/>
    <x v="18"/>
    <m/>
    <m/>
    <m/>
    <m/>
    <m/>
    <m/>
    <n v="5"/>
    <n v="0"/>
    <m/>
    <m/>
    <n v="0"/>
    <n v="1"/>
    <n v="1"/>
    <n v="4"/>
    <n v="50"/>
    <m/>
  </r>
  <r>
    <x v="1"/>
    <x v="1"/>
    <x v="18"/>
    <x v="18"/>
    <m/>
    <m/>
    <m/>
    <m/>
    <m/>
    <m/>
    <n v="2"/>
    <n v="1"/>
    <m/>
    <m/>
    <n v="1"/>
    <n v="0"/>
    <n v="1"/>
    <n v="6"/>
    <n v="75"/>
    <m/>
  </r>
  <r>
    <x v="1"/>
    <x v="2"/>
    <x v="18"/>
    <x v="18"/>
    <m/>
    <m/>
    <m/>
    <m/>
    <m/>
    <m/>
    <n v="11"/>
    <n v="0"/>
    <m/>
    <m/>
    <n v="1"/>
    <n v="0"/>
    <n v="1"/>
    <n v="2"/>
    <n v="16.666666666666664"/>
    <m/>
  </r>
  <r>
    <x v="1"/>
    <x v="3"/>
    <x v="18"/>
    <x v="18"/>
    <m/>
    <m/>
    <m/>
    <m/>
    <m/>
    <m/>
    <n v="7"/>
    <n v="0"/>
    <m/>
    <m/>
    <n v="1"/>
    <n v="0"/>
    <n v="1"/>
    <n v="5"/>
    <n v="45.454545454545453"/>
    <m/>
  </r>
  <r>
    <x v="1"/>
    <x v="4"/>
    <x v="18"/>
    <x v="18"/>
    <m/>
    <m/>
    <m/>
    <m/>
    <m/>
    <m/>
    <n v="8"/>
    <n v="0"/>
    <m/>
    <m/>
    <n v="2"/>
    <n v="1"/>
    <n v="3"/>
    <n v="5"/>
    <n v="45.454545454545453"/>
    <m/>
  </r>
  <r>
    <x v="2"/>
    <x v="0"/>
    <x v="18"/>
    <x v="18"/>
    <m/>
    <m/>
    <m/>
    <m/>
    <m/>
    <m/>
    <n v="8"/>
    <n v="0"/>
    <m/>
    <m/>
    <n v="1"/>
    <n v="0"/>
    <n v="1"/>
    <n v="4"/>
    <n v="36.363636363636367"/>
    <m/>
  </r>
  <r>
    <x v="2"/>
    <x v="1"/>
    <x v="18"/>
    <x v="18"/>
    <m/>
    <m/>
    <m/>
    <m/>
    <m/>
    <m/>
    <n v="14"/>
    <n v="1"/>
    <m/>
    <m/>
    <n v="2"/>
    <n v="0"/>
    <n v="2"/>
    <n v="6"/>
    <n v="31.578947368421051"/>
    <m/>
  </r>
  <r>
    <x v="2"/>
    <x v="2"/>
    <x v="18"/>
    <x v="18"/>
    <m/>
    <m/>
    <m/>
    <m/>
    <m/>
    <m/>
    <n v="6"/>
    <n v="0"/>
    <m/>
    <m/>
    <n v="1"/>
    <n v="1"/>
    <n v="2"/>
    <n v="9"/>
    <n v="64.285714285714292"/>
    <m/>
  </r>
  <r>
    <x v="3"/>
    <x v="0"/>
    <x v="18"/>
    <x v="18"/>
    <m/>
    <m/>
    <m/>
    <m/>
    <m/>
    <m/>
    <n v="0"/>
    <n v="0"/>
    <m/>
    <m/>
    <n v="0"/>
    <n v="0"/>
    <n v="0"/>
    <n v="5"/>
    <n v="83.333333333333343"/>
    <m/>
  </r>
  <r>
    <x v="3"/>
    <x v="1"/>
    <x v="18"/>
    <x v="18"/>
    <m/>
    <m/>
    <m/>
    <m/>
    <m/>
    <m/>
    <n v="1"/>
    <n v="0"/>
    <m/>
    <m/>
    <n v="1"/>
    <n v="0"/>
    <n v="1"/>
    <n v="7"/>
    <n v="100"/>
    <m/>
  </r>
  <r>
    <x v="3"/>
    <x v="2"/>
    <x v="18"/>
    <x v="18"/>
    <m/>
    <m/>
    <m/>
    <m/>
    <m/>
    <m/>
    <n v="0"/>
    <n v="0"/>
    <m/>
    <m/>
    <n v="0"/>
    <n v="0"/>
    <n v="0"/>
    <n v="5"/>
    <n v="100"/>
    <m/>
  </r>
  <r>
    <x v="3"/>
    <x v="3"/>
    <x v="18"/>
    <x v="18"/>
    <m/>
    <m/>
    <m/>
    <m/>
    <m/>
    <m/>
    <n v="1"/>
    <n v="0"/>
    <m/>
    <m/>
    <n v="0"/>
    <n v="0"/>
    <n v="0"/>
    <n v="3"/>
    <n v="75"/>
    <m/>
  </r>
  <r>
    <x v="3"/>
    <x v="4"/>
    <x v="18"/>
    <x v="18"/>
    <m/>
    <m/>
    <m/>
    <m/>
    <m/>
    <m/>
    <n v="3"/>
    <n v="0"/>
    <m/>
    <m/>
    <n v="1"/>
    <n v="0"/>
    <n v="1"/>
    <n v="2"/>
    <n v="50"/>
    <m/>
  </r>
  <r>
    <x v="3"/>
    <x v="5"/>
    <x v="18"/>
    <x v="18"/>
    <m/>
    <m/>
    <m/>
    <m/>
    <m/>
    <m/>
    <n v="0"/>
    <n v="0"/>
    <m/>
    <m/>
    <n v="0"/>
    <n v="0"/>
    <n v="0"/>
    <n v="5"/>
    <n v="100"/>
    <m/>
  </r>
  <r>
    <x v="3"/>
    <x v="6"/>
    <x v="18"/>
    <x v="18"/>
    <m/>
    <m/>
    <m/>
    <m/>
    <m/>
    <m/>
    <n v="3"/>
    <n v="0"/>
    <m/>
    <m/>
    <n v="3"/>
    <n v="0"/>
    <n v="3"/>
    <n v="7"/>
    <n v="87.5"/>
    <m/>
  </r>
  <r>
    <x v="3"/>
    <x v="7"/>
    <x v="18"/>
    <x v="18"/>
    <m/>
    <m/>
    <m/>
    <m/>
    <m/>
    <m/>
    <n v="4"/>
    <n v="0"/>
    <m/>
    <m/>
    <n v="0"/>
    <n v="0"/>
    <n v="0"/>
    <n v="2"/>
    <n v="33.333333333333329"/>
    <m/>
  </r>
  <r>
    <x v="3"/>
    <x v="8"/>
    <x v="18"/>
    <x v="18"/>
    <m/>
    <m/>
    <m/>
    <m/>
    <m/>
    <m/>
    <n v="1"/>
    <n v="0"/>
    <m/>
    <m/>
    <n v="0"/>
    <n v="0"/>
    <n v="0"/>
    <n v="5"/>
    <n v="83.333333333333343"/>
    <m/>
  </r>
  <r>
    <x v="3"/>
    <x v="9"/>
    <x v="18"/>
    <x v="18"/>
    <m/>
    <m/>
    <m/>
    <m/>
    <m/>
    <m/>
    <n v="5"/>
    <n v="0"/>
    <m/>
    <m/>
    <n v="0"/>
    <n v="1"/>
    <n v="1"/>
    <n v="2"/>
    <n v="28.571428571428569"/>
    <m/>
  </r>
  <r>
    <x v="4"/>
    <x v="0"/>
    <x v="18"/>
    <x v="18"/>
    <m/>
    <m/>
    <m/>
    <m/>
    <m/>
    <m/>
    <n v="0"/>
    <n v="0"/>
    <m/>
    <m/>
    <n v="0"/>
    <n v="0"/>
    <n v="0"/>
    <n v="8"/>
    <n v="100"/>
    <m/>
  </r>
  <r>
    <x v="4"/>
    <x v="1"/>
    <x v="18"/>
    <x v="18"/>
    <m/>
    <m/>
    <m/>
    <m/>
    <m/>
    <m/>
    <n v="3"/>
    <n v="0"/>
    <m/>
    <m/>
    <n v="0"/>
    <n v="0"/>
    <n v="0"/>
    <n v="6"/>
    <n v="60"/>
    <m/>
  </r>
  <r>
    <x v="4"/>
    <x v="2"/>
    <x v="18"/>
    <x v="18"/>
    <m/>
    <m/>
    <m/>
    <m/>
    <m/>
    <m/>
    <n v="2"/>
    <n v="0"/>
    <m/>
    <m/>
    <n v="1"/>
    <n v="0"/>
    <n v="1"/>
    <n v="8"/>
    <n v="88.888888888888886"/>
    <m/>
  </r>
  <r>
    <x v="4"/>
    <x v="3"/>
    <x v="18"/>
    <x v="18"/>
    <m/>
    <m/>
    <m/>
    <m/>
    <m/>
    <m/>
    <n v="4"/>
    <n v="0"/>
    <m/>
    <m/>
    <n v="1"/>
    <n v="0"/>
    <n v="1"/>
    <n v="5"/>
    <n v="55.555555555555557"/>
    <m/>
  </r>
  <r>
    <x v="4"/>
    <x v="4"/>
    <x v="18"/>
    <x v="18"/>
    <m/>
    <m/>
    <m/>
    <m/>
    <m/>
    <m/>
    <n v="3"/>
    <n v="0"/>
    <m/>
    <m/>
    <n v="0"/>
    <n v="0"/>
    <n v="0"/>
    <n v="6"/>
    <n v="66.666666666666657"/>
    <m/>
  </r>
  <r>
    <x v="5"/>
    <x v="0"/>
    <x v="18"/>
    <x v="18"/>
    <m/>
    <m/>
    <m/>
    <m/>
    <m/>
    <m/>
    <n v="5"/>
    <n v="0"/>
    <m/>
    <m/>
    <n v="1"/>
    <n v="0"/>
    <n v="1"/>
    <n v="11"/>
    <n v="64.705882352941174"/>
    <m/>
  </r>
  <r>
    <x v="5"/>
    <x v="1"/>
    <x v="18"/>
    <x v="18"/>
    <m/>
    <m/>
    <m/>
    <m/>
    <m/>
    <m/>
    <n v="8"/>
    <n v="1"/>
    <m/>
    <m/>
    <n v="2"/>
    <n v="1"/>
    <n v="3"/>
    <n v="9"/>
    <n v="56.25"/>
    <m/>
  </r>
  <r>
    <x v="5"/>
    <x v="2"/>
    <x v="18"/>
    <x v="18"/>
    <m/>
    <m/>
    <m/>
    <m/>
    <m/>
    <m/>
    <n v="7"/>
    <n v="0"/>
    <m/>
    <m/>
    <n v="1"/>
    <n v="1"/>
    <n v="2"/>
    <n v="8"/>
    <n v="57.142857142857139"/>
    <m/>
  </r>
  <r>
    <x v="0"/>
    <x v="0"/>
    <x v="19"/>
    <x v="19"/>
    <m/>
    <m/>
    <m/>
    <m/>
    <m/>
    <m/>
    <n v="2"/>
    <n v="0"/>
    <m/>
    <m/>
    <n v="1"/>
    <n v="0"/>
    <n v="1"/>
    <n v="5"/>
    <n v="83.333333333333343"/>
    <m/>
  </r>
  <r>
    <x v="0"/>
    <x v="1"/>
    <x v="19"/>
    <x v="19"/>
    <m/>
    <m/>
    <m/>
    <m/>
    <m/>
    <m/>
    <n v="2"/>
    <n v="0"/>
    <m/>
    <m/>
    <n v="1"/>
    <n v="0"/>
    <n v="1"/>
    <n v="4"/>
    <n v="80"/>
    <m/>
  </r>
  <r>
    <x v="0"/>
    <x v="2"/>
    <x v="19"/>
    <x v="19"/>
    <m/>
    <m/>
    <m/>
    <m/>
    <m/>
    <m/>
    <n v="4"/>
    <n v="0"/>
    <m/>
    <m/>
    <n v="0"/>
    <n v="0"/>
    <n v="0"/>
    <n v="0"/>
    <n v="0"/>
    <m/>
  </r>
  <r>
    <x v="0"/>
    <x v="3"/>
    <x v="19"/>
    <x v="19"/>
    <m/>
    <m/>
    <m/>
    <m/>
    <m/>
    <m/>
    <n v="1"/>
    <n v="1"/>
    <m/>
    <m/>
    <n v="0"/>
    <n v="0"/>
    <n v="0"/>
    <n v="2"/>
    <n v="50"/>
    <m/>
  </r>
  <r>
    <x v="0"/>
    <x v="4"/>
    <x v="19"/>
    <x v="19"/>
    <m/>
    <m/>
    <m/>
    <m/>
    <m/>
    <m/>
    <n v="2"/>
    <n v="0"/>
    <m/>
    <m/>
    <n v="1"/>
    <n v="0"/>
    <n v="1"/>
    <n v="4"/>
    <n v="80"/>
    <m/>
  </r>
  <r>
    <x v="0"/>
    <x v="5"/>
    <x v="19"/>
    <x v="19"/>
    <m/>
    <m/>
    <m/>
    <m/>
    <m/>
    <m/>
    <n v="4"/>
    <n v="0"/>
    <m/>
    <m/>
    <n v="2"/>
    <n v="0"/>
    <n v="2"/>
    <n v="5"/>
    <n v="71.428571428571431"/>
    <m/>
  </r>
  <r>
    <x v="0"/>
    <x v="6"/>
    <x v="19"/>
    <x v="19"/>
    <m/>
    <m/>
    <m/>
    <m/>
    <m/>
    <m/>
    <n v="3"/>
    <n v="0"/>
    <m/>
    <m/>
    <n v="1"/>
    <n v="0"/>
    <n v="1"/>
    <n v="4"/>
    <n v="66.666666666666657"/>
    <m/>
  </r>
  <r>
    <x v="0"/>
    <x v="7"/>
    <x v="19"/>
    <x v="19"/>
    <m/>
    <m/>
    <m/>
    <m/>
    <m/>
    <m/>
    <n v="3"/>
    <n v="0"/>
    <m/>
    <m/>
    <n v="0"/>
    <n v="1"/>
    <n v="1"/>
    <n v="3"/>
    <n v="60"/>
    <m/>
  </r>
  <r>
    <x v="0"/>
    <x v="8"/>
    <x v="19"/>
    <x v="19"/>
    <m/>
    <m/>
    <m/>
    <m/>
    <m/>
    <m/>
    <n v="1"/>
    <n v="0"/>
    <m/>
    <m/>
    <n v="0"/>
    <n v="0"/>
    <n v="0"/>
    <n v="6"/>
    <n v="85.714285714285708"/>
    <m/>
  </r>
  <r>
    <x v="0"/>
    <x v="9"/>
    <x v="19"/>
    <x v="19"/>
    <m/>
    <m/>
    <m/>
    <m/>
    <m/>
    <m/>
    <n v="3"/>
    <n v="0"/>
    <m/>
    <m/>
    <n v="1"/>
    <n v="0"/>
    <n v="1"/>
    <n v="4"/>
    <n v="66.666666666666657"/>
    <m/>
  </r>
  <r>
    <x v="1"/>
    <x v="0"/>
    <x v="19"/>
    <x v="19"/>
    <m/>
    <m/>
    <m/>
    <m/>
    <m/>
    <m/>
    <n v="4"/>
    <n v="0"/>
    <m/>
    <m/>
    <n v="0"/>
    <n v="0"/>
    <n v="0"/>
    <n v="4"/>
    <n v="50"/>
    <m/>
  </r>
  <r>
    <x v="1"/>
    <x v="1"/>
    <x v="19"/>
    <x v="19"/>
    <m/>
    <m/>
    <m/>
    <m/>
    <m/>
    <m/>
    <n v="1"/>
    <n v="0"/>
    <m/>
    <m/>
    <n v="0"/>
    <n v="0"/>
    <n v="0"/>
    <n v="6"/>
    <n v="75"/>
    <m/>
  </r>
  <r>
    <x v="1"/>
    <x v="2"/>
    <x v="19"/>
    <x v="19"/>
    <m/>
    <m/>
    <m/>
    <m/>
    <m/>
    <m/>
    <n v="9"/>
    <n v="1"/>
    <m/>
    <m/>
    <n v="0"/>
    <n v="2"/>
    <n v="2"/>
    <n v="4"/>
    <n v="33.333333333333329"/>
    <m/>
  </r>
  <r>
    <x v="1"/>
    <x v="3"/>
    <x v="19"/>
    <x v="19"/>
    <m/>
    <m/>
    <m/>
    <m/>
    <m/>
    <m/>
    <n v="6"/>
    <n v="0"/>
    <m/>
    <m/>
    <n v="0"/>
    <n v="1"/>
    <n v="1"/>
    <n v="6"/>
    <n v="54.54545454545454"/>
    <m/>
  </r>
  <r>
    <x v="1"/>
    <x v="4"/>
    <x v="19"/>
    <x v="19"/>
    <m/>
    <m/>
    <m/>
    <m/>
    <m/>
    <m/>
    <n v="5"/>
    <n v="0"/>
    <m/>
    <m/>
    <n v="3"/>
    <n v="0"/>
    <n v="3"/>
    <n v="8"/>
    <n v="72.727272727272734"/>
    <m/>
  </r>
  <r>
    <x v="2"/>
    <x v="0"/>
    <x v="19"/>
    <x v="19"/>
    <m/>
    <m/>
    <m/>
    <m/>
    <m/>
    <m/>
    <n v="6"/>
    <n v="1"/>
    <m/>
    <m/>
    <n v="3"/>
    <n v="0"/>
    <n v="3"/>
    <n v="7"/>
    <n v="63.636363636363633"/>
    <m/>
  </r>
  <r>
    <x v="2"/>
    <x v="1"/>
    <x v="19"/>
    <x v="19"/>
    <m/>
    <m/>
    <m/>
    <m/>
    <m/>
    <m/>
    <n v="11"/>
    <n v="1"/>
    <m/>
    <m/>
    <n v="2"/>
    <n v="0"/>
    <n v="2"/>
    <n v="8"/>
    <n v="42.105263157894733"/>
    <m/>
  </r>
  <r>
    <x v="2"/>
    <x v="2"/>
    <x v="19"/>
    <x v="19"/>
    <m/>
    <m/>
    <m/>
    <m/>
    <m/>
    <m/>
    <n v="4"/>
    <n v="0"/>
    <m/>
    <m/>
    <n v="1"/>
    <n v="0"/>
    <n v="1"/>
    <n v="10"/>
    <n v="71.428571428571431"/>
    <m/>
  </r>
  <r>
    <x v="3"/>
    <x v="0"/>
    <x v="19"/>
    <x v="19"/>
    <m/>
    <m/>
    <m/>
    <m/>
    <m/>
    <m/>
    <n v="0"/>
    <n v="0"/>
    <m/>
    <m/>
    <n v="0"/>
    <n v="0"/>
    <n v="0"/>
    <n v="5"/>
    <n v="83.333333333333343"/>
    <m/>
  </r>
  <r>
    <x v="3"/>
    <x v="1"/>
    <x v="19"/>
    <x v="19"/>
    <m/>
    <m/>
    <m/>
    <m/>
    <m/>
    <m/>
    <n v="0"/>
    <n v="0"/>
    <m/>
    <m/>
    <n v="0"/>
    <n v="0"/>
    <n v="0"/>
    <n v="7"/>
    <n v="100"/>
    <m/>
  </r>
  <r>
    <x v="3"/>
    <x v="2"/>
    <x v="19"/>
    <x v="19"/>
    <m/>
    <m/>
    <m/>
    <m/>
    <m/>
    <m/>
    <n v="0"/>
    <n v="0"/>
    <m/>
    <m/>
    <n v="0"/>
    <n v="0"/>
    <n v="0"/>
    <n v="5"/>
    <n v="100"/>
    <m/>
  </r>
  <r>
    <x v="3"/>
    <x v="3"/>
    <x v="19"/>
    <x v="19"/>
    <m/>
    <m/>
    <m/>
    <m/>
    <m/>
    <m/>
    <n v="1"/>
    <n v="0"/>
    <m/>
    <m/>
    <n v="1"/>
    <n v="0"/>
    <n v="1"/>
    <n v="4"/>
    <n v="100"/>
    <m/>
  </r>
  <r>
    <x v="3"/>
    <x v="4"/>
    <x v="19"/>
    <x v="19"/>
    <m/>
    <m/>
    <m/>
    <m/>
    <m/>
    <m/>
    <n v="2"/>
    <n v="0"/>
    <m/>
    <m/>
    <n v="0"/>
    <n v="0"/>
    <n v="0"/>
    <n v="2"/>
    <n v="50"/>
    <m/>
  </r>
  <r>
    <x v="3"/>
    <x v="5"/>
    <x v="19"/>
    <x v="19"/>
    <m/>
    <m/>
    <m/>
    <m/>
    <m/>
    <m/>
    <n v="0"/>
    <n v="0"/>
    <m/>
    <m/>
    <n v="0"/>
    <n v="0"/>
    <n v="0"/>
    <n v="5"/>
    <n v="100"/>
    <m/>
  </r>
  <r>
    <x v="3"/>
    <x v="6"/>
    <x v="19"/>
    <x v="19"/>
    <m/>
    <m/>
    <m/>
    <m/>
    <m/>
    <m/>
    <n v="0"/>
    <n v="0"/>
    <m/>
    <m/>
    <n v="0"/>
    <n v="0"/>
    <n v="0"/>
    <n v="7"/>
    <n v="87.5"/>
    <m/>
  </r>
  <r>
    <x v="3"/>
    <x v="7"/>
    <x v="19"/>
    <x v="19"/>
    <m/>
    <m/>
    <m/>
    <m/>
    <m/>
    <m/>
    <n v="4"/>
    <n v="0"/>
    <m/>
    <m/>
    <n v="1"/>
    <n v="1"/>
    <n v="2"/>
    <n v="4"/>
    <n v="66.666666666666657"/>
    <m/>
  </r>
  <r>
    <x v="3"/>
    <x v="8"/>
    <x v="19"/>
    <x v="19"/>
    <m/>
    <m/>
    <m/>
    <m/>
    <m/>
    <m/>
    <n v="1"/>
    <n v="0"/>
    <m/>
    <m/>
    <n v="0"/>
    <n v="0"/>
    <n v="0"/>
    <n v="5"/>
    <n v="83.333333333333343"/>
    <m/>
  </r>
  <r>
    <x v="3"/>
    <x v="9"/>
    <x v="19"/>
    <x v="19"/>
    <m/>
    <m/>
    <m/>
    <m/>
    <m/>
    <m/>
    <n v="4"/>
    <n v="0"/>
    <m/>
    <m/>
    <n v="2"/>
    <n v="0"/>
    <n v="2"/>
    <n v="4"/>
    <n v="57.142857142857139"/>
    <m/>
  </r>
  <r>
    <x v="4"/>
    <x v="0"/>
    <x v="19"/>
    <x v="19"/>
    <m/>
    <m/>
    <m/>
    <m/>
    <m/>
    <m/>
    <n v="0"/>
    <n v="0"/>
    <m/>
    <m/>
    <n v="0"/>
    <n v="0"/>
    <n v="0"/>
    <n v="8"/>
    <n v="100"/>
    <m/>
  </r>
  <r>
    <x v="4"/>
    <x v="1"/>
    <x v="19"/>
    <x v="19"/>
    <m/>
    <m/>
    <m/>
    <m/>
    <m/>
    <m/>
    <n v="3"/>
    <n v="0"/>
    <m/>
    <m/>
    <n v="0"/>
    <n v="1"/>
    <n v="1"/>
    <n v="7"/>
    <n v="70"/>
    <m/>
  </r>
  <r>
    <x v="4"/>
    <x v="2"/>
    <x v="19"/>
    <x v="19"/>
    <m/>
    <m/>
    <m/>
    <m/>
    <m/>
    <m/>
    <n v="1"/>
    <n v="0"/>
    <m/>
    <m/>
    <n v="0"/>
    <n v="0"/>
    <n v="0"/>
    <n v="8"/>
    <n v="88.888888888888886"/>
    <m/>
  </r>
  <r>
    <x v="4"/>
    <x v="3"/>
    <x v="19"/>
    <x v="19"/>
    <m/>
    <m/>
    <m/>
    <m/>
    <m/>
    <m/>
    <n v="3"/>
    <n v="0"/>
    <m/>
    <m/>
    <n v="0"/>
    <n v="0"/>
    <n v="0"/>
    <n v="5"/>
    <n v="55.555555555555557"/>
    <m/>
  </r>
  <r>
    <x v="4"/>
    <x v="4"/>
    <x v="19"/>
    <x v="19"/>
    <m/>
    <m/>
    <m/>
    <m/>
    <m/>
    <m/>
    <n v="2"/>
    <n v="1"/>
    <m/>
    <m/>
    <n v="1"/>
    <n v="0"/>
    <n v="1"/>
    <n v="7"/>
    <n v="77.777777777777786"/>
    <m/>
  </r>
  <r>
    <x v="5"/>
    <x v="0"/>
    <x v="19"/>
    <x v="19"/>
    <m/>
    <m/>
    <m/>
    <m/>
    <m/>
    <m/>
    <n v="4"/>
    <n v="0"/>
    <m/>
    <m/>
    <n v="3"/>
    <n v="0"/>
    <n v="3"/>
    <n v="14"/>
    <n v="82.35294117647058"/>
    <m/>
  </r>
  <r>
    <x v="5"/>
    <x v="1"/>
    <x v="19"/>
    <x v="19"/>
    <m/>
    <m/>
    <m/>
    <m/>
    <m/>
    <m/>
    <n v="4"/>
    <n v="1"/>
    <m/>
    <m/>
    <n v="1"/>
    <n v="0"/>
    <n v="1"/>
    <n v="10"/>
    <n v="62.5"/>
    <m/>
  </r>
  <r>
    <x v="5"/>
    <x v="2"/>
    <x v="19"/>
    <x v="19"/>
    <m/>
    <m/>
    <m/>
    <m/>
    <m/>
    <m/>
    <n v="5"/>
    <n v="0"/>
    <m/>
    <m/>
    <n v="2"/>
    <n v="0"/>
    <n v="2"/>
    <n v="10"/>
    <n v="71.428571428571431"/>
    <m/>
  </r>
  <r>
    <x v="0"/>
    <x v="0"/>
    <x v="20"/>
    <x v="20"/>
    <m/>
    <m/>
    <m/>
    <m/>
    <m/>
    <m/>
    <n v="1"/>
    <n v="0"/>
    <m/>
    <m/>
    <n v="0"/>
    <n v="0"/>
    <n v="0"/>
    <n v="5"/>
    <n v="83.333333333333343"/>
    <m/>
  </r>
  <r>
    <x v="0"/>
    <x v="1"/>
    <x v="20"/>
    <x v="20"/>
    <m/>
    <m/>
    <m/>
    <m/>
    <m/>
    <m/>
    <n v="1"/>
    <n v="0"/>
    <m/>
    <m/>
    <n v="0"/>
    <n v="0"/>
    <n v="0"/>
    <n v="4"/>
    <n v="80"/>
    <m/>
  </r>
  <r>
    <x v="0"/>
    <x v="2"/>
    <x v="20"/>
    <x v="20"/>
    <m/>
    <m/>
    <m/>
    <m/>
    <m/>
    <m/>
    <n v="4"/>
    <n v="0"/>
    <m/>
    <m/>
    <n v="2"/>
    <n v="1"/>
    <n v="3"/>
    <n v="3"/>
    <n v="75"/>
    <m/>
  </r>
  <r>
    <x v="0"/>
    <x v="3"/>
    <x v="20"/>
    <x v="20"/>
    <m/>
    <m/>
    <m/>
    <m/>
    <m/>
    <m/>
    <n v="1"/>
    <n v="0"/>
    <m/>
    <m/>
    <n v="0"/>
    <n v="0"/>
    <n v="0"/>
    <n v="2"/>
    <n v="50"/>
    <m/>
  </r>
  <r>
    <x v="0"/>
    <x v="4"/>
    <x v="20"/>
    <x v="20"/>
    <m/>
    <m/>
    <m/>
    <m/>
    <m/>
    <m/>
    <n v="1"/>
    <n v="0"/>
    <m/>
    <m/>
    <n v="0"/>
    <n v="0"/>
    <n v="0"/>
    <n v="4"/>
    <n v="80"/>
    <m/>
  </r>
  <r>
    <x v="0"/>
    <x v="5"/>
    <x v="20"/>
    <x v="20"/>
    <m/>
    <m/>
    <m/>
    <m/>
    <m/>
    <m/>
    <n v="2"/>
    <n v="0"/>
    <m/>
    <m/>
    <n v="1"/>
    <n v="0"/>
    <n v="1"/>
    <n v="6"/>
    <n v="85.714285714285708"/>
    <m/>
  </r>
  <r>
    <x v="0"/>
    <x v="6"/>
    <x v="20"/>
    <x v="20"/>
    <m/>
    <m/>
    <m/>
    <m/>
    <m/>
    <m/>
    <n v="2"/>
    <n v="0"/>
    <m/>
    <m/>
    <n v="1"/>
    <n v="0"/>
    <n v="1"/>
    <n v="5"/>
    <n v="83.333333333333343"/>
    <m/>
  </r>
  <r>
    <x v="0"/>
    <x v="7"/>
    <x v="20"/>
    <x v="20"/>
    <m/>
    <m/>
    <m/>
    <m/>
    <m/>
    <m/>
    <n v="2"/>
    <n v="0"/>
    <m/>
    <m/>
    <n v="1"/>
    <n v="1"/>
    <n v="2"/>
    <n v="5"/>
    <n v="100"/>
    <m/>
  </r>
  <r>
    <x v="0"/>
    <x v="8"/>
    <x v="20"/>
    <x v="20"/>
    <m/>
    <m/>
    <m/>
    <m/>
    <m/>
    <m/>
    <n v="1"/>
    <n v="0"/>
    <m/>
    <m/>
    <n v="0"/>
    <n v="0"/>
    <n v="0"/>
    <n v="6"/>
    <n v="85.714285714285708"/>
    <m/>
  </r>
  <r>
    <x v="0"/>
    <x v="9"/>
    <x v="20"/>
    <x v="20"/>
    <m/>
    <m/>
    <m/>
    <m/>
    <m/>
    <m/>
    <n v="2"/>
    <n v="0"/>
    <m/>
    <m/>
    <n v="1"/>
    <n v="1"/>
    <n v="2"/>
    <n v="6"/>
    <n v="100"/>
    <m/>
  </r>
  <r>
    <x v="1"/>
    <x v="0"/>
    <x v="20"/>
    <x v="20"/>
    <m/>
    <m/>
    <m/>
    <m/>
    <m/>
    <m/>
    <n v="4"/>
    <n v="0"/>
    <m/>
    <m/>
    <n v="2"/>
    <n v="0"/>
    <n v="2"/>
    <n v="6"/>
    <n v="75"/>
    <m/>
  </r>
  <r>
    <x v="1"/>
    <x v="1"/>
    <x v="20"/>
    <x v="20"/>
    <m/>
    <m/>
    <m/>
    <m/>
    <m/>
    <m/>
    <n v="1"/>
    <n v="0"/>
    <m/>
    <m/>
    <n v="0"/>
    <n v="0"/>
    <n v="0"/>
    <n v="6"/>
    <n v="75"/>
    <m/>
  </r>
  <r>
    <x v="1"/>
    <x v="2"/>
    <x v="20"/>
    <x v="20"/>
    <m/>
    <m/>
    <m/>
    <m/>
    <m/>
    <m/>
    <n v="7"/>
    <n v="0"/>
    <m/>
    <m/>
    <n v="1"/>
    <n v="0"/>
    <n v="1"/>
    <n v="5"/>
    <n v="41.666666666666671"/>
    <m/>
  </r>
  <r>
    <x v="1"/>
    <x v="3"/>
    <x v="20"/>
    <x v="20"/>
    <m/>
    <m/>
    <m/>
    <m/>
    <m/>
    <m/>
    <n v="5"/>
    <n v="0"/>
    <m/>
    <m/>
    <n v="0"/>
    <n v="0"/>
    <n v="0"/>
    <n v="6"/>
    <n v="54.54545454545454"/>
    <m/>
  </r>
  <r>
    <x v="1"/>
    <x v="4"/>
    <x v="20"/>
    <x v="20"/>
    <m/>
    <m/>
    <m/>
    <m/>
    <m/>
    <m/>
    <n v="2"/>
    <n v="0"/>
    <m/>
    <m/>
    <n v="1"/>
    <n v="1"/>
    <n v="2"/>
    <n v="10"/>
    <n v="90.909090909090907"/>
    <m/>
  </r>
  <r>
    <x v="2"/>
    <x v="0"/>
    <x v="20"/>
    <x v="20"/>
    <m/>
    <m/>
    <m/>
    <m/>
    <m/>
    <m/>
    <n v="3"/>
    <n v="0"/>
    <m/>
    <m/>
    <n v="1"/>
    <n v="0"/>
    <n v="1"/>
    <n v="8"/>
    <n v="72.727272727272734"/>
    <m/>
  </r>
  <r>
    <x v="2"/>
    <x v="1"/>
    <x v="20"/>
    <x v="20"/>
    <m/>
    <m/>
    <m/>
    <m/>
    <m/>
    <m/>
    <n v="9"/>
    <n v="0"/>
    <m/>
    <m/>
    <n v="0"/>
    <n v="0"/>
    <n v="0"/>
    <n v="8"/>
    <n v="42.105263157894733"/>
    <m/>
  </r>
  <r>
    <x v="2"/>
    <x v="2"/>
    <x v="20"/>
    <x v="20"/>
    <m/>
    <m/>
    <m/>
    <m/>
    <m/>
    <m/>
    <n v="3"/>
    <n v="0"/>
    <m/>
    <m/>
    <n v="1"/>
    <n v="0"/>
    <n v="1"/>
    <n v="11"/>
    <n v="78.571428571428569"/>
    <m/>
  </r>
  <r>
    <x v="3"/>
    <x v="0"/>
    <x v="20"/>
    <x v="20"/>
    <m/>
    <m/>
    <m/>
    <m/>
    <m/>
    <m/>
    <n v="0"/>
    <n v="0"/>
    <m/>
    <m/>
    <n v="0"/>
    <n v="0"/>
    <n v="0"/>
    <n v="5"/>
    <n v="83.333333333333343"/>
    <m/>
  </r>
  <r>
    <x v="3"/>
    <x v="1"/>
    <x v="20"/>
    <x v="20"/>
    <m/>
    <m/>
    <m/>
    <m/>
    <m/>
    <m/>
    <n v="0"/>
    <n v="0"/>
    <m/>
    <m/>
    <n v="0"/>
    <n v="0"/>
    <n v="0"/>
    <n v="7"/>
    <n v="100"/>
    <m/>
  </r>
  <r>
    <x v="3"/>
    <x v="2"/>
    <x v="20"/>
    <x v="20"/>
    <m/>
    <m/>
    <m/>
    <m/>
    <m/>
    <m/>
    <n v="0"/>
    <n v="0"/>
    <m/>
    <m/>
    <n v="0"/>
    <n v="0"/>
    <n v="0"/>
    <n v="5"/>
    <n v="100"/>
    <m/>
  </r>
  <r>
    <x v="3"/>
    <x v="3"/>
    <x v="20"/>
    <x v="20"/>
    <m/>
    <m/>
    <m/>
    <m/>
    <m/>
    <m/>
    <n v="0"/>
    <n v="0"/>
    <m/>
    <m/>
    <n v="0"/>
    <n v="0"/>
    <n v="0"/>
    <n v="4"/>
    <n v="100"/>
    <m/>
  </r>
  <r>
    <x v="3"/>
    <x v="4"/>
    <x v="20"/>
    <x v="20"/>
    <m/>
    <m/>
    <m/>
    <m/>
    <m/>
    <m/>
    <n v="2"/>
    <n v="0"/>
    <m/>
    <m/>
    <n v="2"/>
    <n v="0"/>
    <n v="2"/>
    <n v="4"/>
    <n v="100"/>
    <m/>
  </r>
  <r>
    <x v="3"/>
    <x v="5"/>
    <x v="20"/>
    <x v="20"/>
    <m/>
    <m/>
    <m/>
    <m/>
    <m/>
    <m/>
    <n v="0"/>
    <n v="0"/>
    <m/>
    <m/>
    <n v="0"/>
    <n v="0"/>
    <n v="0"/>
    <n v="5"/>
    <n v="100"/>
    <m/>
  </r>
  <r>
    <x v="3"/>
    <x v="6"/>
    <x v="20"/>
    <x v="20"/>
    <m/>
    <m/>
    <m/>
    <m/>
    <m/>
    <m/>
    <n v="0"/>
    <n v="0"/>
    <m/>
    <m/>
    <n v="0"/>
    <n v="0"/>
    <n v="0"/>
    <n v="7"/>
    <n v="87.5"/>
    <m/>
  </r>
  <r>
    <x v="3"/>
    <x v="7"/>
    <x v="20"/>
    <x v="20"/>
    <m/>
    <m/>
    <m/>
    <m/>
    <m/>
    <m/>
    <n v="2"/>
    <n v="0"/>
    <m/>
    <m/>
    <n v="1"/>
    <n v="0"/>
    <n v="1"/>
    <n v="5"/>
    <n v="83.333333333333343"/>
    <m/>
  </r>
  <r>
    <x v="3"/>
    <x v="8"/>
    <x v="20"/>
    <x v="20"/>
    <m/>
    <m/>
    <m/>
    <m/>
    <m/>
    <m/>
    <n v="1"/>
    <n v="0"/>
    <m/>
    <m/>
    <n v="0"/>
    <n v="1"/>
    <n v="1"/>
    <n v="6"/>
    <n v="100"/>
    <m/>
  </r>
  <r>
    <x v="3"/>
    <x v="9"/>
    <x v="20"/>
    <x v="20"/>
    <m/>
    <m/>
    <m/>
    <m/>
    <m/>
    <m/>
    <n v="2"/>
    <n v="0"/>
    <m/>
    <m/>
    <n v="0"/>
    <n v="0"/>
    <n v="0"/>
    <n v="4"/>
    <n v="57.142857142857139"/>
    <m/>
  </r>
  <r>
    <x v="4"/>
    <x v="0"/>
    <x v="20"/>
    <x v="20"/>
    <m/>
    <m/>
    <m/>
    <m/>
    <m/>
    <m/>
    <n v="0"/>
    <n v="0"/>
    <m/>
    <m/>
    <n v="0"/>
    <n v="0"/>
    <n v="0"/>
    <n v="8"/>
    <n v="100"/>
    <m/>
  </r>
  <r>
    <x v="4"/>
    <x v="1"/>
    <x v="20"/>
    <x v="20"/>
    <m/>
    <m/>
    <m/>
    <m/>
    <m/>
    <m/>
    <n v="2"/>
    <n v="0"/>
    <m/>
    <m/>
    <n v="0"/>
    <n v="0"/>
    <n v="0"/>
    <n v="7"/>
    <n v="70"/>
    <m/>
  </r>
  <r>
    <x v="4"/>
    <x v="2"/>
    <x v="20"/>
    <x v="20"/>
    <m/>
    <m/>
    <m/>
    <m/>
    <m/>
    <m/>
    <n v="1"/>
    <n v="0"/>
    <m/>
    <m/>
    <n v="0"/>
    <n v="0"/>
    <n v="0"/>
    <n v="8"/>
    <n v="88.888888888888886"/>
    <m/>
  </r>
  <r>
    <x v="4"/>
    <x v="3"/>
    <x v="20"/>
    <x v="20"/>
    <m/>
    <m/>
    <m/>
    <m/>
    <m/>
    <m/>
    <n v="3"/>
    <n v="0"/>
    <m/>
    <m/>
    <n v="1"/>
    <n v="0"/>
    <n v="1"/>
    <n v="6"/>
    <n v="66.666666666666657"/>
    <m/>
  </r>
  <r>
    <x v="4"/>
    <x v="4"/>
    <x v="20"/>
    <x v="20"/>
    <m/>
    <m/>
    <m/>
    <m/>
    <m/>
    <m/>
    <n v="1"/>
    <n v="0"/>
    <m/>
    <m/>
    <n v="0"/>
    <n v="0"/>
    <n v="0"/>
    <n v="7"/>
    <n v="77.777777777777786"/>
    <m/>
  </r>
  <r>
    <x v="5"/>
    <x v="0"/>
    <x v="20"/>
    <x v="20"/>
    <m/>
    <m/>
    <m/>
    <m/>
    <m/>
    <m/>
    <n v="1"/>
    <n v="0"/>
    <m/>
    <m/>
    <n v="0"/>
    <n v="0"/>
    <n v="0"/>
    <n v="14"/>
    <n v="82.35294117647058"/>
    <m/>
  </r>
  <r>
    <x v="5"/>
    <x v="1"/>
    <x v="20"/>
    <x v="20"/>
    <m/>
    <m/>
    <m/>
    <m/>
    <m/>
    <m/>
    <n v="3"/>
    <n v="0"/>
    <m/>
    <m/>
    <n v="0"/>
    <n v="0"/>
    <n v="0"/>
    <n v="10"/>
    <n v="62.5"/>
    <m/>
  </r>
  <r>
    <x v="5"/>
    <x v="2"/>
    <x v="20"/>
    <x v="20"/>
    <m/>
    <m/>
    <m/>
    <m/>
    <m/>
    <m/>
    <n v="3"/>
    <n v="0"/>
    <m/>
    <m/>
    <n v="1"/>
    <n v="0"/>
    <n v="1"/>
    <n v="11"/>
    <n v="78.571428571428569"/>
    <m/>
  </r>
  <r>
    <x v="0"/>
    <x v="0"/>
    <x v="21"/>
    <x v="21"/>
    <m/>
    <m/>
    <m/>
    <m/>
    <m/>
    <m/>
    <n v="1"/>
    <n v="0"/>
    <m/>
    <m/>
    <n v="0"/>
    <n v="0"/>
    <n v="0"/>
    <n v="5"/>
    <n v="83.333333333333343"/>
    <m/>
  </r>
  <r>
    <x v="0"/>
    <x v="1"/>
    <x v="21"/>
    <x v="21"/>
    <m/>
    <m/>
    <m/>
    <m/>
    <m/>
    <m/>
    <n v="1"/>
    <n v="0"/>
    <m/>
    <m/>
    <n v="0"/>
    <n v="0"/>
    <n v="0"/>
    <n v="4"/>
    <n v="80"/>
    <m/>
  </r>
  <r>
    <x v="0"/>
    <x v="2"/>
    <x v="21"/>
    <x v="21"/>
    <m/>
    <m/>
    <m/>
    <m/>
    <m/>
    <m/>
    <n v="1"/>
    <n v="0"/>
    <m/>
    <m/>
    <n v="0"/>
    <n v="0"/>
    <n v="0"/>
    <n v="3"/>
    <n v="75"/>
    <m/>
  </r>
  <r>
    <x v="0"/>
    <x v="3"/>
    <x v="21"/>
    <x v="21"/>
    <m/>
    <m/>
    <m/>
    <m/>
    <m/>
    <m/>
    <n v="1"/>
    <n v="0"/>
    <m/>
    <m/>
    <n v="0"/>
    <n v="0"/>
    <n v="0"/>
    <n v="2"/>
    <n v="50"/>
    <m/>
  </r>
  <r>
    <x v="0"/>
    <x v="4"/>
    <x v="21"/>
    <x v="21"/>
    <m/>
    <m/>
    <m/>
    <m/>
    <m/>
    <m/>
    <n v="1"/>
    <n v="0"/>
    <m/>
    <m/>
    <n v="1"/>
    <n v="0"/>
    <n v="1"/>
    <n v="5"/>
    <n v="100"/>
    <m/>
  </r>
  <r>
    <x v="0"/>
    <x v="5"/>
    <x v="21"/>
    <x v="21"/>
    <m/>
    <m/>
    <m/>
    <m/>
    <m/>
    <m/>
    <n v="1"/>
    <n v="0"/>
    <m/>
    <m/>
    <n v="0"/>
    <n v="0"/>
    <n v="0"/>
    <n v="6"/>
    <n v="85.714285714285708"/>
    <m/>
  </r>
  <r>
    <x v="0"/>
    <x v="6"/>
    <x v="21"/>
    <x v="21"/>
    <m/>
    <m/>
    <m/>
    <m/>
    <m/>
    <m/>
    <n v="1"/>
    <n v="0"/>
    <m/>
    <m/>
    <n v="0"/>
    <n v="0"/>
    <n v="0"/>
    <n v="5"/>
    <n v="83.333333333333343"/>
    <m/>
  </r>
  <r>
    <x v="0"/>
    <x v="7"/>
    <x v="21"/>
    <x v="21"/>
    <m/>
    <m/>
    <m/>
    <m/>
    <m/>
    <m/>
    <n v="0"/>
    <n v="0"/>
    <m/>
    <m/>
    <n v="0"/>
    <n v="0"/>
    <n v="0"/>
    <n v="5"/>
    <n v="100"/>
    <m/>
  </r>
  <r>
    <x v="0"/>
    <x v="8"/>
    <x v="21"/>
    <x v="21"/>
    <m/>
    <m/>
    <m/>
    <m/>
    <m/>
    <m/>
    <n v="1"/>
    <n v="0"/>
    <m/>
    <m/>
    <n v="0"/>
    <n v="0"/>
    <n v="0"/>
    <n v="6"/>
    <n v="85.714285714285708"/>
    <m/>
  </r>
  <r>
    <x v="0"/>
    <x v="9"/>
    <x v="21"/>
    <x v="21"/>
    <m/>
    <m/>
    <m/>
    <m/>
    <m/>
    <m/>
    <n v="0"/>
    <n v="0"/>
    <m/>
    <m/>
    <n v="0"/>
    <n v="0"/>
    <n v="0"/>
    <n v="6"/>
    <n v="100"/>
    <m/>
  </r>
  <r>
    <x v="1"/>
    <x v="0"/>
    <x v="21"/>
    <x v="21"/>
    <m/>
    <m/>
    <m/>
    <m/>
    <m/>
    <m/>
    <n v="2"/>
    <n v="0"/>
    <m/>
    <m/>
    <n v="1"/>
    <n v="0"/>
    <n v="1"/>
    <n v="7"/>
    <n v="87.5"/>
    <m/>
  </r>
  <r>
    <x v="1"/>
    <x v="1"/>
    <x v="21"/>
    <x v="21"/>
    <m/>
    <m/>
    <m/>
    <m/>
    <m/>
    <m/>
    <n v="1"/>
    <n v="0"/>
    <m/>
    <m/>
    <n v="0"/>
    <n v="0"/>
    <n v="0"/>
    <n v="6"/>
    <n v="75"/>
    <m/>
  </r>
  <r>
    <x v="1"/>
    <x v="2"/>
    <x v="21"/>
    <x v="21"/>
    <m/>
    <m/>
    <m/>
    <m/>
    <m/>
    <m/>
    <n v="6"/>
    <n v="0"/>
    <m/>
    <m/>
    <n v="0"/>
    <n v="0"/>
    <n v="0"/>
    <n v="5"/>
    <n v="41.666666666666671"/>
    <m/>
  </r>
  <r>
    <x v="1"/>
    <x v="3"/>
    <x v="21"/>
    <x v="21"/>
    <m/>
    <m/>
    <m/>
    <m/>
    <m/>
    <m/>
    <n v="4"/>
    <n v="1"/>
    <m/>
    <m/>
    <n v="0"/>
    <n v="1"/>
    <n v="1"/>
    <n v="7"/>
    <n v="63.636363636363633"/>
    <m/>
  </r>
  <r>
    <x v="1"/>
    <x v="4"/>
    <x v="21"/>
    <x v="21"/>
    <m/>
    <m/>
    <m/>
    <m/>
    <m/>
    <m/>
    <n v="0"/>
    <n v="0"/>
    <m/>
    <m/>
    <n v="0"/>
    <n v="0"/>
    <n v="0"/>
    <n v="10"/>
    <n v="90.909090909090907"/>
    <m/>
  </r>
  <r>
    <x v="2"/>
    <x v="0"/>
    <x v="21"/>
    <x v="21"/>
    <m/>
    <m/>
    <m/>
    <m/>
    <m/>
    <m/>
    <n v="2"/>
    <n v="0"/>
    <m/>
    <m/>
    <n v="0"/>
    <n v="0"/>
    <n v="0"/>
    <n v="8"/>
    <n v="72.727272727272734"/>
    <m/>
  </r>
  <r>
    <x v="2"/>
    <x v="1"/>
    <x v="21"/>
    <x v="21"/>
    <m/>
    <m/>
    <m/>
    <m/>
    <m/>
    <m/>
    <n v="8"/>
    <n v="1"/>
    <m/>
    <m/>
    <n v="0"/>
    <n v="0"/>
    <n v="0"/>
    <n v="8"/>
    <n v="42.105263157894733"/>
    <m/>
  </r>
  <r>
    <x v="2"/>
    <x v="2"/>
    <x v="21"/>
    <x v="21"/>
    <m/>
    <m/>
    <m/>
    <m/>
    <m/>
    <m/>
    <n v="2"/>
    <n v="0"/>
    <m/>
    <m/>
    <n v="0"/>
    <n v="0"/>
    <n v="0"/>
    <n v="11"/>
    <n v="78.571428571428569"/>
    <m/>
  </r>
  <r>
    <x v="3"/>
    <x v="0"/>
    <x v="21"/>
    <x v="21"/>
    <m/>
    <m/>
    <m/>
    <m/>
    <m/>
    <m/>
    <n v="0"/>
    <n v="0"/>
    <m/>
    <m/>
    <n v="0"/>
    <n v="0"/>
    <n v="0"/>
    <n v="5"/>
    <n v="83.333333333333343"/>
    <m/>
  </r>
  <r>
    <x v="3"/>
    <x v="1"/>
    <x v="21"/>
    <x v="21"/>
    <m/>
    <m/>
    <m/>
    <m/>
    <m/>
    <m/>
    <n v="0"/>
    <n v="0"/>
    <m/>
    <m/>
    <n v="0"/>
    <n v="0"/>
    <n v="0"/>
    <n v="7"/>
    <n v="100"/>
    <m/>
  </r>
  <r>
    <x v="3"/>
    <x v="2"/>
    <x v="21"/>
    <x v="21"/>
    <m/>
    <m/>
    <m/>
    <m/>
    <m/>
    <m/>
    <n v="0"/>
    <n v="0"/>
    <m/>
    <m/>
    <n v="0"/>
    <n v="0"/>
    <n v="0"/>
    <n v="5"/>
    <n v="100"/>
    <m/>
  </r>
  <r>
    <x v="3"/>
    <x v="3"/>
    <x v="21"/>
    <x v="21"/>
    <m/>
    <m/>
    <m/>
    <m/>
    <m/>
    <m/>
    <n v="0"/>
    <n v="0"/>
    <m/>
    <m/>
    <n v="0"/>
    <n v="0"/>
    <n v="0"/>
    <n v="4"/>
    <n v="100"/>
    <m/>
  </r>
  <r>
    <x v="3"/>
    <x v="4"/>
    <x v="21"/>
    <x v="21"/>
    <m/>
    <m/>
    <m/>
    <m/>
    <m/>
    <m/>
    <n v="0"/>
    <n v="0"/>
    <m/>
    <m/>
    <n v="0"/>
    <n v="0"/>
    <n v="0"/>
    <n v="4"/>
    <n v="100"/>
    <m/>
  </r>
  <r>
    <x v="3"/>
    <x v="5"/>
    <x v="21"/>
    <x v="21"/>
    <m/>
    <m/>
    <m/>
    <m/>
    <m/>
    <m/>
    <n v="0"/>
    <n v="0"/>
    <m/>
    <m/>
    <n v="0"/>
    <n v="0"/>
    <n v="0"/>
    <n v="5"/>
    <n v="100"/>
    <m/>
  </r>
  <r>
    <x v="3"/>
    <x v="6"/>
    <x v="21"/>
    <x v="21"/>
    <m/>
    <m/>
    <m/>
    <m/>
    <m/>
    <m/>
    <n v="0"/>
    <n v="0"/>
    <m/>
    <m/>
    <n v="0"/>
    <n v="0"/>
    <n v="0"/>
    <n v="7"/>
    <n v="87.5"/>
    <m/>
  </r>
  <r>
    <x v="3"/>
    <x v="7"/>
    <x v="21"/>
    <x v="21"/>
    <m/>
    <m/>
    <m/>
    <m/>
    <m/>
    <m/>
    <n v="1"/>
    <n v="0"/>
    <m/>
    <m/>
    <n v="0"/>
    <n v="0"/>
    <n v="0"/>
    <n v="5"/>
    <n v="83.333333333333343"/>
    <m/>
  </r>
  <r>
    <x v="3"/>
    <x v="8"/>
    <x v="21"/>
    <x v="21"/>
    <m/>
    <m/>
    <m/>
    <m/>
    <m/>
    <m/>
    <n v="0"/>
    <n v="0"/>
    <m/>
    <m/>
    <n v="0"/>
    <n v="0"/>
    <n v="0"/>
    <n v="6"/>
    <n v="100"/>
    <m/>
  </r>
  <r>
    <x v="3"/>
    <x v="9"/>
    <x v="21"/>
    <x v="21"/>
    <m/>
    <m/>
    <m/>
    <m/>
    <m/>
    <m/>
    <n v="2"/>
    <n v="0"/>
    <m/>
    <m/>
    <n v="0"/>
    <n v="1"/>
    <n v="1"/>
    <n v="5"/>
    <n v="71.428571428571431"/>
    <m/>
  </r>
  <r>
    <x v="4"/>
    <x v="0"/>
    <x v="21"/>
    <x v="21"/>
    <m/>
    <m/>
    <m/>
    <m/>
    <m/>
    <m/>
    <n v="0"/>
    <n v="0"/>
    <m/>
    <m/>
    <n v="0"/>
    <n v="0"/>
    <n v="0"/>
    <n v="8"/>
    <n v="100"/>
    <m/>
  </r>
  <r>
    <x v="4"/>
    <x v="1"/>
    <x v="21"/>
    <x v="21"/>
    <m/>
    <m/>
    <m/>
    <m/>
    <m/>
    <m/>
    <n v="2"/>
    <n v="0"/>
    <m/>
    <m/>
    <n v="0"/>
    <n v="0"/>
    <n v="0"/>
    <n v="7"/>
    <n v="70"/>
    <m/>
  </r>
  <r>
    <x v="4"/>
    <x v="2"/>
    <x v="21"/>
    <x v="21"/>
    <m/>
    <m/>
    <m/>
    <m/>
    <m/>
    <m/>
    <n v="1"/>
    <n v="0"/>
    <m/>
    <m/>
    <n v="0"/>
    <n v="0"/>
    <n v="0"/>
    <n v="8"/>
    <n v="88.888888888888886"/>
    <m/>
  </r>
  <r>
    <x v="4"/>
    <x v="3"/>
    <x v="21"/>
    <x v="21"/>
    <m/>
    <m/>
    <m/>
    <m/>
    <m/>
    <m/>
    <n v="2"/>
    <n v="0"/>
    <m/>
    <m/>
    <n v="0"/>
    <n v="1"/>
    <n v="1"/>
    <n v="7"/>
    <n v="77.777777777777786"/>
    <m/>
  </r>
  <r>
    <x v="4"/>
    <x v="4"/>
    <x v="21"/>
    <x v="21"/>
    <m/>
    <m/>
    <m/>
    <m/>
    <m/>
    <m/>
    <n v="1"/>
    <n v="0"/>
    <m/>
    <m/>
    <n v="0"/>
    <n v="0"/>
    <n v="0"/>
    <n v="7"/>
    <n v="77.777777777777786"/>
    <m/>
  </r>
  <r>
    <x v="5"/>
    <x v="0"/>
    <x v="21"/>
    <x v="21"/>
    <m/>
    <m/>
    <m/>
    <m/>
    <m/>
    <m/>
    <n v="1"/>
    <n v="0"/>
    <m/>
    <m/>
    <n v="0"/>
    <n v="0"/>
    <n v="0"/>
    <n v="14"/>
    <n v="82.35294117647058"/>
    <m/>
  </r>
  <r>
    <x v="5"/>
    <x v="1"/>
    <x v="21"/>
    <x v="21"/>
    <m/>
    <m/>
    <m/>
    <m/>
    <m/>
    <m/>
    <n v="3"/>
    <n v="0"/>
    <m/>
    <m/>
    <n v="0"/>
    <n v="0"/>
    <n v="0"/>
    <n v="10"/>
    <n v="62.5"/>
    <m/>
  </r>
  <r>
    <x v="5"/>
    <x v="2"/>
    <x v="21"/>
    <x v="21"/>
    <m/>
    <m/>
    <m/>
    <m/>
    <m/>
    <m/>
    <n v="2"/>
    <n v="0"/>
    <m/>
    <m/>
    <n v="0"/>
    <n v="0"/>
    <n v="0"/>
    <n v="11"/>
    <n v="78.571428571428569"/>
    <m/>
  </r>
  <r>
    <x v="0"/>
    <x v="0"/>
    <x v="22"/>
    <x v="22"/>
    <m/>
    <m/>
    <m/>
    <m/>
    <m/>
    <m/>
    <n v="1"/>
    <n v="0"/>
    <m/>
    <m/>
    <n v="0"/>
    <n v="0"/>
    <n v="0"/>
    <n v="5"/>
    <n v="83.333333333333343"/>
    <m/>
  </r>
  <r>
    <x v="0"/>
    <x v="1"/>
    <x v="22"/>
    <x v="22"/>
    <m/>
    <m/>
    <m/>
    <m/>
    <m/>
    <m/>
    <n v="1"/>
    <n v="0"/>
    <m/>
    <m/>
    <n v="0"/>
    <n v="0"/>
    <n v="0"/>
    <n v="4"/>
    <n v="80"/>
    <m/>
  </r>
  <r>
    <x v="0"/>
    <x v="2"/>
    <x v="22"/>
    <x v="22"/>
    <m/>
    <m/>
    <m/>
    <m/>
    <m/>
    <m/>
    <n v="1"/>
    <n v="0"/>
    <m/>
    <m/>
    <n v="0"/>
    <n v="1"/>
    <n v="1"/>
    <n v="4"/>
    <n v="100"/>
    <m/>
  </r>
  <r>
    <x v="0"/>
    <x v="3"/>
    <x v="22"/>
    <x v="22"/>
    <m/>
    <m/>
    <m/>
    <m/>
    <m/>
    <m/>
    <n v="1"/>
    <n v="0"/>
    <m/>
    <m/>
    <n v="1"/>
    <n v="0"/>
    <n v="1"/>
    <n v="3"/>
    <n v="75"/>
    <m/>
  </r>
  <r>
    <x v="0"/>
    <x v="4"/>
    <x v="22"/>
    <x v="22"/>
    <m/>
    <m/>
    <m/>
    <m/>
    <m/>
    <m/>
    <n v="0"/>
    <n v="0"/>
    <m/>
    <m/>
    <n v="0"/>
    <n v="0"/>
    <n v="0"/>
    <n v="5"/>
    <n v="100"/>
    <m/>
  </r>
  <r>
    <x v="0"/>
    <x v="5"/>
    <x v="22"/>
    <x v="22"/>
    <m/>
    <m/>
    <m/>
    <m/>
    <m/>
    <m/>
    <n v="1"/>
    <n v="0"/>
    <m/>
    <m/>
    <n v="0"/>
    <n v="0"/>
    <n v="0"/>
    <n v="6"/>
    <n v="85.714285714285708"/>
    <m/>
  </r>
  <r>
    <x v="0"/>
    <x v="6"/>
    <x v="22"/>
    <x v="22"/>
    <m/>
    <m/>
    <m/>
    <m/>
    <m/>
    <m/>
    <n v="1"/>
    <n v="0"/>
    <m/>
    <m/>
    <n v="0"/>
    <n v="0"/>
    <n v="0"/>
    <n v="5"/>
    <n v="83.333333333333343"/>
    <m/>
  </r>
  <r>
    <x v="0"/>
    <x v="7"/>
    <x v="22"/>
    <x v="22"/>
    <m/>
    <m/>
    <m/>
    <m/>
    <m/>
    <m/>
    <n v="0"/>
    <n v="0"/>
    <m/>
    <m/>
    <n v="0"/>
    <n v="0"/>
    <n v="0"/>
    <n v="5"/>
    <n v="100"/>
    <m/>
  </r>
  <r>
    <x v="0"/>
    <x v="8"/>
    <x v="22"/>
    <x v="22"/>
    <m/>
    <m/>
    <m/>
    <m/>
    <m/>
    <m/>
    <n v="1"/>
    <n v="0"/>
    <m/>
    <m/>
    <n v="0"/>
    <n v="0"/>
    <n v="0"/>
    <n v="6"/>
    <n v="85.714285714285708"/>
    <m/>
  </r>
  <r>
    <x v="0"/>
    <x v="9"/>
    <x v="22"/>
    <x v="22"/>
    <m/>
    <m/>
    <m/>
    <m/>
    <m/>
    <m/>
    <n v="0"/>
    <n v="0"/>
    <m/>
    <m/>
    <n v="0"/>
    <n v="0"/>
    <n v="0"/>
    <n v="6"/>
    <n v="100"/>
    <m/>
  </r>
  <r>
    <x v="1"/>
    <x v="0"/>
    <x v="22"/>
    <x v="22"/>
    <m/>
    <m/>
    <m/>
    <m/>
    <m/>
    <m/>
    <n v="1"/>
    <n v="0"/>
    <m/>
    <m/>
    <n v="0"/>
    <n v="0"/>
    <n v="0"/>
    <n v="7"/>
    <n v="87.5"/>
    <m/>
  </r>
  <r>
    <x v="1"/>
    <x v="1"/>
    <x v="22"/>
    <x v="22"/>
    <m/>
    <m/>
    <m/>
    <m/>
    <m/>
    <m/>
    <n v="1"/>
    <n v="0"/>
    <m/>
    <m/>
    <n v="0"/>
    <n v="0"/>
    <n v="0"/>
    <n v="6"/>
    <n v="75"/>
    <m/>
  </r>
  <r>
    <x v="1"/>
    <x v="2"/>
    <x v="22"/>
    <x v="22"/>
    <m/>
    <m/>
    <m/>
    <m/>
    <m/>
    <m/>
    <n v="6"/>
    <n v="0"/>
    <m/>
    <m/>
    <n v="2"/>
    <n v="1"/>
    <n v="3"/>
    <n v="8"/>
    <n v="66.666666666666657"/>
    <m/>
  </r>
  <r>
    <x v="1"/>
    <x v="3"/>
    <x v="22"/>
    <x v="22"/>
    <m/>
    <m/>
    <m/>
    <m/>
    <m/>
    <m/>
    <n v="3"/>
    <n v="0"/>
    <m/>
    <m/>
    <n v="0"/>
    <n v="0"/>
    <n v="0"/>
    <n v="7"/>
    <n v="63.636363636363633"/>
    <m/>
  </r>
  <r>
    <x v="1"/>
    <x v="4"/>
    <x v="22"/>
    <x v="22"/>
    <m/>
    <m/>
    <m/>
    <m/>
    <m/>
    <m/>
    <n v="0"/>
    <n v="0"/>
    <m/>
    <m/>
    <n v="0"/>
    <n v="0"/>
    <n v="0"/>
    <n v="10"/>
    <n v="90.909090909090907"/>
    <m/>
  </r>
  <r>
    <x v="2"/>
    <x v="0"/>
    <x v="22"/>
    <x v="22"/>
    <m/>
    <m/>
    <m/>
    <m/>
    <m/>
    <m/>
    <n v="2"/>
    <n v="0"/>
    <m/>
    <m/>
    <n v="0"/>
    <n v="0"/>
    <n v="0"/>
    <n v="8"/>
    <n v="72.727272727272734"/>
    <m/>
  </r>
  <r>
    <x v="2"/>
    <x v="1"/>
    <x v="22"/>
    <x v="22"/>
    <m/>
    <m/>
    <m/>
    <m/>
    <m/>
    <m/>
    <n v="8"/>
    <n v="0"/>
    <m/>
    <m/>
    <n v="1"/>
    <n v="1"/>
    <n v="2"/>
    <n v="10"/>
    <n v="52.631578947368418"/>
    <m/>
  </r>
  <r>
    <x v="2"/>
    <x v="2"/>
    <x v="22"/>
    <x v="22"/>
    <m/>
    <m/>
    <m/>
    <m/>
    <m/>
    <m/>
    <n v="2"/>
    <n v="0"/>
    <m/>
    <m/>
    <n v="0"/>
    <n v="0"/>
    <n v="0"/>
    <n v="11"/>
    <n v="78.571428571428569"/>
    <m/>
  </r>
  <r>
    <x v="3"/>
    <x v="0"/>
    <x v="22"/>
    <x v="22"/>
    <m/>
    <m/>
    <m/>
    <m/>
    <m/>
    <m/>
    <n v="0"/>
    <n v="0"/>
    <m/>
    <m/>
    <n v="0"/>
    <n v="0"/>
    <n v="0"/>
    <n v="5"/>
    <n v="83.333333333333343"/>
    <m/>
  </r>
  <r>
    <x v="3"/>
    <x v="1"/>
    <x v="22"/>
    <x v="22"/>
    <m/>
    <m/>
    <m/>
    <m/>
    <m/>
    <m/>
    <n v="0"/>
    <n v="0"/>
    <m/>
    <m/>
    <n v="0"/>
    <n v="0"/>
    <n v="0"/>
    <n v="7"/>
    <n v="100"/>
    <m/>
  </r>
  <r>
    <x v="3"/>
    <x v="2"/>
    <x v="22"/>
    <x v="22"/>
    <m/>
    <m/>
    <m/>
    <m/>
    <m/>
    <m/>
    <n v="0"/>
    <n v="0"/>
    <m/>
    <m/>
    <n v="0"/>
    <n v="0"/>
    <n v="0"/>
    <n v="5"/>
    <n v="100"/>
    <m/>
  </r>
  <r>
    <x v="3"/>
    <x v="3"/>
    <x v="22"/>
    <x v="22"/>
    <m/>
    <m/>
    <m/>
    <m/>
    <m/>
    <m/>
    <n v="0"/>
    <n v="0"/>
    <m/>
    <m/>
    <n v="0"/>
    <n v="0"/>
    <n v="0"/>
    <n v="4"/>
    <n v="100"/>
    <m/>
  </r>
  <r>
    <x v="3"/>
    <x v="4"/>
    <x v="22"/>
    <x v="22"/>
    <m/>
    <m/>
    <m/>
    <m/>
    <m/>
    <m/>
    <n v="0"/>
    <n v="0"/>
    <m/>
    <m/>
    <n v="0"/>
    <n v="0"/>
    <n v="0"/>
    <n v="4"/>
    <n v="100"/>
    <m/>
  </r>
  <r>
    <x v="3"/>
    <x v="5"/>
    <x v="22"/>
    <x v="22"/>
    <m/>
    <m/>
    <m/>
    <m/>
    <m/>
    <m/>
    <n v="0"/>
    <n v="0"/>
    <m/>
    <m/>
    <n v="0"/>
    <n v="0"/>
    <n v="0"/>
    <n v="5"/>
    <n v="100"/>
    <m/>
  </r>
  <r>
    <x v="3"/>
    <x v="6"/>
    <x v="22"/>
    <x v="22"/>
    <m/>
    <m/>
    <m/>
    <m/>
    <m/>
    <m/>
    <n v="0"/>
    <n v="0"/>
    <m/>
    <m/>
    <n v="0"/>
    <n v="0"/>
    <n v="0"/>
    <n v="7"/>
    <n v="87.5"/>
    <m/>
  </r>
  <r>
    <x v="3"/>
    <x v="7"/>
    <x v="22"/>
    <x v="22"/>
    <m/>
    <m/>
    <m/>
    <m/>
    <m/>
    <m/>
    <n v="1"/>
    <n v="0"/>
    <m/>
    <m/>
    <n v="0"/>
    <n v="0"/>
    <n v="0"/>
    <n v="5"/>
    <n v="83.333333333333343"/>
    <m/>
  </r>
  <r>
    <x v="3"/>
    <x v="8"/>
    <x v="22"/>
    <x v="22"/>
    <m/>
    <m/>
    <m/>
    <m/>
    <m/>
    <m/>
    <n v="0"/>
    <n v="0"/>
    <m/>
    <m/>
    <n v="0"/>
    <n v="0"/>
    <n v="0"/>
    <n v="6"/>
    <n v="100"/>
    <m/>
  </r>
  <r>
    <x v="3"/>
    <x v="9"/>
    <x v="22"/>
    <x v="22"/>
    <m/>
    <m/>
    <m/>
    <m/>
    <m/>
    <m/>
    <n v="1"/>
    <n v="0"/>
    <m/>
    <m/>
    <n v="1"/>
    <n v="0"/>
    <n v="1"/>
    <n v="6"/>
    <n v="85.714285714285708"/>
    <m/>
  </r>
  <r>
    <x v="4"/>
    <x v="0"/>
    <x v="22"/>
    <x v="22"/>
    <m/>
    <m/>
    <m/>
    <m/>
    <m/>
    <m/>
    <n v="0"/>
    <n v="0"/>
    <m/>
    <m/>
    <n v="0"/>
    <n v="0"/>
    <n v="0"/>
    <n v="8"/>
    <n v="100"/>
    <m/>
  </r>
  <r>
    <x v="4"/>
    <x v="1"/>
    <x v="22"/>
    <x v="22"/>
    <m/>
    <m/>
    <m/>
    <m/>
    <m/>
    <m/>
    <n v="1"/>
    <n v="1"/>
    <m/>
    <m/>
    <n v="0"/>
    <n v="0"/>
    <n v="0"/>
    <n v="7"/>
    <n v="70"/>
    <m/>
  </r>
  <r>
    <x v="4"/>
    <x v="2"/>
    <x v="22"/>
    <x v="22"/>
    <m/>
    <m/>
    <m/>
    <m/>
    <m/>
    <m/>
    <n v="1"/>
    <n v="0"/>
    <m/>
    <m/>
    <n v="0"/>
    <n v="0"/>
    <n v="0"/>
    <n v="8"/>
    <n v="88.888888888888886"/>
    <m/>
  </r>
  <r>
    <x v="4"/>
    <x v="3"/>
    <x v="22"/>
    <x v="22"/>
    <m/>
    <m/>
    <m/>
    <m/>
    <m/>
    <m/>
    <n v="0"/>
    <n v="1"/>
    <m/>
    <m/>
    <n v="0"/>
    <n v="0"/>
    <n v="0"/>
    <n v="7"/>
    <n v="77.777777777777786"/>
    <m/>
  </r>
  <r>
    <x v="4"/>
    <x v="4"/>
    <x v="22"/>
    <x v="22"/>
    <m/>
    <m/>
    <m/>
    <m/>
    <m/>
    <m/>
    <n v="1"/>
    <n v="0"/>
    <m/>
    <m/>
    <n v="0"/>
    <n v="0"/>
    <n v="0"/>
    <n v="7"/>
    <n v="77.777777777777786"/>
    <m/>
  </r>
  <r>
    <x v="5"/>
    <x v="0"/>
    <x v="22"/>
    <x v="22"/>
    <m/>
    <m/>
    <m/>
    <m/>
    <m/>
    <m/>
    <n v="1"/>
    <n v="0"/>
    <m/>
    <m/>
    <n v="0"/>
    <n v="1"/>
    <n v="1"/>
    <n v="15"/>
    <n v="88.235294117647058"/>
    <m/>
  </r>
  <r>
    <x v="5"/>
    <x v="1"/>
    <x v="22"/>
    <x v="22"/>
    <m/>
    <m/>
    <m/>
    <m/>
    <m/>
    <m/>
    <n v="3"/>
    <n v="0"/>
    <m/>
    <m/>
    <n v="1"/>
    <n v="0"/>
    <n v="1"/>
    <n v="11"/>
    <n v="68.75"/>
    <m/>
  </r>
  <r>
    <x v="5"/>
    <x v="2"/>
    <x v="22"/>
    <x v="22"/>
    <m/>
    <m/>
    <m/>
    <m/>
    <m/>
    <m/>
    <n v="2"/>
    <n v="0"/>
    <m/>
    <m/>
    <n v="1"/>
    <n v="0"/>
    <n v="1"/>
    <n v="12"/>
    <n v="85.714285714285708"/>
    <m/>
  </r>
  <r>
    <x v="0"/>
    <x v="0"/>
    <x v="23"/>
    <x v="23"/>
    <m/>
    <m/>
    <m/>
    <m/>
    <m/>
    <m/>
    <n v="1"/>
    <n v="0"/>
    <m/>
    <m/>
    <n v="0"/>
    <n v="0"/>
    <n v="0"/>
    <n v="5"/>
    <n v="83.333333333333343"/>
    <m/>
  </r>
  <r>
    <x v="0"/>
    <x v="1"/>
    <x v="23"/>
    <x v="23"/>
    <m/>
    <m/>
    <m/>
    <m/>
    <m/>
    <m/>
    <n v="1"/>
    <n v="0"/>
    <m/>
    <m/>
    <n v="0"/>
    <n v="0"/>
    <n v="0"/>
    <n v="4"/>
    <n v="80"/>
    <m/>
  </r>
  <r>
    <x v="0"/>
    <x v="2"/>
    <x v="23"/>
    <x v="23"/>
    <m/>
    <m/>
    <m/>
    <m/>
    <m/>
    <m/>
    <n v="0"/>
    <n v="0"/>
    <m/>
    <m/>
    <n v="0"/>
    <n v="0"/>
    <n v="0"/>
    <n v="4"/>
    <n v="100"/>
    <m/>
  </r>
  <r>
    <x v="0"/>
    <x v="3"/>
    <x v="23"/>
    <x v="23"/>
    <m/>
    <m/>
    <m/>
    <m/>
    <m/>
    <m/>
    <n v="0"/>
    <n v="0"/>
    <m/>
    <m/>
    <n v="0"/>
    <n v="0"/>
    <n v="0"/>
    <n v="3"/>
    <n v="75"/>
    <m/>
  </r>
  <r>
    <x v="0"/>
    <x v="4"/>
    <x v="23"/>
    <x v="23"/>
    <m/>
    <m/>
    <m/>
    <m/>
    <m/>
    <m/>
    <n v="0"/>
    <n v="0"/>
    <m/>
    <m/>
    <n v="0"/>
    <n v="0"/>
    <n v="0"/>
    <n v="5"/>
    <n v="100"/>
    <m/>
  </r>
  <r>
    <x v="0"/>
    <x v="5"/>
    <x v="23"/>
    <x v="23"/>
    <m/>
    <m/>
    <m/>
    <m/>
    <m/>
    <m/>
    <n v="1"/>
    <n v="0"/>
    <m/>
    <m/>
    <n v="0"/>
    <n v="0"/>
    <n v="0"/>
    <n v="6"/>
    <n v="85.714285714285708"/>
    <m/>
  </r>
  <r>
    <x v="0"/>
    <x v="6"/>
    <x v="23"/>
    <x v="23"/>
    <m/>
    <m/>
    <m/>
    <m/>
    <m/>
    <m/>
    <n v="1"/>
    <n v="0"/>
    <m/>
    <m/>
    <n v="1"/>
    <n v="0"/>
    <n v="1"/>
    <n v="6"/>
    <n v="100"/>
    <m/>
  </r>
  <r>
    <x v="0"/>
    <x v="7"/>
    <x v="23"/>
    <x v="23"/>
    <m/>
    <m/>
    <m/>
    <m/>
    <m/>
    <m/>
    <n v="0"/>
    <n v="0"/>
    <m/>
    <m/>
    <n v="0"/>
    <n v="0"/>
    <n v="0"/>
    <n v="5"/>
    <n v="100"/>
    <m/>
  </r>
  <r>
    <x v="0"/>
    <x v="8"/>
    <x v="23"/>
    <x v="23"/>
    <m/>
    <m/>
    <m/>
    <m/>
    <m/>
    <m/>
    <n v="1"/>
    <n v="0"/>
    <m/>
    <m/>
    <n v="0"/>
    <n v="1"/>
    <n v="1"/>
    <n v="7"/>
    <n v="100"/>
    <m/>
  </r>
  <r>
    <x v="0"/>
    <x v="9"/>
    <x v="23"/>
    <x v="23"/>
    <m/>
    <m/>
    <m/>
    <m/>
    <m/>
    <m/>
    <n v="0"/>
    <n v="0"/>
    <m/>
    <m/>
    <n v="0"/>
    <n v="0"/>
    <n v="0"/>
    <n v="6"/>
    <n v="100"/>
    <m/>
  </r>
  <r>
    <x v="1"/>
    <x v="0"/>
    <x v="23"/>
    <x v="23"/>
    <m/>
    <m/>
    <m/>
    <m/>
    <m/>
    <m/>
    <n v="1"/>
    <n v="0"/>
    <m/>
    <m/>
    <n v="0"/>
    <n v="0"/>
    <n v="0"/>
    <n v="7"/>
    <n v="87.5"/>
    <m/>
  </r>
  <r>
    <x v="1"/>
    <x v="1"/>
    <x v="23"/>
    <x v="23"/>
    <m/>
    <m/>
    <m/>
    <m/>
    <m/>
    <m/>
    <n v="1"/>
    <n v="0"/>
    <m/>
    <m/>
    <n v="1"/>
    <n v="0"/>
    <n v="1"/>
    <n v="7"/>
    <n v="87.5"/>
    <m/>
  </r>
  <r>
    <x v="1"/>
    <x v="2"/>
    <x v="23"/>
    <x v="23"/>
    <m/>
    <m/>
    <m/>
    <m/>
    <m/>
    <m/>
    <n v="3"/>
    <n v="0"/>
    <m/>
    <m/>
    <n v="1"/>
    <n v="0"/>
    <n v="1"/>
    <n v="9"/>
    <n v="75"/>
    <m/>
  </r>
  <r>
    <x v="1"/>
    <x v="3"/>
    <x v="23"/>
    <x v="23"/>
    <m/>
    <m/>
    <m/>
    <m/>
    <m/>
    <m/>
    <n v="3"/>
    <n v="0"/>
    <m/>
    <m/>
    <n v="0"/>
    <n v="1"/>
    <n v="1"/>
    <n v="8"/>
    <n v="72.727272727272734"/>
    <m/>
  </r>
  <r>
    <x v="1"/>
    <x v="4"/>
    <x v="23"/>
    <x v="23"/>
    <m/>
    <m/>
    <m/>
    <m/>
    <m/>
    <m/>
    <n v="0"/>
    <n v="0"/>
    <m/>
    <m/>
    <n v="0"/>
    <n v="0"/>
    <n v="0"/>
    <n v="10"/>
    <n v="90.909090909090907"/>
    <m/>
  </r>
  <r>
    <x v="2"/>
    <x v="0"/>
    <x v="23"/>
    <x v="23"/>
    <m/>
    <m/>
    <m/>
    <m/>
    <m/>
    <m/>
    <n v="2"/>
    <n v="0"/>
    <m/>
    <m/>
    <n v="0"/>
    <n v="1"/>
    <n v="1"/>
    <n v="9"/>
    <n v="81.818181818181827"/>
    <m/>
  </r>
  <r>
    <x v="2"/>
    <x v="1"/>
    <x v="23"/>
    <x v="23"/>
    <m/>
    <m/>
    <m/>
    <m/>
    <m/>
    <m/>
    <n v="6"/>
    <n v="0"/>
    <m/>
    <m/>
    <n v="0"/>
    <n v="2"/>
    <n v="2"/>
    <n v="12"/>
    <n v="63.157894736842103"/>
    <m/>
  </r>
  <r>
    <x v="2"/>
    <x v="2"/>
    <x v="23"/>
    <x v="23"/>
    <m/>
    <m/>
    <m/>
    <m/>
    <m/>
    <m/>
    <n v="2"/>
    <n v="0"/>
    <m/>
    <m/>
    <n v="0"/>
    <n v="0"/>
    <n v="0"/>
    <n v="11"/>
    <n v="78.571428571428569"/>
    <m/>
  </r>
  <r>
    <x v="3"/>
    <x v="0"/>
    <x v="23"/>
    <x v="23"/>
    <m/>
    <m/>
    <m/>
    <m/>
    <m/>
    <m/>
    <n v="0"/>
    <n v="0"/>
    <m/>
    <m/>
    <n v="0"/>
    <n v="0"/>
    <n v="0"/>
    <n v="5"/>
    <n v="83.333333333333343"/>
    <m/>
  </r>
  <r>
    <x v="3"/>
    <x v="1"/>
    <x v="23"/>
    <x v="23"/>
    <m/>
    <m/>
    <m/>
    <m/>
    <m/>
    <m/>
    <n v="0"/>
    <n v="0"/>
    <m/>
    <m/>
    <n v="0"/>
    <n v="0"/>
    <n v="0"/>
    <n v="7"/>
    <n v="100"/>
    <m/>
  </r>
  <r>
    <x v="3"/>
    <x v="2"/>
    <x v="23"/>
    <x v="23"/>
    <m/>
    <m/>
    <m/>
    <m/>
    <m/>
    <m/>
    <n v="0"/>
    <n v="0"/>
    <m/>
    <m/>
    <n v="0"/>
    <n v="0"/>
    <n v="0"/>
    <n v="5"/>
    <n v="100"/>
    <m/>
  </r>
  <r>
    <x v="3"/>
    <x v="3"/>
    <x v="23"/>
    <x v="23"/>
    <m/>
    <m/>
    <m/>
    <m/>
    <m/>
    <m/>
    <n v="0"/>
    <n v="0"/>
    <m/>
    <m/>
    <n v="0"/>
    <n v="0"/>
    <n v="0"/>
    <n v="4"/>
    <n v="100"/>
    <m/>
  </r>
  <r>
    <x v="3"/>
    <x v="4"/>
    <x v="23"/>
    <x v="23"/>
    <m/>
    <m/>
    <m/>
    <m/>
    <m/>
    <m/>
    <n v="0"/>
    <n v="0"/>
    <m/>
    <m/>
    <n v="0"/>
    <n v="0"/>
    <n v="0"/>
    <n v="4"/>
    <n v="100"/>
    <m/>
  </r>
  <r>
    <x v="3"/>
    <x v="5"/>
    <x v="23"/>
    <x v="23"/>
    <m/>
    <m/>
    <m/>
    <m/>
    <m/>
    <m/>
    <n v="0"/>
    <n v="0"/>
    <m/>
    <m/>
    <n v="0"/>
    <n v="0"/>
    <n v="0"/>
    <n v="5"/>
    <n v="100"/>
    <m/>
  </r>
  <r>
    <x v="3"/>
    <x v="6"/>
    <x v="23"/>
    <x v="23"/>
    <m/>
    <m/>
    <m/>
    <m/>
    <m/>
    <m/>
    <n v="0"/>
    <n v="0"/>
    <m/>
    <m/>
    <n v="0"/>
    <n v="0"/>
    <n v="0"/>
    <n v="7"/>
    <n v="87.5"/>
    <m/>
  </r>
  <r>
    <x v="3"/>
    <x v="7"/>
    <x v="23"/>
    <x v="23"/>
    <m/>
    <m/>
    <m/>
    <m/>
    <m/>
    <m/>
    <n v="1"/>
    <n v="0"/>
    <m/>
    <m/>
    <n v="0"/>
    <n v="0"/>
    <n v="0"/>
    <n v="5"/>
    <n v="83.333333333333343"/>
    <m/>
  </r>
  <r>
    <x v="3"/>
    <x v="8"/>
    <x v="23"/>
    <x v="23"/>
    <m/>
    <m/>
    <m/>
    <m/>
    <m/>
    <m/>
    <n v="0"/>
    <n v="0"/>
    <m/>
    <m/>
    <n v="0"/>
    <n v="0"/>
    <n v="0"/>
    <n v="6"/>
    <n v="100"/>
    <m/>
  </r>
  <r>
    <x v="3"/>
    <x v="9"/>
    <x v="23"/>
    <x v="23"/>
    <m/>
    <m/>
    <m/>
    <m/>
    <m/>
    <m/>
    <n v="0"/>
    <n v="0"/>
    <m/>
    <m/>
    <n v="0"/>
    <n v="0"/>
    <n v="0"/>
    <n v="6"/>
    <n v="85.714285714285708"/>
    <m/>
  </r>
  <r>
    <x v="4"/>
    <x v="0"/>
    <x v="23"/>
    <x v="23"/>
    <m/>
    <m/>
    <m/>
    <m/>
    <m/>
    <m/>
    <n v="0"/>
    <n v="0"/>
    <m/>
    <m/>
    <n v="0"/>
    <n v="0"/>
    <n v="0"/>
    <n v="8"/>
    <n v="100"/>
    <m/>
  </r>
  <r>
    <x v="4"/>
    <x v="1"/>
    <x v="23"/>
    <x v="23"/>
    <m/>
    <m/>
    <m/>
    <m/>
    <m/>
    <m/>
    <n v="1"/>
    <n v="0"/>
    <m/>
    <m/>
    <n v="0"/>
    <n v="1"/>
    <n v="1"/>
    <n v="8"/>
    <n v="80"/>
    <m/>
  </r>
  <r>
    <x v="4"/>
    <x v="2"/>
    <x v="23"/>
    <x v="23"/>
    <m/>
    <m/>
    <m/>
    <m/>
    <m/>
    <m/>
    <n v="1"/>
    <n v="0"/>
    <m/>
    <m/>
    <n v="0"/>
    <n v="0"/>
    <n v="0"/>
    <n v="8"/>
    <n v="88.888888888888886"/>
    <m/>
  </r>
  <r>
    <x v="4"/>
    <x v="3"/>
    <x v="23"/>
    <x v="23"/>
    <m/>
    <m/>
    <m/>
    <m/>
    <m/>
    <m/>
    <n v="0"/>
    <n v="0"/>
    <m/>
    <m/>
    <n v="0"/>
    <n v="0"/>
    <n v="0"/>
    <n v="7"/>
    <n v="77.777777777777786"/>
    <m/>
  </r>
  <r>
    <x v="4"/>
    <x v="4"/>
    <x v="23"/>
    <x v="23"/>
    <m/>
    <m/>
    <m/>
    <m/>
    <m/>
    <m/>
    <n v="0"/>
    <n v="1"/>
    <m/>
    <m/>
    <n v="0"/>
    <n v="0"/>
    <n v="0"/>
    <n v="7"/>
    <n v="77.777777777777786"/>
    <m/>
  </r>
  <r>
    <x v="5"/>
    <x v="0"/>
    <x v="23"/>
    <x v="23"/>
    <m/>
    <m/>
    <m/>
    <m/>
    <m/>
    <m/>
    <n v="0"/>
    <n v="0"/>
    <m/>
    <m/>
    <n v="0"/>
    <n v="0"/>
    <n v="0"/>
    <n v="15"/>
    <n v="88.235294117647058"/>
    <m/>
  </r>
  <r>
    <x v="5"/>
    <x v="1"/>
    <x v="23"/>
    <x v="23"/>
    <m/>
    <m/>
    <m/>
    <m/>
    <m/>
    <m/>
    <n v="2"/>
    <n v="0"/>
    <m/>
    <m/>
    <n v="0"/>
    <n v="0"/>
    <n v="0"/>
    <n v="11"/>
    <n v="68.75"/>
    <m/>
  </r>
  <r>
    <x v="5"/>
    <x v="2"/>
    <x v="23"/>
    <x v="23"/>
    <m/>
    <m/>
    <m/>
    <m/>
    <m/>
    <m/>
    <n v="0"/>
    <n v="1"/>
    <m/>
    <m/>
    <n v="0"/>
    <n v="0"/>
    <n v="0"/>
    <n v="12"/>
    <n v="85.714285714285708"/>
    <m/>
  </r>
  <r>
    <x v="0"/>
    <x v="0"/>
    <x v="24"/>
    <x v="24"/>
    <m/>
    <m/>
    <m/>
    <m/>
    <m/>
    <m/>
    <n v="1"/>
    <n v="0"/>
    <m/>
    <m/>
    <n v="1"/>
    <n v="0"/>
    <n v="1"/>
    <n v="6"/>
    <n v="100"/>
    <m/>
  </r>
  <r>
    <x v="0"/>
    <x v="1"/>
    <x v="24"/>
    <x v="24"/>
    <m/>
    <m/>
    <m/>
    <m/>
    <m/>
    <m/>
    <n v="1"/>
    <n v="0"/>
    <m/>
    <m/>
    <n v="0"/>
    <n v="0"/>
    <n v="0"/>
    <n v="4"/>
    <n v="80"/>
    <m/>
  </r>
  <r>
    <x v="0"/>
    <x v="2"/>
    <x v="24"/>
    <x v="24"/>
    <m/>
    <m/>
    <m/>
    <m/>
    <m/>
    <m/>
    <n v="0"/>
    <n v="0"/>
    <m/>
    <m/>
    <n v="0"/>
    <n v="0"/>
    <n v="0"/>
    <n v="4"/>
    <n v="100"/>
    <m/>
  </r>
  <r>
    <x v="0"/>
    <x v="3"/>
    <x v="24"/>
    <x v="24"/>
    <m/>
    <m/>
    <m/>
    <m/>
    <m/>
    <m/>
    <n v="0"/>
    <n v="0"/>
    <m/>
    <m/>
    <n v="0"/>
    <n v="0"/>
    <n v="0"/>
    <n v="3"/>
    <n v="75"/>
    <m/>
  </r>
  <r>
    <x v="0"/>
    <x v="4"/>
    <x v="24"/>
    <x v="24"/>
    <m/>
    <m/>
    <m/>
    <m/>
    <m/>
    <m/>
    <n v="0"/>
    <n v="0"/>
    <m/>
    <m/>
    <n v="0"/>
    <n v="0"/>
    <n v="0"/>
    <n v="5"/>
    <n v="100"/>
    <m/>
  </r>
  <r>
    <x v="0"/>
    <x v="5"/>
    <x v="24"/>
    <x v="24"/>
    <m/>
    <m/>
    <m/>
    <m/>
    <m/>
    <m/>
    <n v="1"/>
    <n v="0"/>
    <m/>
    <m/>
    <n v="0"/>
    <n v="0"/>
    <n v="0"/>
    <n v="6"/>
    <n v="85.714285714285708"/>
    <m/>
  </r>
  <r>
    <x v="0"/>
    <x v="6"/>
    <x v="24"/>
    <x v="24"/>
    <m/>
    <m/>
    <m/>
    <m/>
    <m/>
    <m/>
    <n v="0"/>
    <n v="0"/>
    <m/>
    <m/>
    <n v="0"/>
    <n v="0"/>
    <n v="0"/>
    <n v="6"/>
    <n v="100"/>
    <m/>
  </r>
  <r>
    <x v="0"/>
    <x v="7"/>
    <x v="24"/>
    <x v="24"/>
    <m/>
    <m/>
    <m/>
    <m/>
    <m/>
    <m/>
    <n v="0"/>
    <n v="0"/>
    <m/>
    <m/>
    <n v="0"/>
    <n v="0"/>
    <n v="0"/>
    <n v="5"/>
    <n v="100"/>
    <m/>
  </r>
  <r>
    <x v="0"/>
    <x v="8"/>
    <x v="24"/>
    <x v="24"/>
    <m/>
    <m/>
    <m/>
    <m/>
    <m/>
    <m/>
    <n v="0"/>
    <n v="0"/>
    <m/>
    <m/>
    <n v="0"/>
    <n v="0"/>
    <n v="0"/>
    <n v="7"/>
    <n v="100"/>
    <m/>
  </r>
  <r>
    <x v="0"/>
    <x v="9"/>
    <x v="24"/>
    <x v="24"/>
    <m/>
    <m/>
    <m/>
    <m/>
    <m/>
    <m/>
    <n v="0"/>
    <n v="0"/>
    <m/>
    <m/>
    <n v="0"/>
    <n v="0"/>
    <n v="0"/>
    <n v="6"/>
    <n v="100"/>
    <m/>
  </r>
  <r>
    <x v="1"/>
    <x v="0"/>
    <x v="24"/>
    <x v="24"/>
    <m/>
    <m/>
    <m/>
    <m/>
    <m/>
    <m/>
    <n v="1"/>
    <n v="0"/>
    <m/>
    <m/>
    <n v="0"/>
    <n v="0"/>
    <n v="0"/>
    <n v="7"/>
    <n v="87.5"/>
    <m/>
  </r>
  <r>
    <x v="1"/>
    <x v="1"/>
    <x v="24"/>
    <x v="24"/>
    <m/>
    <m/>
    <m/>
    <m/>
    <m/>
    <m/>
    <n v="0"/>
    <n v="0"/>
    <m/>
    <m/>
    <n v="0"/>
    <n v="0"/>
    <n v="0"/>
    <n v="7"/>
    <n v="87.5"/>
    <m/>
  </r>
  <r>
    <x v="1"/>
    <x v="2"/>
    <x v="24"/>
    <x v="24"/>
    <m/>
    <m/>
    <m/>
    <m/>
    <m/>
    <m/>
    <n v="2"/>
    <n v="0"/>
    <m/>
    <m/>
    <n v="0"/>
    <n v="1"/>
    <n v="1"/>
    <n v="10"/>
    <n v="83.333333333333343"/>
    <m/>
  </r>
  <r>
    <x v="1"/>
    <x v="3"/>
    <x v="24"/>
    <x v="24"/>
    <m/>
    <m/>
    <m/>
    <m/>
    <m/>
    <m/>
    <n v="2"/>
    <n v="0"/>
    <m/>
    <m/>
    <n v="0"/>
    <n v="1"/>
    <n v="1"/>
    <n v="9"/>
    <n v="81.818181818181827"/>
    <m/>
  </r>
  <r>
    <x v="1"/>
    <x v="4"/>
    <x v="24"/>
    <x v="24"/>
    <m/>
    <m/>
    <m/>
    <m/>
    <m/>
    <m/>
    <n v="0"/>
    <n v="0"/>
    <m/>
    <m/>
    <n v="0"/>
    <n v="0"/>
    <n v="0"/>
    <n v="10"/>
    <n v="90.909090909090907"/>
    <m/>
  </r>
  <r>
    <x v="2"/>
    <x v="0"/>
    <x v="24"/>
    <x v="24"/>
    <m/>
    <m/>
    <m/>
    <m/>
    <m/>
    <m/>
    <n v="1"/>
    <n v="0"/>
    <m/>
    <m/>
    <n v="1"/>
    <n v="0"/>
    <n v="1"/>
    <n v="10"/>
    <n v="90.909090909090907"/>
    <m/>
  </r>
  <r>
    <x v="2"/>
    <x v="1"/>
    <x v="24"/>
    <x v="24"/>
    <m/>
    <m/>
    <m/>
    <m/>
    <m/>
    <m/>
    <n v="4"/>
    <n v="0"/>
    <m/>
    <m/>
    <n v="0"/>
    <n v="1"/>
    <n v="1"/>
    <n v="13"/>
    <n v="68.421052631578945"/>
    <m/>
  </r>
  <r>
    <x v="2"/>
    <x v="2"/>
    <x v="24"/>
    <x v="24"/>
    <m/>
    <m/>
    <m/>
    <m/>
    <m/>
    <m/>
    <n v="2"/>
    <n v="0"/>
    <m/>
    <m/>
    <n v="1"/>
    <n v="0"/>
    <n v="1"/>
    <n v="12"/>
    <n v="85.714285714285708"/>
    <m/>
  </r>
  <r>
    <x v="3"/>
    <x v="0"/>
    <x v="24"/>
    <x v="24"/>
    <m/>
    <m/>
    <m/>
    <m/>
    <m/>
    <m/>
    <n v="0"/>
    <n v="0"/>
    <m/>
    <m/>
    <n v="0"/>
    <n v="0"/>
    <n v="0"/>
    <n v="5"/>
    <n v="83.333333333333343"/>
    <m/>
  </r>
  <r>
    <x v="3"/>
    <x v="1"/>
    <x v="24"/>
    <x v="24"/>
    <m/>
    <m/>
    <m/>
    <m/>
    <m/>
    <m/>
    <n v="0"/>
    <n v="0"/>
    <m/>
    <m/>
    <n v="0"/>
    <n v="0"/>
    <n v="0"/>
    <n v="7"/>
    <n v="100"/>
    <m/>
  </r>
  <r>
    <x v="3"/>
    <x v="2"/>
    <x v="24"/>
    <x v="24"/>
    <m/>
    <m/>
    <m/>
    <m/>
    <m/>
    <m/>
    <n v="0"/>
    <n v="0"/>
    <m/>
    <m/>
    <n v="0"/>
    <n v="0"/>
    <n v="0"/>
    <n v="5"/>
    <n v="100"/>
    <m/>
  </r>
  <r>
    <x v="3"/>
    <x v="3"/>
    <x v="24"/>
    <x v="24"/>
    <m/>
    <m/>
    <m/>
    <m/>
    <m/>
    <m/>
    <n v="0"/>
    <n v="0"/>
    <m/>
    <m/>
    <n v="0"/>
    <n v="0"/>
    <n v="0"/>
    <n v="4"/>
    <n v="100"/>
    <m/>
  </r>
  <r>
    <x v="3"/>
    <x v="4"/>
    <x v="24"/>
    <x v="24"/>
    <m/>
    <m/>
    <m/>
    <m/>
    <m/>
    <m/>
    <n v="0"/>
    <n v="0"/>
    <m/>
    <m/>
    <n v="0"/>
    <n v="0"/>
    <n v="0"/>
    <n v="4"/>
    <n v="100"/>
    <m/>
  </r>
  <r>
    <x v="3"/>
    <x v="5"/>
    <x v="24"/>
    <x v="24"/>
    <m/>
    <m/>
    <m/>
    <m/>
    <m/>
    <m/>
    <n v="0"/>
    <n v="0"/>
    <m/>
    <m/>
    <n v="0"/>
    <n v="0"/>
    <n v="0"/>
    <n v="5"/>
    <n v="100"/>
    <m/>
  </r>
  <r>
    <x v="3"/>
    <x v="6"/>
    <x v="24"/>
    <x v="24"/>
    <m/>
    <m/>
    <m/>
    <m/>
    <m/>
    <m/>
    <n v="0"/>
    <n v="0"/>
    <m/>
    <m/>
    <n v="0"/>
    <n v="0"/>
    <n v="0"/>
    <n v="7"/>
    <n v="87.5"/>
    <m/>
  </r>
  <r>
    <x v="3"/>
    <x v="7"/>
    <x v="24"/>
    <x v="24"/>
    <m/>
    <m/>
    <m/>
    <m/>
    <m/>
    <m/>
    <n v="1"/>
    <n v="0"/>
    <m/>
    <m/>
    <n v="0"/>
    <n v="0"/>
    <n v="0"/>
    <n v="5"/>
    <n v="83.333333333333343"/>
    <m/>
  </r>
  <r>
    <x v="3"/>
    <x v="8"/>
    <x v="24"/>
    <x v="24"/>
    <m/>
    <m/>
    <m/>
    <m/>
    <m/>
    <m/>
    <n v="0"/>
    <n v="0"/>
    <m/>
    <m/>
    <n v="0"/>
    <n v="0"/>
    <n v="0"/>
    <n v="6"/>
    <n v="100"/>
    <m/>
  </r>
  <r>
    <x v="3"/>
    <x v="9"/>
    <x v="24"/>
    <x v="24"/>
    <m/>
    <m/>
    <m/>
    <m/>
    <m/>
    <m/>
    <n v="0"/>
    <n v="0"/>
    <m/>
    <m/>
    <n v="0"/>
    <n v="0"/>
    <n v="0"/>
    <n v="6"/>
    <n v="85.714285714285708"/>
    <m/>
  </r>
  <r>
    <x v="4"/>
    <x v="0"/>
    <x v="24"/>
    <x v="24"/>
    <m/>
    <m/>
    <m/>
    <m/>
    <m/>
    <m/>
    <n v="0"/>
    <n v="0"/>
    <m/>
    <m/>
    <n v="0"/>
    <n v="0"/>
    <n v="0"/>
    <n v="8"/>
    <n v="100"/>
    <m/>
  </r>
  <r>
    <x v="4"/>
    <x v="1"/>
    <x v="24"/>
    <x v="24"/>
    <m/>
    <m/>
    <m/>
    <m/>
    <m/>
    <m/>
    <n v="0"/>
    <n v="0"/>
    <m/>
    <m/>
    <n v="0"/>
    <n v="0"/>
    <n v="0"/>
    <n v="8"/>
    <n v="80"/>
    <m/>
  </r>
  <r>
    <x v="4"/>
    <x v="2"/>
    <x v="24"/>
    <x v="24"/>
    <m/>
    <m/>
    <m/>
    <m/>
    <m/>
    <m/>
    <n v="1"/>
    <n v="0"/>
    <m/>
    <m/>
    <n v="0"/>
    <n v="0"/>
    <n v="0"/>
    <n v="8"/>
    <n v="88.888888888888886"/>
    <m/>
  </r>
  <r>
    <x v="4"/>
    <x v="3"/>
    <x v="24"/>
    <x v="24"/>
    <m/>
    <m/>
    <m/>
    <m/>
    <m/>
    <m/>
    <n v="0"/>
    <n v="0"/>
    <m/>
    <m/>
    <n v="0"/>
    <n v="0"/>
    <n v="0"/>
    <n v="7"/>
    <n v="77.777777777777786"/>
    <m/>
  </r>
  <r>
    <x v="4"/>
    <x v="4"/>
    <x v="24"/>
    <x v="24"/>
    <m/>
    <m/>
    <m/>
    <m/>
    <m/>
    <m/>
    <n v="0"/>
    <n v="0"/>
    <m/>
    <m/>
    <n v="0"/>
    <n v="0"/>
    <n v="0"/>
    <n v="7"/>
    <n v="77.777777777777786"/>
    <m/>
  </r>
  <r>
    <x v="5"/>
    <x v="0"/>
    <x v="24"/>
    <x v="24"/>
    <m/>
    <m/>
    <m/>
    <m/>
    <m/>
    <m/>
    <n v="0"/>
    <n v="0"/>
    <m/>
    <m/>
    <n v="0"/>
    <n v="0"/>
    <n v="0"/>
    <n v="15"/>
    <n v="88.235294117647058"/>
    <m/>
  </r>
  <r>
    <x v="5"/>
    <x v="1"/>
    <x v="24"/>
    <x v="24"/>
    <m/>
    <m/>
    <m/>
    <m/>
    <m/>
    <m/>
    <n v="1"/>
    <n v="1"/>
    <m/>
    <m/>
    <n v="0"/>
    <n v="0"/>
    <n v="0"/>
    <n v="11"/>
    <n v="68.75"/>
    <m/>
  </r>
  <r>
    <x v="5"/>
    <x v="2"/>
    <x v="24"/>
    <x v="24"/>
    <m/>
    <m/>
    <m/>
    <m/>
    <m/>
    <m/>
    <n v="0"/>
    <n v="0"/>
    <m/>
    <m/>
    <n v="0"/>
    <n v="0"/>
    <n v="0"/>
    <n v="12"/>
    <n v="85.714285714285708"/>
    <m/>
  </r>
  <r>
    <x v="0"/>
    <x v="0"/>
    <x v="25"/>
    <x v="25"/>
    <m/>
    <m/>
    <m/>
    <m/>
    <m/>
    <m/>
    <n v="0"/>
    <n v="0"/>
    <m/>
    <m/>
    <n v="0"/>
    <n v="0"/>
    <n v="0"/>
    <n v="6"/>
    <n v="100"/>
    <m/>
  </r>
  <r>
    <x v="0"/>
    <x v="1"/>
    <x v="25"/>
    <x v="25"/>
    <m/>
    <m/>
    <m/>
    <m/>
    <m/>
    <m/>
    <n v="1"/>
    <n v="0"/>
    <m/>
    <m/>
    <n v="0"/>
    <n v="0"/>
    <n v="0"/>
    <n v="4"/>
    <n v="80"/>
    <m/>
  </r>
  <r>
    <x v="0"/>
    <x v="2"/>
    <x v="25"/>
    <x v="25"/>
    <m/>
    <m/>
    <m/>
    <m/>
    <m/>
    <m/>
    <n v="0"/>
    <n v="0"/>
    <m/>
    <m/>
    <n v="0"/>
    <n v="0"/>
    <n v="0"/>
    <n v="4"/>
    <n v="100"/>
    <m/>
  </r>
  <r>
    <x v="0"/>
    <x v="3"/>
    <x v="25"/>
    <x v="25"/>
    <m/>
    <m/>
    <m/>
    <m/>
    <m/>
    <m/>
    <n v="0"/>
    <n v="0"/>
    <m/>
    <m/>
    <n v="0"/>
    <n v="0"/>
    <n v="0"/>
    <n v="3"/>
    <n v="75"/>
    <m/>
  </r>
  <r>
    <x v="0"/>
    <x v="4"/>
    <x v="25"/>
    <x v="25"/>
    <m/>
    <m/>
    <m/>
    <m/>
    <m/>
    <m/>
    <n v="0"/>
    <n v="0"/>
    <m/>
    <m/>
    <n v="0"/>
    <n v="0"/>
    <n v="0"/>
    <n v="5"/>
    <n v="100"/>
    <m/>
  </r>
  <r>
    <x v="0"/>
    <x v="5"/>
    <x v="25"/>
    <x v="25"/>
    <m/>
    <m/>
    <m/>
    <m/>
    <m/>
    <m/>
    <n v="1"/>
    <n v="0"/>
    <m/>
    <m/>
    <n v="1"/>
    <n v="0"/>
    <n v="1"/>
    <n v="7"/>
    <n v="100"/>
    <m/>
  </r>
  <r>
    <x v="0"/>
    <x v="6"/>
    <x v="25"/>
    <x v="25"/>
    <m/>
    <m/>
    <m/>
    <m/>
    <m/>
    <m/>
    <n v="0"/>
    <n v="0"/>
    <m/>
    <m/>
    <n v="0"/>
    <n v="0"/>
    <n v="0"/>
    <n v="6"/>
    <n v="100"/>
    <m/>
  </r>
  <r>
    <x v="0"/>
    <x v="7"/>
    <x v="25"/>
    <x v="25"/>
    <m/>
    <m/>
    <m/>
    <m/>
    <m/>
    <m/>
    <n v="0"/>
    <n v="0"/>
    <m/>
    <m/>
    <n v="0"/>
    <n v="0"/>
    <n v="0"/>
    <n v="5"/>
    <n v="100"/>
    <m/>
  </r>
  <r>
    <x v="0"/>
    <x v="8"/>
    <x v="25"/>
    <x v="25"/>
    <m/>
    <m/>
    <m/>
    <m/>
    <m/>
    <m/>
    <n v="0"/>
    <n v="0"/>
    <m/>
    <m/>
    <n v="0"/>
    <n v="0"/>
    <n v="0"/>
    <n v="7"/>
    <n v="100"/>
    <m/>
  </r>
  <r>
    <x v="0"/>
    <x v="9"/>
    <x v="25"/>
    <x v="25"/>
    <m/>
    <m/>
    <m/>
    <m/>
    <m/>
    <m/>
    <n v="0"/>
    <n v="0"/>
    <m/>
    <m/>
    <n v="0"/>
    <n v="0"/>
    <n v="0"/>
    <n v="6"/>
    <n v="100"/>
    <m/>
  </r>
  <r>
    <x v="1"/>
    <x v="0"/>
    <x v="25"/>
    <x v="25"/>
    <m/>
    <m/>
    <m/>
    <m/>
    <m/>
    <m/>
    <n v="1"/>
    <n v="0"/>
    <m/>
    <m/>
    <n v="0"/>
    <n v="0"/>
    <n v="0"/>
    <n v="7"/>
    <n v="87.5"/>
    <m/>
  </r>
  <r>
    <x v="1"/>
    <x v="1"/>
    <x v="25"/>
    <x v="25"/>
    <m/>
    <m/>
    <m/>
    <m/>
    <m/>
    <m/>
    <n v="0"/>
    <n v="0"/>
    <m/>
    <m/>
    <n v="0"/>
    <n v="0"/>
    <n v="0"/>
    <n v="7"/>
    <n v="87.5"/>
    <m/>
  </r>
  <r>
    <x v="1"/>
    <x v="2"/>
    <x v="25"/>
    <x v="25"/>
    <m/>
    <m/>
    <m/>
    <m/>
    <m/>
    <m/>
    <n v="1"/>
    <n v="0"/>
    <m/>
    <m/>
    <n v="0"/>
    <n v="1"/>
    <n v="1"/>
    <n v="11"/>
    <n v="91.666666666666657"/>
    <m/>
  </r>
  <r>
    <x v="1"/>
    <x v="3"/>
    <x v="25"/>
    <x v="25"/>
    <m/>
    <m/>
    <m/>
    <m/>
    <m/>
    <m/>
    <n v="1"/>
    <n v="0"/>
    <m/>
    <m/>
    <n v="0"/>
    <n v="1"/>
    <n v="1"/>
    <n v="10"/>
    <n v="90.909090909090907"/>
    <m/>
  </r>
  <r>
    <x v="1"/>
    <x v="4"/>
    <x v="25"/>
    <x v="25"/>
    <m/>
    <m/>
    <m/>
    <m/>
    <m/>
    <m/>
    <n v="0"/>
    <n v="0"/>
    <m/>
    <m/>
    <n v="0"/>
    <n v="0"/>
    <n v="0"/>
    <n v="10"/>
    <n v="90.909090909090907"/>
    <m/>
  </r>
  <r>
    <x v="2"/>
    <x v="0"/>
    <x v="25"/>
    <x v="25"/>
    <m/>
    <m/>
    <m/>
    <m/>
    <m/>
    <m/>
    <n v="0"/>
    <n v="0"/>
    <m/>
    <m/>
    <n v="0"/>
    <n v="0"/>
    <n v="0"/>
    <n v="10"/>
    <n v="90.909090909090907"/>
    <m/>
  </r>
  <r>
    <x v="2"/>
    <x v="1"/>
    <x v="25"/>
    <x v="25"/>
    <m/>
    <m/>
    <m/>
    <m/>
    <m/>
    <m/>
    <n v="3"/>
    <n v="0"/>
    <m/>
    <m/>
    <n v="0"/>
    <n v="1"/>
    <n v="1"/>
    <n v="14"/>
    <n v="73.68421052631578"/>
    <m/>
  </r>
  <r>
    <x v="2"/>
    <x v="2"/>
    <x v="25"/>
    <x v="25"/>
    <m/>
    <m/>
    <m/>
    <m/>
    <m/>
    <m/>
    <n v="1"/>
    <n v="0"/>
    <m/>
    <m/>
    <n v="0"/>
    <n v="0"/>
    <n v="0"/>
    <n v="12"/>
    <n v="85.714285714285708"/>
    <m/>
  </r>
  <r>
    <x v="3"/>
    <x v="0"/>
    <x v="25"/>
    <x v="25"/>
    <m/>
    <m/>
    <m/>
    <m/>
    <m/>
    <m/>
    <n v="0"/>
    <n v="0"/>
    <m/>
    <m/>
    <n v="0"/>
    <n v="0"/>
    <n v="0"/>
    <n v="5"/>
    <n v="83.333333333333343"/>
    <m/>
  </r>
  <r>
    <x v="3"/>
    <x v="1"/>
    <x v="25"/>
    <x v="25"/>
    <m/>
    <m/>
    <m/>
    <m/>
    <m/>
    <m/>
    <n v="0"/>
    <n v="0"/>
    <m/>
    <m/>
    <n v="0"/>
    <n v="0"/>
    <n v="0"/>
    <n v="7"/>
    <n v="100"/>
    <m/>
  </r>
  <r>
    <x v="3"/>
    <x v="2"/>
    <x v="25"/>
    <x v="25"/>
    <m/>
    <m/>
    <m/>
    <m/>
    <m/>
    <m/>
    <n v="0"/>
    <n v="0"/>
    <m/>
    <m/>
    <n v="0"/>
    <n v="0"/>
    <n v="0"/>
    <n v="5"/>
    <n v="100"/>
    <m/>
  </r>
  <r>
    <x v="3"/>
    <x v="3"/>
    <x v="25"/>
    <x v="25"/>
    <m/>
    <m/>
    <m/>
    <m/>
    <m/>
    <m/>
    <n v="0"/>
    <n v="0"/>
    <m/>
    <m/>
    <n v="0"/>
    <n v="0"/>
    <n v="0"/>
    <n v="4"/>
    <n v="100"/>
    <m/>
  </r>
  <r>
    <x v="3"/>
    <x v="4"/>
    <x v="25"/>
    <x v="25"/>
    <m/>
    <m/>
    <m/>
    <m/>
    <m/>
    <m/>
    <n v="0"/>
    <n v="0"/>
    <m/>
    <m/>
    <n v="0"/>
    <n v="0"/>
    <n v="0"/>
    <n v="4"/>
    <n v="100"/>
    <m/>
  </r>
  <r>
    <x v="3"/>
    <x v="5"/>
    <x v="25"/>
    <x v="25"/>
    <m/>
    <m/>
    <m/>
    <m/>
    <m/>
    <m/>
    <n v="0"/>
    <n v="0"/>
    <m/>
    <m/>
    <n v="0"/>
    <n v="0"/>
    <n v="0"/>
    <n v="5"/>
    <n v="100"/>
    <m/>
  </r>
  <r>
    <x v="3"/>
    <x v="6"/>
    <x v="25"/>
    <x v="25"/>
    <m/>
    <m/>
    <m/>
    <m/>
    <m/>
    <m/>
    <n v="0"/>
    <n v="0"/>
    <m/>
    <m/>
    <n v="0"/>
    <n v="0"/>
    <n v="0"/>
    <n v="7"/>
    <n v="87.5"/>
    <m/>
  </r>
  <r>
    <x v="3"/>
    <x v="7"/>
    <x v="25"/>
    <x v="25"/>
    <m/>
    <m/>
    <m/>
    <m/>
    <m/>
    <m/>
    <n v="1"/>
    <n v="0"/>
    <m/>
    <m/>
    <n v="0"/>
    <n v="0"/>
    <n v="0"/>
    <n v="5"/>
    <n v="83.333333333333343"/>
    <m/>
  </r>
  <r>
    <x v="3"/>
    <x v="8"/>
    <x v="25"/>
    <x v="25"/>
    <m/>
    <m/>
    <m/>
    <m/>
    <m/>
    <m/>
    <n v="0"/>
    <n v="0"/>
    <m/>
    <m/>
    <n v="0"/>
    <n v="0"/>
    <n v="0"/>
    <n v="6"/>
    <n v="100"/>
    <m/>
  </r>
  <r>
    <x v="3"/>
    <x v="9"/>
    <x v="25"/>
    <x v="25"/>
    <m/>
    <m/>
    <m/>
    <m/>
    <m/>
    <m/>
    <n v="0"/>
    <n v="0"/>
    <m/>
    <m/>
    <n v="0"/>
    <n v="0"/>
    <n v="0"/>
    <n v="6"/>
    <n v="85.714285714285708"/>
    <m/>
  </r>
  <r>
    <x v="4"/>
    <x v="0"/>
    <x v="25"/>
    <x v="25"/>
    <m/>
    <m/>
    <m/>
    <m/>
    <m/>
    <m/>
    <n v="0"/>
    <n v="0"/>
    <m/>
    <m/>
    <n v="0"/>
    <n v="0"/>
    <n v="0"/>
    <n v="8"/>
    <n v="100"/>
    <m/>
  </r>
  <r>
    <x v="4"/>
    <x v="1"/>
    <x v="25"/>
    <x v="25"/>
    <m/>
    <m/>
    <m/>
    <m/>
    <m/>
    <m/>
    <n v="0"/>
    <n v="0"/>
    <m/>
    <m/>
    <n v="0"/>
    <n v="0"/>
    <n v="0"/>
    <n v="8"/>
    <n v="80"/>
    <m/>
  </r>
  <r>
    <x v="4"/>
    <x v="2"/>
    <x v="25"/>
    <x v="25"/>
    <m/>
    <m/>
    <m/>
    <m/>
    <m/>
    <m/>
    <n v="1"/>
    <n v="0"/>
    <m/>
    <m/>
    <n v="0"/>
    <n v="0"/>
    <n v="0"/>
    <n v="8"/>
    <n v="88.888888888888886"/>
    <m/>
  </r>
  <r>
    <x v="4"/>
    <x v="3"/>
    <x v="25"/>
    <x v="25"/>
    <m/>
    <m/>
    <m/>
    <m/>
    <m/>
    <m/>
    <n v="0"/>
    <n v="0"/>
    <m/>
    <m/>
    <n v="0"/>
    <n v="0"/>
    <n v="0"/>
    <n v="7"/>
    <n v="77.777777777777786"/>
    <m/>
  </r>
  <r>
    <x v="4"/>
    <x v="4"/>
    <x v="25"/>
    <x v="25"/>
    <m/>
    <m/>
    <m/>
    <m/>
    <m/>
    <m/>
    <n v="0"/>
    <n v="0"/>
    <m/>
    <m/>
    <n v="0"/>
    <n v="0"/>
    <n v="0"/>
    <n v="7"/>
    <n v="77.777777777777786"/>
    <m/>
  </r>
  <r>
    <x v="5"/>
    <x v="0"/>
    <x v="25"/>
    <x v="25"/>
    <m/>
    <m/>
    <m/>
    <m/>
    <m/>
    <m/>
    <n v="0"/>
    <n v="0"/>
    <m/>
    <m/>
    <n v="0"/>
    <n v="0"/>
    <n v="0"/>
    <n v="15"/>
    <n v="88.235294117647058"/>
    <m/>
  </r>
  <r>
    <x v="5"/>
    <x v="1"/>
    <x v="25"/>
    <x v="25"/>
    <m/>
    <m/>
    <m/>
    <m/>
    <m/>
    <m/>
    <n v="1"/>
    <n v="0"/>
    <m/>
    <m/>
    <n v="0"/>
    <n v="0"/>
    <n v="0"/>
    <n v="11"/>
    <n v="68.75"/>
    <m/>
  </r>
  <r>
    <x v="5"/>
    <x v="2"/>
    <x v="25"/>
    <x v="25"/>
    <m/>
    <m/>
    <m/>
    <m/>
    <m/>
    <m/>
    <n v="0"/>
    <n v="0"/>
    <m/>
    <m/>
    <n v="0"/>
    <n v="0"/>
    <n v="0"/>
    <n v="12"/>
    <n v="85.714285714285708"/>
    <m/>
  </r>
  <r>
    <x v="0"/>
    <x v="0"/>
    <x v="26"/>
    <x v="26"/>
    <m/>
    <m/>
    <m/>
    <m/>
    <m/>
    <m/>
    <n v="0"/>
    <n v="0"/>
    <m/>
    <m/>
    <n v="0"/>
    <n v="0"/>
    <n v="0"/>
    <n v="6"/>
    <n v="100"/>
    <m/>
  </r>
  <r>
    <x v="0"/>
    <x v="1"/>
    <x v="26"/>
    <x v="26"/>
    <m/>
    <m/>
    <m/>
    <m/>
    <m/>
    <m/>
    <n v="1"/>
    <n v="0"/>
    <m/>
    <m/>
    <n v="0"/>
    <n v="0"/>
    <n v="0"/>
    <n v="4"/>
    <n v="80"/>
    <m/>
  </r>
  <r>
    <x v="0"/>
    <x v="2"/>
    <x v="26"/>
    <x v="26"/>
    <m/>
    <m/>
    <m/>
    <m/>
    <m/>
    <m/>
    <n v="0"/>
    <n v="0"/>
    <m/>
    <m/>
    <n v="0"/>
    <n v="0"/>
    <n v="0"/>
    <n v="4"/>
    <n v="100"/>
    <m/>
  </r>
  <r>
    <x v="0"/>
    <x v="3"/>
    <x v="26"/>
    <x v="26"/>
    <m/>
    <m/>
    <m/>
    <m/>
    <m/>
    <m/>
    <n v="0"/>
    <n v="0"/>
    <m/>
    <m/>
    <n v="0"/>
    <n v="0"/>
    <n v="0"/>
    <n v="3"/>
    <n v="75"/>
    <m/>
  </r>
  <r>
    <x v="0"/>
    <x v="4"/>
    <x v="26"/>
    <x v="26"/>
    <m/>
    <m/>
    <m/>
    <m/>
    <m/>
    <m/>
    <n v="0"/>
    <n v="0"/>
    <m/>
    <m/>
    <n v="0"/>
    <n v="0"/>
    <n v="0"/>
    <n v="5"/>
    <n v="100"/>
    <m/>
  </r>
  <r>
    <x v="0"/>
    <x v="5"/>
    <x v="26"/>
    <x v="26"/>
    <m/>
    <m/>
    <m/>
    <m/>
    <m/>
    <m/>
    <n v="0"/>
    <n v="0"/>
    <m/>
    <m/>
    <n v="0"/>
    <n v="0"/>
    <n v="0"/>
    <n v="7"/>
    <n v="100"/>
    <m/>
  </r>
  <r>
    <x v="0"/>
    <x v="6"/>
    <x v="26"/>
    <x v="26"/>
    <m/>
    <m/>
    <m/>
    <m/>
    <m/>
    <m/>
    <n v="0"/>
    <n v="0"/>
    <m/>
    <m/>
    <n v="0"/>
    <n v="0"/>
    <n v="0"/>
    <n v="6"/>
    <n v="100"/>
    <m/>
  </r>
  <r>
    <x v="0"/>
    <x v="7"/>
    <x v="26"/>
    <x v="26"/>
    <m/>
    <m/>
    <m/>
    <m/>
    <m/>
    <m/>
    <n v="0"/>
    <n v="0"/>
    <m/>
    <m/>
    <n v="0"/>
    <n v="0"/>
    <n v="0"/>
    <n v="5"/>
    <n v="100"/>
    <m/>
  </r>
  <r>
    <x v="0"/>
    <x v="8"/>
    <x v="26"/>
    <x v="26"/>
    <m/>
    <m/>
    <m/>
    <m/>
    <m/>
    <m/>
    <n v="0"/>
    <n v="0"/>
    <m/>
    <m/>
    <n v="0"/>
    <n v="0"/>
    <n v="0"/>
    <n v="7"/>
    <n v="100"/>
    <m/>
  </r>
  <r>
    <x v="0"/>
    <x v="9"/>
    <x v="26"/>
    <x v="26"/>
    <m/>
    <m/>
    <m/>
    <m/>
    <m/>
    <m/>
    <n v="0"/>
    <n v="0"/>
    <m/>
    <m/>
    <n v="0"/>
    <n v="0"/>
    <n v="0"/>
    <n v="6"/>
    <n v="100"/>
    <m/>
  </r>
  <r>
    <x v="1"/>
    <x v="0"/>
    <x v="26"/>
    <x v="26"/>
    <m/>
    <m/>
    <m/>
    <m/>
    <m/>
    <m/>
    <n v="1"/>
    <n v="0"/>
    <m/>
    <m/>
    <n v="1"/>
    <n v="0"/>
    <n v="1"/>
    <n v="8"/>
    <n v="100"/>
    <m/>
  </r>
  <r>
    <x v="1"/>
    <x v="1"/>
    <x v="26"/>
    <x v="26"/>
    <m/>
    <m/>
    <m/>
    <m/>
    <m/>
    <m/>
    <n v="0"/>
    <n v="0"/>
    <m/>
    <m/>
    <n v="0"/>
    <n v="0"/>
    <n v="0"/>
    <n v="7"/>
    <n v="87.5"/>
    <m/>
  </r>
  <r>
    <x v="1"/>
    <x v="2"/>
    <x v="26"/>
    <x v="26"/>
    <m/>
    <m/>
    <m/>
    <m/>
    <m/>
    <m/>
    <n v="0"/>
    <n v="0"/>
    <m/>
    <m/>
    <n v="0"/>
    <n v="0"/>
    <n v="0"/>
    <n v="11"/>
    <n v="91.666666666666657"/>
    <m/>
  </r>
  <r>
    <x v="1"/>
    <x v="3"/>
    <x v="26"/>
    <x v="26"/>
    <m/>
    <m/>
    <m/>
    <m/>
    <m/>
    <m/>
    <n v="0"/>
    <n v="0"/>
    <m/>
    <m/>
    <n v="0"/>
    <n v="0"/>
    <n v="0"/>
    <n v="10"/>
    <n v="90.909090909090907"/>
    <m/>
  </r>
  <r>
    <x v="1"/>
    <x v="4"/>
    <x v="26"/>
    <x v="26"/>
    <m/>
    <m/>
    <m/>
    <m/>
    <m/>
    <m/>
    <n v="0"/>
    <n v="0"/>
    <m/>
    <m/>
    <n v="0"/>
    <n v="0"/>
    <n v="0"/>
    <n v="10"/>
    <n v="90.909090909090907"/>
    <m/>
  </r>
  <r>
    <x v="2"/>
    <x v="0"/>
    <x v="26"/>
    <x v="26"/>
    <m/>
    <m/>
    <m/>
    <m/>
    <m/>
    <m/>
    <n v="0"/>
    <n v="0"/>
    <m/>
    <m/>
    <n v="0"/>
    <n v="0"/>
    <n v="0"/>
    <n v="10"/>
    <n v="90.909090909090907"/>
    <m/>
  </r>
  <r>
    <x v="2"/>
    <x v="1"/>
    <x v="26"/>
    <x v="26"/>
    <m/>
    <m/>
    <m/>
    <m/>
    <m/>
    <m/>
    <n v="2"/>
    <n v="0"/>
    <m/>
    <m/>
    <n v="2"/>
    <n v="0"/>
    <n v="2"/>
    <n v="16"/>
    <n v="84.210526315789465"/>
    <m/>
  </r>
  <r>
    <x v="2"/>
    <x v="2"/>
    <x v="26"/>
    <x v="26"/>
    <m/>
    <m/>
    <m/>
    <m/>
    <m/>
    <m/>
    <n v="1"/>
    <n v="0"/>
    <m/>
    <m/>
    <n v="0"/>
    <n v="0"/>
    <n v="0"/>
    <n v="12"/>
    <n v="85.714285714285708"/>
    <m/>
  </r>
  <r>
    <x v="3"/>
    <x v="0"/>
    <x v="26"/>
    <x v="26"/>
    <m/>
    <m/>
    <m/>
    <m/>
    <m/>
    <m/>
    <n v="0"/>
    <n v="0"/>
    <m/>
    <m/>
    <n v="0"/>
    <n v="0"/>
    <n v="0"/>
    <n v="5"/>
    <n v="83.333333333333343"/>
    <m/>
  </r>
  <r>
    <x v="3"/>
    <x v="1"/>
    <x v="26"/>
    <x v="26"/>
    <m/>
    <m/>
    <m/>
    <m/>
    <m/>
    <m/>
    <n v="0"/>
    <n v="0"/>
    <m/>
    <m/>
    <n v="0"/>
    <n v="0"/>
    <n v="0"/>
    <n v="7"/>
    <n v="100"/>
    <m/>
  </r>
  <r>
    <x v="3"/>
    <x v="2"/>
    <x v="26"/>
    <x v="26"/>
    <m/>
    <m/>
    <m/>
    <m/>
    <m/>
    <m/>
    <n v="0"/>
    <n v="0"/>
    <m/>
    <m/>
    <n v="0"/>
    <n v="0"/>
    <n v="0"/>
    <n v="5"/>
    <n v="100"/>
    <m/>
  </r>
  <r>
    <x v="3"/>
    <x v="3"/>
    <x v="26"/>
    <x v="26"/>
    <m/>
    <m/>
    <m/>
    <m/>
    <m/>
    <m/>
    <n v="0"/>
    <n v="0"/>
    <m/>
    <m/>
    <n v="0"/>
    <n v="0"/>
    <n v="0"/>
    <n v="4"/>
    <n v="100"/>
    <m/>
  </r>
  <r>
    <x v="3"/>
    <x v="4"/>
    <x v="26"/>
    <x v="26"/>
    <m/>
    <m/>
    <m/>
    <m/>
    <m/>
    <m/>
    <n v="0"/>
    <n v="0"/>
    <m/>
    <m/>
    <n v="0"/>
    <n v="0"/>
    <n v="0"/>
    <n v="4"/>
    <n v="100"/>
    <m/>
  </r>
  <r>
    <x v="3"/>
    <x v="5"/>
    <x v="26"/>
    <x v="26"/>
    <m/>
    <m/>
    <m/>
    <m/>
    <m/>
    <m/>
    <n v="0"/>
    <n v="0"/>
    <m/>
    <m/>
    <n v="0"/>
    <n v="0"/>
    <n v="0"/>
    <n v="5"/>
    <n v="100"/>
    <m/>
  </r>
  <r>
    <x v="3"/>
    <x v="6"/>
    <x v="26"/>
    <x v="26"/>
    <m/>
    <m/>
    <m/>
    <m/>
    <m/>
    <m/>
    <n v="0"/>
    <n v="0"/>
    <m/>
    <m/>
    <n v="0"/>
    <n v="0"/>
    <n v="0"/>
    <n v="7"/>
    <n v="87.5"/>
    <m/>
  </r>
  <r>
    <x v="3"/>
    <x v="7"/>
    <x v="26"/>
    <x v="26"/>
    <m/>
    <m/>
    <m/>
    <m/>
    <m/>
    <m/>
    <n v="1"/>
    <n v="0"/>
    <m/>
    <m/>
    <n v="0"/>
    <n v="0"/>
    <n v="0"/>
    <n v="5"/>
    <n v="83.333333333333343"/>
    <m/>
  </r>
  <r>
    <x v="3"/>
    <x v="8"/>
    <x v="26"/>
    <x v="26"/>
    <m/>
    <m/>
    <m/>
    <m/>
    <m/>
    <m/>
    <n v="0"/>
    <n v="0"/>
    <m/>
    <m/>
    <n v="0"/>
    <n v="0"/>
    <n v="0"/>
    <n v="6"/>
    <n v="100"/>
    <m/>
  </r>
  <r>
    <x v="3"/>
    <x v="9"/>
    <x v="26"/>
    <x v="26"/>
    <m/>
    <m/>
    <m/>
    <m/>
    <m/>
    <m/>
    <n v="0"/>
    <n v="0"/>
    <m/>
    <m/>
    <n v="0"/>
    <n v="0"/>
    <n v="0"/>
    <n v="6"/>
    <n v="85.714285714285708"/>
    <m/>
  </r>
  <r>
    <x v="4"/>
    <x v="0"/>
    <x v="26"/>
    <x v="26"/>
    <m/>
    <m/>
    <m/>
    <m/>
    <m/>
    <m/>
    <n v="0"/>
    <n v="0"/>
    <m/>
    <m/>
    <n v="0"/>
    <n v="0"/>
    <n v="0"/>
    <n v="8"/>
    <n v="100"/>
    <m/>
  </r>
  <r>
    <x v="4"/>
    <x v="1"/>
    <x v="26"/>
    <x v="26"/>
    <m/>
    <m/>
    <m/>
    <m/>
    <m/>
    <m/>
    <n v="0"/>
    <n v="0"/>
    <m/>
    <m/>
    <n v="0"/>
    <n v="0"/>
    <n v="0"/>
    <n v="8"/>
    <n v="80"/>
    <m/>
  </r>
  <r>
    <x v="4"/>
    <x v="2"/>
    <x v="26"/>
    <x v="26"/>
    <m/>
    <m/>
    <m/>
    <m/>
    <m/>
    <m/>
    <n v="1"/>
    <n v="0"/>
    <m/>
    <m/>
    <n v="0"/>
    <n v="0"/>
    <n v="0"/>
    <n v="8"/>
    <n v="88.888888888888886"/>
    <m/>
  </r>
  <r>
    <x v="4"/>
    <x v="3"/>
    <x v="26"/>
    <x v="26"/>
    <m/>
    <m/>
    <m/>
    <m/>
    <m/>
    <m/>
    <n v="0"/>
    <n v="0"/>
    <m/>
    <m/>
    <n v="0"/>
    <n v="0"/>
    <n v="0"/>
    <n v="7"/>
    <n v="77.777777777777786"/>
    <m/>
  </r>
  <r>
    <x v="4"/>
    <x v="4"/>
    <x v="26"/>
    <x v="26"/>
    <m/>
    <m/>
    <m/>
    <m/>
    <m/>
    <m/>
    <n v="0"/>
    <n v="0"/>
    <m/>
    <m/>
    <n v="0"/>
    <n v="0"/>
    <n v="0"/>
    <n v="7"/>
    <n v="77.777777777777786"/>
    <m/>
  </r>
  <r>
    <x v="5"/>
    <x v="0"/>
    <x v="26"/>
    <x v="26"/>
    <m/>
    <m/>
    <m/>
    <m/>
    <m/>
    <m/>
    <n v="0"/>
    <n v="0"/>
    <m/>
    <m/>
    <n v="0"/>
    <n v="0"/>
    <n v="0"/>
    <n v="15"/>
    <n v="88.235294117647058"/>
    <m/>
  </r>
  <r>
    <x v="5"/>
    <x v="1"/>
    <x v="26"/>
    <x v="26"/>
    <m/>
    <m/>
    <m/>
    <m/>
    <m/>
    <m/>
    <n v="1"/>
    <n v="0"/>
    <m/>
    <m/>
    <n v="0"/>
    <n v="0"/>
    <n v="0"/>
    <n v="11"/>
    <n v="68.75"/>
    <m/>
  </r>
  <r>
    <x v="5"/>
    <x v="2"/>
    <x v="26"/>
    <x v="26"/>
    <m/>
    <m/>
    <m/>
    <m/>
    <m/>
    <m/>
    <n v="0"/>
    <n v="0"/>
    <m/>
    <m/>
    <n v="0"/>
    <n v="0"/>
    <n v="0"/>
    <n v="12"/>
    <n v="85.714285714285708"/>
    <m/>
  </r>
  <r>
    <x v="0"/>
    <x v="0"/>
    <x v="27"/>
    <x v="27"/>
    <m/>
    <m/>
    <m/>
    <m/>
    <m/>
    <m/>
    <n v="0"/>
    <n v="0"/>
    <m/>
    <m/>
    <n v="0"/>
    <n v="0"/>
    <n v="0"/>
    <n v="6"/>
    <n v="100"/>
    <m/>
  </r>
  <r>
    <x v="0"/>
    <x v="1"/>
    <x v="27"/>
    <x v="27"/>
    <m/>
    <m/>
    <m/>
    <m/>
    <m/>
    <m/>
    <n v="1"/>
    <n v="0"/>
    <m/>
    <m/>
    <n v="0"/>
    <n v="0"/>
    <n v="0"/>
    <n v="4"/>
    <n v="80"/>
    <m/>
  </r>
  <r>
    <x v="0"/>
    <x v="2"/>
    <x v="27"/>
    <x v="27"/>
    <m/>
    <m/>
    <m/>
    <m/>
    <m/>
    <m/>
    <n v="0"/>
    <n v="0"/>
    <m/>
    <m/>
    <n v="0"/>
    <n v="0"/>
    <n v="0"/>
    <n v="4"/>
    <n v="100"/>
    <m/>
  </r>
  <r>
    <x v="0"/>
    <x v="3"/>
    <x v="27"/>
    <x v="27"/>
    <m/>
    <m/>
    <m/>
    <m/>
    <m/>
    <m/>
    <n v="0"/>
    <n v="0"/>
    <m/>
    <m/>
    <n v="0"/>
    <n v="0"/>
    <n v="0"/>
    <n v="3"/>
    <n v="75"/>
    <m/>
  </r>
  <r>
    <x v="0"/>
    <x v="4"/>
    <x v="27"/>
    <x v="27"/>
    <m/>
    <m/>
    <m/>
    <m/>
    <m/>
    <m/>
    <n v="0"/>
    <n v="0"/>
    <m/>
    <m/>
    <n v="0"/>
    <n v="0"/>
    <n v="0"/>
    <n v="5"/>
    <n v="100"/>
    <m/>
  </r>
  <r>
    <x v="0"/>
    <x v="5"/>
    <x v="27"/>
    <x v="27"/>
    <m/>
    <m/>
    <m/>
    <m/>
    <m/>
    <m/>
    <n v="0"/>
    <n v="0"/>
    <m/>
    <m/>
    <n v="0"/>
    <n v="0"/>
    <n v="0"/>
    <n v="7"/>
    <n v="100"/>
    <m/>
  </r>
  <r>
    <x v="0"/>
    <x v="6"/>
    <x v="27"/>
    <x v="27"/>
    <m/>
    <m/>
    <m/>
    <m/>
    <m/>
    <m/>
    <n v="0"/>
    <n v="0"/>
    <m/>
    <m/>
    <n v="0"/>
    <n v="0"/>
    <n v="0"/>
    <n v="6"/>
    <n v="100"/>
    <m/>
  </r>
  <r>
    <x v="0"/>
    <x v="7"/>
    <x v="27"/>
    <x v="27"/>
    <m/>
    <m/>
    <m/>
    <m/>
    <m/>
    <m/>
    <n v="0"/>
    <n v="0"/>
    <m/>
    <m/>
    <n v="0"/>
    <n v="0"/>
    <n v="0"/>
    <n v="5"/>
    <n v="100"/>
    <m/>
  </r>
  <r>
    <x v="0"/>
    <x v="8"/>
    <x v="27"/>
    <x v="27"/>
    <m/>
    <m/>
    <m/>
    <m/>
    <m/>
    <m/>
    <n v="0"/>
    <n v="0"/>
    <m/>
    <m/>
    <n v="0"/>
    <n v="0"/>
    <n v="0"/>
    <n v="7"/>
    <n v="100"/>
    <m/>
  </r>
  <r>
    <x v="0"/>
    <x v="9"/>
    <x v="27"/>
    <x v="27"/>
    <m/>
    <m/>
    <m/>
    <m/>
    <m/>
    <m/>
    <n v="0"/>
    <n v="0"/>
    <m/>
    <m/>
    <n v="0"/>
    <n v="0"/>
    <n v="0"/>
    <n v="6"/>
    <n v="100"/>
    <m/>
  </r>
  <r>
    <x v="1"/>
    <x v="0"/>
    <x v="27"/>
    <x v="27"/>
    <m/>
    <m/>
    <m/>
    <m/>
    <m/>
    <m/>
    <n v="0"/>
    <n v="0"/>
    <m/>
    <m/>
    <n v="0"/>
    <n v="0"/>
    <n v="0"/>
    <n v="8"/>
    <n v="100"/>
    <m/>
  </r>
  <r>
    <x v="1"/>
    <x v="1"/>
    <x v="27"/>
    <x v="27"/>
    <m/>
    <m/>
    <m/>
    <m/>
    <m/>
    <m/>
    <n v="0"/>
    <n v="0"/>
    <m/>
    <m/>
    <n v="0"/>
    <n v="0"/>
    <n v="0"/>
    <n v="7"/>
    <n v="87.5"/>
    <m/>
  </r>
  <r>
    <x v="1"/>
    <x v="2"/>
    <x v="27"/>
    <x v="27"/>
    <m/>
    <m/>
    <m/>
    <m/>
    <m/>
    <m/>
    <n v="0"/>
    <n v="0"/>
    <m/>
    <m/>
    <n v="0"/>
    <n v="0"/>
    <n v="0"/>
    <n v="11"/>
    <n v="91.666666666666657"/>
    <m/>
  </r>
  <r>
    <x v="1"/>
    <x v="3"/>
    <x v="27"/>
    <x v="27"/>
    <m/>
    <m/>
    <m/>
    <m/>
    <m/>
    <m/>
    <n v="0"/>
    <n v="0"/>
    <m/>
    <m/>
    <n v="0"/>
    <n v="0"/>
    <n v="0"/>
    <n v="10"/>
    <n v="90.909090909090907"/>
    <m/>
  </r>
  <r>
    <x v="1"/>
    <x v="4"/>
    <x v="27"/>
    <x v="27"/>
    <m/>
    <m/>
    <m/>
    <m/>
    <m/>
    <m/>
    <n v="0"/>
    <n v="0"/>
    <m/>
    <m/>
    <n v="0"/>
    <n v="0"/>
    <n v="0"/>
    <n v="10"/>
    <n v="90.909090909090907"/>
    <m/>
  </r>
  <r>
    <x v="2"/>
    <x v="0"/>
    <x v="27"/>
    <x v="27"/>
    <m/>
    <m/>
    <m/>
    <m/>
    <m/>
    <m/>
    <n v="0"/>
    <n v="0"/>
    <m/>
    <m/>
    <n v="0"/>
    <n v="0"/>
    <n v="0"/>
    <n v="10"/>
    <n v="90.909090909090907"/>
    <m/>
  </r>
  <r>
    <x v="2"/>
    <x v="1"/>
    <x v="27"/>
    <x v="27"/>
    <m/>
    <m/>
    <m/>
    <m/>
    <m/>
    <m/>
    <n v="0"/>
    <n v="0"/>
    <m/>
    <m/>
    <n v="0"/>
    <n v="0"/>
    <n v="0"/>
    <n v="16"/>
    <n v="84.210526315789465"/>
    <m/>
  </r>
  <r>
    <x v="2"/>
    <x v="2"/>
    <x v="27"/>
    <x v="27"/>
    <m/>
    <m/>
    <m/>
    <m/>
    <m/>
    <m/>
    <n v="0"/>
    <n v="1"/>
    <m/>
    <m/>
    <n v="0"/>
    <n v="0"/>
    <n v="0"/>
    <n v="12"/>
    <n v="85.714285714285708"/>
    <m/>
  </r>
  <r>
    <x v="3"/>
    <x v="0"/>
    <x v="27"/>
    <x v="27"/>
    <m/>
    <m/>
    <m/>
    <m/>
    <m/>
    <m/>
    <n v="0"/>
    <n v="0"/>
    <m/>
    <m/>
    <n v="0"/>
    <n v="0"/>
    <n v="0"/>
    <n v="5"/>
    <n v="83.333333333333343"/>
    <m/>
  </r>
  <r>
    <x v="3"/>
    <x v="1"/>
    <x v="27"/>
    <x v="27"/>
    <m/>
    <m/>
    <m/>
    <m/>
    <m/>
    <m/>
    <n v="0"/>
    <n v="0"/>
    <m/>
    <m/>
    <n v="0"/>
    <n v="0"/>
    <n v="0"/>
    <n v="7"/>
    <n v="100"/>
    <m/>
  </r>
  <r>
    <x v="3"/>
    <x v="2"/>
    <x v="27"/>
    <x v="27"/>
    <m/>
    <m/>
    <m/>
    <m/>
    <m/>
    <m/>
    <n v="0"/>
    <n v="0"/>
    <m/>
    <m/>
    <n v="0"/>
    <n v="0"/>
    <n v="0"/>
    <n v="5"/>
    <n v="100"/>
    <m/>
  </r>
  <r>
    <x v="3"/>
    <x v="3"/>
    <x v="27"/>
    <x v="27"/>
    <m/>
    <m/>
    <m/>
    <m/>
    <m/>
    <m/>
    <n v="0"/>
    <n v="0"/>
    <m/>
    <m/>
    <n v="0"/>
    <n v="0"/>
    <n v="0"/>
    <n v="4"/>
    <n v="100"/>
    <m/>
  </r>
  <r>
    <x v="3"/>
    <x v="4"/>
    <x v="27"/>
    <x v="27"/>
    <m/>
    <m/>
    <m/>
    <m/>
    <m/>
    <m/>
    <n v="0"/>
    <n v="0"/>
    <m/>
    <m/>
    <n v="0"/>
    <n v="0"/>
    <n v="0"/>
    <n v="4"/>
    <n v="100"/>
    <m/>
  </r>
  <r>
    <x v="3"/>
    <x v="5"/>
    <x v="27"/>
    <x v="27"/>
    <m/>
    <m/>
    <m/>
    <m/>
    <m/>
    <m/>
    <n v="0"/>
    <n v="0"/>
    <m/>
    <m/>
    <n v="0"/>
    <n v="0"/>
    <n v="0"/>
    <n v="5"/>
    <n v="100"/>
    <m/>
  </r>
  <r>
    <x v="3"/>
    <x v="6"/>
    <x v="27"/>
    <x v="27"/>
    <m/>
    <m/>
    <m/>
    <m/>
    <m/>
    <m/>
    <n v="0"/>
    <n v="0"/>
    <m/>
    <m/>
    <n v="0"/>
    <n v="0"/>
    <n v="0"/>
    <n v="7"/>
    <n v="87.5"/>
    <m/>
  </r>
  <r>
    <x v="3"/>
    <x v="7"/>
    <x v="27"/>
    <x v="27"/>
    <m/>
    <m/>
    <m/>
    <m/>
    <m/>
    <m/>
    <n v="1"/>
    <n v="0"/>
    <m/>
    <m/>
    <n v="0"/>
    <n v="1"/>
    <n v="1"/>
    <n v="6"/>
    <n v="100"/>
    <m/>
  </r>
  <r>
    <x v="3"/>
    <x v="8"/>
    <x v="27"/>
    <x v="27"/>
    <m/>
    <m/>
    <m/>
    <m/>
    <m/>
    <m/>
    <n v="0"/>
    <n v="0"/>
    <m/>
    <m/>
    <n v="0"/>
    <n v="0"/>
    <n v="0"/>
    <n v="6"/>
    <n v="100"/>
    <m/>
  </r>
  <r>
    <x v="3"/>
    <x v="9"/>
    <x v="27"/>
    <x v="27"/>
    <m/>
    <m/>
    <m/>
    <m/>
    <m/>
    <m/>
    <n v="0"/>
    <n v="0"/>
    <m/>
    <m/>
    <n v="0"/>
    <n v="0"/>
    <n v="0"/>
    <n v="6"/>
    <n v="85.714285714285708"/>
    <m/>
  </r>
  <r>
    <x v="4"/>
    <x v="0"/>
    <x v="27"/>
    <x v="27"/>
    <m/>
    <m/>
    <m/>
    <m/>
    <m/>
    <m/>
    <n v="0"/>
    <n v="0"/>
    <m/>
    <m/>
    <n v="0"/>
    <n v="0"/>
    <n v="0"/>
    <n v="8"/>
    <n v="100"/>
    <m/>
  </r>
  <r>
    <x v="4"/>
    <x v="1"/>
    <x v="27"/>
    <x v="27"/>
    <m/>
    <m/>
    <m/>
    <m/>
    <m/>
    <m/>
    <n v="0"/>
    <n v="0"/>
    <m/>
    <m/>
    <n v="0"/>
    <n v="0"/>
    <n v="0"/>
    <n v="8"/>
    <n v="80"/>
    <m/>
  </r>
  <r>
    <x v="4"/>
    <x v="2"/>
    <x v="27"/>
    <x v="27"/>
    <m/>
    <m/>
    <m/>
    <m/>
    <m/>
    <m/>
    <n v="1"/>
    <n v="0"/>
    <m/>
    <m/>
    <n v="0"/>
    <n v="0"/>
    <n v="0"/>
    <n v="8"/>
    <n v="88.888888888888886"/>
    <m/>
  </r>
  <r>
    <x v="4"/>
    <x v="3"/>
    <x v="27"/>
    <x v="27"/>
    <m/>
    <m/>
    <m/>
    <m/>
    <m/>
    <m/>
    <n v="0"/>
    <n v="0"/>
    <m/>
    <m/>
    <n v="0"/>
    <n v="0"/>
    <n v="0"/>
    <n v="7"/>
    <n v="77.777777777777786"/>
    <m/>
  </r>
  <r>
    <x v="4"/>
    <x v="4"/>
    <x v="27"/>
    <x v="27"/>
    <m/>
    <m/>
    <m/>
    <m/>
    <m/>
    <m/>
    <n v="0"/>
    <n v="0"/>
    <m/>
    <m/>
    <n v="0"/>
    <n v="0"/>
    <n v="0"/>
    <n v="7"/>
    <n v="77.777777777777786"/>
    <m/>
  </r>
  <r>
    <x v="5"/>
    <x v="0"/>
    <x v="27"/>
    <x v="27"/>
    <m/>
    <m/>
    <m/>
    <m/>
    <m/>
    <m/>
    <n v="0"/>
    <n v="0"/>
    <m/>
    <m/>
    <n v="0"/>
    <n v="0"/>
    <n v="0"/>
    <n v="15"/>
    <n v="88.235294117647058"/>
    <m/>
  </r>
  <r>
    <x v="5"/>
    <x v="1"/>
    <x v="27"/>
    <x v="27"/>
    <m/>
    <m/>
    <m/>
    <m/>
    <m/>
    <m/>
    <n v="1"/>
    <n v="0"/>
    <m/>
    <m/>
    <n v="0"/>
    <n v="0"/>
    <n v="0"/>
    <n v="11"/>
    <n v="68.75"/>
    <m/>
  </r>
  <r>
    <x v="5"/>
    <x v="2"/>
    <x v="27"/>
    <x v="27"/>
    <m/>
    <m/>
    <m/>
    <m/>
    <m/>
    <m/>
    <n v="0"/>
    <n v="0"/>
    <m/>
    <m/>
    <n v="0"/>
    <n v="0"/>
    <n v="0"/>
    <n v="12"/>
    <n v="85.714285714285708"/>
    <m/>
  </r>
  <r>
    <x v="0"/>
    <x v="0"/>
    <x v="28"/>
    <x v="28"/>
    <m/>
    <m/>
    <m/>
    <m/>
    <m/>
    <m/>
    <n v="0"/>
    <n v="0"/>
    <m/>
    <m/>
    <n v="0"/>
    <n v="0"/>
    <n v="0"/>
    <n v="6"/>
    <n v="100"/>
    <m/>
  </r>
  <r>
    <x v="0"/>
    <x v="1"/>
    <x v="28"/>
    <x v="28"/>
    <m/>
    <m/>
    <m/>
    <m/>
    <m/>
    <m/>
    <n v="1"/>
    <n v="0"/>
    <m/>
    <m/>
    <n v="0"/>
    <n v="0"/>
    <n v="0"/>
    <n v="4"/>
    <n v="80"/>
    <m/>
  </r>
  <r>
    <x v="0"/>
    <x v="2"/>
    <x v="28"/>
    <x v="28"/>
    <m/>
    <m/>
    <m/>
    <m/>
    <m/>
    <m/>
    <n v="0"/>
    <n v="0"/>
    <m/>
    <m/>
    <n v="0"/>
    <n v="0"/>
    <n v="0"/>
    <n v="4"/>
    <n v="100"/>
    <m/>
  </r>
  <r>
    <x v="0"/>
    <x v="3"/>
    <x v="28"/>
    <x v="28"/>
    <m/>
    <m/>
    <m/>
    <m/>
    <m/>
    <m/>
    <n v="0"/>
    <n v="0"/>
    <m/>
    <m/>
    <n v="0"/>
    <n v="0"/>
    <n v="0"/>
    <n v="3"/>
    <n v="75"/>
    <m/>
  </r>
  <r>
    <x v="0"/>
    <x v="4"/>
    <x v="28"/>
    <x v="28"/>
    <m/>
    <m/>
    <m/>
    <m/>
    <m/>
    <m/>
    <n v="0"/>
    <n v="0"/>
    <m/>
    <m/>
    <n v="0"/>
    <n v="0"/>
    <n v="0"/>
    <n v="5"/>
    <n v="100"/>
    <m/>
  </r>
  <r>
    <x v="0"/>
    <x v="5"/>
    <x v="28"/>
    <x v="28"/>
    <m/>
    <m/>
    <m/>
    <m/>
    <m/>
    <m/>
    <n v="0"/>
    <n v="0"/>
    <m/>
    <m/>
    <n v="0"/>
    <n v="0"/>
    <n v="0"/>
    <n v="7"/>
    <n v="100"/>
    <m/>
  </r>
  <r>
    <x v="0"/>
    <x v="6"/>
    <x v="28"/>
    <x v="28"/>
    <m/>
    <m/>
    <m/>
    <m/>
    <m/>
    <m/>
    <n v="0"/>
    <n v="0"/>
    <m/>
    <m/>
    <n v="0"/>
    <n v="0"/>
    <n v="0"/>
    <n v="6"/>
    <n v="100"/>
    <m/>
  </r>
  <r>
    <x v="0"/>
    <x v="7"/>
    <x v="28"/>
    <x v="28"/>
    <m/>
    <m/>
    <m/>
    <m/>
    <m/>
    <m/>
    <n v="0"/>
    <n v="0"/>
    <m/>
    <m/>
    <n v="0"/>
    <n v="0"/>
    <n v="0"/>
    <n v="5"/>
    <n v="100"/>
    <m/>
  </r>
  <r>
    <x v="0"/>
    <x v="8"/>
    <x v="28"/>
    <x v="28"/>
    <m/>
    <m/>
    <m/>
    <m/>
    <m/>
    <m/>
    <n v="0"/>
    <n v="0"/>
    <m/>
    <m/>
    <n v="0"/>
    <n v="0"/>
    <n v="0"/>
    <n v="7"/>
    <n v="100"/>
    <m/>
  </r>
  <r>
    <x v="0"/>
    <x v="9"/>
    <x v="28"/>
    <x v="28"/>
    <m/>
    <m/>
    <m/>
    <m/>
    <m/>
    <m/>
    <n v="0"/>
    <n v="0"/>
    <m/>
    <m/>
    <n v="0"/>
    <n v="0"/>
    <n v="0"/>
    <n v="6"/>
    <n v="100"/>
    <m/>
  </r>
  <r>
    <x v="1"/>
    <x v="0"/>
    <x v="28"/>
    <x v="28"/>
    <m/>
    <m/>
    <m/>
    <m/>
    <m/>
    <m/>
    <n v="0"/>
    <n v="0"/>
    <m/>
    <m/>
    <n v="0"/>
    <n v="0"/>
    <n v="0"/>
    <n v="8"/>
    <n v="100"/>
    <m/>
  </r>
  <r>
    <x v="1"/>
    <x v="1"/>
    <x v="28"/>
    <x v="28"/>
    <m/>
    <m/>
    <m/>
    <m/>
    <m/>
    <m/>
    <n v="0"/>
    <n v="0"/>
    <m/>
    <m/>
    <n v="0"/>
    <n v="0"/>
    <n v="0"/>
    <n v="7"/>
    <n v="87.5"/>
    <m/>
  </r>
  <r>
    <x v="1"/>
    <x v="2"/>
    <x v="28"/>
    <x v="28"/>
    <m/>
    <m/>
    <m/>
    <m/>
    <m/>
    <m/>
    <n v="0"/>
    <n v="0"/>
    <m/>
    <m/>
    <n v="0"/>
    <n v="0"/>
    <n v="0"/>
    <n v="11"/>
    <n v="91.666666666666657"/>
    <m/>
  </r>
  <r>
    <x v="1"/>
    <x v="3"/>
    <x v="28"/>
    <x v="28"/>
    <m/>
    <m/>
    <m/>
    <m/>
    <m/>
    <m/>
    <n v="0"/>
    <n v="0"/>
    <m/>
    <m/>
    <n v="0"/>
    <n v="0"/>
    <n v="0"/>
    <n v="10"/>
    <n v="90.909090909090907"/>
    <m/>
  </r>
  <r>
    <x v="1"/>
    <x v="4"/>
    <x v="28"/>
    <x v="28"/>
    <m/>
    <m/>
    <m/>
    <m/>
    <m/>
    <m/>
    <n v="0"/>
    <n v="0"/>
    <m/>
    <m/>
    <n v="0"/>
    <n v="0"/>
    <n v="0"/>
    <n v="10"/>
    <n v="90.909090909090907"/>
    <m/>
  </r>
  <r>
    <x v="2"/>
    <x v="0"/>
    <x v="28"/>
    <x v="28"/>
    <m/>
    <m/>
    <m/>
    <m/>
    <m/>
    <m/>
    <n v="0"/>
    <n v="0"/>
    <m/>
    <m/>
    <n v="0"/>
    <n v="0"/>
    <n v="0"/>
    <n v="10"/>
    <n v="90.909090909090907"/>
    <m/>
  </r>
  <r>
    <x v="2"/>
    <x v="1"/>
    <x v="28"/>
    <x v="28"/>
    <m/>
    <m/>
    <m/>
    <m/>
    <m/>
    <m/>
    <n v="0"/>
    <n v="0"/>
    <m/>
    <m/>
    <n v="0"/>
    <n v="0"/>
    <n v="0"/>
    <n v="16"/>
    <n v="84.210526315789465"/>
    <m/>
  </r>
  <r>
    <x v="2"/>
    <x v="2"/>
    <x v="28"/>
    <x v="28"/>
    <m/>
    <m/>
    <m/>
    <m/>
    <m/>
    <m/>
    <n v="0"/>
    <n v="0"/>
    <m/>
    <m/>
    <n v="0"/>
    <n v="0"/>
    <n v="0"/>
    <n v="12"/>
    <n v="85.714285714285708"/>
    <m/>
  </r>
  <r>
    <x v="3"/>
    <x v="0"/>
    <x v="28"/>
    <x v="28"/>
    <m/>
    <m/>
    <m/>
    <m/>
    <m/>
    <m/>
    <n v="0"/>
    <n v="0"/>
    <m/>
    <m/>
    <n v="0"/>
    <n v="0"/>
    <n v="0"/>
    <n v="5"/>
    <n v="83.333333333333343"/>
    <m/>
  </r>
  <r>
    <x v="3"/>
    <x v="1"/>
    <x v="28"/>
    <x v="28"/>
    <m/>
    <m/>
    <m/>
    <m/>
    <m/>
    <m/>
    <n v="0"/>
    <n v="0"/>
    <m/>
    <m/>
    <n v="0"/>
    <n v="0"/>
    <n v="0"/>
    <n v="7"/>
    <n v="100"/>
    <m/>
  </r>
  <r>
    <x v="3"/>
    <x v="2"/>
    <x v="28"/>
    <x v="28"/>
    <m/>
    <m/>
    <m/>
    <m/>
    <m/>
    <m/>
    <n v="0"/>
    <n v="0"/>
    <m/>
    <m/>
    <n v="0"/>
    <n v="0"/>
    <n v="0"/>
    <n v="5"/>
    <n v="100"/>
    <m/>
  </r>
  <r>
    <x v="3"/>
    <x v="3"/>
    <x v="28"/>
    <x v="28"/>
    <m/>
    <m/>
    <m/>
    <m/>
    <m/>
    <m/>
    <n v="0"/>
    <n v="0"/>
    <m/>
    <m/>
    <n v="0"/>
    <n v="0"/>
    <n v="0"/>
    <n v="4"/>
    <n v="100"/>
    <m/>
  </r>
  <r>
    <x v="3"/>
    <x v="4"/>
    <x v="28"/>
    <x v="28"/>
    <m/>
    <m/>
    <m/>
    <m/>
    <m/>
    <m/>
    <n v="0"/>
    <n v="0"/>
    <m/>
    <m/>
    <n v="0"/>
    <n v="0"/>
    <n v="0"/>
    <n v="4"/>
    <n v="100"/>
    <m/>
  </r>
  <r>
    <x v="3"/>
    <x v="5"/>
    <x v="28"/>
    <x v="28"/>
    <m/>
    <m/>
    <m/>
    <m/>
    <m/>
    <m/>
    <n v="0"/>
    <n v="0"/>
    <m/>
    <m/>
    <n v="0"/>
    <n v="0"/>
    <n v="0"/>
    <n v="5"/>
    <n v="100"/>
    <m/>
  </r>
  <r>
    <x v="3"/>
    <x v="6"/>
    <x v="28"/>
    <x v="28"/>
    <m/>
    <m/>
    <m/>
    <m/>
    <m/>
    <m/>
    <n v="0"/>
    <n v="0"/>
    <m/>
    <m/>
    <n v="0"/>
    <n v="0"/>
    <n v="0"/>
    <n v="7"/>
    <n v="87.5"/>
    <m/>
  </r>
  <r>
    <x v="3"/>
    <x v="7"/>
    <x v="28"/>
    <x v="28"/>
    <m/>
    <m/>
    <m/>
    <m/>
    <m/>
    <m/>
    <n v="0"/>
    <n v="0"/>
    <m/>
    <m/>
    <n v="0"/>
    <n v="0"/>
    <n v="0"/>
    <n v="6"/>
    <n v="100"/>
    <m/>
  </r>
  <r>
    <x v="3"/>
    <x v="8"/>
    <x v="28"/>
    <x v="28"/>
    <m/>
    <m/>
    <m/>
    <m/>
    <m/>
    <m/>
    <n v="0"/>
    <n v="0"/>
    <m/>
    <m/>
    <n v="0"/>
    <n v="0"/>
    <n v="0"/>
    <n v="6"/>
    <n v="100"/>
    <m/>
  </r>
  <r>
    <x v="3"/>
    <x v="9"/>
    <x v="28"/>
    <x v="28"/>
    <m/>
    <m/>
    <m/>
    <m/>
    <m/>
    <m/>
    <n v="0"/>
    <n v="0"/>
    <m/>
    <m/>
    <n v="0"/>
    <n v="0"/>
    <n v="0"/>
    <n v="6"/>
    <n v="85.714285714285708"/>
    <m/>
  </r>
  <r>
    <x v="4"/>
    <x v="0"/>
    <x v="28"/>
    <x v="28"/>
    <m/>
    <m/>
    <m/>
    <m/>
    <m/>
    <m/>
    <n v="0"/>
    <n v="0"/>
    <m/>
    <m/>
    <n v="0"/>
    <n v="0"/>
    <n v="0"/>
    <n v="8"/>
    <n v="100"/>
    <m/>
  </r>
  <r>
    <x v="4"/>
    <x v="1"/>
    <x v="28"/>
    <x v="28"/>
    <m/>
    <m/>
    <m/>
    <m/>
    <m/>
    <m/>
    <n v="0"/>
    <n v="0"/>
    <m/>
    <m/>
    <n v="0"/>
    <n v="0"/>
    <n v="0"/>
    <n v="8"/>
    <n v="80"/>
    <m/>
  </r>
  <r>
    <x v="4"/>
    <x v="2"/>
    <x v="28"/>
    <x v="28"/>
    <m/>
    <m/>
    <m/>
    <m/>
    <m/>
    <m/>
    <n v="1"/>
    <n v="0"/>
    <m/>
    <m/>
    <n v="0"/>
    <n v="0"/>
    <n v="0"/>
    <n v="8"/>
    <n v="88.888888888888886"/>
    <m/>
  </r>
  <r>
    <x v="4"/>
    <x v="3"/>
    <x v="28"/>
    <x v="28"/>
    <m/>
    <m/>
    <m/>
    <m/>
    <m/>
    <m/>
    <n v="0"/>
    <n v="0"/>
    <m/>
    <m/>
    <n v="0"/>
    <n v="0"/>
    <n v="0"/>
    <n v="7"/>
    <n v="77.777777777777786"/>
    <m/>
  </r>
  <r>
    <x v="4"/>
    <x v="4"/>
    <x v="28"/>
    <x v="28"/>
    <m/>
    <m/>
    <m/>
    <m/>
    <m/>
    <m/>
    <n v="0"/>
    <n v="0"/>
    <m/>
    <m/>
    <n v="0"/>
    <n v="0"/>
    <n v="0"/>
    <n v="7"/>
    <n v="77.777777777777786"/>
    <m/>
  </r>
  <r>
    <x v="5"/>
    <x v="0"/>
    <x v="28"/>
    <x v="28"/>
    <m/>
    <m/>
    <m/>
    <m/>
    <m/>
    <m/>
    <n v="0"/>
    <n v="0"/>
    <m/>
    <m/>
    <n v="0"/>
    <n v="0"/>
    <n v="0"/>
    <n v="15"/>
    <n v="88.235294117647058"/>
    <m/>
  </r>
  <r>
    <x v="5"/>
    <x v="1"/>
    <x v="28"/>
    <x v="28"/>
    <m/>
    <m/>
    <m/>
    <m/>
    <m/>
    <m/>
    <n v="0"/>
    <n v="1"/>
    <m/>
    <m/>
    <n v="0"/>
    <n v="0"/>
    <n v="0"/>
    <n v="11"/>
    <n v="68.75"/>
    <m/>
  </r>
  <r>
    <x v="5"/>
    <x v="2"/>
    <x v="28"/>
    <x v="28"/>
    <m/>
    <m/>
    <m/>
    <m/>
    <m/>
    <m/>
    <n v="0"/>
    <n v="0"/>
    <m/>
    <m/>
    <n v="0"/>
    <n v="0"/>
    <n v="0"/>
    <n v="12"/>
    <n v="85.714285714285708"/>
    <m/>
  </r>
  <r>
    <x v="0"/>
    <x v="0"/>
    <x v="29"/>
    <x v="29"/>
    <m/>
    <m/>
    <m/>
    <m/>
    <m/>
    <m/>
    <n v="0"/>
    <n v="0"/>
    <m/>
    <m/>
    <n v="0"/>
    <n v="0"/>
    <n v="0"/>
    <n v="6"/>
    <n v="100"/>
    <m/>
  </r>
  <r>
    <x v="0"/>
    <x v="1"/>
    <x v="29"/>
    <x v="29"/>
    <m/>
    <m/>
    <m/>
    <m/>
    <m/>
    <m/>
    <n v="1"/>
    <n v="0"/>
    <m/>
    <m/>
    <n v="0"/>
    <n v="0"/>
    <n v="0"/>
    <n v="4"/>
    <n v="80"/>
    <m/>
  </r>
  <r>
    <x v="0"/>
    <x v="2"/>
    <x v="29"/>
    <x v="29"/>
    <m/>
    <m/>
    <m/>
    <m/>
    <m/>
    <m/>
    <n v="0"/>
    <n v="0"/>
    <m/>
    <m/>
    <n v="0"/>
    <n v="0"/>
    <n v="0"/>
    <n v="4"/>
    <n v="100"/>
    <m/>
  </r>
  <r>
    <x v="0"/>
    <x v="3"/>
    <x v="29"/>
    <x v="29"/>
    <m/>
    <m/>
    <m/>
    <m/>
    <m/>
    <m/>
    <n v="0"/>
    <n v="0"/>
    <m/>
    <m/>
    <n v="0"/>
    <n v="0"/>
    <n v="0"/>
    <n v="3"/>
    <n v="75"/>
    <m/>
  </r>
  <r>
    <x v="0"/>
    <x v="4"/>
    <x v="29"/>
    <x v="29"/>
    <m/>
    <m/>
    <m/>
    <m/>
    <m/>
    <m/>
    <n v="0"/>
    <n v="0"/>
    <m/>
    <m/>
    <n v="0"/>
    <n v="0"/>
    <n v="0"/>
    <n v="5"/>
    <n v="100"/>
    <m/>
  </r>
  <r>
    <x v="0"/>
    <x v="5"/>
    <x v="29"/>
    <x v="29"/>
    <m/>
    <m/>
    <m/>
    <m/>
    <m/>
    <m/>
    <n v="0"/>
    <n v="0"/>
    <m/>
    <m/>
    <n v="0"/>
    <n v="0"/>
    <n v="0"/>
    <n v="7"/>
    <n v="100"/>
    <m/>
  </r>
  <r>
    <x v="0"/>
    <x v="6"/>
    <x v="29"/>
    <x v="29"/>
    <m/>
    <m/>
    <m/>
    <m/>
    <m/>
    <m/>
    <n v="0"/>
    <n v="0"/>
    <m/>
    <m/>
    <n v="0"/>
    <n v="0"/>
    <n v="0"/>
    <n v="6"/>
    <n v="100"/>
    <m/>
  </r>
  <r>
    <x v="0"/>
    <x v="7"/>
    <x v="29"/>
    <x v="29"/>
    <m/>
    <m/>
    <m/>
    <m/>
    <m/>
    <m/>
    <n v="0"/>
    <n v="0"/>
    <m/>
    <m/>
    <n v="0"/>
    <n v="0"/>
    <n v="0"/>
    <n v="5"/>
    <n v="100"/>
    <m/>
  </r>
  <r>
    <x v="0"/>
    <x v="8"/>
    <x v="29"/>
    <x v="29"/>
    <m/>
    <m/>
    <m/>
    <m/>
    <m/>
    <m/>
    <n v="0"/>
    <n v="0"/>
    <m/>
    <m/>
    <n v="0"/>
    <n v="0"/>
    <n v="0"/>
    <n v="7"/>
    <n v="100"/>
    <m/>
  </r>
  <r>
    <x v="0"/>
    <x v="9"/>
    <x v="29"/>
    <x v="29"/>
    <m/>
    <m/>
    <m/>
    <m/>
    <m/>
    <m/>
    <n v="0"/>
    <n v="0"/>
    <m/>
    <m/>
    <n v="0"/>
    <n v="0"/>
    <n v="0"/>
    <n v="6"/>
    <n v="100"/>
    <m/>
  </r>
  <r>
    <x v="1"/>
    <x v="0"/>
    <x v="29"/>
    <x v="29"/>
    <m/>
    <m/>
    <m/>
    <m/>
    <m/>
    <m/>
    <n v="0"/>
    <n v="0"/>
    <m/>
    <m/>
    <n v="0"/>
    <n v="0"/>
    <n v="0"/>
    <n v="8"/>
    <n v="100"/>
    <m/>
  </r>
  <r>
    <x v="1"/>
    <x v="1"/>
    <x v="29"/>
    <x v="29"/>
    <m/>
    <m/>
    <m/>
    <m/>
    <m/>
    <m/>
    <n v="0"/>
    <n v="0"/>
    <m/>
    <m/>
    <n v="0"/>
    <n v="0"/>
    <n v="0"/>
    <n v="7"/>
    <n v="87.5"/>
    <m/>
  </r>
  <r>
    <x v="1"/>
    <x v="2"/>
    <x v="29"/>
    <x v="29"/>
    <m/>
    <m/>
    <m/>
    <m/>
    <m/>
    <m/>
    <n v="0"/>
    <n v="0"/>
    <m/>
    <m/>
    <n v="0"/>
    <n v="0"/>
    <n v="0"/>
    <n v="11"/>
    <n v="91.666666666666657"/>
    <m/>
  </r>
  <r>
    <x v="1"/>
    <x v="3"/>
    <x v="29"/>
    <x v="29"/>
    <m/>
    <m/>
    <m/>
    <m/>
    <m/>
    <m/>
    <n v="0"/>
    <n v="0"/>
    <m/>
    <m/>
    <n v="0"/>
    <n v="0"/>
    <n v="0"/>
    <n v="10"/>
    <n v="90.909090909090907"/>
    <m/>
  </r>
  <r>
    <x v="1"/>
    <x v="4"/>
    <x v="29"/>
    <x v="29"/>
    <m/>
    <m/>
    <m/>
    <m/>
    <m/>
    <m/>
    <n v="0"/>
    <n v="0"/>
    <m/>
    <m/>
    <n v="0"/>
    <n v="0"/>
    <n v="0"/>
    <n v="10"/>
    <n v="90.909090909090907"/>
    <m/>
  </r>
  <r>
    <x v="2"/>
    <x v="0"/>
    <x v="29"/>
    <x v="29"/>
    <m/>
    <m/>
    <m/>
    <m/>
    <m/>
    <m/>
    <n v="0"/>
    <n v="0"/>
    <m/>
    <m/>
    <n v="0"/>
    <n v="0"/>
    <n v="0"/>
    <n v="10"/>
    <n v="90.909090909090907"/>
    <m/>
  </r>
  <r>
    <x v="2"/>
    <x v="1"/>
    <x v="29"/>
    <x v="29"/>
    <m/>
    <m/>
    <m/>
    <m/>
    <m/>
    <m/>
    <n v="0"/>
    <n v="0"/>
    <m/>
    <m/>
    <n v="0"/>
    <n v="0"/>
    <n v="0"/>
    <n v="16"/>
    <n v="84.210526315789465"/>
    <m/>
  </r>
  <r>
    <x v="2"/>
    <x v="2"/>
    <x v="29"/>
    <x v="29"/>
    <m/>
    <m/>
    <m/>
    <m/>
    <m/>
    <m/>
    <n v="0"/>
    <n v="0"/>
    <m/>
    <m/>
    <n v="0"/>
    <n v="0"/>
    <n v="0"/>
    <n v="12"/>
    <n v="85.714285714285708"/>
    <m/>
  </r>
  <r>
    <x v="3"/>
    <x v="0"/>
    <x v="29"/>
    <x v="29"/>
    <m/>
    <m/>
    <m/>
    <m/>
    <m/>
    <m/>
    <n v="0"/>
    <n v="0"/>
    <m/>
    <m/>
    <n v="0"/>
    <n v="0"/>
    <n v="0"/>
    <n v="5"/>
    <n v="83.333333333333343"/>
    <m/>
  </r>
  <r>
    <x v="3"/>
    <x v="1"/>
    <x v="29"/>
    <x v="29"/>
    <m/>
    <m/>
    <m/>
    <m/>
    <m/>
    <m/>
    <n v="0"/>
    <n v="0"/>
    <m/>
    <m/>
    <n v="0"/>
    <n v="0"/>
    <n v="0"/>
    <n v="7"/>
    <n v="100"/>
    <m/>
  </r>
  <r>
    <x v="3"/>
    <x v="2"/>
    <x v="29"/>
    <x v="29"/>
    <m/>
    <m/>
    <m/>
    <m/>
    <m/>
    <m/>
    <n v="0"/>
    <n v="0"/>
    <m/>
    <m/>
    <n v="0"/>
    <n v="0"/>
    <n v="0"/>
    <n v="5"/>
    <n v="100"/>
    <m/>
  </r>
  <r>
    <x v="3"/>
    <x v="3"/>
    <x v="29"/>
    <x v="29"/>
    <m/>
    <m/>
    <m/>
    <m/>
    <m/>
    <m/>
    <n v="0"/>
    <n v="0"/>
    <m/>
    <m/>
    <n v="0"/>
    <n v="0"/>
    <n v="0"/>
    <n v="4"/>
    <n v="100"/>
    <m/>
  </r>
  <r>
    <x v="3"/>
    <x v="4"/>
    <x v="29"/>
    <x v="29"/>
    <m/>
    <m/>
    <m/>
    <m/>
    <m/>
    <m/>
    <n v="0"/>
    <n v="0"/>
    <m/>
    <m/>
    <n v="0"/>
    <n v="0"/>
    <n v="0"/>
    <n v="4"/>
    <n v="100"/>
    <m/>
  </r>
  <r>
    <x v="3"/>
    <x v="5"/>
    <x v="29"/>
    <x v="29"/>
    <m/>
    <m/>
    <m/>
    <m/>
    <m/>
    <m/>
    <n v="0"/>
    <n v="0"/>
    <m/>
    <m/>
    <n v="0"/>
    <n v="0"/>
    <n v="0"/>
    <n v="5"/>
    <n v="100"/>
    <m/>
  </r>
  <r>
    <x v="3"/>
    <x v="6"/>
    <x v="29"/>
    <x v="29"/>
    <m/>
    <m/>
    <m/>
    <m/>
    <m/>
    <m/>
    <n v="0"/>
    <n v="0"/>
    <m/>
    <m/>
    <n v="0"/>
    <n v="0"/>
    <n v="0"/>
    <n v="7"/>
    <n v="87.5"/>
    <m/>
  </r>
  <r>
    <x v="3"/>
    <x v="7"/>
    <x v="29"/>
    <x v="29"/>
    <m/>
    <m/>
    <m/>
    <m/>
    <m/>
    <m/>
    <n v="0"/>
    <n v="0"/>
    <m/>
    <m/>
    <n v="0"/>
    <n v="0"/>
    <n v="0"/>
    <n v="6"/>
    <n v="100"/>
    <m/>
  </r>
  <r>
    <x v="3"/>
    <x v="8"/>
    <x v="29"/>
    <x v="29"/>
    <m/>
    <m/>
    <m/>
    <m/>
    <m/>
    <m/>
    <n v="0"/>
    <n v="0"/>
    <m/>
    <m/>
    <n v="0"/>
    <n v="0"/>
    <n v="0"/>
    <n v="6"/>
    <n v="100"/>
    <m/>
  </r>
  <r>
    <x v="3"/>
    <x v="9"/>
    <x v="29"/>
    <x v="29"/>
    <m/>
    <m/>
    <m/>
    <m/>
    <m/>
    <m/>
    <n v="0"/>
    <n v="0"/>
    <m/>
    <m/>
    <n v="0"/>
    <n v="0"/>
    <n v="0"/>
    <n v="6"/>
    <n v="85.714285714285708"/>
    <m/>
  </r>
  <r>
    <x v="4"/>
    <x v="0"/>
    <x v="29"/>
    <x v="29"/>
    <m/>
    <m/>
    <m/>
    <m/>
    <m/>
    <m/>
    <n v="0"/>
    <n v="0"/>
    <m/>
    <m/>
    <n v="0"/>
    <n v="0"/>
    <n v="0"/>
    <n v="8"/>
    <n v="100"/>
    <m/>
  </r>
  <r>
    <x v="4"/>
    <x v="1"/>
    <x v="29"/>
    <x v="29"/>
    <m/>
    <m/>
    <m/>
    <m/>
    <m/>
    <m/>
    <n v="0"/>
    <n v="0"/>
    <m/>
    <m/>
    <n v="0"/>
    <n v="0"/>
    <n v="0"/>
    <n v="8"/>
    <n v="80"/>
    <m/>
  </r>
  <r>
    <x v="4"/>
    <x v="2"/>
    <x v="29"/>
    <x v="29"/>
    <m/>
    <m/>
    <m/>
    <m/>
    <m/>
    <m/>
    <n v="1"/>
    <n v="0"/>
    <m/>
    <m/>
    <n v="0"/>
    <n v="0"/>
    <n v="0"/>
    <n v="8"/>
    <n v="88.888888888888886"/>
    <m/>
  </r>
  <r>
    <x v="4"/>
    <x v="3"/>
    <x v="29"/>
    <x v="29"/>
    <m/>
    <m/>
    <m/>
    <m/>
    <m/>
    <m/>
    <n v="0"/>
    <n v="0"/>
    <m/>
    <m/>
    <n v="0"/>
    <n v="0"/>
    <n v="0"/>
    <n v="7"/>
    <n v="77.777777777777786"/>
    <m/>
  </r>
  <r>
    <x v="4"/>
    <x v="4"/>
    <x v="29"/>
    <x v="29"/>
    <m/>
    <m/>
    <m/>
    <m/>
    <m/>
    <m/>
    <n v="0"/>
    <n v="0"/>
    <m/>
    <m/>
    <n v="0"/>
    <n v="0"/>
    <n v="0"/>
    <n v="7"/>
    <n v="77.777777777777786"/>
    <m/>
  </r>
  <r>
    <x v="5"/>
    <x v="0"/>
    <x v="29"/>
    <x v="29"/>
    <m/>
    <m/>
    <m/>
    <m/>
    <m/>
    <m/>
    <n v="0"/>
    <n v="0"/>
    <m/>
    <m/>
    <n v="0"/>
    <n v="0"/>
    <n v="0"/>
    <n v="15"/>
    <n v="88.235294117647058"/>
    <m/>
  </r>
  <r>
    <x v="5"/>
    <x v="1"/>
    <x v="29"/>
    <x v="29"/>
    <m/>
    <m/>
    <m/>
    <m/>
    <m/>
    <m/>
    <n v="0"/>
    <n v="0"/>
    <m/>
    <m/>
    <n v="0"/>
    <n v="0"/>
    <n v="0"/>
    <n v="11"/>
    <n v="68.75"/>
    <m/>
  </r>
  <r>
    <x v="5"/>
    <x v="2"/>
    <x v="29"/>
    <x v="29"/>
    <m/>
    <m/>
    <m/>
    <m/>
    <m/>
    <m/>
    <n v="0"/>
    <n v="0"/>
    <m/>
    <m/>
    <n v="0"/>
    <n v="0"/>
    <n v="0"/>
    <n v="12"/>
    <n v="85.714285714285708"/>
    <m/>
  </r>
  <r>
    <x v="0"/>
    <x v="0"/>
    <x v="30"/>
    <x v="30"/>
    <m/>
    <m/>
    <m/>
    <m/>
    <m/>
    <m/>
    <n v="0"/>
    <n v="0"/>
    <m/>
    <m/>
    <n v="0"/>
    <n v="0"/>
    <n v="0"/>
    <n v="6"/>
    <n v="100"/>
    <m/>
  </r>
  <r>
    <x v="0"/>
    <x v="1"/>
    <x v="30"/>
    <x v="30"/>
    <m/>
    <m/>
    <m/>
    <m/>
    <m/>
    <m/>
    <n v="1"/>
    <n v="0"/>
    <m/>
    <m/>
    <n v="0"/>
    <n v="0"/>
    <n v="0"/>
    <n v="4"/>
    <n v="80"/>
    <m/>
  </r>
  <r>
    <x v="0"/>
    <x v="2"/>
    <x v="30"/>
    <x v="30"/>
    <m/>
    <m/>
    <m/>
    <m/>
    <m/>
    <m/>
    <n v="0"/>
    <n v="0"/>
    <m/>
    <m/>
    <n v="0"/>
    <n v="0"/>
    <n v="0"/>
    <n v="4"/>
    <n v="100"/>
    <m/>
  </r>
  <r>
    <x v="0"/>
    <x v="3"/>
    <x v="30"/>
    <x v="30"/>
    <m/>
    <m/>
    <m/>
    <m/>
    <m/>
    <m/>
    <n v="0"/>
    <n v="0"/>
    <m/>
    <m/>
    <n v="0"/>
    <n v="0"/>
    <n v="0"/>
    <n v="3"/>
    <n v="75"/>
    <m/>
  </r>
  <r>
    <x v="0"/>
    <x v="4"/>
    <x v="30"/>
    <x v="30"/>
    <m/>
    <m/>
    <m/>
    <m/>
    <m/>
    <m/>
    <n v="0"/>
    <n v="0"/>
    <m/>
    <m/>
    <n v="0"/>
    <n v="0"/>
    <n v="0"/>
    <n v="5"/>
    <n v="100"/>
    <m/>
  </r>
  <r>
    <x v="0"/>
    <x v="5"/>
    <x v="30"/>
    <x v="30"/>
    <m/>
    <m/>
    <m/>
    <m/>
    <m/>
    <m/>
    <n v="0"/>
    <n v="0"/>
    <m/>
    <m/>
    <n v="0"/>
    <n v="0"/>
    <n v="0"/>
    <n v="7"/>
    <n v="100"/>
    <m/>
  </r>
  <r>
    <x v="0"/>
    <x v="6"/>
    <x v="30"/>
    <x v="30"/>
    <m/>
    <m/>
    <m/>
    <m/>
    <m/>
    <m/>
    <n v="0"/>
    <n v="0"/>
    <m/>
    <m/>
    <n v="0"/>
    <n v="0"/>
    <n v="0"/>
    <n v="6"/>
    <n v="100"/>
    <m/>
  </r>
  <r>
    <x v="0"/>
    <x v="7"/>
    <x v="30"/>
    <x v="30"/>
    <m/>
    <m/>
    <m/>
    <m/>
    <m/>
    <m/>
    <n v="0"/>
    <n v="0"/>
    <m/>
    <m/>
    <n v="0"/>
    <n v="0"/>
    <n v="0"/>
    <n v="5"/>
    <n v="100"/>
    <m/>
  </r>
  <r>
    <x v="0"/>
    <x v="8"/>
    <x v="30"/>
    <x v="30"/>
    <m/>
    <m/>
    <m/>
    <m/>
    <m/>
    <m/>
    <n v="0"/>
    <n v="0"/>
    <m/>
    <m/>
    <n v="0"/>
    <n v="0"/>
    <n v="0"/>
    <n v="7"/>
    <n v="100"/>
    <m/>
  </r>
  <r>
    <x v="0"/>
    <x v="9"/>
    <x v="30"/>
    <x v="30"/>
    <m/>
    <m/>
    <m/>
    <m/>
    <m/>
    <m/>
    <n v="0"/>
    <n v="0"/>
    <m/>
    <m/>
    <n v="0"/>
    <n v="0"/>
    <n v="0"/>
    <n v="6"/>
    <n v="100"/>
    <m/>
  </r>
  <r>
    <x v="1"/>
    <x v="0"/>
    <x v="30"/>
    <x v="30"/>
    <m/>
    <m/>
    <m/>
    <m/>
    <m/>
    <m/>
    <n v="0"/>
    <n v="0"/>
    <m/>
    <m/>
    <n v="0"/>
    <n v="0"/>
    <n v="0"/>
    <n v="8"/>
    <n v="100"/>
    <m/>
  </r>
  <r>
    <x v="1"/>
    <x v="1"/>
    <x v="30"/>
    <x v="30"/>
    <m/>
    <m/>
    <m/>
    <m/>
    <m/>
    <m/>
    <n v="0"/>
    <n v="0"/>
    <m/>
    <m/>
    <n v="0"/>
    <n v="0"/>
    <n v="0"/>
    <n v="7"/>
    <n v="87.5"/>
    <m/>
  </r>
  <r>
    <x v="1"/>
    <x v="2"/>
    <x v="30"/>
    <x v="30"/>
    <m/>
    <m/>
    <m/>
    <m/>
    <m/>
    <m/>
    <n v="0"/>
    <n v="0"/>
    <m/>
    <m/>
    <n v="0"/>
    <n v="0"/>
    <n v="0"/>
    <n v="11"/>
    <n v="91.666666666666657"/>
    <m/>
  </r>
  <r>
    <x v="1"/>
    <x v="3"/>
    <x v="30"/>
    <x v="30"/>
    <m/>
    <m/>
    <m/>
    <m/>
    <m/>
    <m/>
    <n v="0"/>
    <n v="0"/>
    <m/>
    <m/>
    <n v="0"/>
    <n v="0"/>
    <n v="0"/>
    <n v="10"/>
    <n v="90.909090909090907"/>
    <m/>
  </r>
  <r>
    <x v="1"/>
    <x v="4"/>
    <x v="30"/>
    <x v="30"/>
    <m/>
    <m/>
    <m/>
    <m/>
    <m/>
    <m/>
    <n v="0"/>
    <n v="0"/>
    <m/>
    <m/>
    <n v="0"/>
    <n v="0"/>
    <n v="0"/>
    <n v="10"/>
    <n v="90.909090909090907"/>
    <m/>
  </r>
  <r>
    <x v="2"/>
    <x v="0"/>
    <x v="30"/>
    <x v="30"/>
    <m/>
    <m/>
    <m/>
    <m/>
    <m/>
    <m/>
    <n v="0"/>
    <n v="0"/>
    <m/>
    <m/>
    <n v="0"/>
    <n v="0"/>
    <n v="0"/>
    <n v="10"/>
    <n v="90.909090909090907"/>
    <m/>
  </r>
  <r>
    <x v="2"/>
    <x v="1"/>
    <x v="30"/>
    <x v="30"/>
    <m/>
    <m/>
    <m/>
    <m/>
    <m/>
    <m/>
    <n v="0"/>
    <n v="0"/>
    <m/>
    <m/>
    <n v="0"/>
    <n v="0"/>
    <n v="0"/>
    <n v="16"/>
    <n v="84.210526315789465"/>
    <m/>
  </r>
  <r>
    <x v="2"/>
    <x v="2"/>
    <x v="30"/>
    <x v="30"/>
    <m/>
    <m/>
    <m/>
    <m/>
    <m/>
    <m/>
    <n v="0"/>
    <n v="0"/>
    <m/>
    <m/>
    <n v="0"/>
    <n v="0"/>
    <n v="0"/>
    <n v="12"/>
    <n v="85.714285714285708"/>
    <m/>
  </r>
  <r>
    <x v="3"/>
    <x v="0"/>
    <x v="30"/>
    <x v="30"/>
    <m/>
    <m/>
    <m/>
    <m/>
    <m/>
    <m/>
    <n v="0"/>
    <n v="0"/>
    <m/>
    <m/>
    <n v="0"/>
    <n v="0"/>
    <n v="0"/>
    <n v="5"/>
    <n v="83.333333333333343"/>
    <m/>
  </r>
  <r>
    <x v="3"/>
    <x v="1"/>
    <x v="30"/>
    <x v="30"/>
    <m/>
    <m/>
    <m/>
    <m/>
    <m/>
    <m/>
    <n v="0"/>
    <n v="0"/>
    <m/>
    <m/>
    <n v="0"/>
    <n v="0"/>
    <n v="0"/>
    <n v="7"/>
    <n v="100"/>
    <m/>
  </r>
  <r>
    <x v="3"/>
    <x v="2"/>
    <x v="30"/>
    <x v="30"/>
    <m/>
    <m/>
    <m/>
    <m/>
    <m/>
    <m/>
    <n v="0"/>
    <n v="0"/>
    <m/>
    <m/>
    <n v="0"/>
    <n v="0"/>
    <n v="0"/>
    <n v="5"/>
    <n v="100"/>
    <m/>
  </r>
  <r>
    <x v="3"/>
    <x v="3"/>
    <x v="30"/>
    <x v="30"/>
    <m/>
    <m/>
    <m/>
    <m/>
    <m/>
    <m/>
    <n v="0"/>
    <n v="0"/>
    <m/>
    <m/>
    <n v="0"/>
    <n v="0"/>
    <n v="0"/>
    <n v="4"/>
    <n v="100"/>
    <m/>
  </r>
  <r>
    <x v="3"/>
    <x v="4"/>
    <x v="30"/>
    <x v="30"/>
    <m/>
    <m/>
    <m/>
    <m/>
    <m/>
    <m/>
    <n v="0"/>
    <n v="0"/>
    <m/>
    <m/>
    <n v="0"/>
    <n v="0"/>
    <n v="0"/>
    <n v="4"/>
    <n v="100"/>
    <m/>
  </r>
  <r>
    <x v="3"/>
    <x v="5"/>
    <x v="30"/>
    <x v="30"/>
    <m/>
    <m/>
    <m/>
    <m/>
    <m/>
    <m/>
    <n v="0"/>
    <n v="0"/>
    <m/>
    <m/>
    <n v="0"/>
    <n v="0"/>
    <n v="0"/>
    <n v="5"/>
    <n v="100"/>
    <m/>
  </r>
  <r>
    <x v="3"/>
    <x v="6"/>
    <x v="30"/>
    <x v="30"/>
    <m/>
    <m/>
    <m/>
    <m/>
    <m/>
    <m/>
    <n v="0"/>
    <n v="0"/>
    <m/>
    <m/>
    <n v="0"/>
    <n v="0"/>
    <n v="0"/>
    <n v="7"/>
    <n v="87.5"/>
    <m/>
  </r>
  <r>
    <x v="3"/>
    <x v="7"/>
    <x v="30"/>
    <x v="30"/>
    <m/>
    <m/>
    <m/>
    <m/>
    <m/>
    <m/>
    <n v="0"/>
    <n v="0"/>
    <m/>
    <m/>
    <n v="0"/>
    <n v="0"/>
    <n v="0"/>
    <n v="6"/>
    <n v="100"/>
    <m/>
  </r>
  <r>
    <x v="3"/>
    <x v="8"/>
    <x v="30"/>
    <x v="30"/>
    <m/>
    <m/>
    <m/>
    <m/>
    <m/>
    <m/>
    <n v="0"/>
    <n v="0"/>
    <m/>
    <m/>
    <n v="0"/>
    <n v="0"/>
    <n v="0"/>
    <n v="6"/>
    <n v="100"/>
    <m/>
  </r>
  <r>
    <x v="3"/>
    <x v="9"/>
    <x v="30"/>
    <x v="30"/>
    <m/>
    <m/>
    <m/>
    <m/>
    <m/>
    <m/>
    <n v="0"/>
    <n v="0"/>
    <m/>
    <m/>
    <n v="0"/>
    <n v="0"/>
    <n v="0"/>
    <n v="6"/>
    <n v="85.714285714285708"/>
    <m/>
  </r>
  <r>
    <x v="4"/>
    <x v="0"/>
    <x v="30"/>
    <x v="30"/>
    <m/>
    <m/>
    <m/>
    <m/>
    <m/>
    <m/>
    <n v="0"/>
    <n v="0"/>
    <m/>
    <m/>
    <n v="0"/>
    <n v="0"/>
    <n v="0"/>
    <n v="8"/>
    <n v="100"/>
    <m/>
  </r>
  <r>
    <x v="4"/>
    <x v="1"/>
    <x v="30"/>
    <x v="30"/>
    <m/>
    <m/>
    <m/>
    <m/>
    <m/>
    <m/>
    <n v="0"/>
    <n v="0"/>
    <m/>
    <m/>
    <n v="0"/>
    <n v="0"/>
    <n v="0"/>
    <n v="8"/>
    <n v="80"/>
    <m/>
  </r>
  <r>
    <x v="4"/>
    <x v="2"/>
    <x v="30"/>
    <x v="30"/>
    <m/>
    <m/>
    <m/>
    <m/>
    <m/>
    <m/>
    <n v="0"/>
    <n v="1"/>
    <m/>
    <m/>
    <n v="0"/>
    <n v="0"/>
    <n v="0"/>
    <n v="8"/>
    <n v="88.888888888888886"/>
    <m/>
  </r>
  <r>
    <x v="4"/>
    <x v="3"/>
    <x v="30"/>
    <x v="30"/>
    <m/>
    <m/>
    <m/>
    <m/>
    <m/>
    <m/>
    <n v="0"/>
    <n v="0"/>
    <m/>
    <m/>
    <n v="0"/>
    <n v="0"/>
    <n v="0"/>
    <n v="7"/>
    <n v="77.777777777777786"/>
    <m/>
  </r>
  <r>
    <x v="4"/>
    <x v="4"/>
    <x v="30"/>
    <x v="30"/>
    <m/>
    <m/>
    <m/>
    <m/>
    <m/>
    <m/>
    <n v="0"/>
    <n v="0"/>
    <m/>
    <m/>
    <n v="0"/>
    <n v="0"/>
    <n v="0"/>
    <n v="7"/>
    <n v="77.777777777777786"/>
    <m/>
  </r>
  <r>
    <x v="5"/>
    <x v="0"/>
    <x v="30"/>
    <x v="30"/>
    <m/>
    <m/>
    <m/>
    <m/>
    <m/>
    <m/>
    <n v="0"/>
    <n v="0"/>
    <m/>
    <m/>
    <n v="0"/>
    <n v="0"/>
    <n v="0"/>
    <n v="15"/>
    <n v="88.235294117647058"/>
    <m/>
  </r>
  <r>
    <x v="5"/>
    <x v="1"/>
    <x v="30"/>
    <x v="30"/>
    <m/>
    <m/>
    <m/>
    <m/>
    <m/>
    <m/>
    <n v="0"/>
    <n v="0"/>
    <m/>
    <m/>
    <n v="0"/>
    <n v="0"/>
    <n v="0"/>
    <n v="11"/>
    <n v="68.75"/>
    <m/>
  </r>
  <r>
    <x v="5"/>
    <x v="2"/>
    <x v="30"/>
    <x v="30"/>
    <m/>
    <m/>
    <m/>
    <m/>
    <m/>
    <m/>
    <n v="0"/>
    <n v="0"/>
    <m/>
    <m/>
    <n v="0"/>
    <n v="0"/>
    <n v="0"/>
    <n v="12"/>
    <n v="85.714285714285708"/>
    <m/>
  </r>
  <r>
    <x v="0"/>
    <x v="0"/>
    <x v="31"/>
    <x v="31"/>
    <m/>
    <m/>
    <m/>
    <m/>
    <m/>
    <m/>
    <n v="0"/>
    <n v="0"/>
    <m/>
    <m/>
    <n v="0"/>
    <n v="0"/>
    <n v="0"/>
    <n v="6"/>
    <n v="100"/>
    <m/>
  </r>
  <r>
    <x v="0"/>
    <x v="1"/>
    <x v="31"/>
    <x v="31"/>
    <m/>
    <m/>
    <m/>
    <m/>
    <m/>
    <m/>
    <n v="1"/>
    <n v="0"/>
    <m/>
    <m/>
    <n v="0"/>
    <n v="0"/>
    <n v="0"/>
    <n v="4"/>
    <n v="80"/>
    <m/>
  </r>
  <r>
    <x v="0"/>
    <x v="2"/>
    <x v="31"/>
    <x v="31"/>
    <m/>
    <m/>
    <m/>
    <m/>
    <m/>
    <m/>
    <n v="0"/>
    <n v="0"/>
    <m/>
    <m/>
    <n v="0"/>
    <n v="0"/>
    <n v="0"/>
    <n v="4"/>
    <n v="100"/>
    <m/>
  </r>
  <r>
    <x v="0"/>
    <x v="3"/>
    <x v="31"/>
    <x v="31"/>
    <m/>
    <m/>
    <m/>
    <m/>
    <m/>
    <m/>
    <n v="0"/>
    <n v="0"/>
    <m/>
    <m/>
    <n v="0"/>
    <n v="0"/>
    <n v="0"/>
    <n v="3"/>
    <n v="75"/>
    <m/>
  </r>
  <r>
    <x v="0"/>
    <x v="4"/>
    <x v="31"/>
    <x v="31"/>
    <m/>
    <m/>
    <m/>
    <m/>
    <m/>
    <m/>
    <n v="0"/>
    <n v="0"/>
    <m/>
    <m/>
    <n v="0"/>
    <n v="0"/>
    <n v="0"/>
    <n v="5"/>
    <n v="100"/>
    <m/>
  </r>
  <r>
    <x v="0"/>
    <x v="5"/>
    <x v="31"/>
    <x v="31"/>
    <m/>
    <m/>
    <m/>
    <m/>
    <m/>
    <m/>
    <n v="0"/>
    <n v="0"/>
    <m/>
    <m/>
    <n v="0"/>
    <n v="0"/>
    <n v="0"/>
    <n v="7"/>
    <n v="100"/>
    <m/>
  </r>
  <r>
    <x v="0"/>
    <x v="6"/>
    <x v="31"/>
    <x v="31"/>
    <m/>
    <m/>
    <m/>
    <m/>
    <m/>
    <m/>
    <n v="0"/>
    <n v="0"/>
    <m/>
    <m/>
    <n v="0"/>
    <n v="0"/>
    <n v="0"/>
    <n v="6"/>
    <n v="100"/>
    <m/>
  </r>
  <r>
    <x v="0"/>
    <x v="7"/>
    <x v="31"/>
    <x v="31"/>
    <m/>
    <m/>
    <m/>
    <m/>
    <m/>
    <m/>
    <n v="0"/>
    <n v="0"/>
    <m/>
    <m/>
    <n v="0"/>
    <n v="0"/>
    <n v="0"/>
    <n v="5"/>
    <n v="100"/>
    <m/>
  </r>
  <r>
    <x v="0"/>
    <x v="8"/>
    <x v="31"/>
    <x v="31"/>
    <m/>
    <m/>
    <m/>
    <m/>
    <m/>
    <m/>
    <n v="0"/>
    <n v="0"/>
    <m/>
    <m/>
    <n v="0"/>
    <n v="0"/>
    <n v="0"/>
    <n v="7"/>
    <n v="100"/>
    <m/>
  </r>
  <r>
    <x v="0"/>
    <x v="9"/>
    <x v="31"/>
    <x v="31"/>
    <m/>
    <m/>
    <m/>
    <m/>
    <m/>
    <m/>
    <n v="0"/>
    <n v="0"/>
    <m/>
    <m/>
    <n v="0"/>
    <n v="0"/>
    <n v="0"/>
    <n v="6"/>
    <n v="100"/>
    <m/>
  </r>
  <r>
    <x v="1"/>
    <x v="0"/>
    <x v="31"/>
    <x v="31"/>
    <m/>
    <m/>
    <m/>
    <m/>
    <m/>
    <m/>
    <n v="0"/>
    <n v="0"/>
    <m/>
    <m/>
    <n v="0"/>
    <n v="0"/>
    <n v="0"/>
    <n v="8"/>
    <n v="100"/>
    <m/>
  </r>
  <r>
    <x v="1"/>
    <x v="1"/>
    <x v="31"/>
    <x v="31"/>
    <m/>
    <m/>
    <m/>
    <m/>
    <m/>
    <m/>
    <n v="0"/>
    <n v="0"/>
    <m/>
    <m/>
    <n v="0"/>
    <n v="0"/>
    <n v="0"/>
    <n v="7"/>
    <n v="87.5"/>
    <m/>
  </r>
  <r>
    <x v="1"/>
    <x v="2"/>
    <x v="31"/>
    <x v="31"/>
    <m/>
    <m/>
    <m/>
    <m/>
    <m/>
    <m/>
    <n v="0"/>
    <n v="0"/>
    <m/>
    <m/>
    <n v="0"/>
    <n v="0"/>
    <n v="0"/>
    <n v="11"/>
    <n v="91.666666666666657"/>
    <m/>
  </r>
  <r>
    <x v="1"/>
    <x v="3"/>
    <x v="31"/>
    <x v="31"/>
    <m/>
    <m/>
    <m/>
    <m/>
    <m/>
    <m/>
    <n v="0"/>
    <n v="0"/>
    <m/>
    <m/>
    <n v="0"/>
    <n v="0"/>
    <n v="0"/>
    <n v="10"/>
    <n v="90.909090909090907"/>
    <m/>
  </r>
  <r>
    <x v="1"/>
    <x v="4"/>
    <x v="31"/>
    <x v="31"/>
    <m/>
    <m/>
    <m/>
    <m/>
    <m/>
    <m/>
    <n v="0"/>
    <n v="0"/>
    <m/>
    <m/>
    <n v="0"/>
    <n v="0"/>
    <n v="0"/>
    <n v="10"/>
    <n v="90.909090909090907"/>
    <m/>
  </r>
  <r>
    <x v="2"/>
    <x v="0"/>
    <x v="31"/>
    <x v="31"/>
    <m/>
    <m/>
    <m/>
    <m/>
    <m/>
    <m/>
    <n v="0"/>
    <n v="0"/>
    <m/>
    <m/>
    <n v="0"/>
    <n v="0"/>
    <n v="0"/>
    <n v="10"/>
    <n v="90.909090909090907"/>
    <m/>
  </r>
  <r>
    <x v="2"/>
    <x v="1"/>
    <x v="31"/>
    <x v="31"/>
    <m/>
    <m/>
    <m/>
    <m/>
    <m/>
    <m/>
    <n v="0"/>
    <n v="0"/>
    <m/>
    <m/>
    <n v="0"/>
    <n v="0"/>
    <n v="0"/>
    <n v="16"/>
    <n v="84.210526315789465"/>
    <m/>
  </r>
  <r>
    <x v="2"/>
    <x v="2"/>
    <x v="31"/>
    <x v="31"/>
    <m/>
    <m/>
    <m/>
    <m/>
    <m/>
    <m/>
    <n v="0"/>
    <n v="0"/>
    <m/>
    <m/>
    <n v="0"/>
    <n v="0"/>
    <n v="0"/>
    <n v="12"/>
    <n v="85.714285714285708"/>
    <m/>
  </r>
  <r>
    <x v="3"/>
    <x v="0"/>
    <x v="31"/>
    <x v="31"/>
    <m/>
    <m/>
    <m/>
    <m/>
    <m/>
    <m/>
    <n v="0"/>
    <n v="0"/>
    <m/>
    <m/>
    <n v="0"/>
    <n v="0"/>
    <n v="0"/>
    <n v="5"/>
    <n v="83.333333333333343"/>
    <m/>
  </r>
  <r>
    <x v="3"/>
    <x v="1"/>
    <x v="31"/>
    <x v="31"/>
    <m/>
    <m/>
    <m/>
    <m/>
    <m/>
    <m/>
    <n v="0"/>
    <n v="0"/>
    <m/>
    <m/>
    <n v="0"/>
    <n v="0"/>
    <n v="0"/>
    <n v="7"/>
    <n v="100"/>
    <m/>
  </r>
  <r>
    <x v="3"/>
    <x v="2"/>
    <x v="31"/>
    <x v="31"/>
    <m/>
    <m/>
    <m/>
    <m/>
    <m/>
    <m/>
    <n v="0"/>
    <n v="0"/>
    <m/>
    <m/>
    <n v="0"/>
    <n v="0"/>
    <n v="0"/>
    <n v="5"/>
    <n v="100"/>
    <m/>
  </r>
  <r>
    <x v="3"/>
    <x v="3"/>
    <x v="31"/>
    <x v="31"/>
    <m/>
    <m/>
    <m/>
    <m/>
    <m/>
    <m/>
    <n v="0"/>
    <n v="0"/>
    <m/>
    <m/>
    <n v="0"/>
    <n v="0"/>
    <n v="0"/>
    <n v="4"/>
    <n v="100"/>
    <m/>
  </r>
  <r>
    <x v="3"/>
    <x v="4"/>
    <x v="31"/>
    <x v="31"/>
    <m/>
    <m/>
    <m/>
    <m/>
    <m/>
    <m/>
    <n v="0"/>
    <n v="0"/>
    <m/>
    <m/>
    <n v="0"/>
    <n v="0"/>
    <n v="0"/>
    <n v="4"/>
    <n v="100"/>
    <m/>
  </r>
  <r>
    <x v="3"/>
    <x v="5"/>
    <x v="31"/>
    <x v="31"/>
    <m/>
    <m/>
    <m/>
    <m/>
    <m/>
    <m/>
    <n v="0"/>
    <n v="0"/>
    <m/>
    <m/>
    <n v="0"/>
    <n v="0"/>
    <n v="0"/>
    <n v="5"/>
    <n v="100"/>
    <m/>
  </r>
  <r>
    <x v="3"/>
    <x v="6"/>
    <x v="31"/>
    <x v="31"/>
    <m/>
    <m/>
    <m/>
    <m/>
    <m/>
    <m/>
    <n v="0"/>
    <n v="0"/>
    <m/>
    <m/>
    <n v="0"/>
    <n v="0"/>
    <n v="0"/>
    <n v="7"/>
    <n v="87.5"/>
    <m/>
  </r>
  <r>
    <x v="3"/>
    <x v="7"/>
    <x v="31"/>
    <x v="31"/>
    <m/>
    <m/>
    <m/>
    <m/>
    <m/>
    <m/>
    <n v="0"/>
    <n v="0"/>
    <m/>
    <m/>
    <n v="0"/>
    <n v="0"/>
    <n v="0"/>
    <n v="6"/>
    <n v="100"/>
    <m/>
  </r>
  <r>
    <x v="3"/>
    <x v="8"/>
    <x v="31"/>
    <x v="31"/>
    <m/>
    <m/>
    <m/>
    <m/>
    <m/>
    <m/>
    <n v="0"/>
    <n v="0"/>
    <m/>
    <m/>
    <n v="0"/>
    <n v="0"/>
    <n v="0"/>
    <n v="6"/>
    <n v="100"/>
    <m/>
  </r>
  <r>
    <x v="3"/>
    <x v="9"/>
    <x v="31"/>
    <x v="31"/>
    <m/>
    <m/>
    <m/>
    <m/>
    <m/>
    <m/>
    <n v="0"/>
    <n v="0"/>
    <m/>
    <m/>
    <n v="0"/>
    <n v="0"/>
    <n v="0"/>
    <n v="6"/>
    <n v="85.714285714285708"/>
    <m/>
  </r>
  <r>
    <x v="4"/>
    <x v="0"/>
    <x v="31"/>
    <x v="31"/>
    <m/>
    <m/>
    <m/>
    <m/>
    <m/>
    <m/>
    <n v="0"/>
    <n v="0"/>
    <m/>
    <m/>
    <n v="0"/>
    <n v="0"/>
    <n v="0"/>
    <n v="8"/>
    <n v="100"/>
    <m/>
  </r>
  <r>
    <x v="4"/>
    <x v="1"/>
    <x v="31"/>
    <x v="31"/>
    <m/>
    <m/>
    <m/>
    <m/>
    <m/>
    <m/>
    <n v="0"/>
    <n v="0"/>
    <m/>
    <m/>
    <n v="0"/>
    <n v="0"/>
    <n v="0"/>
    <n v="8"/>
    <n v="80"/>
    <m/>
  </r>
  <r>
    <x v="4"/>
    <x v="2"/>
    <x v="31"/>
    <x v="31"/>
    <m/>
    <m/>
    <m/>
    <m/>
    <m/>
    <m/>
    <n v="0"/>
    <n v="0"/>
    <m/>
    <m/>
    <n v="0"/>
    <n v="0"/>
    <n v="0"/>
    <n v="8"/>
    <n v="88.888888888888886"/>
    <m/>
  </r>
  <r>
    <x v="4"/>
    <x v="3"/>
    <x v="31"/>
    <x v="31"/>
    <m/>
    <m/>
    <m/>
    <m/>
    <m/>
    <m/>
    <n v="0"/>
    <n v="0"/>
    <m/>
    <m/>
    <n v="0"/>
    <n v="0"/>
    <n v="0"/>
    <n v="7"/>
    <n v="77.777777777777786"/>
    <m/>
  </r>
  <r>
    <x v="4"/>
    <x v="4"/>
    <x v="31"/>
    <x v="31"/>
    <m/>
    <m/>
    <m/>
    <m/>
    <m/>
    <m/>
    <n v="0"/>
    <n v="0"/>
    <m/>
    <m/>
    <n v="0"/>
    <n v="0"/>
    <n v="0"/>
    <n v="7"/>
    <n v="77.777777777777786"/>
    <m/>
  </r>
  <r>
    <x v="5"/>
    <x v="0"/>
    <x v="31"/>
    <x v="31"/>
    <m/>
    <m/>
    <m/>
    <m/>
    <m/>
    <m/>
    <n v="0"/>
    <n v="0"/>
    <m/>
    <m/>
    <n v="0"/>
    <n v="0"/>
    <n v="0"/>
    <n v="15"/>
    <n v="88.235294117647058"/>
    <m/>
  </r>
  <r>
    <x v="5"/>
    <x v="1"/>
    <x v="31"/>
    <x v="31"/>
    <m/>
    <m/>
    <m/>
    <m/>
    <m/>
    <m/>
    <n v="0"/>
    <n v="0"/>
    <m/>
    <m/>
    <n v="0"/>
    <n v="0"/>
    <n v="0"/>
    <n v="11"/>
    <n v="68.75"/>
    <m/>
  </r>
  <r>
    <x v="5"/>
    <x v="2"/>
    <x v="31"/>
    <x v="31"/>
    <m/>
    <m/>
    <m/>
    <m/>
    <m/>
    <m/>
    <n v="0"/>
    <n v="0"/>
    <m/>
    <m/>
    <n v="0"/>
    <n v="0"/>
    <n v="0"/>
    <n v="12"/>
    <n v="85.714285714285708"/>
    <m/>
  </r>
  <r>
    <x v="0"/>
    <x v="0"/>
    <x v="32"/>
    <x v="32"/>
    <m/>
    <m/>
    <m/>
    <m/>
    <m/>
    <m/>
    <n v="0"/>
    <n v="0"/>
    <m/>
    <m/>
    <n v="0"/>
    <n v="0"/>
    <n v="0"/>
    <n v="6"/>
    <n v="100"/>
    <m/>
  </r>
  <r>
    <x v="0"/>
    <x v="1"/>
    <x v="32"/>
    <x v="32"/>
    <m/>
    <m/>
    <m/>
    <m/>
    <m/>
    <m/>
    <n v="1"/>
    <n v="0"/>
    <m/>
    <m/>
    <n v="0"/>
    <n v="0"/>
    <n v="0"/>
    <n v="4"/>
    <n v="80"/>
    <m/>
  </r>
  <r>
    <x v="0"/>
    <x v="2"/>
    <x v="32"/>
    <x v="32"/>
    <m/>
    <m/>
    <m/>
    <m/>
    <m/>
    <m/>
    <n v="0"/>
    <n v="0"/>
    <m/>
    <m/>
    <n v="0"/>
    <n v="0"/>
    <n v="0"/>
    <n v="4"/>
    <n v="100"/>
    <m/>
  </r>
  <r>
    <x v="0"/>
    <x v="3"/>
    <x v="32"/>
    <x v="32"/>
    <m/>
    <m/>
    <m/>
    <m/>
    <m/>
    <m/>
    <n v="0"/>
    <n v="0"/>
    <m/>
    <m/>
    <n v="0"/>
    <n v="0"/>
    <n v="0"/>
    <n v="3"/>
    <n v="75"/>
    <m/>
  </r>
  <r>
    <x v="0"/>
    <x v="4"/>
    <x v="32"/>
    <x v="32"/>
    <m/>
    <m/>
    <m/>
    <m/>
    <m/>
    <m/>
    <n v="0"/>
    <n v="0"/>
    <m/>
    <m/>
    <n v="0"/>
    <n v="0"/>
    <n v="0"/>
    <n v="5"/>
    <n v="100"/>
    <m/>
  </r>
  <r>
    <x v="0"/>
    <x v="5"/>
    <x v="32"/>
    <x v="32"/>
    <m/>
    <m/>
    <m/>
    <m/>
    <m/>
    <m/>
    <n v="0"/>
    <n v="0"/>
    <m/>
    <m/>
    <n v="0"/>
    <n v="0"/>
    <n v="0"/>
    <n v="7"/>
    <n v="100"/>
    <m/>
  </r>
  <r>
    <x v="0"/>
    <x v="6"/>
    <x v="32"/>
    <x v="32"/>
    <m/>
    <m/>
    <m/>
    <m/>
    <m/>
    <m/>
    <n v="0"/>
    <n v="0"/>
    <m/>
    <m/>
    <n v="0"/>
    <n v="0"/>
    <n v="0"/>
    <n v="6"/>
    <n v="100"/>
    <m/>
  </r>
  <r>
    <x v="0"/>
    <x v="7"/>
    <x v="32"/>
    <x v="32"/>
    <m/>
    <m/>
    <m/>
    <m/>
    <m/>
    <m/>
    <n v="0"/>
    <n v="0"/>
    <m/>
    <m/>
    <n v="0"/>
    <n v="0"/>
    <n v="0"/>
    <n v="5"/>
    <n v="100"/>
    <m/>
  </r>
  <r>
    <x v="0"/>
    <x v="8"/>
    <x v="32"/>
    <x v="32"/>
    <m/>
    <m/>
    <m/>
    <m/>
    <m/>
    <m/>
    <n v="0"/>
    <n v="0"/>
    <m/>
    <m/>
    <n v="0"/>
    <n v="0"/>
    <n v="0"/>
    <n v="7"/>
    <n v="100"/>
    <m/>
  </r>
  <r>
    <x v="0"/>
    <x v="9"/>
    <x v="32"/>
    <x v="32"/>
    <m/>
    <m/>
    <m/>
    <m/>
    <m/>
    <m/>
    <n v="0"/>
    <n v="0"/>
    <m/>
    <m/>
    <n v="0"/>
    <n v="0"/>
    <n v="0"/>
    <n v="6"/>
    <n v="100"/>
    <m/>
  </r>
  <r>
    <x v="1"/>
    <x v="0"/>
    <x v="32"/>
    <x v="32"/>
    <m/>
    <m/>
    <m/>
    <m/>
    <m/>
    <m/>
    <n v="0"/>
    <n v="0"/>
    <m/>
    <m/>
    <n v="0"/>
    <n v="0"/>
    <n v="0"/>
    <n v="8"/>
    <n v="100"/>
    <m/>
  </r>
  <r>
    <x v="1"/>
    <x v="1"/>
    <x v="32"/>
    <x v="32"/>
    <m/>
    <m/>
    <m/>
    <m/>
    <m/>
    <m/>
    <n v="0"/>
    <n v="0"/>
    <m/>
    <m/>
    <n v="0"/>
    <n v="0"/>
    <n v="0"/>
    <n v="7"/>
    <n v="87.5"/>
    <m/>
  </r>
  <r>
    <x v="1"/>
    <x v="2"/>
    <x v="32"/>
    <x v="32"/>
    <m/>
    <m/>
    <m/>
    <m/>
    <m/>
    <m/>
    <n v="0"/>
    <n v="0"/>
    <m/>
    <m/>
    <n v="0"/>
    <n v="0"/>
    <n v="0"/>
    <n v="11"/>
    <n v="91.666666666666657"/>
    <m/>
  </r>
  <r>
    <x v="1"/>
    <x v="3"/>
    <x v="32"/>
    <x v="32"/>
    <m/>
    <m/>
    <m/>
    <m/>
    <m/>
    <m/>
    <n v="0"/>
    <n v="0"/>
    <m/>
    <m/>
    <n v="0"/>
    <n v="0"/>
    <n v="0"/>
    <n v="10"/>
    <n v="90.909090909090907"/>
    <m/>
  </r>
  <r>
    <x v="1"/>
    <x v="4"/>
    <x v="32"/>
    <x v="32"/>
    <m/>
    <m/>
    <m/>
    <m/>
    <m/>
    <m/>
    <n v="0"/>
    <n v="0"/>
    <m/>
    <m/>
    <n v="0"/>
    <n v="0"/>
    <n v="0"/>
    <n v="10"/>
    <n v="90.909090909090907"/>
    <m/>
  </r>
  <r>
    <x v="2"/>
    <x v="0"/>
    <x v="32"/>
    <x v="32"/>
    <m/>
    <m/>
    <m/>
    <m/>
    <m/>
    <m/>
    <n v="0"/>
    <n v="0"/>
    <m/>
    <m/>
    <n v="0"/>
    <n v="0"/>
    <n v="0"/>
    <n v="10"/>
    <n v="90.909090909090907"/>
    <m/>
  </r>
  <r>
    <x v="2"/>
    <x v="1"/>
    <x v="32"/>
    <x v="32"/>
    <m/>
    <m/>
    <m/>
    <m/>
    <m/>
    <m/>
    <n v="0"/>
    <n v="0"/>
    <m/>
    <m/>
    <n v="0"/>
    <n v="0"/>
    <n v="0"/>
    <n v="16"/>
    <n v="84.210526315789465"/>
    <m/>
  </r>
  <r>
    <x v="2"/>
    <x v="2"/>
    <x v="32"/>
    <x v="32"/>
    <m/>
    <m/>
    <m/>
    <m/>
    <m/>
    <m/>
    <n v="0"/>
    <n v="0"/>
    <m/>
    <m/>
    <n v="0"/>
    <n v="0"/>
    <n v="0"/>
    <n v="12"/>
    <n v="85.714285714285708"/>
    <m/>
  </r>
  <r>
    <x v="3"/>
    <x v="0"/>
    <x v="32"/>
    <x v="32"/>
    <m/>
    <m/>
    <m/>
    <m/>
    <m/>
    <m/>
    <n v="0"/>
    <n v="0"/>
    <m/>
    <m/>
    <n v="0"/>
    <n v="0"/>
    <n v="0"/>
    <n v="5"/>
    <n v="83.333333333333343"/>
    <m/>
  </r>
  <r>
    <x v="3"/>
    <x v="1"/>
    <x v="32"/>
    <x v="32"/>
    <m/>
    <m/>
    <m/>
    <m/>
    <m/>
    <m/>
    <n v="0"/>
    <n v="0"/>
    <m/>
    <m/>
    <n v="0"/>
    <n v="0"/>
    <n v="0"/>
    <n v="7"/>
    <n v="100"/>
    <m/>
  </r>
  <r>
    <x v="3"/>
    <x v="2"/>
    <x v="32"/>
    <x v="32"/>
    <m/>
    <m/>
    <m/>
    <m/>
    <m/>
    <m/>
    <n v="0"/>
    <n v="0"/>
    <m/>
    <m/>
    <n v="0"/>
    <n v="0"/>
    <n v="0"/>
    <n v="5"/>
    <n v="100"/>
    <m/>
  </r>
  <r>
    <x v="3"/>
    <x v="3"/>
    <x v="32"/>
    <x v="32"/>
    <m/>
    <m/>
    <m/>
    <m/>
    <m/>
    <m/>
    <n v="0"/>
    <n v="0"/>
    <m/>
    <m/>
    <n v="0"/>
    <n v="0"/>
    <n v="0"/>
    <n v="4"/>
    <n v="100"/>
    <m/>
  </r>
  <r>
    <x v="3"/>
    <x v="4"/>
    <x v="32"/>
    <x v="32"/>
    <m/>
    <m/>
    <m/>
    <m/>
    <m/>
    <m/>
    <n v="0"/>
    <n v="0"/>
    <m/>
    <m/>
    <n v="0"/>
    <n v="0"/>
    <n v="0"/>
    <n v="4"/>
    <n v="100"/>
    <m/>
  </r>
  <r>
    <x v="3"/>
    <x v="5"/>
    <x v="32"/>
    <x v="32"/>
    <m/>
    <m/>
    <m/>
    <m/>
    <m/>
    <m/>
    <n v="0"/>
    <n v="0"/>
    <m/>
    <m/>
    <n v="0"/>
    <n v="0"/>
    <n v="0"/>
    <n v="5"/>
    <n v="100"/>
    <m/>
  </r>
  <r>
    <x v="3"/>
    <x v="6"/>
    <x v="32"/>
    <x v="32"/>
    <m/>
    <m/>
    <m/>
    <m/>
    <m/>
    <m/>
    <n v="0"/>
    <n v="0"/>
    <m/>
    <m/>
    <n v="0"/>
    <n v="0"/>
    <n v="0"/>
    <n v="7"/>
    <n v="87.5"/>
    <m/>
  </r>
  <r>
    <x v="3"/>
    <x v="7"/>
    <x v="32"/>
    <x v="32"/>
    <m/>
    <m/>
    <m/>
    <m/>
    <m/>
    <m/>
    <n v="0"/>
    <n v="0"/>
    <m/>
    <m/>
    <n v="0"/>
    <n v="0"/>
    <n v="0"/>
    <n v="6"/>
    <n v="100"/>
    <m/>
  </r>
  <r>
    <x v="3"/>
    <x v="8"/>
    <x v="32"/>
    <x v="32"/>
    <m/>
    <m/>
    <m/>
    <m/>
    <m/>
    <m/>
    <n v="0"/>
    <n v="0"/>
    <m/>
    <m/>
    <n v="0"/>
    <n v="0"/>
    <n v="0"/>
    <n v="6"/>
    <n v="100"/>
    <m/>
  </r>
  <r>
    <x v="3"/>
    <x v="9"/>
    <x v="32"/>
    <x v="32"/>
    <m/>
    <m/>
    <m/>
    <m/>
    <m/>
    <m/>
    <n v="0"/>
    <n v="0"/>
    <m/>
    <m/>
    <n v="0"/>
    <n v="0"/>
    <n v="0"/>
    <n v="6"/>
    <n v="85.714285714285708"/>
    <m/>
  </r>
  <r>
    <x v="4"/>
    <x v="0"/>
    <x v="32"/>
    <x v="32"/>
    <m/>
    <m/>
    <m/>
    <m/>
    <m/>
    <m/>
    <n v="0"/>
    <n v="0"/>
    <m/>
    <m/>
    <n v="0"/>
    <n v="0"/>
    <n v="0"/>
    <n v="8"/>
    <n v="100"/>
    <m/>
  </r>
  <r>
    <x v="4"/>
    <x v="1"/>
    <x v="32"/>
    <x v="32"/>
    <m/>
    <m/>
    <m/>
    <m/>
    <m/>
    <m/>
    <n v="0"/>
    <n v="0"/>
    <m/>
    <m/>
    <n v="0"/>
    <n v="0"/>
    <n v="0"/>
    <n v="8"/>
    <n v="80"/>
    <m/>
  </r>
  <r>
    <x v="4"/>
    <x v="2"/>
    <x v="32"/>
    <x v="32"/>
    <m/>
    <m/>
    <m/>
    <m/>
    <m/>
    <m/>
    <n v="0"/>
    <n v="0"/>
    <m/>
    <m/>
    <n v="0"/>
    <n v="0"/>
    <n v="0"/>
    <n v="8"/>
    <n v="88.888888888888886"/>
    <m/>
  </r>
  <r>
    <x v="4"/>
    <x v="3"/>
    <x v="32"/>
    <x v="32"/>
    <m/>
    <m/>
    <m/>
    <m/>
    <m/>
    <m/>
    <n v="0"/>
    <n v="0"/>
    <m/>
    <m/>
    <n v="0"/>
    <n v="0"/>
    <n v="0"/>
    <n v="7"/>
    <n v="77.777777777777786"/>
    <m/>
  </r>
  <r>
    <x v="4"/>
    <x v="4"/>
    <x v="32"/>
    <x v="32"/>
    <m/>
    <m/>
    <m/>
    <m/>
    <m/>
    <m/>
    <n v="0"/>
    <n v="0"/>
    <m/>
    <m/>
    <n v="0"/>
    <n v="0"/>
    <n v="0"/>
    <n v="7"/>
    <n v="77.777777777777786"/>
    <m/>
  </r>
  <r>
    <x v="5"/>
    <x v="0"/>
    <x v="32"/>
    <x v="32"/>
    <m/>
    <m/>
    <m/>
    <m/>
    <m/>
    <m/>
    <n v="0"/>
    <n v="0"/>
    <m/>
    <m/>
    <n v="0"/>
    <n v="0"/>
    <n v="0"/>
    <n v="15"/>
    <n v="88.235294117647058"/>
    <m/>
  </r>
  <r>
    <x v="5"/>
    <x v="1"/>
    <x v="32"/>
    <x v="32"/>
    <m/>
    <m/>
    <m/>
    <m/>
    <m/>
    <m/>
    <n v="0"/>
    <n v="0"/>
    <m/>
    <m/>
    <n v="0"/>
    <n v="0"/>
    <n v="0"/>
    <n v="11"/>
    <n v="68.75"/>
    <m/>
  </r>
  <r>
    <x v="5"/>
    <x v="2"/>
    <x v="32"/>
    <x v="32"/>
    <m/>
    <m/>
    <m/>
    <m/>
    <m/>
    <m/>
    <n v="0"/>
    <n v="0"/>
    <m/>
    <m/>
    <n v="0"/>
    <n v="0"/>
    <n v="0"/>
    <n v="12"/>
    <n v="85.71428571428570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21">
    <pivotField axis="axisRow" showAll="0" sortType="ascending">
      <items count="7">
        <item x="1"/>
        <item x="2"/>
        <item x="0"/>
        <item x="4"/>
        <item x="5"/>
        <item x="3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eed consumed / ind (mg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7" firstHeaderRow="1" firstDataRow="2" firstDataCol="1"/>
  <pivotFields count="6">
    <pivotField axis="axisRow" showAll="0">
      <items count="7">
        <item x="1"/>
        <item x="4"/>
        <item x="5"/>
        <item x="0"/>
        <item x="2"/>
        <item x="3"/>
        <item t="default"/>
      </items>
    </pivotField>
    <pivotField axis="axisRow" showAll="0">
      <items count="11">
        <item x="1"/>
        <item x="2"/>
        <item x="3"/>
        <item x="8"/>
        <item x="4"/>
        <item x="9"/>
        <item x="5"/>
        <item x="6"/>
        <item x="0"/>
        <item x="7"/>
        <item t="default"/>
      </items>
    </pivotField>
    <pivotField axis="axisCol" dataField="1" showAll="0">
      <items count="4">
        <item x="0"/>
        <item x="1"/>
        <item m="1" x="2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0"/>
    <field x="1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ex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B1:J829" totalsRowShown="0" headerRowDxfId="25" tableBorderDxfId="24">
  <autoFilter ref="B1:J829">
    <filterColumn colId="0">
      <filters>
        <filter val="DensityEffect_N_8"/>
      </filters>
    </filterColumn>
    <filterColumn colId="1">
      <filters>
        <filter val="5"/>
      </filters>
    </filterColumn>
    <filterColumn colId="4">
      <filters>
        <filter val="1"/>
        <filter val="2"/>
      </filters>
    </filterColumn>
  </autoFilter>
  <tableColumns count="9">
    <tableColumn id="1" name="Treatment"/>
    <tableColumn id="2" name="R"/>
    <tableColumn id="3" name="Date"/>
    <tableColumn id="4" name="N ind"/>
    <tableColumn id="5" name="Number of male emerged"/>
    <tableColumn id="6" name="Number of female emerged"/>
    <tableColumn id="7" name="Sum adult emergence"/>
    <tableColumn id="8" name="Cumulative adult emergence"/>
    <tableColumn id="9" name="Cumulative adult emergence (%)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3:F1299" totalsRowShown="0" headerRowDxfId="22" tableBorderDxfId="21">
  <autoFilter ref="B3:F1299"/>
  <sortState ref="B4:F1264">
    <sortCondition ref="D3:D1299"/>
  </sortState>
  <tableColumns count="5">
    <tableColumn id="1" name="Treatment" dataDxfId="20"/>
    <tableColumn id="2" name="R" dataDxfId="19"/>
    <tableColumn id="3" name="Dpi" dataDxfId="18"/>
    <tableColumn id="4" name="N ind" dataDxfId="17"/>
    <tableColumn id="5" name="N cannibalised/dead daily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G109" totalsRowShown="0">
  <autoFilter ref="A1:G109"/>
  <tableColumns count="7">
    <tableColumn id="1" name="Treatment"/>
    <tableColumn id="2" name="R"/>
    <tableColumn id="7" name="Box_Id">
      <calculatedColumnFormula>Table7[[#This Row],[Treatment]]&amp;"_"&amp;Table7[[#This Row],[R]]</calculatedColumnFormula>
    </tableColumn>
    <tableColumn id="3" name="Dpi"/>
    <tableColumn id="4" name="Feces / ind (mg)" dataDxfId="15"/>
    <tableColumn id="5" name="Feed consumed / ind (mg)" dataDxfId="14"/>
    <tableColumn id="6" name="N in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2:F271" totalsRowShown="0" headerRowDxfId="13" headerRowBorderDxfId="12" tableBorderDxfId="11">
  <autoFilter ref="B2:F271"/>
  <tableColumns count="5">
    <tableColumn id="1" name="Treatment"/>
    <tableColumn id="2" name="Rep"/>
    <tableColumn id="3" name="Sex"/>
    <tableColumn id="4" name="Date_emerge" dataDxfId="10"/>
    <tableColumn id="5" name="Weigt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B3:F43" totalsRowShown="0" headerRowDxfId="9" headerRowBorderDxfId="8" tableBorderDxfId="7">
  <autoFilter ref="B3:F43"/>
  <tableColumns count="5">
    <tableColumn id="1" name="Treatment"/>
    <tableColumn id="2" name="Rep"/>
    <tableColumn id="3" name="Number of males "/>
    <tableColumn id="4" name="Number of females "/>
    <tableColumn id="5" name="Date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16" displayName="Table16" ref="A1:K245" totalsRowShown="0">
  <autoFilter ref="A1:K245"/>
  <sortState ref="A2:I245">
    <sortCondition descending="1" ref="A1:A245"/>
  </sortState>
  <tableColumns count="11">
    <tableColumn id="1" name="Fecundity_Id"/>
    <tableColumn id="2" name="Treatment"/>
    <tableColumn id="3" name="Infection"/>
    <tableColumn id="4" name="Density" dataDxfId="5"/>
    <tableColumn id="5" name="Mating_pair"/>
    <tableColumn id="6" name="Sampling_Date" dataDxfId="4"/>
    <tableColumn id="7" name="Death_status" dataDxfId="3"/>
    <tableColumn id="8" name="Sex"/>
    <tableColumn id="9" name="Spores" dataDxfId="2"/>
    <tableColumn id="10" name="Estimated_Conc_mL" dataDxfId="1">
      <calculatedColumnFormula>Table16[[#This Row],[Spores]]/0.00148087354061701</calculatedColumnFormula>
    </tableColumn>
    <tableColumn id="11" name="Estimated_Spores_insect" dataDxfId="0">
      <calculatedColumnFormula>Table16[[#This Row],[Estimated_Conc_mL]]*100*5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2" sqref="G2"/>
    </sheetView>
  </sheetViews>
  <sheetFormatPr defaultRowHeight="15" x14ac:dyDescent="0.25"/>
  <cols>
    <col min="1" max="1" width="22.42578125" customWidth="1"/>
    <col min="2" max="2" width="7.140625" customWidth="1"/>
    <col min="3" max="3" width="14.5703125" customWidth="1"/>
    <col min="4" max="5" width="13.7109375" customWidth="1"/>
    <col min="6" max="6" width="11.85546875" customWidth="1"/>
    <col min="7" max="7" width="14.28515625" customWidth="1"/>
  </cols>
  <sheetData>
    <row r="1" spans="1:7" x14ac:dyDescent="0.25">
      <c r="A1" t="s">
        <v>0</v>
      </c>
      <c r="B1" t="s">
        <v>171</v>
      </c>
      <c r="C1" t="s">
        <v>169</v>
      </c>
      <c r="D1" t="s">
        <v>167</v>
      </c>
      <c r="E1" t="s">
        <v>168</v>
      </c>
      <c r="F1" t="s">
        <v>170</v>
      </c>
      <c r="G1" t="s">
        <v>172</v>
      </c>
    </row>
    <row r="2" spans="1:7" x14ac:dyDescent="0.25">
      <c r="A2" t="s">
        <v>24</v>
      </c>
      <c r="B2">
        <v>8</v>
      </c>
      <c r="C2" s="69">
        <v>200000</v>
      </c>
      <c r="D2">
        <v>1.6</v>
      </c>
      <c r="E2" s="69">
        <f>C2*D2</f>
        <v>320000</v>
      </c>
      <c r="F2" s="69">
        <f>E2/B2</f>
        <v>40000</v>
      </c>
      <c r="G2" s="69">
        <f>F2*2</f>
        <v>80000</v>
      </c>
    </row>
    <row r="3" spans="1:7" x14ac:dyDescent="0.25">
      <c r="A3" t="s">
        <v>25</v>
      </c>
      <c r="B3">
        <v>16</v>
      </c>
      <c r="C3" s="69">
        <v>200000</v>
      </c>
      <c r="D3">
        <v>3.2</v>
      </c>
      <c r="E3" s="69">
        <f t="shared" ref="E3:E4" si="0">C3*D3</f>
        <v>640000</v>
      </c>
      <c r="F3" s="69">
        <f t="shared" ref="F3:F4" si="1">E3/B3</f>
        <v>40000</v>
      </c>
      <c r="G3" s="69">
        <f t="shared" ref="G3:G4" si="2">F3*2</f>
        <v>80000</v>
      </c>
    </row>
    <row r="4" spans="1:7" x14ac:dyDescent="0.25">
      <c r="A4" t="s">
        <v>26</v>
      </c>
      <c r="B4">
        <v>32</v>
      </c>
      <c r="C4" s="69">
        <v>200000</v>
      </c>
      <c r="D4">
        <v>6.4</v>
      </c>
      <c r="E4" s="69">
        <f t="shared" si="0"/>
        <v>1280000</v>
      </c>
      <c r="F4" s="69">
        <f t="shared" si="1"/>
        <v>40000</v>
      </c>
      <c r="G4" s="69">
        <f t="shared" si="2"/>
        <v>80000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workbookViewId="0">
      <pane ySplit="1" topLeftCell="A420" activePane="bottomLeft" state="frozen"/>
      <selection pane="bottomLeft" sqref="A1:F513"/>
    </sheetView>
  </sheetViews>
  <sheetFormatPr defaultRowHeight="15" x14ac:dyDescent="0.25"/>
  <cols>
    <col min="1" max="1" width="14.140625" customWidth="1"/>
    <col min="2" max="2" width="21.85546875" customWidth="1"/>
    <col min="3" max="3" width="6" customWidth="1"/>
    <col min="4" max="4" width="12.7109375" customWidth="1"/>
    <col min="5" max="5" width="11.42578125" customWidth="1"/>
    <col min="6" max="6" width="9.140625" customWidth="1"/>
  </cols>
  <sheetData>
    <row r="1" spans="1:6" ht="41.25" customHeight="1" x14ac:dyDescent="0.25">
      <c r="A1" s="42" t="s">
        <v>149</v>
      </c>
      <c r="B1" s="42" t="s">
        <v>0</v>
      </c>
      <c r="C1" s="42" t="s">
        <v>1</v>
      </c>
      <c r="D1" s="57" t="s">
        <v>150</v>
      </c>
      <c r="E1" s="57" t="s">
        <v>166</v>
      </c>
      <c r="F1" s="57" t="s">
        <v>151</v>
      </c>
    </row>
    <row r="2" spans="1:6" x14ac:dyDescent="0.25">
      <c r="A2" t="s">
        <v>152</v>
      </c>
      <c r="B2" t="s">
        <v>17</v>
      </c>
      <c r="C2">
        <v>1</v>
      </c>
      <c r="D2">
        <v>6</v>
      </c>
      <c r="E2">
        <v>7</v>
      </c>
      <c r="F2">
        <v>1</v>
      </c>
    </row>
    <row r="3" spans="1:6" x14ac:dyDescent="0.25">
      <c r="A3" t="s">
        <v>152</v>
      </c>
      <c r="B3" t="s">
        <v>17</v>
      </c>
      <c r="C3">
        <v>1</v>
      </c>
      <c r="D3">
        <v>16</v>
      </c>
      <c r="E3">
        <v>6</v>
      </c>
      <c r="F3">
        <v>1</v>
      </c>
    </row>
    <row r="4" spans="1:6" x14ac:dyDescent="0.25">
      <c r="A4" t="s">
        <v>152</v>
      </c>
      <c r="B4" t="s">
        <v>17</v>
      </c>
      <c r="C4">
        <v>1</v>
      </c>
      <c r="D4">
        <v>16</v>
      </c>
      <c r="E4">
        <v>6</v>
      </c>
      <c r="F4">
        <v>0</v>
      </c>
    </row>
    <row r="5" spans="1:6" x14ac:dyDescent="0.25">
      <c r="A5" t="s">
        <v>152</v>
      </c>
      <c r="B5" t="s">
        <v>17</v>
      </c>
      <c r="C5">
        <v>1</v>
      </c>
      <c r="D5">
        <v>16</v>
      </c>
      <c r="E5">
        <v>6</v>
      </c>
      <c r="F5">
        <v>0</v>
      </c>
    </row>
    <row r="6" spans="1:6" x14ac:dyDescent="0.25">
      <c r="A6" t="s">
        <v>152</v>
      </c>
      <c r="B6" t="s">
        <v>17</v>
      </c>
      <c r="C6">
        <v>1</v>
      </c>
      <c r="D6">
        <v>16</v>
      </c>
      <c r="E6">
        <v>6</v>
      </c>
      <c r="F6">
        <v>0</v>
      </c>
    </row>
    <row r="7" spans="1:6" x14ac:dyDescent="0.25">
      <c r="A7" t="s">
        <v>152</v>
      </c>
      <c r="B7" t="s">
        <v>17</v>
      </c>
      <c r="C7">
        <v>1</v>
      </c>
      <c r="D7">
        <v>16</v>
      </c>
      <c r="E7">
        <v>6</v>
      </c>
      <c r="F7">
        <v>0</v>
      </c>
    </row>
    <row r="8" spans="1:6" x14ac:dyDescent="0.25">
      <c r="A8" t="s">
        <v>152</v>
      </c>
      <c r="B8" t="s">
        <v>17</v>
      </c>
      <c r="C8">
        <v>1</v>
      </c>
      <c r="D8">
        <v>16</v>
      </c>
      <c r="E8">
        <v>6</v>
      </c>
      <c r="F8">
        <v>0</v>
      </c>
    </row>
    <row r="9" spans="1:6" x14ac:dyDescent="0.25">
      <c r="A9" t="s">
        <v>152</v>
      </c>
      <c r="B9" t="s">
        <v>17</v>
      </c>
      <c r="C9">
        <v>1</v>
      </c>
      <c r="D9">
        <v>16</v>
      </c>
      <c r="E9">
        <v>6</v>
      </c>
      <c r="F9">
        <v>0</v>
      </c>
    </row>
    <row r="10" spans="1:6" x14ac:dyDescent="0.25">
      <c r="A10" t="s">
        <v>152</v>
      </c>
      <c r="B10" t="s">
        <v>17</v>
      </c>
      <c r="C10">
        <v>2</v>
      </c>
      <c r="D10">
        <v>4</v>
      </c>
      <c r="E10">
        <v>7</v>
      </c>
      <c r="F10">
        <v>1</v>
      </c>
    </row>
    <row r="11" spans="1:6" x14ac:dyDescent="0.25">
      <c r="A11" t="s">
        <v>152</v>
      </c>
      <c r="B11" t="s">
        <v>17</v>
      </c>
      <c r="C11">
        <v>2</v>
      </c>
      <c r="D11">
        <v>4</v>
      </c>
      <c r="E11">
        <v>6</v>
      </c>
      <c r="F11">
        <v>1</v>
      </c>
    </row>
    <row r="12" spans="1:6" x14ac:dyDescent="0.25">
      <c r="A12" t="s">
        <v>152</v>
      </c>
      <c r="B12" t="s">
        <v>17</v>
      </c>
      <c r="C12">
        <v>2</v>
      </c>
      <c r="D12">
        <v>7</v>
      </c>
      <c r="E12">
        <v>5</v>
      </c>
      <c r="F12">
        <v>1</v>
      </c>
    </row>
    <row r="13" spans="1:6" x14ac:dyDescent="0.25">
      <c r="A13" t="s">
        <v>152</v>
      </c>
      <c r="B13" t="s">
        <v>17</v>
      </c>
      <c r="C13">
        <v>2</v>
      </c>
      <c r="D13">
        <v>16</v>
      </c>
      <c r="E13">
        <v>5</v>
      </c>
      <c r="F13">
        <v>0</v>
      </c>
    </row>
    <row r="14" spans="1:6" x14ac:dyDescent="0.25">
      <c r="A14" t="s">
        <v>152</v>
      </c>
      <c r="B14" t="s">
        <v>17</v>
      </c>
      <c r="C14">
        <v>2</v>
      </c>
      <c r="D14">
        <v>16</v>
      </c>
      <c r="E14">
        <v>5</v>
      </c>
      <c r="F14">
        <v>0</v>
      </c>
    </row>
    <row r="15" spans="1:6" x14ac:dyDescent="0.25">
      <c r="A15" t="s">
        <v>152</v>
      </c>
      <c r="B15" t="s">
        <v>17</v>
      </c>
      <c r="C15">
        <v>2</v>
      </c>
      <c r="D15">
        <v>16</v>
      </c>
      <c r="E15">
        <v>5</v>
      </c>
      <c r="F15">
        <v>0</v>
      </c>
    </row>
    <row r="16" spans="1:6" x14ac:dyDescent="0.25">
      <c r="A16" t="s">
        <v>152</v>
      </c>
      <c r="B16" t="s">
        <v>17</v>
      </c>
      <c r="C16">
        <v>2</v>
      </c>
      <c r="D16">
        <v>16</v>
      </c>
      <c r="E16">
        <v>5</v>
      </c>
      <c r="F16">
        <v>0</v>
      </c>
    </row>
    <row r="17" spans="1:6" x14ac:dyDescent="0.25">
      <c r="A17" t="s">
        <v>152</v>
      </c>
      <c r="B17" t="s">
        <v>17</v>
      </c>
      <c r="C17">
        <v>2</v>
      </c>
      <c r="D17">
        <v>16</v>
      </c>
      <c r="E17">
        <v>5</v>
      </c>
      <c r="F17">
        <v>0</v>
      </c>
    </row>
    <row r="18" spans="1:6" x14ac:dyDescent="0.25">
      <c r="A18" t="s">
        <v>152</v>
      </c>
      <c r="B18" t="s">
        <v>17</v>
      </c>
      <c r="C18">
        <v>3</v>
      </c>
      <c r="D18">
        <v>4</v>
      </c>
      <c r="E18">
        <v>7</v>
      </c>
      <c r="F18">
        <v>1</v>
      </c>
    </row>
    <row r="19" spans="1:6" x14ac:dyDescent="0.25">
      <c r="A19" t="s">
        <v>152</v>
      </c>
      <c r="B19" t="s">
        <v>17</v>
      </c>
      <c r="C19">
        <v>3</v>
      </c>
      <c r="D19">
        <v>7</v>
      </c>
      <c r="E19">
        <v>6</v>
      </c>
      <c r="F19">
        <v>1</v>
      </c>
    </row>
    <row r="20" spans="1:6" x14ac:dyDescent="0.25">
      <c r="A20" t="s">
        <v>152</v>
      </c>
      <c r="B20" t="s">
        <v>17</v>
      </c>
      <c r="C20">
        <v>3</v>
      </c>
      <c r="D20">
        <v>11</v>
      </c>
      <c r="E20">
        <v>5</v>
      </c>
      <c r="F20">
        <v>1</v>
      </c>
    </row>
    <row r="21" spans="1:6" x14ac:dyDescent="0.25">
      <c r="A21" t="s">
        <v>152</v>
      </c>
      <c r="B21" t="s">
        <v>17</v>
      </c>
      <c r="C21">
        <v>3</v>
      </c>
      <c r="D21">
        <v>15</v>
      </c>
      <c r="E21">
        <v>4</v>
      </c>
      <c r="F21">
        <v>1</v>
      </c>
    </row>
    <row r="22" spans="1:6" x14ac:dyDescent="0.25">
      <c r="A22" t="s">
        <v>152</v>
      </c>
      <c r="B22" t="s">
        <v>17</v>
      </c>
      <c r="C22">
        <v>3</v>
      </c>
      <c r="D22">
        <v>16</v>
      </c>
      <c r="E22">
        <v>4</v>
      </c>
      <c r="F22">
        <v>0</v>
      </c>
    </row>
    <row r="23" spans="1:6" x14ac:dyDescent="0.25">
      <c r="A23" t="s">
        <v>152</v>
      </c>
      <c r="B23" t="s">
        <v>17</v>
      </c>
      <c r="C23">
        <v>3</v>
      </c>
      <c r="D23">
        <v>16</v>
      </c>
      <c r="E23">
        <v>4</v>
      </c>
      <c r="F23">
        <v>0</v>
      </c>
    </row>
    <row r="24" spans="1:6" x14ac:dyDescent="0.25">
      <c r="A24" t="s">
        <v>152</v>
      </c>
      <c r="B24" t="s">
        <v>17</v>
      </c>
      <c r="C24">
        <v>3</v>
      </c>
      <c r="D24">
        <v>16</v>
      </c>
      <c r="E24">
        <v>4</v>
      </c>
      <c r="F24">
        <v>0</v>
      </c>
    </row>
    <row r="25" spans="1:6" x14ac:dyDescent="0.25">
      <c r="A25" t="s">
        <v>152</v>
      </c>
      <c r="B25" t="s">
        <v>17</v>
      </c>
      <c r="C25">
        <v>3</v>
      </c>
      <c r="D25">
        <v>16</v>
      </c>
      <c r="E25">
        <v>4</v>
      </c>
      <c r="F25">
        <v>0</v>
      </c>
    </row>
    <row r="26" spans="1:6" x14ac:dyDescent="0.25">
      <c r="A26" t="s">
        <v>152</v>
      </c>
      <c r="B26" t="s">
        <v>17</v>
      </c>
      <c r="C26">
        <v>4</v>
      </c>
      <c r="D26">
        <v>3</v>
      </c>
      <c r="E26">
        <v>7</v>
      </c>
      <c r="F26">
        <v>1</v>
      </c>
    </row>
    <row r="27" spans="1:6" x14ac:dyDescent="0.25">
      <c r="A27" t="s">
        <v>152</v>
      </c>
      <c r="B27" t="s">
        <v>17</v>
      </c>
      <c r="C27">
        <v>4</v>
      </c>
      <c r="D27">
        <v>4</v>
      </c>
      <c r="E27">
        <v>6</v>
      </c>
      <c r="F27">
        <v>1</v>
      </c>
    </row>
    <row r="28" spans="1:6" x14ac:dyDescent="0.25">
      <c r="A28" t="s">
        <v>152</v>
      </c>
      <c r="B28" t="s">
        <v>17</v>
      </c>
      <c r="C28">
        <v>4</v>
      </c>
      <c r="D28">
        <v>4</v>
      </c>
      <c r="E28">
        <v>5</v>
      </c>
      <c r="F28">
        <v>1</v>
      </c>
    </row>
    <row r="29" spans="1:6" x14ac:dyDescent="0.25">
      <c r="A29" t="s">
        <v>152</v>
      </c>
      <c r="B29" t="s">
        <v>17</v>
      </c>
      <c r="C29">
        <v>4</v>
      </c>
      <c r="D29">
        <v>11</v>
      </c>
      <c r="E29">
        <v>4</v>
      </c>
      <c r="F29">
        <v>1</v>
      </c>
    </row>
    <row r="30" spans="1:6" x14ac:dyDescent="0.25">
      <c r="A30" t="s">
        <v>152</v>
      </c>
      <c r="B30" t="s">
        <v>17</v>
      </c>
      <c r="C30">
        <v>4</v>
      </c>
      <c r="D30">
        <v>16</v>
      </c>
      <c r="E30">
        <v>4</v>
      </c>
      <c r="F30">
        <v>0</v>
      </c>
    </row>
    <row r="31" spans="1:6" x14ac:dyDescent="0.25">
      <c r="A31" t="s">
        <v>152</v>
      </c>
      <c r="B31" t="s">
        <v>17</v>
      </c>
      <c r="C31">
        <v>4</v>
      </c>
      <c r="D31">
        <v>16</v>
      </c>
      <c r="E31">
        <v>4</v>
      </c>
      <c r="F31">
        <v>0</v>
      </c>
    </row>
    <row r="32" spans="1:6" x14ac:dyDescent="0.25">
      <c r="A32" t="s">
        <v>152</v>
      </c>
      <c r="B32" t="s">
        <v>17</v>
      </c>
      <c r="C32">
        <v>4</v>
      </c>
      <c r="D32">
        <v>16</v>
      </c>
      <c r="E32">
        <v>4</v>
      </c>
      <c r="F32">
        <v>0</v>
      </c>
    </row>
    <row r="33" spans="1:6" x14ac:dyDescent="0.25">
      <c r="A33" t="s">
        <v>152</v>
      </c>
      <c r="B33" t="s">
        <v>17</v>
      </c>
      <c r="C33">
        <v>4</v>
      </c>
      <c r="D33">
        <v>16</v>
      </c>
      <c r="E33">
        <v>4</v>
      </c>
      <c r="F33">
        <v>0</v>
      </c>
    </row>
    <row r="34" spans="1:6" x14ac:dyDescent="0.25">
      <c r="A34" t="s">
        <v>152</v>
      </c>
      <c r="B34" t="s">
        <v>17</v>
      </c>
      <c r="C34">
        <v>5</v>
      </c>
      <c r="D34">
        <v>2</v>
      </c>
      <c r="E34">
        <v>7</v>
      </c>
      <c r="F34">
        <v>1</v>
      </c>
    </row>
    <row r="35" spans="1:6" x14ac:dyDescent="0.25">
      <c r="A35" t="s">
        <v>152</v>
      </c>
      <c r="B35" t="s">
        <v>17</v>
      </c>
      <c r="C35">
        <v>5</v>
      </c>
      <c r="D35">
        <v>14</v>
      </c>
      <c r="E35">
        <v>6</v>
      </c>
      <c r="F35">
        <v>1</v>
      </c>
    </row>
    <row r="36" spans="1:6" x14ac:dyDescent="0.25">
      <c r="A36" t="s">
        <v>152</v>
      </c>
      <c r="B36" t="s">
        <v>17</v>
      </c>
      <c r="C36">
        <v>5</v>
      </c>
      <c r="D36">
        <v>16</v>
      </c>
      <c r="E36">
        <v>5</v>
      </c>
      <c r="F36">
        <v>1</v>
      </c>
    </row>
    <row r="37" spans="1:6" x14ac:dyDescent="0.25">
      <c r="A37" t="s">
        <v>152</v>
      </c>
      <c r="B37" t="s">
        <v>17</v>
      </c>
      <c r="C37">
        <v>5</v>
      </c>
      <c r="D37">
        <v>16</v>
      </c>
      <c r="E37">
        <v>5</v>
      </c>
      <c r="F37">
        <v>0</v>
      </c>
    </row>
    <row r="38" spans="1:6" x14ac:dyDescent="0.25">
      <c r="A38" t="s">
        <v>152</v>
      </c>
      <c r="B38" t="s">
        <v>17</v>
      </c>
      <c r="C38">
        <v>5</v>
      </c>
      <c r="D38">
        <v>16</v>
      </c>
      <c r="E38">
        <v>5</v>
      </c>
      <c r="F38">
        <v>0</v>
      </c>
    </row>
    <row r="39" spans="1:6" x14ac:dyDescent="0.25">
      <c r="A39" t="s">
        <v>152</v>
      </c>
      <c r="B39" t="s">
        <v>17</v>
      </c>
      <c r="C39">
        <v>5</v>
      </c>
      <c r="D39">
        <v>16</v>
      </c>
      <c r="E39">
        <v>5</v>
      </c>
      <c r="F39">
        <v>0</v>
      </c>
    </row>
    <row r="40" spans="1:6" x14ac:dyDescent="0.25">
      <c r="A40" t="s">
        <v>152</v>
      </c>
      <c r="B40" t="s">
        <v>17</v>
      </c>
      <c r="C40">
        <v>5</v>
      </c>
      <c r="D40">
        <v>16</v>
      </c>
      <c r="E40">
        <v>5</v>
      </c>
      <c r="F40">
        <v>0</v>
      </c>
    </row>
    <row r="41" spans="1:6" x14ac:dyDescent="0.25">
      <c r="A41" t="s">
        <v>152</v>
      </c>
      <c r="B41" t="s">
        <v>17</v>
      </c>
      <c r="C41">
        <v>5</v>
      </c>
      <c r="D41">
        <v>16</v>
      </c>
      <c r="E41">
        <v>5</v>
      </c>
      <c r="F41">
        <v>0</v>
      </c>
    </row>
    <row r="42" spans="1:6" x14ac:dyDescent="0.25">
      <c r="A42" t="s">
        <v>152</v>
      </c>
      <c r="B42" t="s">
        <v>17</v>
      </c>
      <c r="C42">
        <v>6</v>
      </c>
      <c r="D42">
        <v>7</v>
      </c>
      <c r="E42">
        <v>7</v>
      </c>
      <c r="F42">
        <v>1</v>
      </c>
    </row>
    <row r="43" spans="1:6" x14ac:dyDescent="0.25">
      <c r="A43" t="s">
        <v>152</v>
      </c>
      <c r="B43" t="s">
        <v>17</v>
      </c>
      <c r="C43">
        <v>6</v>
      </c>
      <c r="D43">
        <v>16</v>
      </c>
      <c r="E43">
        <v>7</v>
      </c>
      <c r="F43">
        <v>0</v>
      </c>
    </row>
    <row r="44" spans="1:6" x14ac:dyDescent="0.25">
      <c r="A44" t="s">
        <v>152</v>
      </c>
      <c r="B44" t="s">
        <v>17</v>
      </c>
      <c r="C44">
        <v>6</v>
      </c>
      <c r="D44">
        <v>16</v>
      </c>
      <c r="E44">
        <v>7</v>
      </c>
      <c r="F44">
        <v>0</v>
      </c>
    </row>
    <row r="45" spans="1:6" x14ac:dyDescent="0.25">
      <c r="A45" t="s">
        <v>152</v>
      </c>
      <c r="B45" t="s">
        <v>17</v>
      </c>
      <c r="C45">
        <v>6</v>
      </c>
      <c r="D45">
        <v>16</v>
      </c>
      <c r="E45">
        <v>7</v>
      </c>
      <c r="F45">
        <v>0</v>
      </c>
    </row>
    <row r="46" spans="1:6" x14ac:dyDescent="0.25">
      <c r="A46" t="s">
        <v>152</v>
      </c>
      <c r="B46" t="s">
        <v>17</v>
      </c>
      <c r="C46">
        <v>6</v>
      </c>
      <c r="D46">
        <v>16</v>
      </c>
      <c r="E46">
        <v>7</v>
      </c>
      <c r="F46">
        <v>0</v>
      </c>
    </row>
    <row r="47" spans="1:6" x14ac:dyDescent="0.25">
      <c r="A47" t="s">
        <v>152</v>
      </c>
      <c r="B47" t="s">
        <v>17</v>
      </c>
      <c r="C47">
        <v>6</v>
      </c>
      <c r="D47">
        <v>16</v>
      </c>
      <c r="E47">
        <v>7</v>
      </c>
      <c r="F47">
        <v>0</v>
      </c>
    </row>
    <row r="48" spans="1:6" x14ac:dyDescent="0.25">
      <c r="A48" t="s">
        <v>152</v>
      </c>
      <c r="B48" t="s">
        <v>17</v>
      </c>
      <c r="C48">
        <v>6</v>
      </c>
      <c r="D48">
        <v>16</v>
      </c>
      <c r="E48">
        <v>7</v>
      </c>
      <c r="F48">
        <v>0</v>
      </c>
    </row>
    <row r="49" spans="1:6" x14ac:dyDescent="0.25">
      <c r="A49" t="s">
        <v>152</v>
      </c>
      <c r="B49" t="s">
        <v>17</v>
      </c>
      <c r="C49">
        <v>6</v>
      </c>
      <c r="D49">
        <v>16</v>
      </c>
      <c r="E49">
        <v>7</v>
      </c>
      <c r="F49">
        <v>0</v>
      </c>
    </row>
    <row r="50" spans="1:6" x14ac:dyDescent="0.25">
      <c r="A50" t="s">
        <v>152</v>
      </c>
      <c r="B50" t="s">
        <v>17</v>
      </c>
      <c r="C50">
        <v>7</v>
      </c>
      <c r="D50">
        <v>5</v>
      </c>
      <c r="E50">
        <v>7</v>
      </c>
      <c r="F50">
        <v>1</v>
      </c>
    </row>
    <row r="51" spans="1:6" x14ac:dyDescent="0.25">
      <c r="A51" t="s">
        <v>152</v>
      </c>
      <c r="B51" t="s">
        <v>17</v>
      </c>
      <c r="C51">
        <v>7</v>
      </c>
      <c r="D51">
        <v>13</v>
      </c>
      <c r="E51">
        <v>6</v>
      </c>
      <c r="F51">
        <v>1</v>
      </c>
    </row>
    <row r="52" spans="1:6" x14ac:dyDescent="0.25">
      <c r="A52" t="s">
        <v>152</v>
      </c>
      <c r="B52" t="s">
        <v>17</v>
      </c>
      <c r="C52">
        <v>7</v>
      </c>
      <c r="D52">
        <v>16</v>
      </c>
      <c r="E52">
        <v>6</v>
      </c>
      <c r="F52">
        <v>0</v>
      </c>
    </row>
    <row r="53" spans="1:6" x14ac:dyDescent="0.25">
      <c r="A53" t="s">
        <v>152</v>
      </c>
      <c r="B53" t="s">
        <v>17</v>
      </c>
      <c r="C53">
        <v>7</v>
      </c>
      <c r="D53">
        <v>16</v>
      </c>
      <c r="E53">
        <v>6</v>
      </c>
      <c r="F53">
        <v>0</v>
      </c>
    </row>
    <row r="54" spans="1:6" x14ac:dyDescent="0.25">
      <c r="A54" t="s">
        <v>152</v>
      </c>
      <c r="B54" t="s">
        <v>17</v>
      </c>
      <c r="C54">
        <v>7</v>
      </c>
      <c r="D54">
        <v>16</v>
      </c>
      <c r="E54">
        <v>6</v>
      </c>
      <c r="F54">
        <v>0</v>
      </c>
    </row>
    <row r="55" spans="1:6" x14ac:dyDescent="0.25">
      <c r="A55" t="s">
        <v>152</v>
      </c>
      <c r="B55" t="s">
        <v>17</v>
      </c>
      <c r="C55">
        <v>7</v>
      </c>
      <c r="D55">
        <v>16</v>
      </c>
      <c r="E55">
        <v>6</v>
      </c>
      <c r="F55">
        <v>0</v>
      </c>
    </row>
    <row r="56" spans="1:6" x14ac:dyDescent="0.25">
      <c r="A56" t="s">
        <v>152</v>
      </c>
      <c r="B56" t="s">
        <v>17</v>
      </c>
      <c r="C56">
        <v>7</v>
      </c>
      <c r="D56">
        <v>16</v>
      </c>
      <c r="E56">
        <v>6</v>
      </c>
      <c r="F56">
        <v>0</v>
      </c>
    </row>
    <row r="57" spans="1:6" x14ac:dyDescent="0.25">
      <c r="A57" t="s">
        <v>152</v>
      </c>
      <c r="B57" t="s">
        <v>17</v>
      </c>
      <c r="C57">
        <v>7</v>
      </c>
      <c r="D57">
        <v>16</v>
      </c>
      <c r="E57">
        <v>6</v>
      </c>
      <c r="F57">
        <v>0</v>
      </c>
    </row>
    <row r="58" spans="1:6" x14ac:dyDescent="0.25">
      <c r="A58" t="s">
        <v>152</v>
      </c>
      <c r="B58" t="s">
        <v>17</v>
      </c>
      <c r="C58">
        <v>8</v>
      </c>
      <c r="D58">
        <v>2</v>
      </c>
      <c r="E58">
        <v>7</v>
      </c>
      <c r="F58">
        <v>1</v>
      </c>
    </row>
    <row r="59" spans="1:6" x14ac:dyDescent="0.25">
      <c r="A59" t="s">
        <v>152</v>
      </c>
      <c r="B59" t="s">
        <v>17</v>
      </c>
      <c r="C59">
        <v>8</v>
      </c>
      <c r="D59">
        <v>3</v>
      </c>
      <c r="E59">
        <v>6</v>
      </c>
      <c r="F59">
        <v>1</v>
      </c>
    </row>
    <row r="60" spans="1:6" x14ac:dyDescent="0.25">
      <c r="A60" t="s">
        <v>152</v>
      </c>
      <c r="B60" t="s">
        <v>17</v>
      </c>
      <c r="C60">
        <v>8</v>
      </c>
      <c r="D60">
        <v>5</v>
      </c>
      <c r="E60">
        <v>5</v>
      </c>
      <c r="F60">
        <v>1</v>
      </c>
    </row>
    <row r="61" spans="1:6" x14ac:dyDescent="0.25">
      <c r="A61" t="s">
        <v>152</v>
      </c>
      <c r="B61" t="s">
        <v>17</v>
      </c>
      <c r="C61">
        <v>8</v>
      </c>
      <c r="D61">
        <v>16</v>
      </c>
      <c r="E61">
        <v>5</v>
      </c>
      <c r="F61">
        <v>0</v>
      </c>
    </row>
    <row r="62" spans="1:6" x14ac:dyDescent="0.25">
      <c r="A62" t="s">
        <v>152</v>
      </c>
      <c r="B62" t="s">
        <v>17</v>
      </c>
      <c r="C62">
        <v>8</v>
      </c>
      <c r="D62">
        <v>16</v>
      </c>
      <c r="E62">
        <v>5</v>
      </c>
      <c r="F62">
        <v>0</v>
      </c>
    </row>
    <row r="63" spans="1:6" x14ac:dyDescent="0.25">
      <c r="A63" t="s">
        <v>152</v>
      </c>
      <c r="B63" t="s">
        <v>17</v>
      </c>
      <c r="C63">
        <v>8</v>
      </c>
      <c r="D63">
        <v>16</v>
      </c>
      <c r="E63">
        <v>5</v>
      </c>
      <c r="F63">
        <v>0</v>
      </c>
    </row>
    <row r="64" spans="1:6" x14ac:dyDescent="0.25">
      <c r="A64" t="s">
        <v>152</v>
      </c>
      <c r="B64" t="s">
        <v>17</v>
      </c>
      <c r="C64">
        <v>8</v>
      </c>
      <c r="D64">
        <v>16</v>
      </c>
      <c r="E64">
        <v>5</v>
      </c>
      <c r="F64">
        <v>0</v>
      </c>
    </row>
    <row r="65" spans="1:6" x14ac:dyDescent="0.25">
      <c r="A65" t="s">
        <v>152</v>
      </c>
      <c r="B65" t="s">
        <v>17</v>
      </c>
      <c r="C65">
        <v>8</v>
      </c>
      <c r="D65">
        <v>16</v>
      </c>
      <c r="E65">
        <v>5</v>
      </c>
      <c r="F65">
        <v>0</v>
      </c>
    </row>
    <row r="66" spans="1:6" x14ac:dyDescent="0.25">
      <c r="A66" t="s">
        <v>152</v>
      </c>
      <c r="B66" t="s">
        <v>17</v>
      </c>
      <c r="C66">
        <v>9</v>
      </c>
      <c r="D66">
        <v>12</v>
      </c>
      <c r="E66">
        <v>7</v>
      </c>
      <c r="F66">
        <v>1</v>
      </c>
    </row>
    <row r="67" spans="1:6" x14ac:dyDescent="0.25">
      <c r="A67" t="s">
        <v>152</v>
      </c>
      <c r="B67" t="s">
        <v>17</v>
      </c>
      <c r="C67">
        <v>9</v>
      </c>
      <c r="D67">
        <v>16</v>
      </c>
      <c r="E67">
        <v>7</v>
      </c>
      <c r="F67">
        <v>0</v>
      </c>
    </row>
    <row r="68" spans="1:6" x14ac:dyDescent="0.25">
      <c r="A68" t="s">
        <v>152</v>
      </c>
      <c r="B68" t="s">
        <v>17</v>
      </c>
      <c r="C68">
        <v>9</v>
      </c>
      <c r="D68">
        <v>16</v>
      </c>
      <c r="E68">
        <v>7</v>
      </c>
      <c r="F68">
        <v>0</v>
      </c>
    </row>
    <row r="69" spans="1:6" x14ac:dyDescent="0.25">
      <c r="A69" t="s">
        <v>152</v>
      </c>
      <c r="B69" t="s">
        <v>17</v>
      </c>
      <c r="C69">
        <v>9</v>
      </c>
      <c r="D69">
        <v>16</v>
      </c>
      <c r="E69">
        <v>7</v>
      </c>
      <c r="F69">
        <v>0</v>
      </c>
    </row>
    <row r="70" spans="1:6" x14ac:dyDescent="0.25">
      <c r="A70" t="s">
        <v>152</v>
      </c>
      <c r="B70" t="s">
        <v>17</v>
      </c>
      <c r="C70">
        <v>9</v>
      </c>
      <c r="D70">
        <v>16</v>
      </c>
      <c r="E70">
        <v>7</v>
      </c>
      <c r="F70">
        <v>0</v>
      </c>
    </row>
    <row r="71" spans="1:6" x14ac:dyDescent="0.25">
      <c r="A71" t="s">
        <v>152</v>
      </c>
      <c r="B71" t="s">
        <v>17</v>
      </c>
      <c r="C71">
        <v>9</v>
      </c>
      <c r="D71">
        <v>16</v>
      </c>
      <c r="E71">
        <v>7</v>
      </c>
      <c r="F71">
        <v>0</v>
      </c>
    </row>
    <row r="72" spans="1:6" x14ac:dyDescent="0.25">
      <c r="A72" t="s">
        <v>152</v>
      </c>
      <c r="B72" t="s">
        <v>17</v>
      </c>
      <c r="C72">
        <v>9</v>
      </c>
      <c r="D72">
        <v>16</v>
      </c>
      <c r="E72">
        <v>7</v>
      </c>
      <c r="F72">
        <v>0</v>
      </c>
    </row>
    <row r="73" spans="1:6" x14ac:dyDescent="0.25">
      <c r="A73" t="s">
        <v>152</v>
      </c>
      <c r="B73" t="s">
        <v>17</v>
      </c>
      <c r="C73">
        <v>9</v>
      </c>
      <c r="D73">
        <v>16</v>
      </c>
      <c r="E73">
        <v>7</v>
      </c>
      <c r="F73">
        <v>0</v>
      </c>
    </row>
    <row r="74" spans="1:6" x14ac:dyDescent="0.25">
      <c r="A74" t="s">
        <v>152</v>
      </c>
      <c r="B74" t="s">
        <v>17</v>
      </c>
      <c r="C74">
        <v>10</v>
      </c>
      <c r="D74">
        <v>2</v>
      </c>
      <c r="E74">
        <v>7</v>
      </c>
      <c r="F74">
        <v>1</v>
      </c>
    </row>
    <row r="75" spans="1:6" x14ac:dyDescent="0.25">
      <c r="A75" t="s">
        <v>152</v>
      </c>
      <c r="B75" t="s">
        <v>17</v>
      </c>
      <c r="C75">
        <v>10</v>
      </c>
      <c r="D75">
        <v>7</v>
      </c>
      <c r="E75">
        <v>6</v>
      </c>
      <c r="F75">
        <v>1</v>
      </c>
    </row>
    <row r="76" spans="1:6" x14ac:dyDescent="0.25">
      <c r="A76" t="s">
        <v>152</v>
      </c>
      <c r="B76" t="s">
        <v>17</v>
      </c>
      <c r="C76">
        <v>10</v>
      </c>
      <c r="D76">
        <v>16</v>
      </c>
      <c r="E76">
        <v>6</v>
      </c>
      <c r="F76">
        <v>0</v>
      </c>
    </row>
    <row r="77" spans="1:6" x14ac:dyDescent="0.25">
      <c r="A77" t="s">
        <v>152</v>
      </c>
      <c r="B77" t="s">
        <v>17</v>
      </c>
      <c r="C77">
        <v>10</v>
      </c>
      <c r="D77">
        <v>16</v>
      </c>
      <c r="E77">
        <v>6</v>
      </c>
      <c r="F77">
        <v>0</v>
      </c>
    </row>
    <row r="78" spans="1:6" x14ac:dyDescent="0.25">
      <c r="A78" t="s">
        <v>152</v>
      </c>
      <c r="B78" t="s">
        <v>17</v>
      </c>
      <c r="C78">
        <v>10</v>
      </c>
      <c r="D78">
        <v>16</v>
      </c>
      <c r="E78">
        <v>6</v>
      </c>
      <c r="F78">
        <v>0</v>
      </c>
    </row>
    <row r="79" spans="1:6" x14ac:dyDescent="0.25">
      <c r="A79" t="s">
        <v>152</v>
      </c>
      <c r="B79" t="s">
        <v>17</v>
      </c>
      <c r="C79">
        <v>10</v>
      </c>
      <c r="D79">
        <v>16</v>
      </c>
      <c r="E79">
        <v>6</v>
      </c>
      <c r="F79">
        <v>0</v>
      </c>
    </row>
    <row r="80" spans="1:6" x14ac:dyDescent="0.25">
      <c r="A80" t="s">
        <v>152</v>
      </c>
      <c r="B80" t="s">
        <v>17</v>
      </c>
      <c r="C80">
        <v>10</v>
      </c>
      <c r="D80">
        <v>16</v>
      </c>
      <c r="E80">
        <v>6</v>
      </c>
      <c r="F80">
        <v>0</v>
      </c>
    </row>
    <row r="81" spans="1:6" x14ac:dyDescent="0.25">
      <c r="A81" t="s">
        <v>152</v>
      </c>
      <c r="B81" t="s">
        <v>17</v>
      </c>
      <c r="C81">
        <v>10</v>
      </c>
      <c r="D81">
        <v>16</v>
      </c>
      <c r="E81">
        <v>6</v>
      </c>
      <c r="F81">
        <v>0</v>
      </c>
    </row>
    <row r="82" spans="1:6" x14ac:dyDescent="0.25">
      <c r="A82" t="s">
        <v>152</v>
      </c>
      <c r="B82" t="s">
        <v>18</v>
      </c>
      <c r="C82">
        <v>1</v>
      </c>
      <c r="D82">
        <v>3</v>
      </c>
      <c r="E82">
        <v>15</v>
      </c>
      <c r="F82">
        <v>1</v>
      </c>
    </row>
    <row r="83" spans="1:6" x14ac:dyDescent="0.25">
      <c r="A83" t="s">
        <v>152</v>
      </c>
      <c r="B83" t="s">
        <v>18</v>
      </c>
      <c r="C83">
        <v>1</v>
      </c>
      <c r="D83">
        <v>4</v>
      </c>
      <c r="E83">
        <v>14</v>
      </c>
      <c r="F83">
        <v>1</v>
      </c>
    </row>
    <row r="84" spans="1:6" x14ac:dyDescent="0.25">
      <c r="A84" t="s">
        <v>152</v>
      </c>
      <c r="B84" t="s">
        <v>18</v>
      </c>
      <c r="C84">
        <v>1</v>
      </c>
      <c r="D84">
        <v>7</v>
      </c>
      <c r="E84">
        <v>13</v>
      </c>
      <c r="F84">
        <v>1</v>
      </c>
    </row>
    <row r="85" spans="1:6" x14ac:dyDescent="0.25">
      <c r="A85" t="s">
        <v>152</v>
      </c>
      <c r="B85" t="s">
        <v>18</v>
      </c>
      <c r="C85">
        <v>1</v>
      </c>
      <c r="D85">
        <v>7</v>
      </c>
      <c r="E85">
        <v>12</v>
      </c>
      <c r="F85">
        <v>1</v>
      </c>
    </row>
    <row r="86" spans="1:6" x14ac:dyDescent="0.25">
      <c r="A86" t="s">
        <v>152</v>
      </c>
      <c r="B86" t="s">
        <v>18</v>
      </c>
      <c r="C86">
        <v>1</v>
      </c>
      <c r="D86">
        <v>7</v>
      </c>
      <c r="E86">
        <v>11</v>
      </c>
      <c r="F86">
        <v>1</v>
      </c>
    </row>
    <row r="87" spans="1:6" x14ac:dyDescent="0.25">
      <c r="A87" t="s">
        <v>152</v>
      </c>
      <c r="B87" t="s">
        <v>18</v>
      </c>
      <c r="C87">
        <v>1</v>
      </c>
      <c r="D87">
        <v>9</v>
      </c>
      <c r="E87">
        <v>10</v>
      </c>
      <c r="F87">
        <v>1</v>
      </c>
    </row>
    <row r="88" spans="1:6" x14ac:dyDescent="0.25">
      <c r="A88" t="s">
        <v>152</v>
      </c>
      <c r="B88" t="s">
        <v>18</v>
      </c>
      <c r="C88">
        <v>1</v>
      </c>
      <c r="D88">
        <v>9</v>
      </c>
      <c r="E88">
        <v>9</v>
      </c>
      <c r="F88">
        <v>1</v>
      </c>
    </row>
    <row r="89" spans="1:6" x14ac:dyDescent="0.25">
      <c r="A89" t="s">
        <v>152</v>
      </c>
      <c r="B89" t="s">
        <v>18</v>
      </c>
      <c r="C89">
        <v>1</v>
      </c>
      <c r="D89">
        <v>15</v>
      </c>
      <c r="E89">
        <v>8</v>
      </c>
      <c r="F89">
        <v>1</v>
      </c>
    </row>
    <row r="90" spans="1:6" x14ac:dyDescent="0.25">
      <c r="A90" t="s">
        <v>152</v>
      </c>
      <c r="B90" t="s">
        <v>18</v>
      </c>
      <c r="C90">
        <v>1</v>
      </c>
      <c r="D90">
        <v>16</v>
      </c>
      <c r="E90">
        <v>8</v>
      </c>
      <c r="F90">
        <v>0</v>
      </c>
    </row>
    <row r="91" spans="1:6" x14ac:dyDescent="0.25">
      <c r="A91" t="s">
        <v>152</v>
      </c>
      <c r="B91" t="s">
        <v>18</v>
      </c>
      <c r="C91">
        <v>1</v>
      </c>
      <c r="D91">
        <v>11</v>
      </c>
      <c r="E91">
        <v>8</v>
      </c>
      <c r="F91">
        <v>0</v>
      </c>
    </row>
    <row r="92" spans="1:6" x14ac:dyDescent="0.25">
      <c r="A92" t="s">
        <v>152</v>
      </c>
      <c r="B92" t="s">
        <v>18</v>
      </c>
      <c r="C92">
        <v>1</v>
      </c>
      <c r="D92">
        <v>13</v>
      </c>
      <c r="E92">
        <v>8</v>
      </c>
      <c r="F92">
        <v>0</v>
      </c>
    </row>
    <row r="93" spans="1:6" x14ac:dyDescent="0.25">
      <c r="A93" t="s">
        <v>152</v>
      </c>
      <c r="B93" t="s">
        <v>18</v>
      </c>
      <c r="C93">
        <v>1</v>
      </c>
      <c r="D93">
        <v>16</v>
      </c>
      <c r="E93">
        <v>8</v>
      </c>
      <c r="F93">
        <v>0</v>
      </c>
    </row>
    <row r="94" spans="1:6" x14ac:dyDescent="0.25">
      <c r="A94" t="s">
        <v>152</v>
      </c>
      <c r="B94" t="s">
        <v>18</v>
      </c>
      <c r="C94">
        <v>1</v>
      </c>
      <c r="D94">
        <v>16</v>
      </c>
      <c r="E94">
        <v>8</v>
      </c>
      <c r="F94">
        <v>0</v>
      </c>
    </row>
    <row r="95" spans="1:6" x14ac:dyDescent="0.25">
      <c r="A95" t="s">
        <v>152</v>
      </c>
      <c r="B95" t="s">
        <v>18</v>
      </c>
      <c r="C95">
        <v>1</v>
      </c>
      <c r="D95">
        <v>16</v>
      </c>
      <c r="E95">
        <v>8</v>
      </c>
      <c r="F95">
        <v>0</v>
      </c>
    </row>
    <row r="96" spans="1:6" x14ac:dyDescent="0.25">
      <c r="A96" t="s">
        <v>152</v>
      </c>
      <c r="B96" t="s">
        <v>18</v>
      </c>
      <c r="C96">
        <v>1</v>
      </c>
      <c r="D96">
        <v>16</v>
      </c>
      <c r="E96">
        <v>8</v>
      </c>
      <c r="F96">
        <v>0</v>
      </c>
    </row>
    <row r="97" spans="1:6" x14ac:dyDescent="0.25">
      <c r="A97" t="s">
        <v>152</v>
      </c>
      <c r="B97" t="s">
        <v>18</v>
      </c>
      <c r="C97">
        <v>1</v>
      </c>
      <c r="D97">
        <v>16</v>
      </c>
      <c r="E97">
        <v>8</v>
      </c>
      <c r="F97">
        <v>0</v>
      </c>
    </row>
    <row r="98" spans="1:6" x14ac:dyDescent="0.25">
      <c r="A98" t="s">
        <v>152</v>
      </c>
      <c r="B98" t="s">
        <v>18</v>
      </c>
      <c r="C98">
        <v>2</v>
      </c>
      <c r="D98">
        <v>16</v>
      </c>
      <c r="E98">
        <v>15</v>
      </c>
      <c r="F98">
        <v>1</v>
      </c>
    </row>
    <row r="99" spans="1:6" x14ac:dyDescent="0.25">
      <c r="A99" t="s">
        <v>152</v>
      </c>
      <c r="B99" t="s">
        <v>18</v>
      </c>
      <c r="C99">
        <v>2</v>
      </c>
      <c r="D99">
        <v>16</v>
      </c>
      <c r="E99">
        <v>14</v>
      </c>
      <c r="F99">
        <v>1</v>
      </c>
    </row>
    <row r="100" spans="1:6" x14ac:dyDescent="0.25">
      <c r="A100" t="s">
        <v>152</v>
      </c>
      <c r="B100" t="s">
        <v>18</v>
      </c>
      <c r="C100">
        <v>2</v>
      </c>
      <c r="D100">
        <v>16</v>
      </c>
      <c r="E100">
        <v>13</v>
      </c>
      <c r="F100">
        <v>1</v>
      </c>
    </row>
    <row r="101" spans="1:6" x14ac:dyDescent="0.25">
      <c r="A101" t="s">
        <v>152</v>
      </c>
      <c r="B101" t="s">
        <v>18</v>
      </c>
      <c r="C101">
        <v>2</v>
      </c>
      <c r="D101">
        <v>16</v>
      </c>
      <c r="E101">
        <v>12</v>
      </c>
      <c r="F101">
        <v>1</v>
      </c>
    </row>
    <row r="102" spans="1:6" x14ac:dyDescent="0.25">
      <c r="A102" t="s">
        <v>152</v>
      </c>
      <c r="B102" t="s">
        <v>18</v>
      </c>
      <c r="C102">
        <v>2</v>
      </c>
      <c r="D102">
        <v>16</v>
      </c>
      <c r="E102">
        <v>11</v>
      </c>
      <c r="F102">
        <v>1</v>
      </c>
    </row>
    <row r="103" spans="1:6" x14ac:dyDescent="0.25">
      <c r="A103" t="s">
        <v>152</v>
      </c>
      <c r="B103" t="s">
        <v>18</v>
      </c>
      <c r="C103">
        <v>2</v>
      </c>
      <c r="D103">
        <v>16</v>
      </c>
      <c r="E103">
        <v>10</v>
      </c>
      <c r="F103">
        <v>1</v>
      </c>
    </row>
    <row r="104" spans="1:6" x14ac:dyDescent="0.25">
      <c r="A104" t="s">
        <v>152</v>
      </c>
      <c r="B104" t="s">
        <v>18</v>
      </c>
      <c r="C104">
        <v>2</v>
      </c>
      <c r="D104">
        <v>16</v>
      </c>
      <c r="E104">
        <v>9</v>
      </c>
      <c r="F104">
        <v>1</v>
      </c>
    </row>
    <row r="105" spans="1:6" x14ac:dyDescent="0.25">
      <c r="A105" t="s">
        <v>152</v>
      </c>
      <c r="B105" t="s">
        <v>18</v>
      </c>
      <c r="C105">
        <v>2</v>
      </c>
      <c r="D105">
        <v>16</v>
      </c>
      <c r="E105">
        <v>8</v>
      </c>
      <c r="F105">
        <v>1</v>
      </c>
    </row>
    <row r="106" spans="1:6" x14ac:dyDescent="0.25">
      <c r="A106" t="s">
        <v>152</v>
      </c>
      <c r="B106" t="s">
        <v>18</v>
      </c>
      <c r="C106">
        <v>2</v>
      </c>
      <c r="D106">
        <v>16</v>
      </c>
      <c r="E106">
        <v>8</v>
      </c>
      <c r="F106">
        <v>0</v>
      </c>
    </row>
    <row r="107" spans="1:6" x14ac:dyDescent="0.25">
      <c r="A107" t="s">
        <v>152</v>
      </c>
      <c r="B107" t="s">
        <v>18</v>
      </c>
      <c r="C107">
        <v>2</v>
      </c>
      <c r="D107">
        <v>16</v>
      </c>
      <c r="E107">
        <v>8</v>
      </c>
      <c r="F107">
        <v>0</v>
      </c>
    </row>
    <row r="108" spans="1:6" x14ac:dyDescent="0.25">
      <c r="A108" t="s">
        <v>152</v>
      </c>
      <c r="B108" t="s">
        <v>18</v>
      </c>
      <c r="C108">
        <v>2</v>
      </c>
      <c r="D108">
        <v>16</v>
      </c>
      <c r="E108">
        <v>8</v>
      </c>
      <c r="F108">
        <v>0</v>
      </c>
    </row>
    <row r="109" spans="1:6" x14ac:dyDescent="0.25">
      <c r="A109" t="s">
        <v>152</v>
      </c>
      <c r="B109" t="s">
        <v>18</v>
      </c>
      <c r="C109">
        <v>2</v>
      </c>
      <c r="D109">
        <v>16</v>
      </c>
      <c r="E109">
        <v>8</v>
      </c>
      <c r="F109">
        <v>0</v>
      </c>
    </row>
    <row r="110" spans="1:6" x14ac:dyDescent="0.25">
      <c r="A110" t="s">
        <v>152</v>
      </c>
      <c r="B110" t="s">
        <v>18</v>
      </c>
      <c r="C110">
        <v>2</v>
      </c>
      <c r="D110">
        <v>16</v>
      </c>
      <c r="E110">
        <v>8</v>
      </c>
      <c r="F110">
        <v>0</v>
      </c>
    </row>
    <row r="111" spans="1:6" x14ac:dyDescent="0.25">
      <c r="A111" t="s">
        <v>152</v>
      </c>
      <c r="B111" t="s">
        <v>18</v>
      </c>
      <c r="C111">
        <v>2</v>
      </c>
      <c r="D111">
        <v>16</v>
      </c>
      <c r="E111">
        <v>8</v>
      </c>
      <c r="F111">
        <v>0</v>
      </c>
    </row>
    <row r="112" spans="1:6" x14ac:dyDescent="0.25">
      <c r="A112" t="s">
        <v>152</v>
      </c>
      <c r="B112" t="s">
        <v>18</v>
      </c>
      <c r="C112">
        <v>2</v>
      </c>
      <c r="D112">
        <v>16</v>
      </c>
      <c r="E112">
        <v>8</v>
      </c>
      <c r="F112">
        <v>0</v>
      </c>
    </row>
    <row r="113" spans="1:6" x14ac:dyDescent="0.25">
      <c r="A113" t="s">
        <v>152</v>
      </c>
      <c r="B113" t="s">
        <v>18</v>
      </c>
      <c r="C113">
        <v>2</v>
      </c>
      <c r="D113">
        <v>16</v>
      </c>
      <c r="E113">
        <v>8</v>
      </c>
      <c r="F113">
        <v>0</v>
      </c>
    </row>
    <row r="114" spans="1:6" x14ac:dyDescent="0.25">
      <c r="A114" t="s">
        <v>152</v>
      </c>
      <c r="B114" t="s">
        <v>18</v>
      </c>
      <c r="C114">
        <v>3</v>
      </c>
      <c r="D114">
        <v>5</v>
      </c>
      <c r="E114">
        <v>15</v>
      </c>
      <c r="F114">
        <v>1</v>
      </c>
    </row>
    <row r="115" spans="1:6" x14ac:dyDescent="0.25">
      <c r="A115" t="s">
        <v>152</v>
      </c>
      <c r="B115" t="s">
        <v>18</v>
      </c>
      <c r="C115">
        <v>3</v>
      </c>
      <c r="D115">
        <v>6</v>
      </c>
      <c r="E115">
        <v>14</v>
      </c>
      <c r="F115">
        <v>1</v>
      </c>
    </row>
    <row r="116" spans="1:6" x14ac:dyDescent="0.25">
      <c r="A116" t="s">
        <v>152</v>
      </c>
      <c r="B116" t="s">
        <v>18</v>
      </c>
      <c r="C116">
        <v>3</v>
      </c>
      <c r="D116">
        <v>7</v>
      </c>
      <c r="E116">
        <v>13</v>
      </c>
      <c r="F116">
        <v>1</v>
      </c>
    </row>
    <row r="117" spans="1:6" x14ac:dyDescent="0.25">
      <c r="A117" t="s">
        <v>152</v>
      </c>
      <c r="B117" t="s">
        <v>18</v>
      </c>
      <c r="C117">
        <v>3</v>
      </c>
      <c r="D117">
        <v>13</v>
      </c>
      <c r="E117">
        <v>12</v>
      </c>
      <c r="F117">
        <v>1</v>
      </c>
    </row>
    <row r="118" spans="1:6" x14ac:dyDescent="0.25">
      <c r="A118" t="s">
        <v>152</v>
      </c>
      <c r="B118" t="s">
        <v>18</v>
      </c>
      <c r="C118">
        <v>3</v>
      </c>
      <c r="D118">
        <v>16</v>
      </c>
      <c r="E118">
        <v>12</v>
      </c>
      <c r="F118">
        <v>0</v>
      </c>
    </row>
    <row r="119" spans="1:6" x14ac:dyDescent="0.25">
      <c r="A119" t="s">
        <v>152</v>
      </c>
      <c r="B119" t="s">
        <v>18</v>
      </c>
      <c r="C119">
        <v>3</v>
      </c>
      <c r="D119">
        <v>16</v>
      </c>
      <c r="E119">
        <v>12</v>
      </c>
      <c r="F119">
        <v>0</v>
      </c>
    </row>
    <row r="120" spans="1:6" x14ac:dyDescent="0.25">
      <c r="A120" t="s">
        <v>152</v>
      </c>
      <c r="B120" t="s">
        <v>18</v>
      </c>
      <c r="C120">
        <v>3</v>
      </c>
      <c r="D120">
        <v>16</v>
      </c>
      <c r="E120">
        <v>12</v>
      </c>
      <c r="F120">
        <v>0</v>
      </c>
    </row>
    <row r="121" spans="1:6" x14ac:dyDescent="0.25">
      <c r="A121" t="s">
        <v>152</v>
      </c>
      <c r="B121" t="s">
        <v>18</v>
      </c>
      <c r="C121">
        <v>3</v>
      </c>
      <c r="D121">
        <v>16</v>
      </c>
      <c r="E121">
        <v>12</v>
      </c>
      <c r="F121">
        <v>0</v>
      </c>
    </row>
    <row r="122" spans="1:6" x14ac:dyDescent="0.25">
      <c r="A122" t="s">
        <v>152</v>
      </c>
      <c r="B122" t="s">
        <v>18</v>
      </c>
      <c r="C122">
        <v>3</v>
      </c>
      <c r="D122">
        <v>16</v>
      </c>
      <c r="E122">
        <v>12</v>
      </c>
      <c r="F122">
        <v>0</v>
      </c>
    </row>
    <row r="123" spans="1:6" x14ac:dyDescent="0.25">
      <c r="A123" t="s">
        <v>152</v>
      </c>
      <c r="B123" t="s">
        <v>18</v>
      </c>
      <c r="C123">
        <v>3</v>
      </c>
      <c r="D123">
        <v>16</v>
      </c>
      <c r="E123">
        <v>12</v>
      </c>
      <c r="F123">
        <v>0</v>
      </c>
    </row>
    <row r="124" spans="1:6" x14ac:dyDescent="0.25">
      <c r="A124" t="s">
        <v>152</v>
      </c>
      <c r="B124" t="s">
        <v>18</v>
      </c>
      <c r="C124">
        <v>3</v>
      </c>
      <c r="D124">
        <v>16</v>
      </c>
      <c r="E124">
        <v>12</v>
      </c>
      <c r="F124">
        <v>0</v>
      </c>
    </row>
    <row r="125" spans="1:6" x14ac:dyDescent="0.25">
      <c r="A125" t="s">
        <v>152</v>
      </c>
      <c r="B125" t="s">
        <v>18</v>
      </c>
      <c r="C125">
        <v>3</v>
      </c>
      <c r="D125">
        <v>16</v>
      </c>
      <c r="E125">
        <v>12</v>
      </c>
      <c r="F125">
        <v>0</v>
      </c>
    </row>
    <row r="126" spans="1:6" x14ac:dyDescent="0.25">
      <c r="A126" t="s">
        <v>152</v>
      </c>
      <c r="B126" t="s">
        <v>18</v>
      </c>
      <c r="C126">
        <v>3</v>
      </c>
      <c r="D126">
        <v>16</v>
      </c>
      <c r="E126">
        <v>12</v>
      </c>
      <c r="F126">
        <v>0</v>
      </c>
    </row>
    <row r="127" spans="1:6" x14ac:dyDescent="0.25">
      <c r="A127" t="s">
        <v>152</v>
      </c>
      <c r="B127" t="s">
        <v>18</v>
      </c>
      <c r="C127">
        <v>3</v>
      </c>
      <c r="D127">
        <v>16</v>
      </c>
      <c r="E127">
        <v>12</v>
      </c>
      <c r="F127">
        <v>0</v>
      </c>
    </row>
    <row r="128" spans="1:6" x14ac:dyDescent="0.25">
      <c r="A128" t="s">
        <v>152</v>
      </c>
      <c r="B128" t="s">
        <v>18</v>
      </c>
      <c r="C128">
        <v>3</v>
      </c>
      <c r="D128">
        <v>16</v>
      </c>
      <c r="E128">
        <v>12</v>
      </c>
      <c r="F128">
        <v>0</v>
      </c>
    </row>
    <row r="129" spans="1:6" x14ac:dyDescent="0.25">
      <c r="A129" t="s">
        <v>152</v>
      </c>
      <c r="B129" t="s">
        <v>18</v>
      </c>
      <c r="C129">
        <v>3</v>
      </c>
      <c r="D129">
        <v>16</v>
      </c>
      <c r="E129">
        <v>12</v>
      </c>
      <c r="F129">
        <v>0</v>
      </c>
    </row>
    <row r="130" spans="1:6" x14ac:dyDescent="0.25">
      <c r="A130" t="s">
        <v>152</v>
      </c>
      <c r="B130" t="s">
        <v>18</v>
      </c>
      <c r="C130">
        <v>4</v>
      </c>
      <c r="D130">
        <v>3</v>
      </c>
      <c r="E130">
        <v>15</v>
      </c>
      <c r="F130">
        <v>1</v>
      </c>
    </row>
    <row r="131" spans="1:6" x14ac:dyDescent="0.25">
      <c r="A131" t="s">
        <v>152</v>
      </c>
      <c r="B131" t="s">
        <v>18</v>
      </c>
      <c r="C131">
        <v>4</v>
      </c>
      <c r="D131">
        <v>4</v>
      </c>
      <c r="E131">
        <v>14</v>
      </c>
      <c r="F131">
        <v>1</v>
      </c>
    </row>
    <row r="132" spans="1:6" x14ac:dyDescent="0.25">
      <c r="A132" t="s">
        <v>152</v>
      </c>
      <c r="B132" t="s">
        <v>18</v>
      </c>
      <c r="C132">
        <v>4</v>
      </c>
      <c r="D132">
        <v>6</v>
      </c>
      <c r="E132">
        <v>13</v>
      </c>
      <c r="F132">
        <v>1</v>
      </c>
    </row>
    <row r="133" spans="1:6" x14ac:dyDescent="0.25">
      <c r="A133" t="s">
        <v>152</v>
      </c>
      <c r="B133" t="s">
        <v>18</v>
      </c>
      <c r="C133">
        <v>4</v>
      </c>
      <c r="D133">
        <v>11</v>
      </c>
      <c r="E133">
        <v>12</v>
      </c>
      <c r="F133">
        <v>1</v>
      </c>
    </row>
    <row r="134" spans="1:6" x14ac:dyDescent="0.25">
      <c r="A134" t="s">
        <v>152</v>
      </c>
      <c r="B134" t="s">
        <v>18</v>
      </c>
      <c r="C134">
        <v>4</v>
      </c>
      <c r="D134">
        <v>12</v>
      </c>
      <c r="E134">
        <v>11</v>
      </c>
      <c r="F134">
        <v>1</v>
      </c>
    </row>
    <row r="135" spans="1:6" x14ac:dyDescent="0.25">
      <c r="A135" t="s">
        <v>152</v>
      </c>
      <c r="B135" t="s">
        <v>18</v>
      </c>
      <c r="C135">
        <v>4</v>
      </c>
      <c r="D135">
        <v>16</v>
      </c>
      <c r="E135">
        <v>11</v>
      </c>
      <c r="F135">
        <v>0</v>
      </c>
    </row>
    <row r="136" spans="1:6" x14ac:dyDescent="0.25">
      <c r="A136" t="s">
        <v>152</v>
      </c>
      <c r="B136" t="s">
        <v>18</v>
      </c>
      <c r="C136">
        <v>4</v>
      </c>
      <c r="D136">
        <v>16</v>
      </c>
      <c r="E136">
        <v>11</v>
      </c>
      <c r="F136">
        <v>0</v>
      </c>
    </row>
    <row r="137" spans="1:6" x14ac:dyDescent="0.25">
      <c r="A137" t="s">
        <v>152</v>
      </c>
      <c r="B137" t="s">
        <v>18</v>
      </c>
      <c r="C137">
        <v>4</v>
      </c>
      <c r="D137">
        <v>16</v>
      </c>
      <c r="E137">
        <v>11</v>
      </c>
      <c r="F137">
        <v>0</v>
      </c>
    </row>
    <row r="138" spans="1:6" x14ac:dyDescent="0.25">
      <c r="A138" t="s">
        <v>152</v>
      </c>
      <c r="B138" t="s">
        <v>18</v>
      </c>
      <c r="C138">
        <v>4</v>
      </c>
      <c r="D138">
        <v>16</v>
      </c>
      <c r="E138">
        <v>11</v>
      </c>
      <c r="F138">
        <v>0</v>
      </c>
    </row>
    <row r="139" spans="1:6" x14ac:dyDescent="0.25">
      <c r="A139" t="s">
        <v>152</v>
      </c>
      <c r="B139" t="s">
        <v>18</v>
      </c>
      <c r="C139">
        <v>4</v>
      </c>
      <c r="D139">
        <v>16</v>
      </c>
      <c r="E139">
        <v>11</v>
      </c>
      <c r="F139">
        <v>0</v>
      </c>
    </row>
    <row r="140" spans="1:6" x14ac:dyDescent="0.25">
      <c r="A140" t="s">
        <v>152</v>
      </c>
      <c r="B140" t="s">
        <v>18</v>
      </c>
      <c r="C140">
        <v>4</v>
      </c>
      <c r="D140">
        <v>16</v>
      </c>
      <c r="E140">
        <v>11</v>
      </c>
      <c r="F140">
        <v>0</v>
      </c>
    </row>
    <row r="141" spans="1:6" x14ac:dyDescent="0.25">
      <c r="A141" t="s">
        <v>152</v>
      </c>
      <c r="B141" t="s">
        <v>18</v>
      </c>
      <c r="C141">
        <v>4</v>
      </c>
      <c r="D141">
        <v>16</v>
      </c>
      <c r="E141">
        <v>11</v>
      </c>
      <c r="F141">
        <v>0</v>
      </c>
    </row>
    <row r="142" spans="1:6" x14ac:dyDescent="0.25">
      <c r="A142" t="s">
        <v>152</v>
      </c>
      <c r="B142" t="s">
        <v>18</v>
      </c>
      <c r="C142">
        <v>4</v>
      </c>
      <c r="D142">
        <v>16</v>
      </c>
      <c r="E142">
        <v>11</v>
      </c>
      <c r="F142">
        <v>0</v>
      </c>
    </row>
    <row r="143" spans="1:6" x14ac:dyDescent="0.25">
      <c r="A143" t="s">
        <v>152</v>
      </c>
      <c r="B143" t="s">
        <v>18</v>
      </c>
      <c r="C143">
        <v>4</v>
      </c>
      <c r="D143">
        <v>16</v>
      </c>
      <c r="E143">
        <v>11</v>
      </c>
      <c r="F143">
        <v>0</v>
      </c>
    </row>
    <row r="144" spans="1:6" x14ac:dyDescent="0.25">
      <c r="A144" t="s">
        <v>152</v>
      </c>
      <c r="B144" t="s">
        <v>18</v>
      </c>
      <c r="C144">
        <v>4</v>
      </c>
      <c r="D144">
        <v>16</v>
      </c>
      <c r="E144">
        <v>11</v>
      </c>
      <c r="F144">
        <v>0</v>
      </c>
    </row>
    <row r="145" spans="1:6" x14ac:dyDescent="0.25">
      <c r="A145" t="s">
        <v>152</v>
      </c>
      <c r="B145" t="s">
        <v>18</v>
      </c>
      <c r="C145">
        <v>4</v>
      </c>
      <c r="D145">
        <v>16</v>
      </c>
      <c r="E145">
        <v>11</v>
      </c>
      <c r="F145">
        <v>0</v>
      </c>
    </row>
    <row r="146" spans="1:6" x14ac:dyDescent="0.25">
      <c r="A146" t="s">
        <v>152</v>
      </c>
      <c r="B146" t="s">
        <v>18</v>
      </c>
      <c r="C146">
        <v>5</v>
      </c>
      <c r="D146">
        <v>2</v>
      </c>
      <c r="E146">
        <v>15</v>
      </c>
      <c r="F146">
        <v>1</v>
      </c>
    </row>
    <row r="147" spans="1:6" x14ac:dyDescent="0.25">
      <c r="A147" t="s">
        <v>152</v>
      </c>
      <c r="B147" t="s">
        <v>18</v>
      </c>
      <c r="C147">
        <v>5</v>
      </c>
      <c r="D147">
        <v>4</v>
      </c>
      <c r="E147">
        <v>14</v>
      </c>
      <c r="F147">
        <v>1</v>
      </c>
    </row>
    <row r="148" spans="1:6" x14ac:dyDescent="0.25">
      <c r="A148" t="s">
        <v>152</v>
      </c>
      <c r="B148" t="s">
        <v>18</v>
      </c>
      <c r="C148">
        <v>5</v>
      </c>
      <c r="D148">
        <v>4</v>
      </c>
      <c r="E148">
        <v>13</v>
      </c>
      <c r="F148">
        <v>1</v>
      </c>
    </row>
    <row r="149" spans="1:6" x14ac:dyDescent="0.25">
      <c r="A149" t="s">
        <v>152</v>
      </c>
      <c r="B149" t="s">
        <v>18</v>
      </c>
      <c r="C149">
        <v>5</v>
      </c>
      <c r="D149">
        <v>9</v>
      </c>
      <c r="E149">
        <v>12</v>
      </c>
      <c r="F149">
        <v>1</v>
      </c>
    </row>
    <row r="150" spans="1:6" x14ac:dyDescent="0.25">
      <c r="A150" t="s">
        <v>152</v>
      </c>
      <c r="B150" t="s">
        <v>18</v>
      </c>
      <c r="C150">
        <v>5</v>
      </c>
      <c r="D150">
        <v>13</v>
      </c>
      <c r="E150">
        <v>11</v>
      </c>
      <c r="F150">
        <v>1</v>
      </c>
    </row>
    <row r="151" spans="1:6" x14ac:dyDescent="0.25">
      <c r="A151" t="s">
        <v>152</v>
      </c>
      <c r="B151" t="s">
        <v>18</v>
      </c>
      <c r="C151">
        <v>5</v>
      </c>
      <c r="D151">
        <v>16</v>
      </c>
      <c r="E151">
        <v>11</v>
      </c>
      <c r="F151">
        <v>0</v>
      </c>
    </row>
    <row r="152" spans="1:6" x14ac:dyDescent="0.25">
      <c r="A152" t="s">
        <v>152</v>
      </c>
      <c r="B152" t="s">
        <v>18</v>
      </c>
      <c r="C152">
        <v>5</v>
      </c>
      <c r="D152">
        <v>16</v>
      </c>
      <c r="E152">
        <v>11</v>
      </c>
      <c r="F152">
        <v>0</v>
      </c>
    </row>
    <row r="153" spans="1:6" x14ac:dyDescent="0.25">
      <c r="A153" t="s">
        <v>152</v>
      </c>
      <c r="B153" t="s">
        <v>18</v>
      </c>
      <c r="C153">
        <v>5</v>
      </c>
      <c r="D153">
        <v>16</v>
      </c>
      <c r="E153">
        <v>11</v>
      </c>
      <c r="F153">
        <v>0</v>
      </c>
    </row>
    <row r="154" spans="1:6" x14ac:dyDescent="0.25">
      <c r="A154" t="s">
        <v>152</v>
      </c>
      <c r="B154" t="s">
        <v>18</v>
      </c>
      <c r="C154">
        <v>5</v>
      </c>
      <c r="D154">
        <v>16</v>
      </c>
      <c r="E154">
        <v>11</v>
      </c>
      <c r="F154">
        <v>0</v>
      </c>
    </row>
    <row r="155" spans="1:6" x14ac:dyDescent="0.25">
      <c r="A155" t="s">
        <v>152</v>
      </c>
      <c r="B155" t="s">
        <v>18</v>
      </c>
      <c r="C155">
        <v>5</v>
      </c>
      <c r="D155">
        <v>16</v>
      </c>
      <c r="E155">
        <v>11</v>
      </c>
      <c r="F155">
        <v>0</v>
      </c>
    </row>
    <row r="156" spans="1:6" x14ac:dyDescent="0.25">
      <c r="A156" t="s">
        <v>152</v>
      </c>
      <c r="B156" t="s">
        <v>18</v>
      </c>
      <c r="C156">
        <v>5</v>
      </c>
      <c r="D156">
        <v>16</v>
      </c>
      <c r="E156">
        <v>11</v>
      </c>
      <c r="F156">
        <v>0</v>
      </c>
    </row>
    <row r="157" spans="1:6" x14ac:dyDescent="0.25">
      <c r="A157" t="s">
        <v>152</v>
      </c>
      <c r="B157" t="s">
        <v>18</v>
      </c>
      <c r="C157">
        <v>5</v>
      </c>
      <c r="D157">
        <v>16</v>
      </c>
      <c r="E157">
        <v>11</v>
      </c>
      <c r="F157">
        <v>0</v>
      </c>
    </row>
    <row r="158" spans="1:6" x14ac:dyDescent="0.25">
      <c r="A158" t="s">
        <v>152</v>
      </c>
      <c r="B158" t="s">
        <v>18</v>
      </c>
      <c r="C158">
        <v>5</v>
      </c>
      <c r="D158">
        <v>16</v>
      </c>
      <c r="E158">
        <v>11</v>
      </c>
      <c r="F158">
        <v>0</v>
      </c>
    </row>
    <row r="159" spans="1:6" x14ac:dyDescent="0.25">
      <c r="A159" t="s">
        <v>152</v>
      </c>
      <c r="B159" t="s">
        <v>18</v>
      </c>
      <c r="C159">
        <v>5</v>
      </c>
      <c r="D159">
        <v>16</v>
      </c>
      <c r="E159">
        <v>11</v>
      </c>
      <c r="F159">
        <v>0</v>
      </c>
    </row>
    <row r="160" spans="1:6" x14ac:dyDescent="0.25">
      <c r="A160" t="s">
        <v>152</v>
      </c>
      <c r="B160" t="s">
        <v>18</v>
      </c>
      <c r="C160">
        <v>5</v>
      </c>
      <c r="D160">
        <v>16</v>
      </c>
      <c r="E160">
        <v>11</v>
      </c>
      <c r="F160">
        <v>0</v>
      </c>
    </row>
    <row r="161" spans="1:6" x14ac:dyDescent="0.25">
      <c r="A161" t="s">
        <v>152</v>
      </c>
      <c r="B161" t="s">
        <v>18</v>
      </c>
      <c r="C161">
        <v>5</v>
      </c>
      <c r="D161">
        <v>16</v>
      </c>
      <c r="E161">
        <v>11</v>
      </c>
      <c r="F161">
        <v>0</v>
      </c>
    </row>
    <row r="162" spans="1:6" x14ac:dyDescent="0.25">
      <c r="A162" t="s">
        <v>152</v>
      </c>
      <c r="B162" t="s">
        <v>20</v>
      </c>
      <c r="C162">
        <v>1</v>
      </c>
      <c r="D162">
        <v>3</v>
      </c>
      <c r="E162">
        <v>31</v>
      </c>
      <c r="F162">
        <v>1</v>
      </c>
    </row>
    <row r="163" spans="1:6" x14ac:dyDescent="0.25">
      <c r="A163" t="s">
        <v>152</v>
      </c>
      <c r="B163" t="s">
        <v>20</v>
      </c>
      <c r="C163">
        <v>1</v>
      </c>
      <c r="D163">
        <v>3</v>
      </c>
      <c r="E163">
        <v>30</v>
      </c>
      <c r="F163">
        <v>1</v>
      </c>
    </row>
    <row r="164" spans="1:6" x14ac:dyDescent="0.25">
      <c r="A164" t="s">
        <v>152</v>
      </c>
      <c r="B164" t="s">
        <v>20</v>
      </c>
      <c r="C164">
        <v>1</v>
      </c>
      <c r="D164">
        <v>3</v>
      </c>
      <c r="E164">
        <v>29</v>
      </c>
      <c r="F164">
        <v>1</v>
      </c>
    </row>
    <row r="165" spans="1:6" x14ac:dyDescent="0.25">
      <c r="A165" t="s">
        <v>152</v>
      </c>
      <c r="B165" t="s">
        <v>20</v>
      </c>
      <c r="C165">
        <v>1</v>
      </c>
      <c r="D165">
        <v>4</v>
      </c>
      <c r="E165">
        <v>28</v>
      </c>
      <c r="F165">
        <v>1</v>
      </c>
    </row>
    <row r="166" spans="1:6" x14ac:dyDescent="0.25">
      <c r="A166" t="s">
        <v>152</v>
      </c>
      <c r="B166" t="s">
        <v>20</v>
      </c>
      <c r="C166">
        <v>1</v>
      </c>
      <c r="D166">
        <v>4</v>
      </c>
      <c r="E166">
        <v>27</v>
      </c>
      <c r="F166">
        <v>1</v>
      </c>
    </row>
    <row r="167" spans="1:6" x14ac:dyDescent="0.25">
      <c r="A167" t="s">
        <v>152</v>
      </c>
      <c r="B167" t="s">
        <v>20</v>
      </c>
      <c r="C167">
        <v>1</v>
      </c>
      <c r="D167">
        <v>5</v>
      </c>
      <c r="E167">
        <v>26</v>
      </c>
      <c r="F167">
        <v>1</v>
      </c>
    </row>
    <row r="168" spans="1:6" x14ac:dyDescent="0.25">
      <c r="A168" t="s">
        <v>152</v>
      </c>
      <c r="B168" t="s">
        <v>20</v>
      </c>
      <c r="C168">
        <v>1</v>
      </c>
      <c r="D168">
        <v>5</v>
      </c>
      <c r="E168">
        <v>25</v>
      </c>
      <c r="F168">
        <v>1</v>
      </c>
    </row>
    <row r="169" spans="1:6" x14ac:dyDescent="0.25">
      <c r="A169" t="s">
        <v>152</v>
      </c>
      <c r="B169" t="s">
        <v>20</v>
      </c>
      <c r="C169">
        <v>1</v>
      </c>
      <c r="D169">
        <v>5</v>
      </c>
      <c r="E169">
        <v>24</v>
      </c>
      <c r="F169">
        <v>1</v>
      </c>
    </row>
    <row r="170" spans="1:6" x14ac:dyDescent="0.25">
      <c r="A170" t="s">
        <v>152</v>
      </c>
      <c r="B170" t="s">
        <v>20</v>
      </c>
      <c r="C170">
        <v>1</v>
      </c>
      <c r="D170">
        <v>5</v>
      </c>
      <c r="E170">
        <v>23</v>
      </c>
      <c r="F170">
        <v>1</v>
      </c>
    </row>
    <row r="171" spans="1:6" x14ac:dyDescent="0.25">
      <c r="A171" t="s">
        <v>152</v>
      </c>
      <c r="B171" t="s">
        <v>20</v>
      </c>
      <c r="C171">
        <v>1</v>
      </c>
      <c r="D171">
        <v>6</v>
      </c>
      <c r="E171">
        <v>22</v>
      </c>
      <c r="F171">
        <v>1</v>
      </c>
    </row>
    <row r="172" spans="1:6" x14ac:dyDescent="0.25">
      <c r="A172" t="s">
        <v>152</v>
      </c>
      <c r="B172" t="s">
        <v>20</v>
      </c>
      <c r="C172">
        <v>1</v>
      </c>
      <c r="D172">
        <v>6</v>
      </c>
      <c r="E172">
        <v>21</v>
      </c>
      <c r="F172">
        <v>1</v>
      </c>
    </row>
    <row r="173" spans="1:6" x14ac:dyDescent="0.25">
      <c r="A173" t="s">
        <v>152</v>
      </c>
      <c r="B173" t="s">
        <v>20</v>
      </c>
      <c r="C173">
        <v>1</v>
      </c>
      <c r="D173">
        <v>6</v>
      </c>
      <c r="E173">
        <v>20</v>
      </c>
      <c r="F173">
        <v>1</v>
      </c>
    </row>
    <row r="174" spans="1:6" x14ac:dyDescent="0.25">
      <c r="A174" t="s">
        <v>152</v>
      </c>
      <c r="B174" t="s">
        <v>20</v>
      </c>
      <c r="C174">
        <v>1</v>
      </c>
      <c r="D174">
        <v>7</v>
      </c>
      <c r="E174">
        <v>19</v>
      </c>
      <c r="F174">
        <v>1</v>
      </c>
    </row>
    <row r="175" spans="1:6" x14ac:dyDescent="0.25">
      <c r="A175" t="s">
        <v>152</v>
      </c>
      <c r="B175" t="s">
        <v>20</v>
      </c>
      <c r="C175">
        <v>1</v>
      </c>
      <c r="D175">
        <v>7</v>
      </c>
      <c r="E175">
        <v>18</v>
      </c>
      <c r="F175">
        <v>1</v>
      </c>
    </row>
    <row r="176" spans="1:6" x14ac:dyDescent="0.25">
      <c r="A176" t="s">
        <v>152</v>
      </c>
      <c r="B176" t="s">
        <v>20</v>
      </c>
      <c r="C176">
        <v>1</v>
      </c>
      <c r="D176">
        <v>7</v>
      </c>
      <c r="E176">
        <v>17</v>
      </c>
      <c r="F176">
        <v>1</v>
      </c>
    </row>
    <row r="177" spans="1:6" x14ac:dyDescent="0.25">
      <c r="A177" t="s">
        <v>152</v>
      </c>
      <c r="B177" t="s">
        <v>20</v>
      </c>
      <c r="C177">
        <v>1</v>
      </c>
      <c r="D177">
        <v>9</v>
      </c>
      <c r="E177">
        <v>16</v>
      </c>
      <c r="F177">
        <v>1</v>
      </c>
    </row>
    <row r="178" spans="1:6" x14ac:dyDescent="0.25">
      <c r="A178" t="s">
        <v>152</v>
      </c>
      <c r="B178" t="s">
        <v>20</v>
      </c>
      <c r="C178">
        <v>1</v>
      </c>
      <c r="D178">
        <v>9</v>
      </c>
      <c r="E178">
        <v>15</v>
      </c>
      <c r="F178">
        <v>1</v>
      </c>
    </row>
    <row r="179" spans="1:6" x14ac:dyDescent="0.25">
      <c r="A179" t="s">
        <v>152</v>
      </c>
      <c r="B179" t="s">
        <v>20</v>
      </c>
      <c r="C179">
        <v>1</v>
      </c>
      <c r="D179">
        <v>12</v>
      </c>
      <c r="E179">
        <v>14</v>
      </c>
      <c r="F179">
        <v>1</v>
      </c>
    </row>
    <row r="180" spans="1:6" x14ac:dyDescent="0.25">
      <c r="A180" t="s">
        <v>152</v>
      </c>
      <c r="B180" t="s">
        <v>20</v>
      </c>
      <c r="C180">
        <v>1</v>
      </c>
      <c r="D180">
        <v>13</v>
      </c>
      <c r="E180">
        <v>13</v>
      </c>
      <c r="F180">
        <v>1</v>
      </c>
    </row>
    <row r="181" spans="1:6" x14ac:dyDescent="0.25">
      <c r="A181" t="s">
        <v>152</v>
      </c>
      <c r="B181" t="s">
        <v>20</v>
      </c>
      <c r="C181">
        <v>1</v>
      </c>
      <c r="D181">
        <v>13</v>
      </c>
      <c r="E181">
        <v>12</v>
      </c>
      <c r="F181">
        <v>1</v>
      </c>
    </row>
    <row r="182" spans="1:6" x14ac:dyDescent="0.25">
      <c r="A182" t="s">
        <v>152</v>
      </c>
      <c r="B182" t="s">
        <v>20</v>
      </c>
      <c r="C182">
        <v>1</v>
      </c>
      <c r="D182">
        <v>15</v>
      </c>
      <c r="E182">
        <v>11</v>
      </c>
      <c r="F182">
        <v>1</v>
      </c>
    </row>
    <row r="183" spans="1:6" x14ac:dyDescent="0.25">
      <c r="A183" t="s">
        <v>152</v>
      </c>
      <c r="B183" t="s">
        <v>20</v>
      </c>
      <c r="C183">
        <v>1</v>
      </c>
      <c r="D183">
        <v>16</v>
      </c>
      <c r="E183">
        <v>11</v>
      </c>
      <c r="F183">
        <v>0</v>
      </c>
    </row>
    <row r="184" spans="1:6" x14ac:dyDescent="0.25">
      <c r="A184" t="s">
        <v>152</v>
      </c>
      <c r="B184" t="s">
        <v>20</v>
      </c>
      <c r="C184">
        <v>1</v>
      </c>
      <c r="D184">
        <v>16</v>
      </c>
      <c r="E184">
        <v>11</v>
      </c>
      <c r="F184">
        <v>0</v>
      </c>
    </row>
    <row r="185" spans="1:6" x14ac:dyDescent="0.25">
      <c r="A185" t="s">
        <v>152</v>
      </c>
      <c r="B185" t="s">
        <v>20</v>
      </c>
      <c r="C185">
        <v>1</v>
      </c>
      <c r="D185">
        <v>16</v>
      </c>
      <c r="E185">
        <v>11</v>
      </c>
      <c r="F185">
        <v>0</v>
      </c>
    </row>
    <row r="186" spans="1:6" x14ac:dyDescent="0.25">
      <c r="A186" t="s">
        <v>152</v>
      </c>
      <c r="B186" t="s">
        <v>20</v>
      </c>
      <c r="C186">
        <v>1</v>
      </c>
      <c r="D186">
        <v>16</v>
      </c>
      <c r="E186">
        <v>11</v>
      </c>
      <c r="F186">
        <v>0</v>
      </c>
    </row>
    <row r="187" spans="1:6" x14ac:dyDescent="0.25">
      <c r="A187" t="s">
        <v>152</v>
      </c>
      <c r="B187" t="s">
        <v>20</v>
      </c>
      <c r="C187">
        <v>1</v>
      </c>
      <c r="D187">
        <v>16</v>
      </c>
      <c r="E187">
        <v>11</v>
      </c>
      <c r="F187">
        <v>0</v>
      </c>
    </row>
    <row r="188" spans="1:6" x14ac:dyDescent="0.25">
      <c r="A188" t="s">
        <v>152</v>
      </c>
      <c r="B188" t="s">
        <v>20</v>
      </c>
      <c r="C188">
        <v>1</v>
      </c>
      <c r="D188">
        <v>16</v>
      </c>
      <c r="E188">
        <v>11</v>
      </c>
      <c r="F188">
        <v>0</v>
      </c>
    </row>
    <row r="189" spans="1:6" x14ac:dyDescent="0.25">
      <c r="A189" t="s">
        <v>152</v>
      </c>
      <c r="B189" t="s">
        <v>20</v>
      </c>
      <c r="C189">
        <v>1</v>
      </c>
      <c r="D189">
        <v>16</v>
      </c>
      <c r="E189">
        <v>11</v>
      </c>
      <c r="F189">
        <v>0</v>
      </c>
    </row>
    <row r="190" spans="1:6" x14ac:dyDescent="0.25">
      <c r="A190" t="s">
        <v>152</v>
      </c>
      <c r="B190" t="s">
        <v>20</v>
      </c>
      <c r="C190">
        <v>1</v>
      </c>
      <c r="D190">
        <v>16</v>
      </c>
      <c r="E190">
        <v>11</v>
      </c>
      <c r="F190">
        <v>0</v>
      </c>
    </row>
    <row r="191" spans="1:6" x14ac:dyDescent="0.25">
      <c r="A191" t="s">
        <v>152</v>
      </c>
      <c r="B191" t="s">
        <v>20</v>
      </c>
      <c r="C191">
        <v>1</v>
      </c>
      <c r="D191">
        <v>16</v>
      </c>
      <c r="E191">
        <v>11</v>
      </c>
      <c r="F191">
        <v>0</v>
      </c>
    </row>
    <row r="192" spans="1:6" x14ac:dyDescent="0.25">
      <c r="A192" t="s">
        <v>152</v>
      </c>
      <c r="B192" t="s">
        <v>20</v>
      </c>
      <c r="C192">
        <v>1</v>
      </c>
      <c r="D192">
        <v>16</v>
      </c>
      <c r="E192">
        <v>11</v>
      </c>
      <c r="F192">
        <v>0</v>
      </c>
    </row>
    <row r="193" spans="1:6" x14ac:dyDescent="0.25">
      <c r="A193" t="s">
        <v>152</v>
      </c>
      <c r="B193" t="s">
        <v>20</v>
      </c>
      <c r="C193">
        <v>1</v>
      </c>
      <c r="D193">
        <v>16</v>
      </c>
      <c r="E193">
        <v>11</v>
      </c>
      <c r="F193">
        <v>0</v>
      </c>
    </row>
    <row r="194" spans="1:6" x14ac:dyDescent="0.25">
      <c r="A194" t="s">
        <v>152</v>
      </c>
      <c r="B194" t="s">
        <v>20</v>
      </c>
      <c r="C194">
        <v>2</v>
      </c>
      <c r="D194">
        <v>2</v>
      </c>
      <c r="E194">
        <v>31</v>
      </c>
      <c r="F194">
        <v>1</v>
      </c>
    </row>
    <row r="195" spans="1:6" x14ac:dyDescent="0.25">
      <c r="A195" t="s">
        <v>152</v>
      </c>
      <c r="B195" t="s">
        <v>20</v>
      </c>
      <c r="C195">
        <v>2</v>
      </c>
      <c r="D195">
        <v>3</v>
      </c>
      <c r="E195">
        <v>30</v>
      </c>
      <c r="F195">
        <v>1</v>
      </c>
    </row>
    <row r="196" spans="1:6" x14ac:dyDescent="0.25">
      <c r="A196" t="s">
        <v>152</v>
      </c>
      <c r="B196" t="s">
        <v>20</v>
      </c>
      <c r="C196">
        <v>2</v>
      </c>
      <c r="D196">
        <v>5</v>
      </c>
      <c r="E196">
        <v>29</v>
      </c>
      <c r="F196">
        <v>1</v>
      </c>
    </row>
    <row r="197" spans="1:6" x14ac:dyDescent="0.25">
      <c r="A197" t="s">
        <v>152</v>
      </c>
      <c r="B197" t="s">
        <v>20</v>
      </c>
      <c r="C197">
        <v>2</v>
      </c>
      <c r="D197">
        <v>5</v>
      </c>
      <c r="E197">
        <v>28</v>
      </c>
      <c r="F197">
        <v>1</v>
      </c>
    </row>
    <row r="198" spans="1:6" x14ac:dyDescent="0.25">
      <c r="A198" t="s">
        <v>152</v>
      </c>
      <c r="B198" t="s">
        <v>20</v>
      </c>
      <c r="C198">
        <v>2</v>
      </c>
      <c r="D198">
        <v>5</v>
      </c>
      <c r="E198">
        <v>27</v>
      </c>
      <c r="F198">
        <v>1</v>
      </c>
    </row>
    <row r="199" spans="1:6" x14ac:dyDescent="0.25">
      <c r="A199" t="s">
        <v>152</v>
      </c>
      <c r="B199" t="s">
        <v>20</v>
      </c>
      <c r="C199">
        <v>2</v>
      </c>
      <c r="D199">
        <v>5</v>
      </c>
      <c r="E199">
        <v>26</v>
      </c>
      <c r="F199">
        <v>1</v>
      </c>
    </row>
    <row r="200" spans="1:6" x14ac:dyDescent="0.25">
      <c r="A200" t="s">
        <v>152</v>
      </c>
      <c r="B200" t="s">
        <v>20</v>
      </c>
      <c r="C200">
        <v>2</v>
      </c>
      <c r="D200">
        <v>5</v>
      </c>
      <c r="E200">
        <v>25</v>
      </c>
      <c r="F200">
        <v>1</v>
      </c>
    </row>
    <row r="201" spans="1:6" x14ac:dyDescent="0.25">
      <c r="A201" t="s">
        <v>152</v>
      </c>
      <c r="B201" t="s">
        <v>20</v>
      </c>
      <c r="C201">
        <v>2</v>
      </c>
      <c r="D201">
        <v>6</v>
      </c>
      <c r="E201">
        <v>24</v>
      </c>
      <c r="F201">
        <v>1</v>
      </c>
    </row>
    <row r="202" spans="1:6" x14ac:dyDescent="0.25">
      <c r="A202" t="s">
        <v>152</v>
      </c>
      <c r="B202" t="s">
        <v>20</v>
      </c>
      <c r="C202">
        <v>2</v>
      </c>
      <c r="D202">
        <v>7</v>
      </c>
      <c r="E202">
        <v>23</v>
      </c>
      <c r="F202">
        <v>1</v>
      </c>
    </row>
    <row r="203" spans="1:6" x14ac:dyDescent="0.25">
      <c r="A203" t="s">
        <v>152</v>
      </c>
      <c r="B203" t="s">
        <v>20</v>
      </c>
      <c r="C203">
        <v>2</v>
      </c>
      <c r="D203">
        <v>7</v>
      </c>
      <c r="E203">
        <v>22</v>
      </c>
      <c r="F203">
        <v>1</v>
      </c>
    </row>
    <row r="204" spans="1:6" x14ac:dyDescent="0.25">
      <c r="A204" t="s">
        <v>152</v>
      </c>
      <c r="B204" t="s">
        <v>20</v>
      </c>
      <c r="C204">
        <v>2</v>
      </c>
      <c r="D204">
        <v>7</v>
      </c>
      <c r="E204">
        <v>21</v>
      </c>
      <c r="F204">
        <v>1</v>
      </c>
    </row>
    <row r="205" spans="1:6" x14ac:dyDescent="0.25">
      <c r="A205" t="s">
        <v>152</v>
      </c>
      <c r="B205" t="s">
        <v>20</v>
      </c>
      <c r="C205">
        <v>2</v>
      </c>
      <c r="D205">
        <v>8</v>
      </c>
      <c r="E205">
        <v>20</v>
      </c>
      <c r="F205">
        <v>1</v>
      </c>
    </row>
    <row r="206" spans="1:6" x14ac:dyDescent="0.25">
      <c r="A206" t="s">
        <v>152</v>
      </c>
      <c r="B206" t="s">
        <v>20</v>
      </c>
      <c r="C206">
        <v>2</v>
      </c>
      <c r="D206">
        <v>9</v>
      </c>
      <c r="E206">
        <v>19</v>
      </c>
      <c r="F206">
        <v>1</v>
      </c>
    </row>
    <row r="207" spans="1:6" x14ac:dyDescent="0.25">
      <c r="A207" t="s">
        <v>152</v>
      </c>
      <c r="B207" t="s">
        <v>20</v>
      </c>
      <c r="C207">
        <v>2</v>
      </c>
      <c r="D207">
        <v>16</v>
      </c>
      <c r="E207">
        <v>19</v>
      </c>
      <c r="F207">
        <v>0</v>
      </c>
    </row>
    <row r="208" spans="1:6" x14ac:dyDescent="0.25">
      <c r="A208" t="s">
        <v>152</v>
      </c>
      <c r="B208" t="s">
        <v>20</v>
      </c>
      <c r="C208">
        <v>2</v>
      </c>
      <c r="D208">
        <v>16</v>
      </c>
      <c r="E208">
        <v>19</v>
      </c>
      <c r="F208">
        <v>0</v>
      </c>
    </row>
    <row r="209" spans="1:6" x14ac:dyDescent="0.25">
      <c r="A209" t="s">
        <v>152</v>
      </c>
      <c r="B209" t="s">
        <v>20</v>
      </c>
      <c r="C209">
        <v>2</v>
      </c>
      <c r="D209">
        <v>16</v>
      </c>
      <c r="E209">
        <v>19</v>
      </c>
      <c r="F209">
        <v>0</v>
      </c>
    </row>
    <row r="210" spans="1:6" x14ac:dyDescent="0.25">
      <c r="A210" t="s">
        <v>152</v>
      </c>
      <c r="B210" t="s">
        <v>20</v>
      </c>
      <c r="C210">
        <v>2</v>
      </c>
      <c r="D210">
        <v>16</v>
      </c>
      <c r="E210">
        <v>19</v>
      </c>
      <c r="F210">
        <v>0</v>
      </c>
    </row>
    <row r="211" spans="1:6" x14ac:dyDescent="0.25">
      <c r="A211" t="s">
        <v>152</v>
      </c>
      <c r="B211" t="s">
        <v>20</v>
      </c>
      <c r="C211">
        <v>2</v>
      </c>
      <c r="D211">
        <v>16</v>
      </c>
      <c r="E211">
        <v>19</v>
      </c>
      <c r="F211">
        <v>0</v>
      </c>
    </row>
    <row r="212" spans="1:6" x14ac:dyDescent="0.25">
      <c r="A212" t="s">
        <v>152</v>
      </c>
      <c r="B212" t="s">
        <v>20</v>
      </c>
      <c r="C212">
        <v>2</v>
      </c>
      <c r="D212">
        <v>16</v>
      </c>
      <c r="E212">
        <v>19</v>
      </c>
      <c r="F212">
        <v>0</v>
      </c>
    </row>
    <row r="213" spans="1:6" x14ac:dyDescent="0.25">
      <c r="A213" t="s">
        <v>152</v>
      </c>
      <c r="B213" t="s">
        <v>20</v>
      </c>
      <c r="C213">
        <v>2</v>
      </c>
      <c r="D213">
        <v>16</v>
      </c>
      <c r="E213">
        <v>19</v>
      </c>
      <c r="F213">
        <v>0</v>
      </c>
    </row>
    <row r="214" spans="1:6" x14ac:dyDescent="0.25">
      <c r="A214" t="s">
        <v>152</v>
      </c>
      <c r="B214" t="s">
        <v>20</v>
      </c>
      <c r="C214">
        <v>2</v>
      </c>
      <c r="D214">
        <v>16</v>
      </c>
      <c r="E214">
        <v>19</v>
      </c>
      <c r="F214">
        <v>0</v>
      </c>
    </row>
    <row r="215" spans="1:6" x14ac:dyDescent="0.25">
      <c r="A215" t="s">
        <v>152</v>
      </c>
      <c r="B215" t="s">
        <v>20</v>
      </c>
      <c r="C215">
        <v>2</v>
      </c>
      <c r="D215">
        <v>16</v>
      </c>
      <c r="E215">
        <v>19</v>
      </c>
      <c r="F215">
        <v>0</v>
      </c>
    </row>
    <row r="216" spans="1:6" x14ac:dyDescent="0.25">
      <c r="A216" t="s">
        <v>152</v>
      </c>
      <c r="B216" t="s">
        <v>20</v>
      </c>
      <c r="C216">
        <v>2</v>
      </c>
      <c r="D216">
        <v>16</v>
      </c>
      <c r="E216">
        <v>19</v>
      </c>
      <c r="F216">
        <v>0</v>
      </c>
    </row>
    <row r="217" spans="1:6" x14ac:dyDescent="0.25">
      <c r="A217" t="s">
        <v>152</v>
      </c>
      <c r="B217" t="s">
        <v>20</v>
      </c>
      <c r="C217">
        <v>2</v>
      </c>
      <c r="D217">
        <v>16</v>
      </c>
      <c r="E217">
        <v>19</v>
      </c>
      <c r="F217">
        <v>0</v>
      </c>
    </row>
    <row r="218" spans="1:6" x14ac:dyDescent="0.25">
      <c r="A218" t="s">
        <v>152</v>
      </c>
      <c r="B218" t="s">
        <v>20</v>
      </c>
      <c r="C218">
        <v>2</v>
      </c>
      <c r="D218">
        <v>16</v>
      </c>
      <c r="E218">
        <v>19</v>
      </c>
      <c r="F218">
        <v>0</v>
      </c>
    </row>
    <row r="219" spans="1:6" x14ac:dyDescent="0.25">
      <c r="A219" t="s">
        <v>152</v>
      </c>
      <c r="B219" t="s">
        <v>20</v>
      </c>
      <c r="C219">
        <v>2</v>
      </c>
      <c r="D219">
        <v>16</v>
      </c>
      <c r="E219">
        <v>19</v>
      </c>
      <c r="F219">
        <v>0</v>
      </c>
    </row>
    <row r="220" spans="1:6" x14ac:dyDescent="0.25">
      <c r="A220" t="s">
        <v>152</v>
      </c>
      <c r="B220" t="s">
        <v>20</v>
      </c>
      <c r="C220">
        <v>2</v>
      </c>
      <c r="D220">
        <v>16</v>
      </c>
      <c r="E220">
        <v>19</v>
      </c>
      <c r="F220">
        <v>0</v>
      </c>
    </row>
    <row r="221" spans="1:6" x14ac:dyDescent="0.25">
      <c r="A221" t="s">
        <v>152</v>
      </c>
      <c r="B221" t="s">
        <v>20</v>
      </c>
      <c r="C221">
        <v>2</v>
      </c>
      <c r="D221">
        <v>16</v>
      </c>
      <c r="E221">
        <v>19</v>
      </c>
      <c r="F221">
        <v>0</v>
      </c>
    </row>
    <row r="222" spans="1:6" x14ac:dyDescent="0.25">
      <c r="A222" t="s">
        <v>152</v>
      </c>
      <c r="B222" t="s">
        <v>20</v>
      </c>
      <c r="C222">
        <v>2</v>
      </c>
      <c r="D222">
        <v>16</v>
      </c>
      <c r="E222">
        <v>19</v>
      </c>
      <c r="F222">
        <v>0</v>
      </c>
    </row>
    <row r="223" spans="1:6" x14ac:dyDescent="0.25">
      <c r="A223" t="s">
        <v>152</v>
      </c>
      <c r="B223" t="s">
        <v>20</v>
      </c>
      <c r="C223">
        <v>2</v>
      </c>
      <c r="D223">
        <v>16</v>
      </c>
      <c r="E223">
        <v>19</v>
      </c>
      <c r="F223">
        <v>0</v>
      </c>
    </row>
    <row r="224" spans="1:6" x14ac:dyDescent="0.25">
      <c r="A224" t="s">
        <v>152</v>
      </c>
      <c r="B224" t="s">
        <v>20</v>
      </c>
      <c r="C224">
        <v>2</v>
      </c>
      <c r="D224">
        <v>16</v>
      </c>
      <c r="E224">
        <v>19</v>
      </c>
      <c r="F224">
        <v>0</v>
      </c>
    </row>
    <row r="225" spans="1:6" x14ac:dyDescent="0.25">
      <c r="A225" t="s">
        <v>152</v>
      </c>
      <c r="B225" t="s">
        <v>20</v>
      </c>
      <c r="C225">
        <v>2</v>
      </c>
      <c r="D225">
        <v>16</v>
      </c>
      <c r="E225">
        <v>19</v>
      </c>
      <c r="F225">
        <v>0</v>
      </c>
    </row>
    <row r="226" spans="1:6" x14ac:dyDescent="0.25">
      <c r="A226" t="s">
        <v>152</v>
      </c>
      <c r="B226" t="s">
        <v>20</v>
      </c>
      <c r="C226">
        <v>3</v>
      </c>
      <c r="D226">
        <v>2</v>
      </c>
      <c r="E226">
        <v>31</v>
      </c>
      <c r="F226">
        <v>1</v>
      </c>
    </row>
    <row r="227" spans="1:6" x14ac:dyDescent="0.25">
      <c r="A227" t="s">
        <v>152</v>
      </c>
      <c r="B227" t="s">
        <v>20</v>
      </c>
      <c r="C227">
        <v>3</v>
      </c>
      <c r="D227">
        <v>3</v>
      </c>
      <c r="E227">
        <v>30</v>
      </c>
      <c r="F227">
        <v>1</v>
      </c>
    </row>
    <row r="228" spans="1:6" x14ac:dyDescent="0.25">
      <c r="A228" t="s">
        <v>152</v>
      </c>
      <c r="B228" t="s">
        <v>20</v>
      </c>
      <c r="C228">
        <v>3</v>
      </c>
      <c r="D228">
        <v>3</v>
      </c>
      <c r="E228">
        <v>29</v>
      </c>
      <c r="F228">
        <v>1</v>
      </c>
    </row>
    <row r="229" spans="1:6" x14ac:dyDescent="0.25">
      <c r="A229" t="s">
        <v>152</v>
      </c>
      <c r="B229" t="s">
        <v>20</v>
      </c>
      <c r="C229">
        <v>3</v>
      </c>
      <c r="D229">
        <v>4</v>
      </c>
      <c r="E229">
        <v>28</v>
      </c>
      <c r="F229">
        <v>1</v>
      </c>
    </row>
    <row r="230" spans="1:6" x14ac:dyDescent="0.25">
      <c r="A230" t="s">
        <v>152</v>
      </c>
      <c r="B230" t="s">
        <v>20</v>
      </c>
      <c r="C230">
        <v>3</v>
      </c>
      <c r="D230">
        <v>5</v>
      </c>
      <c r="E230">
        <v>27</v>
      </c>
      <c r="F230">
        <v>1</v>
      </c>
    </row>
    <row r="231" spans="1:6" x14ac:dyDescent="0.25">
      <c r="A231" t="s">
        <v>152</v>
      </c>
      <c r="B231" t="s">
        <v>20</v>
      </c>
      <c r="C231">
        <v>3</v>
      </c>
      <c r="D231">
        <v>5</v>
      </c>
      <c r="E231">
        <v>26</v>
      </c>
      <c r="F231">
        <v>1</v>
      </c>
    </row>
    <row r="232" spans="1:6" x14ac:dyDescent="0.25">
      <c r="A232" t="s">
        <v>152</v>
      </c>
      <c r="B232" t="s">
        <v>20</v>
      </c>
      <c r="C232">
        <v>3</v>
      </c>
      <c r="D232">
        <v>6</v>
      </c>
      <c r="E232">
        <v>25</v>
      </c>
      <c r="F232">
        <v>1</v>
      </c>
    </row>
    <row r="233" spans="1:6" x14ac:dyDescent="0.25">
      <c r="A233" t="s">
        <v>152</v>
      </c>
      <c r="B233" t="s">
        <v>20</v>
      </c>
      <c r="C233">
        <v>3</v>
      </c>
      <c r="D233">
        <v>6</v>
      </c>
      <c r="E233">
        <v>24</v>
      </c>
      <c r="F233">
        <v>1</v>
      </c>
    </row>
    <row r="234" spans="1:6" x14ac:dyDescent="0.25">
      <c r="A234" t="s">
        <v>152</v>
      </c>
      <c r="B234" t="s">
        <v>20</v>
      </c>
      <c r="C234">
        <v>3</v>
      </c>
      <c r="D234">
        <v>7</v>
      </c>
      <c r="E234">
        <v>23</v>
      </c>
      <c r="F234">
        <v>1</v>
      </c>
    </row>
    <row r="235" spans="1:6" x14ac:dyDescent="0.25">
      <c r="A235" t="s">
        <v>152</v>
      </c>
      <c r="B235" t="s">
        <v>20</v>
      </c>
      <c r="C235">
        <v>3</v>
      </c>
      <c r="D235">
        <v>7</v>
      </c>
      <c r="E235">
        <v>22</v>
      </c>
      <c r="F235">
        <v>1</v>
      </c>
    </row>
    <row r="236" spans="1:6" x14ac:dyDescent="0.25">
      <c r="A236" t="s">
        <v>152</v>
      </c>
      <c r="B236" t="s">
        <v>20</v>
      </c>
      <c r="C236">
        <v>3</v>
      </c>
      <c r="D236">
        <v>8</v>
      </c>
      <c r="E236">
        <v>21</v>
      </c>
      <c r="F236">
        <v>1</v>
      </c>
    </row>
    <row r="237" spans="1:6" x14ac:dyDescent="0.25">
      <c r="A237" t="s">
        <v>152</v>
      </c>
      <c r="B237" t="s">
        <v>20</v>
      </c>
      <c r="C237">
        <v>3</v>
      </c>
      <c r="D237">
        <v>8</v>
      </c>
      <c r="E237">
        <v>20</v>
      </c>
      <c r="F237">
        <v>1</v>
      </c>
    </row>
    <row r="238" spans="1:6" x14ac:dyDescent="0.25">
      <c r="A238" t="s">
        <v>152</v>
      </c>
      <c r="B238" t="s">
        <v>20</v>
      </c>
      <c r="C238">
        <v>3</v>
      </c>
      <c r="D238">
        <v>11</v>
      </c>
      <c r="E238">
        <v>19</v>
      </c>
      <c r="F238">
        <v>1</v>
      </c>
    </row>
    <row r="239" spans="1:6" x14ac:dyDescent="0.25">
      <c r="A239" t="s">
        <v>152</v>
      </c>
      <c r="B239" t="s">
        <v>20</v>
      </c>
      <c r="C239">
        <v>3</v>
      </c>
      <c r="D239">
        <v>12</v>
      </c>
      <c r="E239">
        <v>18</v>
      </c>
      <c r="F239">
        <v>1</v>
      </c>
    </row>
    <row r="240" spans="1:6" x14ac:dyDescent="0.25">
      <c r="A240" t="s">
        <v>152</v>
      </c>
      <c r="B240" t="s">
        <v>20</v>
      </c>
      <c r="C240">
        <v>3</v>
      </c>
      <c r="D240">
        <v>13</v>
      </c>
      <c r="E240">
        <v>17</v>
      </c>
      <c r="F240">
        <v>1</v>
      </c>
    </row>
    <row r="241" spans="1:6" x14ac:dyDescent="0.25">
      <c r="A241" t="s">
        <v>152</v>
      </c>
      <c r="B241" t="s">
        <v>20</v>
      </c>
      <c r="C241">
        <v>3</v>
      </c>
      <c r="D241">
        <v>13</v>
      </c>
      <c r="E241">
        <v>16</v>
      </c>
      <c r="F241">
        <v>1</v>
      </c>
    </row>
    <row r="242" spans="1:6" x14ac:dyDescent="0.25">
      <c r="A242" t="s">
        <v>152</v>
      </c>
      <c r="B242" t="s">
        <v>20</v>
      </c>
      <c r="C242">
        <v>3</v>
      </c>
      <c r="D242">
        <v>15</v>
      </c>
      <c r="E242">
        <v>15</v>
      </c>
      <c r="F242">
        <v>1</v>
      </c>
    </row>
    <row r="243" spans="1:6" x14ac:dyDescent="0.25">
      <c r="A243" t="s">
        <v>152</v>
      </c>
      <c r="B243" t="s">
        <v>20</v>
      </c>
      <c r="C243">
        <v>3</v>
      </c>
      <c r="D243">
        <v>15</v>
      </c>
      <c r="E243">
        <v>14</v>
      </c>
      <c r="F243">
        <v>1</v>
      </c>
    </row>
    <row r="244" spans="1:6" x14ac:dyDescent="0.25">
      <c r="A244" t="s">
        <v>152</v>
      </c>
      <c r="B244" t="s">
        <v>20</v>
      </c>
      <c r="C244">
        <v>3</v>
      </c>
      <c r="D244">
        <v>16</v>
      </c>
      <c r="E244">
        <v>14</v>
      </c>
      <c r="F244">
        <v>0</v>
      </c>
    </row>
    <row r="245" spans="1:6" x14ac:dyDescent="0.25">
      <c r="A245" t="s">
        <v>152</v>
      </c>
      <c r="B245" t="s">
        <v>20</v>
      </c>
      <c r="C245">
        <v>3</v>
      </c>
      <c r="D245">
        <v>16</v>
      </c>
      <c r="E245">
        <v>14</v>
      </c>
      <c r="F245">
        <v>0</v>
      </c>
    </row>
    <row r="246" spans="1:6" x14ac:dyDescent="0.25">
      <c r="A246" t="s">
        <v>152</v>
      </c>
      <c r="B246" t="s">
        <v>20</v>
      </c>
      <c r="C246">
        <v>3</v>
      </c>
      <c r="D246">
        <v>16</v>
      </c>
      <c r="E246">
        <v>14</v>
      </c>
      <c r="F246">
        <v>0</v>
      </c>
    </row>
    <row r="247" spans="1:6" x14ac:dyDescent="0.25">
      <c r="A247" t="s">
        <v>152</v>
      </c>
      <c r="B247" t="s">
        <v>20</v>
      </c>
      <c r="C247">
        <v>3</v>
      </c>
      <c r="D247">
        <v>16</v>
      </c>
      <c r="E247">
        <v>14</v>
      </c>
      <c r="F247">
        <v>0</v>
      </c>
    </row>
    <row r="248" spans="1:6" x14ac:dyDescent="0.25">
      <c r="A248" t="s">
        <v>152</v>
      </c>
      <c r="B248" t="s">
        <v>20</v>
      </c>
      <c r="C248">
        <v>3</v>
      </c>
      <c r="D248">
        <v>16</v>
      </c>
      <c r="E248">
        <v>14</v>
      </c>
      <c r="F248">
        <v>0</v>
      </c>
    </row>
    <row r="249" spans="1:6" x14ac:dyDescent="0.25">
      <c r="A249" t="s">
        <v>152</v>
      </c>
      <c r="B249" t="s">
        <v>20</v>
      </c>
      <c r="C249">
        <v>3</v>
      </c>
      <c r="D249">
        <v>16</v>
      </c>
      <c r="E249">
        <v>14</v>
      </c>
      <c r="F249">
        <v>0</v>
      </c>
    </row>
    <row r="250" spans="1:6" x14ac:dyDescent="0.25">
      <c r="A250" t="s">
        <v>152</v>
      </c>
      <c r="B250" t="s">
        <v>20</v>
      </c>
      <c r="C250">
        <v>3</v>
      </c>
      <c r="D250">
        <v>16</v>
      </c>
      <c r="E250">
        <v>14</v>
      </c>
      <c r="F250">
        <v>0</v>
      </c>
    </row>
    <row r="251" spans="1:6" x14ac:dyDescent="0.25">
      <c r="A251" t="s">
        <v>152</v>
      </c>
      <c r="B251" t="s">
        <v>20</v>
      </c>
      <c r="C251">
        <v>3</v>
      </c>
      <c r="D251">
        <v>16</v>
      </c>
      <c r="E251">
        <v>14</v>
      </c>
      <c r="F251">
        <v>0</v>
      </c>
    </row>
    <row r="252" spans="1:6" x14ac:dyDescent="0.25">
      <c r="A252" t="s">
        <v>152</v>
      </c>
      <c r="B252" t="s">
        <v>20</v>
      </c>
      <c r="C252">
        <v>3</v>
      </c>
      <c r="D252">
        <v>16</v>
      </c>
      <c r="E252">
        <v>14</v>
      </c>
      <c r="F252">
        <v>0</v>
      </c>
    </row>
    <row r="253" spans="1:6" x14ac:dyDescent="0.25">
      <c r="A253" t="s">
        <v>152</v>
      </c>
      <c r="B253" t="s">
        <v>20</v>
      </c>
      <c r="C253">
        <v>3</v>
      </c>
      <c r="D253">
        <v>16</v>
      </c>
      <c r="E253">
        <v>14</v>
      </c>
      <c r="F253">
        <v>0</v>
      </c>
    </row>
    <row r="254" spans="1:6" x14ac:dyDescent="0.25">
      <c r="A254" t="s">
        <v>152</v>
      </c>
      <c r="B254" t="s">
        <v>20</v>
      </c>
      <c r="C254">
        <v>3</v>
      </c>
      <c r="D254">
        <v>16</v>
      </c>
      <c r="E254">
        <v>14</v>
      </c>
      <c r="F254">
        <v>0</v>
      </c>
    </row>
    <row r="255" spans="1:6" x14ac:dyDescent="0.25">
      <c r="A255" t="s">
        <v>152</v>
      </c>
      <c r="B255" t="s">
        <v>20</v>
      </c>
      <c r="C255">
        <v>3</v>
      </c>
      <c r="D255">
        <v>16</v>
      </c>
      <c r="E255">
        <v>14</v>
      </c>
      <c r="F255">
        <v>0</v>
      </c>
    </row>
    <row r="256" spans="1:6" x14ac:dyDescent="0.25">
      <c r="A256" t="s">
        <v>152</v>
      </c>
      <c r="B256" t="s">
        <v>20</v>
      </c>
      <c r="C256">
        <v>3</v>
      </c>
      <c r="D256">
        <v>16</v>
      </c>
      <c r="E256">
        <v>14</v>
      </c>
      <c r="F256">
        <v>0</v>
      </c>
    </row>
    <row r="257" spans="1:6" x14ac:dyDescent="0.25">
      <c r="A257" t="s">
        <v>152</v>
      </c>
      <c r="B257" t="s">
        <v>20</v>
      </c>
      <c r="C257">
        <v>3</v>
      </c>
      <c r="D257">
        <v>16</v>
      </c>
      <c r="E257">
        <v>14</v>
      </c>
      <c r="F257">
        <v>0</v>
      </c>
    </row>
    <row r="258" spans="1:6" x14ac:dyDescent="0.25">
      <c r="A258" t="s">
        <v>152</v>
      </c>
      <c r="B258" t="s">
        <v>24</v>
      </c>
      <c r="C258">
        <v>1</v>
      </c>
      <c r="D258">
        <v>6</v>
      </c>
      <c r="E258">
        <v>7</v>
      </c>
      <c r="F258">
        <v>1</v>
      </c>
    </row>
    <row r="259" spans="1:6" x14ac:dyDescent="0.25">
      <c r="A259" t="s">
        <v>152</v>
      </c>
      <c r="B259" t="s">
        <v>24</v>
      </c>
      <c r="C259">
        <v>1</v>
      </c>
      <c r="D259">
        <v>11</v>
      </c>
      <c r="E259">
        <v>6</v>
      </c>
      <c r="F259">
        <v>1</v>
      </c>
    </row>
    <row r="260" spans="1:6" x14ac:dyDescent="0.25">
      <c r="A260" t="s">
        <v>152</v>
      </c>
      <c r="B260" t="s">
        <v>24</v>
      </c>
      <c r="C260">
        <v>1</v>
      </c>
      <c r="D260">
        <v>16</v>
      </c>
      <c r="E260">
        <v>6</v>
      </c>
      <c r="F260">
        <v>0</v>
      </c>
    </row>
    <row r="261" spans="1:6" x14ac:dyDescent="0.25">
      <c r="A261" t="s">
        <v>152</v>
      </c>
      <c r="B261" t="s">
        <v>24</v>
      </c>
      <c r="C261">
        <v>1</v>
      </c>
      <c r="D261">
        <v>16</v>
      </c>
      <c r="E261">
        <v>6</v>
      </c>
      <c r="F261">
        <v>0</v>
      </c>
    </row>
    <row r="262" spans="1:6" x14ac:dyDescent="0.25">
      <c r="A262" t="s">
        <v>152</v>
      </c>
      <c r="B262" t="s">
        <v>24</v>
      </c>
      <c r="C262">
        <v>1</v>
      </c>
      <c r="D262">
        <v>16</v>
      </c>
      <c r="E262">
        <v>6</v>
      </c>
      <c r="F262">
        <v>0</v>
      </c>
    </row>
    <row r="263" spans="1:6" x14ac:dyDescent="0.25">
      <c r="A263" t="s">
        <v>152</v>
      </c>
      <c r="B263" t="s">
        <v>24</v>
      </c>
      <c r="C263">
        <v>1</v>
      </c>
      <c r="D263">
        <v>16</v>
      </c>
      <c r="E263">
        <v>6</v>
      </c>
      <c r="F263">
        <v>0</v>
      </c>
    </row>
    <row r="264" spans="1:6" x14ac:dyDescent="0.25">
      <c r="A264" t="s">
        <v>152</v>
      </c>
      <c r="B264" t="s">
        <v>24</v>
      </c>
      <c r="C264">
        <v>1</v>
      </c>
      <c r="D264">
        <v>16</v>
      </c>
      <c r="E264">
        <v>6</v>
      </c>
      <c r="F264">
        <v>0</v>
      </c>
    </row>
    <row r="265" spans="1:6" x14ac:dyDescent="0.25">
      <c r="A265" t="s">
        <v>152</v>
      </c>
      <c r="B265" t="s">
        <v>24</v>
      </c>
      <c r="C265">
        <v>1</v>
      </c>
      <c r="D265">
        <v>16</v>
      </c>
      <c r="E265">
        <v>6</v>
      </c>
      <c r="F265">
        <v>0</v>
      </c>
    </row>
    <row r="266" spans="1:6" x14ac:dyDescent="0.25">
      <c r="A266" t="s">
        <v>152</v>
      </c>
      <c r="B266" t="s">
        <v>24</v>
      </c>
      <c r="C266">
        <v>2</v>
      </c>
      <c r="D266">
        <v>15</v>
      </c>
      <c r="E266">
        <v>7</v>
      </c>
      <c r="F266">
        <v>1</v>
      </c>
    </row>
    <row r="267" spans="1:6" x14ac:dyDescent="0.25">
      <c r="A267" t="s">
        <v>152</v>
      </c>
      <c r="B267" t="s">
        <v>24</v>
      </c>
      <c r="C267">
        <v>2</v>
      </c>
      <c r="D267">
        <v>16</v>
      </c>
      <c r="E267">
        <v>7</v>
      </c>
      <c r="F267">
        <v>0</v>
      </c>
    </row>
    <row r="268" spans="1:6" x14ac:dyDescent="0.25">
      <c r="A268" t="s">
        <v>152</v>
      </c>
      <c r="B268" t="s">
        <v>24</v>
      </c>
      <c r="C268">
        <v>2</v>
      </c>
      <c r="D268">
        <v>16</v>
      </c>
      <c r="E268">
        <v>7</v>
      </c>
      <c r="F268">
        <v>0</v>
      </c>
    </row>
    <row r="269" spans="1:6" x14ac:dyDescent="0.25">
      <c r="A269" t="s">
        <v>152</v>
      </c>
      <c r="B269" t="s">
        <v>24</v>
      </c>
      <c r="C269">
        <v>2</v>
      </c>
      <c r="D269">
        <v>16</v>
      </c>
      <c r="E269">
        <v>7</v>
      </c>
      <c r="F269">
        <v>0</v>
      </c>
    </row>
    <row r="270" spans="1:6" x14ac:dyDescent="0.25">
      <c r="A270" t="s">
        <v>152</v>
      </c>
      <c r="B270" t="s">
        <v>24</v>
      </c>
      <c r="C270">
        <v>2</v>
      </c>
      <c r="D270">
        <v>16</v>
      </c>
      <c r="E270">
        <v>7</v>
      </c>
      <c r="F270">
        <v>0</v>
      </c>
    </row>
    <row r="271" spans="1:6" x14ac:dyDescent="0.25">
      <c r="A271" t="s">
        <v>152</v>
      </c>
      <c r="B271" t="s">
        <v>24</v>
      </c>
      <c r="C271">
        <v>2</v>
      </c>
      <c r="D271">
        <v>16</v>
      </c>
      <c r="E271">
        <v>7</v>
      </c>
      <c r="F271">
        <v>0</v>
      </c>
    </row>
    <row r="272" spans="1:6" x14ac:dyDescent="0.25">
      <c r="A272" t="s">
        <v>152</v>
      </c>
      <c r="B272" t="s">
        <v>24</v>
      </c>
      <c r="C272">
        <v>2</v>
      </c>
      <c r="D272">
        <v>16</v>
      </c>
      <c r="E272">
        <v>7</v>
      </c>
      <c r="F272">
        <v>0</v>
      </c>
    </row>
    <row r="273" spans="1:6" x14ac:dyDescent="0.25">
      <c r="A273" t="s">
        <v>152</v>
      </c>
      <c r="B273" t="s">
        <v>24</v>
      </c>
      <c r="C273">
        <v>2</v>
      </c>
      <c r="D273">
        <v>16</v>
      </c>
      <c r="E273">
        <v>7</v>
      </c>
      <c r="F273">
        <v>0</v>
      </c>
    </row>
    <row r="274" spans="1:6" x14ac:dyDescent="0.25">
      <c r="A274" t="s">
        <v>152</v>
      </c>
      <c r="B274" t="s">
        <v>24</v>
      </c>
      <c r="C274">
        <v>3</v>
      </c>
      <c r="D274">
        <v>3</v>
      </c>
      <c r="E274">
        <v>7</v>
      </c>
      <c r="F274">
        <v>1</v>
      </c>
    </row>
    <row r="275" spans="1:6" x14ac:dyDescent="0.25">
      <c r="A275" t="s">
        <v>152</v>
      </c>
      <c r="B275" t="s">
        <v>24</v>
      </c>
      <c r="C275">
        <v>3</v>
      </c>
      <c r="D275">
        <v>3</v>
      </c>
      <c r="E275">
        <v>6</v>
      </c>
      <c r="F275">
        <v>1</v>
      </c>
    </row>
    <row r="276" spans="1:6" x14ac:dyDescent="0.25">
      <c r="A276" t="s">
        <v>152</v>
      </c>
      <c r="B276" t="s">
        <v>24</v>
      </c>
      <c r="C276">
        <v>3</v>
      </c>
      <c r="D276">
        <v>6</v>
      </c>
      <c r="E276">
        <v>5</v>
      </c>
      <c r="F276">
        <v>1</v>
      </c>
    </row>
    <row r="277" spans="1:6" x14ac:dyDescent="0.25">
      <c r="A277" t="s">
        <v>152</v>
      </c>
      <c r="B277" t="s">
        <v>24</v>
      </c>
      <c r="C277">
        <v>3</v>
      </c>
      <c r="D277">
        <v>16</v>
      </c>
      <c r="E277">
        <v>5</v>
      </c>
      <c r="F277">
        <v>0</v>
      </c>
    </row>
    <row r="278" spans="1:6" x14ac:dyDescent="0.25">
      <c r="A278" t="s">
        <v>152</v>
      </c>
      <c r="B278" t="s">
        <v>24</v>
      </c>
      <c r="C278">
        <v>3</v>
      </c>
      <c r="D278">
        <v>16</v>
      </c>
      <c r="E278">
        <v>5</v>
      </c>
      <c r="F278">
        <v>0</v>
      </c>
    </row>
    <row r="279" spans="1:6" x14ac:dyDescent="0.25">
      <c r="A279" t="s">
        <v>152</v>
      </c>
      <c r="B279" t="s">
        <v>24</v>
      </c>
      <c r="C279">
        <v>3</v>
      </c>
      <c r="D279">
        <v>16</v>
      </c>
      <c r="E279">
        <v>5</v>
      </c>
      <c r="F279">
        <v>0</v>
      </c>
    </row>
    <row r="280" spans="1:6" x14ac:dyDescent="0.25">
      <c r="A280" t="s">
        <v>152</v>
      </c>
      <c r="B280" t="s">
        <v>24</v>
      </c>
      <c r="C280">
        <v>3</v>
      </c>
      <c r="D280">
        <v>16</v>
      </c>
      <c r="E280">
        <v>5</v>
      </c>
      <c r="F280">
        <v>0</v>
      </c>
    </row>
    <row r="281" spans="1:6" x14ac:dyDescent="0.25">
      <c r="A281" t="s">
        <v>152</v>
      </c>
      <c r="B281" t="s">
        <v>24</v>
      </c>
      <c r="C281">
        <v>3</v>
      </c>
      <c r="D281">
        <v>16</v>
      </c>
      <c r="E281">
        <v>5</v>
      </c>
      <c r="F281">
        <v>0</v>
      </c>
    </row>
    <row r="282" spans="1:6" x14ac:dyDescent="0.25">
      <c r="A282" t="s">
        <v>152</v>
      </c>
      <c r="B282" t="s">
        <v>24</v>
      </c>
      <c r="C282">
        <v>4</v>
      </c>
      <c r="D282">
        <v>6</v>
      </c>
      <c r="E282">
        <v>7</v>
      </c>
      <c r="F282">
        <v>1</v>
      </c>
    </row>
    <row r="283" spans="1:6" x14ac:dyDescent="0.25">
      <c r="A283" t="s">
        <v>152</v>
      </c>
      <c r="B283" t="s">
        <v>24</v>
      </c>
      <c r="C283">
        <v>4</v>
      </c>
      <c r="D283">
        <v>7</v>
      </c>
      <c r="E283">
        <v>6</v>
      </c>
      <c r="F283">
        <v>1</v>
      </c>
    </row>
    <row r="284" spans="1:6" x14ac:dyDescent="0.25">
      <c r="A284" t="s">
        <v>152</v>
      </c>
      <c r="B284" t="s">
        <v>24</v>
      </c>
      <c r="C284">
        <v>4</v>
      </c>
      <c r="D284">
        <v>12</v>
      </c>
      <c r="E284">
        <v>5</v>
      </c>
      <c r="F284">
        <v>1</v>
      </c>
    </row>
    <row r="285" spans="1:6" x14ac:dyDescent="0.25">
      <c r="A285" t="s">
        <v>152</v>
      </c>
      <c r="B285" t="s">
        <v>24</v>
      </c>
      <c r="C285">
        <v>4</v>
      </c>
      <c r="D285">
        <v>14</v>
      </c>
      <c r="E285">
        <v>4</v>
      </c>
      <c r="F285">
        <v>1</v>
      </c>
    </row>
    <row r="286" spans="1:6" x14ac:dyDescent="0.25">
      <c r="A286" t="s">
        <v>152</v>
      </c>
      <c r="B286" t="s">
        <v>24</v>
      </c>
      <c r="C286">
        <v>4</v>
      </c>
      <c r="D286">
        <v>16</v>
      </c>
      <c r="E286">
        <v>4</v>
      </c>
      <c r="F286">
        <v>0</v>
      </c>
    </row>
    <row r="287" spans="1:6" x14ac:dyDescent="0.25">
      <c r="A287" t="s">
        <v>152</v>
      </c>
      <c r="B287" t="s">
        <v>24</v>
      </c>
      <c r="C287">
        <v>4</v>
      </c>
      <c r="D287">
        <v>16</v>
      </c>
      <c r="E287">
        <v>4</v>
      </c>
      <c r="F287">
        <v>0</v>
      </c>
    </row>
    <row r="288" spans="1:6" x14ac:dyDescent="0.25">
      <c r="A288" t="s">
        <v>152</v>
      </c>
      <c r="B288" t="s">
        <v>24</v>
      </c>
      <c r="C288">
        <v>4</v>
      </c>
      <c r="D288">
        <v>16</v>
      </c>
      <c r="E288">
        <v>4</v>
      </c>
      <c r="F288">
        <v>0</v>
      </c>
    </row>
    <row r="289" spans="1:6" x14ac:dyDescent="0.25">
      <c r="A289" t="s">
        <v>152</v>
      </c>
      <c r="B289" t="s">
        <v>24</v>
      </c>
      <c r="C289">
        <v>4</v>
      </c>
      <c r="D289">
        <v>16</v>
      </c>
      <c r="E289">
        <v>4</v>
      </c>
      <c r="F289">
        <v>0</v>
      </c>
    </row>
    <row r="290" spans="1:6" x14ac:dyDescent="0.25">
      <c r="A290" t="s">
        <v>152</v>
      </c>
      <c r="B290" t="s">
        <v>24</v>
      </c>
      <c r="C290">
        <v>5</v>
      </c>
      <c r="D290">
        <v>2</v>
      </c>
      <c r="E290">
        <v>7</v>
      </c>
      <c r="F290">
        <v>1</v>
      </c>
    </row>
    <row r="291" spans="1:6" x14ac:dyDescent="0.25">
      <c r="A291" t="s">
        <v>152</v>
      </c>
      <c r="B291" t="s">
        <v>24</v>
      </c>
      <c r="C291">
        <v>5</v>
      </c>
      <c r="D291">
        <v>3</v>
      </c>
      <c r="E291">
        <v>6</v>
      </c>
      <c r="F291">
        <v>1</v>
      </c>
    </row>
    <row r="292" spans="1:6" x14ac:dyDescent="0.25">
      <c r="A292" t="s">
        <v>152</v>
      </c>
      <c r="B292" t="s">
        <v>24</v>
      </c>
      <c r="C292">
        <v>5</v>
      </c>
      <c r="D292">
        <v>4</v>
      </c>
      <c r="E292">
        <v>5</v>
      </c>
      <c r="F292">
        <v>1</v>
      </c>
    </row>
    <row r="293" spans="1:6" x14ac:dyDescent="0.25">
      <c r="A293" t="s">
        <v>152</v>
      </c>
      <c r="B293" t="s">
        <v>24</v>
      </c>
      <c r="C293">
        <v>5</v>
      </c>
      <c r="D293">
        <v>11</v>
      </c>
      <c r="E293">
        <v>4</v>
      </c>
      <c r="F293">
        <v>1</v>
      </c>
    </row>
    <row r="294" spans="1:6" x14ac:dyDescent="0.25">
      <c r="A294" t="s">
        <v>152</v>
      </c>
      <c r="B294" t="s">
        <v>24</v>
      </c>
      <c r="C294">
        <v>5</v>
      </c>
      <c r="D294">
        <v>16</v>
      </c>
      <c r="E294">
        <v>4</v>
      </c>
      <c r="F294">
        <v>0</v>
      </c>
    </row>
    <row r="295" spans="1:6" x14ac:dyDescent="0.25">
      <c r="A295" t="s">
        <v>152</v>
      </c>
      <c r="B295" t="s">
        <v>24</v>
      </c>
      <c r="C295">
        <v>5</v>
      </c>
      <c r="D295">
        <v>16</v>
      </c>
      <c r="E295">
        <v>4</v>
      </c>
      <c r="F295">
        <v>0</v>
      </c>
    </row>
    <row r="296" spans="1:6" x14ac:dyDescent="0.25">
      <c r="A296" t="s">
        <v>152</v>
      </c>
      <c r="B296" t="s">
        <v>24</v>
      </c>
      <c r="C296">
        <v>5</v>
      </c>
      <c r="D296">
        <v>16</v>
      </c>
      <c r="E296">
        <v>4</v>
      </c>
      <c r="F296">
        <v>0</v>
      </c>
    </row>
    <row r="297" spans="1:6" x14ac:dyDescent="0.25">
      <c r="A297" t="s">
        <v>152</v>
      </c>
      <c r="B297" t="s">
        <v>24</v>
      </c>
      <c r="C297">
        <v>5</v>
      </c>
      <c r="D297">
        <v>16</v>
      </c>
      <c r="E297">
        <v>4</v>
      </c>
      <c r="F297">
        <v>0</v>
      </c>
    </row>
    <row r="298" spans="1:6" x14ac:dyDescent="0.25">
      <c r="A298" t="s">
        <v>152</v>
      </c>
      <c r="B298" t="s">
        <v>24</v>
      </c>
      <c r="C298">
        <v>6</v>
      </c>
      <c r="D298">
        <v>2</v>
      </c>
      <c r="E298">
        <v>7</v>
      </c>
      <c r="F298">
        <v>1</v>
      </c>
    </row>
    <row r="299" spans="1:6" x14ac:dyDescent="0.25">
      <c r="A299" t="s">
        <v>152</v>
      </c>
      <c r="B299" t="s">
        <v>24</v>
      </c>
      <c r="C299">
        <v>6</v>
      </c>
      <c r="D299">
        <v>3</v>
      </c>
      <c r="E299">
        <v>6</v>
      </c>
      <c r="F299">
        <v>1</v>
      </c>
    </row>
    <row r="300" spans="1:6" x14ac:dyDescent="0.25">
      <c r="A300" t="s">
        <v>152</v>
      </c>
      <c r="B300" t="s">
        <v>24</v>
      </c>
      <c r="C300">
        <v>6</v>
      </c>
      <c r="D300">
        <v>13</v>
      </c>
      <c r="E300">
        <v>5</v>
      </c>
      <c r="F300">
        <v>1</v>
      </c>
    </row>
    <row r="301" spans="1:6" x14ac:dyDescent="0.25">
      <c r="A301" t="s">
        <v>152</v>
      </c>
      <c r="B301" t="s">
        <v>24</v>
      </c>
      <c r="C301">
        <v>6</v>
      </c>
      <c r="D301">
        <v>16</v>
      </c>
      <c r="E301">
        <v>5</v>
      </c>
      <c r="F301">
        <v>0</v>
      </c>
    </row>
    <row r="302" spans="1:6" x14ac:dyDescent="0.25">
      <c r="A302" t="s">
        <v>152</v>
      </c>
      <c r="B302" t="s">
        <v>24</v>
      </c>
      <c r="C302">
        <v>6</v>
      </c>
      <c r="D302">
        <v>16</v>
      </c>
      <c r="E302">
        <v>5</v>
      </c>
      <c r="F302">
        <v>0</v>
      </c>
    </row>
    <row r="303" spans="1:6" x14ac:dyDescent="0.25">
      <c r="A303" t="s">
        <v>152</v>
      </c>
      <c r="B303" t="s">
        <v>24</v>
      </c>
      <c r="C303">
        <v>6</v>
      </c>
      <c r="D303">
        <v>16</v>
      </c>
      <c r="E303">
        <v>5</v>
      </c>
      <c r="F303">
        <v>0</v>
      </c>
    </row>
    <row r="304" spans="1:6" x14ac:dyDescent="0.25">
      <c r="A304" t="s">
        <v>152</v>
      </c>
      <c r="B304" t="s">
        <v>24</v>
      </c>
      <c r="C304">
        <v>6</v>
      </c>
      <c r="D304">
        <v>16</v>
      </c>
      <c r="E304">
        <v>5</v>
      </c>
      <c r="F304">
        <v>0</v>
      </c>
    </row>
    <row r="305" spans="1:6" x14ac:dyDescent="0.25">
      <c r="A305" t="s">
        <v>152</v>
      </c>
      <c r="B305" t="s">
        <v>24</v>
      </c>
      <c r="C305">
        <v>6</v>
      </c>
      <c r="D305">
        <v>16</v>
      </c>
      <c r="E305">
        <v>5</v>
      </c>
      <c r="F305">
        <v>0</v>
      </c>
    </row>
    <row r="306" spans="1:6" x14ac:dyDescent="0.25">
      <c r="A306" t="s">
        <v>152</v>
      </c>
      <c r="B306" t="s">
        <v>24</v>
      </c>
      <c r="C306">
        <v>7</v>
      </c>
      <c r="D306">
        <v>16</v>
      </c>
      <c r="E306">
        <v>8</v>
      </c>
      <c r="F306">
        <v>0</v>
      </c>
    </row>
    <row r="307" spans="1:6" x14ac:dyDescent="0.25">
      <c r="A307" t="s">
        <v>152</v>
      </c>
      <c r="B307" t="s">
        <v>24</v>
      </c>
      <c r="C307">
        <v>7</v>
      </c>
      <c r="D307">
        <v>16</v>
      </c>
      <c r="E307">
        <v>8</v>
      </c>
      <c r="F307">
        <v>0</v>
      </c>
    </row>
    <row r="308" spans="1:6" x14ac:dyDescent="0.25">
      <c r="A308" t="s">
        <v>152</v>
      </c>
      <c r="B308" t="s">
        <v>24</v>
      </c>
      <c r="C308">
        <v>7</v>
      </c>
      <c r="D308">
        <v>16</v>
      </c>
      <c r="E308">
        <v>8</v>
      </c>
      <c r="F308">
        <v>0</v>
      </c>
    </row>
    <row r="309" spans="1:6" x14ac:dyDescent="0.25">
      <c r="A309" t="s">
        <v>152</v>
      </c>
      <c r="B309" t="s">
        <v>24</v>
      </c>
      <c r="C309">
        <v>7</v>
      </c>
      <c r="D309">
        <v>16</v>
      </c>
      <c r="E309">
        <v>8</v>
      </c>
      <c r="F309">
        <v>0</v>
      </c>
    </row>
    <row r="310" spans="1:6" x14ac:dyDescent="0.25">
      <c r="A310" t="s">
        <v>152</v>
      </c>
      <c r="B310" t="s">
        <v>24</v>
      </c>
      <c r="C310">
        <v>7</v>
      </c>
      <c r="D310">
        <v>16</v>
      </c>
      <c r="E310">
        <v>8</v>
      </c>
      <c r="F310">
        <v>0</v>
      </c>
    </row>
    <row r="311" spans="1:6" x14ac:dyDescent="0.25">
      <c r="A311" t="s">
        <v>152</v>
      </c>
      <c r="B311" t="s">
        <v>24</v>
      </c>
      <c r="C311">
        <v>7</v>
      </c>
      <c r="D311">
        <v>16</v>
      </c>
      <c r="E311">
        <v>8</v>
      </c>
      <c r="F311">
        <v>0</v>
      </c>
    </row>
    <row r="312" spans="1:6" x14ac:dyDescent="0.25">
      <c r="A312" t="s">
        <v>152</v>
      </c>
      <c r="B312" t="s">
        <v>24</v>
      </c>
      <c r="C312">
        <v>7</v>
      </c>
      <c r="D312">
        <v>16</v>
      </c>
      <c r="E312">
        <v>8</v>
      </c>
      <c r="F312">
        <v>0</v>
      </c>
    </row>
    <row r="313" spans="1:6" x14ac:dyDescent="0.25">
      <c r="A313" t="s">
        <v>152</v>
      </c>
      <c r="B313" t="s">
        <v>24</v>
      </c>
      <c r="C313">
        <v>7</v>
      </c>
      <c r="D313">
        <v>16</v>
      </c>
      <c r="E313">
        <v>8</v>
      </c>
      <c r="F313">
        <v>0</v>
      </c>
    </row>
    <row r="314" spans="1:6" x14ac:dyDescent="0.25">
      <c r="A314" t="s">
        <v>152</v>
      </c>
      <c r="B314" t="s">
        <v>24</v>
      </c>
      <c r="C314">
        <v>8</v>
      </c>
      <c r="D314">
        <v>7</v>
      </c>
      <c r="E314">
        <v>7</v>
      </c>
      <c r="F314">
        <v>1</v>
      </c>
    </row>
    <row r="315" spans="1:6" x14ac:dyDescent="0.25">
      <c r="A315" t="s">
        <v>152</v>
      </c>
      <c r="B315" t="s">
        <v>24</v>
      </c>
      <c r="C315">
        <v>8</v>
      </c>
      <c r="D315">
        <v>11</v>
      </c>
      <c r="E315">
        <v>6</v>
      </c>
      <c r="F315">
        <v>1</v>
      </c>
    </row>
    <row r="316" spans="1:6" x14ac:dyDescent="0.25">
      <c r="A316" t="s">
        <v>152</v>
      </c>
      <c r="B316" t="s">
        <v>24</v>
      </c>
      <c r="C316">
        <v>8</v>
      </c>
      <c r="D316">
        <v>16</v>
      </c>
      <c r="E316">
        <v>6</v>
      </c>
      <c r="F316">
        <v>0</v>
      </c>
    </row>
    <row r="317" spans="1:6" x14ac:dyDescent="0.25">
      <c r="A317" t="s">
        <v>152</v>
      </c>
      <c r="B317" t="s">
        <v>24</v>
      </c>
      <c r="C317">
        <v>8</v>
      </c>
      <c r="D317">
        <v>16</v>
      </c>
      <c r="E317">
        <v>6</v>
      </c>
      <c r="F317">
        <v>0</v>
      </c>
    </row>
    <row r="318" spans="1:6" x14ac:dyDescent="0.25">
      <c r="A318" t="s">
        <v>152</v>
      </c>
      <c r="B318" t="s">
        <v>24</v>
      </c>
      <c r="C318">
        <v>8</v>
      </c>
      <c r="D318">
        <v>16</v>
      </c>
      <c r="E318">
        <v>6</v>
      </c>
      <c r="F318">
        <v>0</v>
      </c>
    </row>
    <row r="319" spans="1:6" x14ac:dyDescent="0.25">
      <c r="A319" t="s">
        <v>152</v>
      </c>
      <c r="B319" t="s">
        <v>24</v>
      </c>
      <c r="C319">
        <v>8</v>
      </c>
      <c r="D319">
        <v>16</v>
      </c>
      <c r="E319">
        <v>6</v>
      </c>
      <c r="F319">
        <v>0</v>
      </c>
    </row>
    <row r="320" spans="1:6" x14ac:dyDescent="0.25">
      <c r="A320" t="s">
        <v>152</v>
      </c>
      <c r="B320" t="s">
        <v>24</v>
      </c>
      <c r="C320">
        <v>8</v>
      </c>
      <c r="D320">
        <v>16</v>
      </c>
      <c r="E320">
        <v>6</v>
      </c>
      <c r="F320">
        <v>0</v>
      </c>
    </row>
    <row r="321" spans="1:6" x14ac:dyDescent="0.25">
      <c r="A321" t="s">
        <v>152</v>
      </c>
      <c r="B321" t="s">
        <v>24</v>
      </c>
      <c r="C321">
        <v>8</v>
      </c>
      <c r="D321">
        <v>16</v>
      </c>
      <c r="E321">
        <v>6</v>
      </c>
      <c r="F321">
        <v>0</v>
      </c>
    </row>
    <row r="322" spans="1:6" x14ac:dyDescent="0.25">
      <c r="A322" t="s">
        <v>152</v>
      </c>
      <c r="B322" t="s">
        <v>24</v>
      </c>
      <c r="C322">
        <v>9</v>
      </c>
      <c r="D322">
        <v>2</v>
      </c>
      <c r="E322">
        <v>7</v>
      </c>
      <c r="F322">
        <v>1</v>
      </c>
    </row>
    <row r="323" spans="1:6" x14ac:dyDescent="0.25">
      <c r="A323" t="s">
        <v>152</v>
      </c>
      <c r="B323" t="s">
        <v>24</v>
      </c>
      <c r="C323">
        <v>9</v>
      </c>
      <c r="D323">
        <v>16</v>
      </c>
      <c r="E323">
        <v>7</v>
      </c>
      <c r="F323">
        <v>0</v>
      </c>
    </row>
    <row r="324" spans="1:6" x14ac:dyDescent="0.25">
      <c r="A324" t="s">
        <v>152</v>
      </c>
      <c r="B324" t="s">
        <v>24</v>
      </c>
      <c r="C324">
        <v>9</v>
      </c>
      <c r="D324">
        <v>16</v>
      </c>
      <c r="E324">
        <v>7</v>
      </c>
      <c r="F324">
        <v>0</v>
      </c>
    </row>
    <row r="325" spans="1:6" x14ac:dyDescent="0.25">
      <c r="A325" t="s">
        <v>152</v>
      </c>
      <c r="B325" t="s">
        <v>24</v>
      </c>
      <c r="C325">
        <v>9</v>
      </c>
      <c r="D325">
        <v>16</v>
      </c>
      <c r="E325">
        <v>7</v>
      </c>
      <c r="F325">
        <v>0</v>
      </c>
    </row>
    <row r="326" spans="1:6" x14ac:dyDescent="0.25">
      <c r="A326" t="s">
        <v>152</v>
      </c>
      <c r="B326" t="s">
        <v>24</v>
      </c>
      <c r="C326">
        <v>9</v>
      </c>
      <c r="D326">
        <v>16</v>
      </c>
      <c r="E326">
        <v>7</v>
      </c>
      <c r="F326">
        <v>0</v>
      </c>
    </row>
    <row r="327" spans="1:6" x14ac:dyDescent="0.25">
      <c r="A327" t="s">
        <v>152</v>
      </c>
      <c r="B327" t="s">
        <v>24</v>
      </c>
      <c r="C327">
        <v>9</v>
      </c>
      <c r="D327">
        <v>16</v>
      </c>
      <c r="E327">
        <v>7</v>
      </c>
      <c r="F327">
        <v>0</v>
      </c>
    </row>
    <row r="328" spans="1:6" x14ac:dyDescent="0.25">
      <c r="A328" t="s">
        <v>152</v>
      </c>
      <c r="B328" t="s">
        <v>24</v>
      </c>
      <c r="C328">
        <v>9</v>
      </c>
      <c r="D328">
        <v>16</v>
      </c>
      <c r="E328">
        <v>7</v>
      </c>
      <c r="F328">
        <v>0</v>
      </c>
    </row>
    <row r="329" spans="1:6" x14ac:dyDescent="0.25">
      <c r="A329" t="s">
        <v>152</v>
      </c>
      <c r="B329" t="s">
        <v>24</v>
      </c>
      <c r="C329">
        <v>9</v>
      </c>
      <c r="D329">
        <v>16</v>
      </c>
      <c r="E329">
        <v>7</v>
      </c>
      <c r="F329">
        <v>0</v>
      </c>
    </row>
    <row r="330" spans="1:6" x14ac:dyDescent="0.25">
      <c r="A330" t="s">
        <v>152</v>
      </c>
      <c r="B330" t="s">
        <v>24</v>
      </c>
      <c r="C330">
        <v>10</v>
      </c>
      <c r="D330">
        <v>8</v>
      </c>
      <c r="E330">
        <v>7</v>
      </c>
      <c r="F330">
        <v>1</v>
      </c>
    </row>
    <row r="331" spans="1:6" x14ac:dyDescent="0.25">
      <c r="A331" t="s">
        <v>152</v>
      </c>
      <c r="B331" t="s">
        <v>24</v>
      </c>
      <c r="C331">
        <v>10</v>
      </c>
      <c r="D331">
        <v>16</v>
      </c>
      <c r="E331">
        <v>7</v>
      </c>
      <c r="F331">
        <v>0</v>
      </c>
    </row>
    <row r="332" spans="1:6" x14ac:dyDescent="0.25">
      <c r="A332" t="s">
        <v>152</v>
      </c>
      <c r="B332" t="s">
        <v>24</v>
      </c>
      <c r="C332">
        <v>10</v>
      </c>
      <c r="D332">
        <v>16</v>
      </c>
      <c r="E332">
        <v>7</v>
      </c>
      <c r="F332">
        <v>0</v>
      </c>
    </row>
    <row r="333" spans="1:6" x14ac:dyDescent="0.25">
      <c r="A333" t="s">
        <v>152</v>
      </c>
      <c r="B333" t="s">
        <v>24</v>
      </c>
      <c r="C333">
        <v>10</v>
      </c>
      <c r="D333">
        <v>16</v>
      </c>
      <c r="E333">
        <v>7</v>
      </c>
      <c r="F333">
        <v>0</v>
      </c>
    </row>
    <row r="334" spans="1:6" x14ac:dyDescent="0.25">
      <c r="A334" t="s">
        <v>152</v>
      </c>
      <c r="B334" t="s">
        <v>24</v>
      </c>
      <c r="C334">
        <v>10</v>
      </c>
      <c r="D334">
        <v>16</v>
      </c>
      <c r="E334">
        <v>7</v>
      </c>
      <c r="F334">
        <v>0</v>
      </c>
    </row>
    <row r="335" spans="1:6" x14ac:dyDescent="0.25">
      <c r="A335" t="s">
        <v>152</v>
      </c>
      <c r="B335" t="s">
        <v>24</v>
      </c>
      <c r="C335">
        <v>10</v>
      </c>
      <c r="D335">
        <v>16</v>
      </c>
      <c r="E335">
        <v>7</v>
      </c>
      <c r="F335">
        <v>0</v>
      </c>
    </row>
    <row r="336" spans="1:6" x14ac:dyDescent="0.25">
      <c r="A336" t="s">
        <v>152</v>
      </c>
      <c r="B336" t="s">
        <v>24</v>
      </c>
      <c r="C336">
        <v>10</v>
      </c>
      <c r="D336">
        <v>16</v>
      </c>
      <c r="E336">
        <v>7</v>
      </c>
      <c r="F336">
        <v>0</v>
      </c>
    </row>
    <row r="337" spans="1:6" x14ac:dyDescent="0.25">
      <c r="A337" t="s">
        <v>152</v>
      </c>
      <c r="B337" t="s">
        <v>24</v>
      </c>
      <c r="C337">
        <v>10</v>
      </c>
      <c r="D337">
        <v>16</v>
      </c>
      <c r="E337">
        <v>7</v>
      </c>
      <c r="F337">
        <v>0</v>
      </c>
    </row>
    <row r="338" spans="1:6" x14ac:dyDescent="0.25">
      <c r="A338" t="s">
        <v>152</v>
      </c>
      <c r="B338" t="s">
        <v>25</v>
      </c>
      <c r="C338">
        <v>1</v>
      </c>
      <c r="D338">
        <v>2</v>
      </c>
      <c r="E338">
        <v>15</v>
      </c>
      <c r="F338">
        <v>1</v>
      </c>
    </row>
    <row r="339" spans="1:6" x14ac:dyDescent="0.25">
      <c r="A339" t="s">
        <v>152</v>
      </c>
      <c r="B339" t="s">
        <v>25</v>
      </c>
      <c r="C339">
        <v>1</v>
      </c>
      <c r="D339">
        <v>3</v>
      </c>
      <c r="E339">
        <v>14</v>
      </c>
      <c r="F339">
        <v>1</v>
      </c>
    </row>
    <row r="340" spans="1:6" x14ac:dyDescent="0.25">
      <c r="A340" t="s">
        <v>152</v>
      </c>
      <c r="B340" t="s">
        <v>25</v>
      </c>
      <c r="C340">
        <v>1</v>
      </c>
      <c r="D340">
        <v>3</v>
      </c>
      <c r="E340">
        <v>13</v>
      </c>
      <c r="F340">
        <v>1</v>
      </c>
    </row>
    <row r="341" spans="1:6" x14ac:dyDescent="0.25">
      <c r="A341" t="s">
        <v>152</v>
      </c>
      <c r="B341" t="s">
        <v>25</v>
      </c>
      <c r="C341">
        <v>1</v>
      </c>
      <c r="D341">
        <v>6</v>
      </c>
      <c r="E341">
        <v>12</v>
      </c>
      <c r="F341">
        <v>1</v>
      </c>
    </row>
    <row r="342" spans="1:6" x14ac:dyDescent="0.25">
      <c r="A342" t="s">
        <v>152</v>
      </c>
      <c r="B342" t="s">
        <v>25</v>
      </c>
      <c r="C342">
        <v>1</v>
      </c>
      <c r="D342">
        <v>7</v>
      </c>
      <c r="E342">
        <v>11</v>
      </c>
      <c r="F342">
        <v>1</v>
      </c>
    </row>
    <row r="343" spans="1:6" x14ac:dyDescent="0.25">
      <c r="A343" t="s">
        <v>152</v>
      </c>
      <c r="B343" t="s">
        <v>25</v>
      </c>
      <c r="C343">
        <v>1</v>
      </c>
      <c r="D343">
        <v>7</v>
      </c>
      <c r="E343">
        <v>10</v>
      </c>
      <c r="F343">
        <v>1</v>
      </c>
    </row>
    <row r="344" spans="1:6" x14ac:dyDescent="0.25">
      <c r="A344" t="s">
        <v>152</v>
      </c>
      <c r="B344" t="s">
        <v>25</v>
      </c>
      <c r="C344">
        <v>1</v>
      </c>
      <c r="D344">
        <v>11</v>
      </c>
      <c r="E344">
        <v>9</v>
      </c>
      <c r="F344">
        <v>1</v>
      </c>
    </row>
    <row r="345" spans="1:6" x14ac:dyDescent="0.25">
      <c r="A345" t="s">
        <v>152</v>
      </c>
      <c r="B345" t="s">
        <v>25</v>
      </c>
      <c r="C345">
        <v>1</v>
      </c>
      <c r="D345">
        <v>12</v>
      </c>
      <c r="E345">
        <v>8</v>
      </c>
      <c r="F345">
        <v>1</v>
      </c>
    </row>
    <row r="346" spans="1:6" x14ac:dyDescent="0.25">
      <c r="A346" t="s">
        <v>152</v>
      </c>
      <c r="B346" t="s">
        <v>25</v>
      </c>
      <c r="C346">
        <v>1</v>
      </c>
      <c r="D346">
        <v>16</v>
      </c>
      <c r="E346">
        <v>8</v>
      </c>
      <c r="F346">
        <v>0</v>
      </c>
    </row>
    <row r="347" spans="1:6" x14ac:dyDescent="0.25">
      <c r="A347" t="s">
        <v>152</v>
      </c>
      <c r="B347" t="s">
        <v>25</v>
      </c>
      <c r="C347">
        <v>1</v>
      </c>
      <c r="D347">
        <v>16</v>
      </c>
      <c r="E347">
        <v>8</v>
      </c>
      <c r="F347">
        <v>0</v>
      </c>
    </row>
    <row r="348" spans="1:6" x14ac:dyDescent="0.25">
      <c r="A348" t="s">
        <v>152</v>
      </c>
      <c r="B348" t="s">
        <v>25</v>
      </c>
      <c r="C348">
        <v>1</v>
      </c>
      <c r="D348">
        <v>16</v>
      </c>
      <c r="E348">
        <v>8</v>
      </c>
      <c r="F348">
        <v>0</v>
      </c>
    </row>
    <row r="349" spans="1:6" x14ac:dyDescent="0.25">
      <c r="A349" t="s">
        <v>152</v>
      </c>
      <c r="B349" t="s">
        <v>25</v>
      </c>
      <c r="C349">
        <v>1</v>
      </c>
      <c r="D349">
        <v>16</v>
      </c>
      <c r="E349">
        <v>8</v>
      </c>
      <c r="F349">
        <v>0</v>
      </c>
    </row>
    <row r="350" spans="1:6" x14ac:dyDescent="0.25">
      <c r="A350" t="s">
        <v>152</v>
      </c>
      <c r="B350" t="s">
        <v>25</v>
      </c>
      <c r="C350">
        <v>1</v>
      </c>
      <c r="D350">
        <v>16</v>
      </c>
      <c r="E350">
        <v>8</v>
      </c>
      <c r="F350">
        <v>0</v>
      </c>
    </row>
    <row r="351" spans="1:6" x14ac:dyDescent="0.25">
      <c r="A351" t="s">
        <v>152</v>
      </c>
      <c r="B351" t="s">
        <v>25</v>
      </c>
      <c r="C351">
        <v>1</v>
      </c>
      <c r="D351">
        <v>16</v>
      </c>
      <c r="E351">
        <v>8</v>
      </c>
      <c r="F351">
        <v>0</v>
      </c>
    </row>
    <row r="352" spans="1:6" x14ac:dyDescent="0.25">
      <c r="A352" t="s">
        <v>152</v>
      </c>
      <c r="B352" t="s">
        <v>25</v>
      </c>
      <c r="C352">
        <v>1</v>
      </c>
      <c r="D352">
        <v>16</v>
      </c>
      <c r="E352">
        <v>8</v>
      </c>
      <c r="F352">
        <v>0</v>
      </c>
    </row>
    <row r="353" spans="1:6" x14ac:dyDescent="0.25">
      <c r="A353" t="s">
        <v>152</v>
      </c>
      <c r="B353" t="s">
        <v>25</v>
      </c>
      <c r="C353">
        <v>1</v>
      </c>
      <c r="D353">
        <v>16</v>
      </c>
      <c r="E353">
        <v>8</v>
      </c>
      <c r="F353">
        <v>0</v>
      </c>
    </row>
    <row r="354" spans="1:6" x14ac:dyDescent="0.25">
      <c r="A354" t="s">
        <v>152</v>
      </c>
      <c r="B354" t="s">
        <v>25</v>
      </c>
      <c r="C354">
        <v>2</v>
      </c>
      <c r="D354">
        <v>2</v>
      </c>
      <c r="E354">
        <v>15</v>
      </c>
      <c r="F354">
        <v>1</v>
      </c>
    </row>
    <row r="355" spans="1:6" x14ac:dyDescent="0.25">
      <c r="A355" t="s">
        <v>152</v>
      </c>
      <c r="B355" t="s">
        <v>25</v>
      </c>
      <c r="C355">
        <v>2</v>
      </c>
      <c r="D355">
        <v>3</v>
      </c>
      <c r="E355">
        <v>14</v>
      </c>
      <c r="F355">
        <v>1</v>
      </c>
    </row>
    <row r="356" spans="1:6" x14ac:dyDescent="0.25">
      <c r="A356" t="s">
        <v>152</v>
      </c>
      <c r="B356" t="s">
        <v>25</v>
      </c>
      <c r="C356">
        <v>2</v>
      </c>
      <c r="D356">
        <v>3</v>
      </c>
      <c r="E356">
        <v>13</v>
      </c>
      <c r="F356">
        <v>1</v>
      </c>
    </row>
    <row r="357" spans="1:6" x14ac:dyDescent="0.25">
      <c r="A357" t="s">
        <v>152</v>
      </c>
      <c r="B357" t="s">
        <v>25</v>
      </c>
      <c r="C357">
        <v>2</v>
      </c>
      <c r="D357">
        <v>4</v>
      </c>
      <c r="E357">
        <v>12</v>
      </c>
      <c r="F357">
        <v>1</v>
      </c>
    </row>
    <row r="358" spans="1:6" x14ac:dyDescent="0.25">
      <c r="A358" t="s">
        <v>152</v>
      </c>
      <c r="B358" t="s">
        <v>25</v>
      </c>
      <c r="C358">
        <v>2</v>
      </c>
      <c r="D358">
        <v>9</v>
      </c>
      <c r="E358">
        <v>11</v>
      </c>
      <c r="F358">
        <v>1</v>
      </c>
    </row>
    <row r="359" spans="1:6" x14ac:dyDescent="0.25">
      <c r="A359" t="s">
        <v>152</v>
      </c>
      <c r="B359" t="s">
        <v>25</v>
      </c>
      <c r="C359">
        <v>2</v>
      </c>
      <c r="D359">
        <v>13</v>
      </c>
      <c r="E359">
        <v>10</v>
      </c>
      <c r="F359">
        <v>1</v>
      </c>
    </row>
    <row r="360" spans="1:6" x14ac:dyDescent="0.25">
      <c r="A360" t="s">
        <v>152</v>
      </c>
      <c r="B360" t="s">
        <v>25</v>
      </c>
      <c r="C360">
        <v>2</v>
      </c>
      <c r="D360">
        <v>16</v>
      </c>
      <c r="E360">
        <v>10</v>
      </c>
      <c r="F360">
        <v>0</v>
      </c>
    </row>
    <row r="361" spans="1:6" x14ac:dyDescent="0.25">
      <c r="A361" t="s">
        <v>152</v>
      </c>
      <c r="B361" t="s">
        <v>25</v>
      </c>
      <c r="C361">
        <v>2</v>
      </c>
      <c r="D361">
        <v>16</v>
      </c>
      <c r="E361">
        <v>10</v>
      </c>
      <c r="F361">
        <v>0</v>
      </c>
    </row>
    <row r="362" spans="1:6" x14ac:dyDescent="0.25">
      <c r="A362" t="s">
        <v>152</v>
      </c>
      <c r="B362" t="s">
        <v>25</v>
      </c>
      <c r="C362">
        <v>2</v>
      </c>
      <c r="D362">
        <v>16</v>
      </c>
      <c r="E362">
        <v>10</v>
      </c>
      <c r="F362">
        <v>0</v>
      </c>
    </row>
    <row r="363" spans="1:6" x14ac:dyDescent="0.25">
      <c r="A363" t="s">
        <v>152</v>
      </c>
      <c r="B363" t="s">
        <v>25</v>
      </c>
      <c r="C363">
        <v>2</v>
      </c>
      <c r="D363">
        <v>16</v>
      </c>
      <c r="E363">
        <v>10</v>
      </c>
      <c r="F363">
        <v>0</v>
      </c>
    </row>
    <row r="364" spans="1:6" x14ac:dyDescent="0.25">
      <c r="A364" t="s">
        <v>152</v>
      </c>
      <c r="B364" t="s">
        <v>25</v>
      </c>
      <c r="C364">
        <v>2</v>
      </c>
      <c r="D364">
        <v>16</v>
      </c>
      <c r="E364">
        <v>10</v>
      </c>
      <c r="F364">
        <v>0</v>
      </c>
    </row>
    <row r="365" spans="1:6" x14ac:dyDescent="0.25">
      <c r="A365" t="s">
        <v>152</v>
      </c>
      <c r="B365" t="s">
        <v>25</v>
      </c>
      <c r="C365">
        <v>2</v>
      </c>
      <c r="D365">
        <v>16</v>
      </c>
      <c r="E365">
        <v>10</v>
      </c>
      <c r="F365">
        <v>0</v>
      </c>
    </row>
    <row r="366" spans="1:6" x14ac:dyDescent="0.25">
      <c r="A366" t="s">
        <v>152</v>
      </c>
      <c r="B366" t="s">
        <v>25</v>
      </c>
      <c r="C366">
        <v>2</v>
      </c>
      <c r="D366">
        <v>16</v>
      </c>
      <c r="E366">
        <v>10</v>
      </c>
      <c r="F366">
        <v>0</v>
      </c>
    </row>
    <row r="367" spans="1:6" x14ac:dyDescent="0.25">
      <c r="A367" t="s">
        <v>152</v>
      </c>
      <c r="B367" t="s">
        <v>25</v>
      </c>
      <c r="C367">
        <v>2</v>
      </c>
      <c r="D367">
        <v>16</v>
      </c>
      <c r="E367">
        <v>10</v>
      </c>
      <c r="F367">
        <v>0</v>
      </c>
    </row>
    <row r="368" spans="1:6" x14ac:dyDescent="0.25">
      <c r="A368" t="s">
        <v>152</v>
      </c>
      <c r="B368" t="s">
        <v>25</v>
      </c>
      <c r="C368">
        <v>2</v>
      </c>
      <c r="D368">
        <v>16</v>
      </c>
      <c r="E368">
        <v>10</v>
      </c>
      <c r="F368">
        <v>0</v>
      </c>
    </row>
    <row r="369" spans="1:6" x14ac:dyDescent="0.25">
      <c r="A369" t="s">
        <v>152</v>
      </c>
      <c r="B369" t="s">
        <v>25</v>
      </c>
      <c r="C369">
        <v>2</v>
      </c>
      <c r="D369">
        <v>16</v>
      </c>
      <c r="E369">
        <v>10</v>
      </c>
      <c r="F369">
        <v>0</v>
      </c>
    </row>
    <row r="370" spans="1:6" x14ac:dyDescent="0.25">
      <c r="A370" t="s">
        <v>152</v>
      </c>
      <c r="B370" t="s">
        <v>25</v>
      </c>
      <c r="C370">
        <v>3</v>
      </c>
      <c r="D370">
        <v>2</v>
      </c>
      <c r="E370">
        <v>15</v>
      </c>
      <c r="F370">
        <v>1</v>
      </c>
    </row>
    <row r="371" spans="1:6" x14ac:dyDescent="0.25">
      <c r="A371" t="s">
        <v>152</v>
      </c>
      <c r="B371" t="s">
        <v>25</v>
      </c>
      <c r="C371">
        <v>3</v>
      </c>
      <c r="D371">
        <v>2</v>
      </c>
      <c r="E371">
        <v>14</v>
      </c>
      <c r="F371">
        <v>1</v>
      </c>
    </row>
    <row r="372" spans="1:6" x14ac:dyDescent="0.25">
      <c r="A372" t="s">
        <v>152</v>
      </c>
      <c r="B372" t="s">
        <v>25</v>
      </c>
      <c r="C372">
        <v>3</v>
      </c>
      <c r="D372">
        <v>2</v>
      </c>
      <c r="E372">
        <v>13</v>
      </c>
      <c r="F372">
        <v>1</v>
      </c>
    </row>
    <row r="373" spans="1:6" x14ac:dyDescent="0.25">
      <c r="A373" t="s">
        <v>152</v>
      </c>
      <c r="B373" t="s">
        <v>25</v>
      </c>
      <c r="C373">
        <v>3</v>
      </c>
      <c r="D373">
        <v>3</v>
      </c>
      <c r="E373">
        <v>12</v>
      </c>
      <c r="F373">
        <v>1</v>
      </c>
    </row>
    <row r="374" spans="1:6" x14ac:dyDescent="0.25">
      <c r="A374" t="s">
        <v>152</v>
      </c>
      <c r="B374" t="s">
        <v>25</v>
      </c>
      <c r="C374">
        <v>3</v>
      </c>
      <c r="D374">
        <v>6</v>
      </c>
      <c r="E374">
        <v>11</v>
      </c>
      <c r="F374">
        <v>1</v>
      </c>
    </row>
    <row r="375" spans="1:6" x14ac:dyDescent="0.25">
      <c r="A375" t="s">
        <v>152</v>
      </c>
      <c r="B375" t="s">
        <v>25</v>
      </c>
      <c r="C375">
        <v>3</v>
      </c>
      <c r="D375">
        <v>7</v>
      </c>
      <c r="E375">
        <v>10</v>
      </c>
      <c r="F375">
        <v>1</v>
      </c>
    </row>
    <row r="376" spans="1:6" x14ac:dyDescent="0.25">
      <c r="A376" t="s">
        <v>152</v>
      </c>
      <c r="B376" t="s">
        <v>25</v>
      </c>
      <c r="C376">
        <v>3</v>
      </c>
      <c r="D376">
        <v>7</v>
      </c>
      <c r="E376">
        <v>9</v>
      </c>
      <c r="F376">
        <v>1</v>
      </c>
    </row>
    <row r="377" spans="1:6" x14ac:dyDescent="0.25">
      <c r="A377" t="s">
        <v>152</v>
      </c>
      <c r="B377" t="s">
        <v>25</v>
      </c>
      <c r="C377">
        <v>3</v>
      </c>
      <c r="D377">
        <v>16</v>
      </c>
      <c r="E377">
        <v>9</v>
      </c>
      <c r="F377">
        <v>0</v>
      </c>
    </row>
    <row r="378" spans="1:6" x14ac:dyDescent="0.25">
      <c r="A378" t="s">
        <v>152</v>
      </c>
      <c r="B378" t="s">
        <v>25</v>
      </c>
      <c r="C378">
        <v>3</v>
      </c>
      <c r="D378">
        <v>16</v>
      </c>
      <c r="E378">
        <v>9</v>
      </c>
      <c r="F378">
        <v>0</v>
      </c>
    </row>
    <row r="379" spans="1:6" x14ac:dyDescent="0.25">
      <c r="A379" t="s">
        <v>152</v>
      </c>
      <c r="B379" t="s">
        <v>25</v>
      </c>
      <c r="C379">
        <v>3</v>
      </c>
      <c r="D379">
        <v>16</v>
      </c>
      <c r="E379">
        <v>9</v>
      </c>
      <c r="F379">
        <v>0</v>
      </c>
    </row>
    <row r="380" spans="1:6" x14ac:dyDescent="0.25">
      <c r="A380" t="s">
        <v>152</v>
      </c>
      <c r="B380" t="s">
        <v>25</v>
      </c>
      <c r="C380">
        <v>3</v>
      </c>
      <c r="D380">
        <v>16</v>
      </c>
      <c r="E380">
        <v>9</v>
      </c>
      <c r="F380">
        <v>0</v>
      </c>
    </row>
    <row r="381" spans="1:6" x14ac:dyDescent="0.25">
      <c r="A381" t="s">
        <v>152</v>
      </c>
      <c r="B381" t="s">
        <v>25</v>
      </c>
      <c r="C381">
        <v>3</v>
      </c>
      <c r="D381">
        <v>16</v>
      </c>
      <c r="E381">
        <v>9</v>
      </c>
      <c r="F381">
        <v>0</v>
      </c>
    </row>
    <row r="382" spans="1:6" x14ac:dyDescent="0.25">
      <c r="A382" t="s">
        <v>152</v>
      </c>
      <c r="B382" t="s">
        <v>25</v>
      </c>
      <c r="C382">
        <v>3</v>
      </c>
      <c r="D382">
        <v>16</v>
      </c>
      <c r="E382">
        <v>9</v>
      </c>
      <c r="F382">
        <v>0</v>
      </c>
    </row>
    <row r="383" spans="1:6" x14ac:dyDescent="0.25">
      <c r="A383" t="s">
        <v>152</v>
      </c>
      <c r="B383" t="s">
        <v>25</v>
      </c>
      <c r="C383">
        <v>3</v>
      </c>
      <c r="D383">
        <v>16</v>
      </c>
      <c r="E383">
        <v>9</v>
      </c>
      <c r="F383">
        <v>0</v>
      </c>
    </row>
    <row r="384" spans="1:6" x14ac:dyDescent="0.25">
      <c r="A384" t="s">
        <v>152</v>
      </c>
      <c r="B384" t="s">
        <v>25</v>
      </c>
      <c r="C384">
        <v>3</v>
      </c>
      <c r="D384">
        <v>16</v>
      </c>
      <c r="E384">
        <v>9</v>
      </c>
      <c r="F384">
        <v>0</v>
      </c>
    </row>
    <row r="385" spans="1:6" x14ac:dyDescent="0.25">
      <c r="A385" t="s">
        <v>152</v>
      </c>
      <c r="B385" t="s">
        <v>25</v>
      </c>
      <c r="C385">
        <v>3</v>
      </c>
      <c r="D385">
        <v>16</v>
      </c>
      <c r="E385">
        <v>9</v>
      </c>
      <c r="F385">
        <v>0</v>
      </c>
    </row>
    <row r="386" spans="1:6" x14ac:dyDescent="0.25">
      <c r="A386" t="s">
        <v>152</v>
      </c>
      <c r="B386" t="s">
        <v>25</v>
      </c>
      <c r="C386">
        <v>4</v>
      </c>
      <c r="D386">
        <v>2</v>
      </c>
      <c r="E386">
        <v>15</v>
      </c>
      <c r="F386">
        <v>1</v>
      </c>
    </row>
    <row r="387" spans="1:6" x14ac:dyDescent="0.25">
      <c r="A387" t="s">
        <v>152</v>
      </c>
      <c r="B387" t="s">
        <v>25</v>
      </c>
      <c r="C387">
        <v>4</v>
      </c>
      <c r="D387">
        <v>3</v>
      </c>
      <c r="E387">
        <v>14</v>
      </c>
      <c r="F387">
        <v>1</v>
      </c>
    </row>
    <row r="388" spans="1:6" x14ac:dyDescent="0.25">
      <c r="A388" t="s">
        <v>152</v>
      </c>
      <c r="B388" t="s">
        <v>25</v>
      </c>
      <c r="C388">
        <v>4</v>
      </c>
      <c r="D388">
        <v>3</v>
      </c>
      <c r="E388">
        <v>13</v>
      </c>
      <c r="F388">
        <v>1</v>
      </c>
    </row>
    <row r="389" spans="1:6" x14ac:dyDescent="0.25">
      <c r="A389" t="s">
        <v>152</v>
      </c>
      <c r="B389" t="s">
        <v>25</v>
      </c>
      <c r="C389">
        <v>4</v>
      </c>
      <c r="D389">
        <v>4</v>
      </c>
      <c r="E389">
        <v>12</v>
      </c>
      <c r="F389">
        <v>1</v>
      </c>
    </row>
    <row r="390" spans="1:6" x14ac:dyDescent="0.25">
      <c r="A390" t="s">
        <v>152</v>
      </c>
      <c r="B390" t="s">
        <v>25</v>
      </c>
      <c r="C390">
        <v>4</v>
      </c>
      <c r="D390">
        <v>7</v>
      </c>
      <c r="E390">
        <v>11</v>
      </c>
      <c r="F390">
        <v>1</v>
      </c>
    </row>
    <row r="391" spans="1:6" x14ac:dyDescent="0.25">
      <c r="A391" t="s">
        <v>152</v>
      </c>
      <c r="B391" t="s">
        <v>25</v>
      </c>
      <c r="C391">
        <v>4</v>
      </c>
      <c r="D391">
        <v>7</v>
      </c>
      <c r="E391">
        <v>10</v>
      </c>
      <c r="F391">
        <v>1</v>
      </c>
    </row>
    <row r="392" spans="1:6" x14ac:dyDescent="0.25">
      <c r="A392" t="s">
        <v>152</v>
      </c>
      <c r="B392" t="s">
        <v>25</v>
      </c>
      <c r="C392">
        <v>4</v>
      </c>
      <c r="D392">
        <v>14</v>
      </c>
      <c r="E392">
        <v>9</v>
      </c>
      <c r="F392">
        <v>1</v>
      </c>
    </row>
    <row r="393" spans="1:6" x14ac:dyDescent="0.25">
      <c r="A393" t="s">
        <v>152</v>
      </c>
      <c r="B393" t="s">
        <v>25</v>
      </c>
      <c r="C393">
        <v>4</v>
      </c>
      <c r="D393">
        <v>16</v>
      </c>
      <c r="E393">
        <v>9</v>
      </c>
      <c r="F393">
        <v>0</v>
      </c>
    </row>
    <row r="394" spans="1:6" x14ac:dyDescent="0.25">
      <c r="A394" t="s">
        <v>152</v>
      </c>
      <c r="B394" t="s">
        <v>25</v>
      </c>
      <c r="C394">
        <v>4</v>
      </c>
      <c r="D394">
        <v>16</v>
      </c>
      <c r="E394">
        <v>9</v>
      </c>
      <c r="F394">
        <v>0</v>
      </c>
    </row>
    <row r="395" spans="1:6" x14ac:dyDescent="0.25">
      <c r="A395" t="s">
        <v>152</v>
      </c>
      <c r="B395" t="s">
        <v>25</v>
      </c>
      <c r="C395">
        <v>4</v>
      </c>
      <c r="D395">
        <v>16</v>
      </c>
      <c r="E395">
        <v>9</v>
      </c>
      <c r="F395">
        <v>0</v>
      </c>
    </row>
    <row r="396" spans="1:6" x14ac:dyDescent="0.25">
      <c r="A396" t="s">
        <v>152</v>
      </c>
      <c r="B396" t="s">
        <v>25</v>
      </c>
      <c r="C396">
        <v>4</v>
      </c>
      <c r="D396">
        <v>16</v>
      </c>
      <c r="E396">
        <v>9</v>
      </c>
      <c r="F396">
        <v>0</v>
      </c>
    </row>
    <row r="397" spans="1:6" x14ac:dyDescent="0.25">
      <c r="A397" t="s">
        <v>152</v>
      </c>
      <c r="B397" t="s">
        <v>25</v>
      </c>
      <c r="C397">
        <v>4</v>
      </c>
      <c r="D397">
        <v>16</v>
      </c>
      <c r="E397">
        <v>9</v>
      </c>
      <c r="F397">
        <v>0</v>
      </c>
    </row>
    <row r="398" spans="1:6" x14ac:dyDescent="0.25">
      <c r="A398" t="s">
        <v>152</v>
      </c>
      <c r="B398" t="s">
        <v>25</v>
      </c>
      <c r="C398">
        <v>4</v>
      </c>
      <c r="D398">
        <v>16</v>
      </c>
      <c r="E398">
        <v>9</v>
      </c>
      <c r="F398">
        <v>0</v>
      </c>
    </row>
    <row r="399" spans="1:6" x14ac:dyDescent="0.25">
      <c r="A399" t="s">
        <v>152</v>
      </c>
      <c r="B399" t="s">
        <v>25</v>
      </c>
      <c r="C399">
        <v>4</v>
      </c>
      <c r="D399">
        <v>16</v>
      </c>
      <c r="E399">
        <v>9</v>
      </c>
      <c r="F399">
        <v>0</v>
      </c>
    </row>
    <row r="400" spans="1:6" x14ac:dyDescent="0.25">
      <c r="A400" t="s">
        <v>152</v>
      </c>
      <c r="B400" t="s">
        <v>25</v>
      </c>
      <c r="C400">
        <v>4</v>
      </c>
      <c r="D400">
        <v>16</v>
      </c>
      <c r="E400">
        <v>9</v>
      </c>
      <c r="F400">
        <v>0</v>
      </c>
    </row>
    <row r="401" spans="1:6" x14ac:dyDescent="0.25">
      <c r="A401" t="s">
        <v>152</v>
      </c>
      <c r="B401" t="s">
        <v>25</v>
      </c>
      <c r="C401">
        <v>4</v>
      </c>
      <c r="D401">
        <v>16</v>
      </c>
      <c r="E401">
        <v>9</v>
      </c>
      <c r="F401">
        <v>0</v>
      </c>
    </row>
    <row r="402" spans="1:6" x14ac:dyDescent="0.25">
      <c r="A402" t="s">
        <v>152</v>
      </c>
      <c r="B402" t="s">
        <v>25</v>
      </c>
      <c r="C402">
        <v>5</v>
      </c>
      <c r="D402">
        <v>3</v>
      </c>
      <c r="E402">
        <v>15</v>
      </c>
      <c r="F402">
        <v>1</v>
      </c>
    </row>
    <row r="403" spans="1:6" x14ac:dyDescent="0.25">
      <c r="A403" t="s">
        <v>152</v>
      </c>
      <c r="B403" t="s">
        <v>25</v>
      </c>
      <c r="C403">
        <v>5</v>
      </c>
      <c r="D403">
        <v>4</v>
      </c>
      <c r="E403">
        <v>14</v>
      </c>
      <c r="F403">
        <v>1</v>
      </c>
    </row>
    <row r="404" spans="1:6" x14ac:dyDescent="0.25">
      <c r="A404" t="s">
        <v>152</v>
      </c>
      <c r="B404" t="s">
        <v>25</v>
      </c>
      <c r="C404">
        <v>5</v>
      </c>
      <c r="D404">
        <v>4</v>
      </c>
      <c r="E404">
        <v>13</v>
      </c>
      <c r="F404">
        <v>1</v>
      </c>
    </row>
    <row r="405" spans="1:6" x14ac:dyDescent="0.25">
      <c r="A405" t="s">
        <v>152</v>
      </c>
      <c r="B405" t="s">
        <v>25</v>
      </c>
      <c r="C405">
        <v>5</v>
      </c>
      <c r="D405">
        <v>7</v>
      </c>
      <c r="E405">
        <v>12</v>
      </c>
      <c r="F405">
        <v>1</v>
      </c>
    </row>
    <row r="406" spans="1:6" x14ac:dyDescent="0.25">
      <c r="A406" t="s">
        <v>152</v>
      </c>
      <c r="B406" t="s">
        <v>25</v>
      </c>
      <c r="C406">
        <v>5</v>
      </c>
      <c r="D406">
        <v>7</v>
      </c>
      <c r="E406">
        <v>11</v>
      </c>
      <c r="F406">
        <v>1</v>
      </c>
    </row>
    <row r="407" spans="1:6" x14ac:dyDescent="0.25">
      <c r="A407" t="s">
        <v>152</v>
      </c>
      <c r="B407" t="s">
        <v>25</v>
      </c>
      <c r="C407">
        <v>5</v>
      </c>
      <c r="D407">
        <v>8</v>
      </c>
      <c r="E407">
        <v>10</v>
      </c>
      <c r="F407">
        <v>1</v>
      </c>
    </row>
    <row r="408" spans="1:6" x14ac:dyDescent="0.25">
      <c r="A408" t="s">
        <v>152</v>
      </c>
      <c r="B408" t="s">
        <v>25</v>
      </c>
      <c r="C408">
        <v>5</v>
      </c>
      <c r="D408">
        <v>9</v>
      </c>
      <c r="E408">
        <v>9</v>
      </c>
      <c r="F408">
        <v>1</v>
      </c>
    </row>
    <row r="409" spans="1:6" x14ac:dyDescent="0.25">
      <c r="A409" t="s">
        <v>152</v>
      </c>
      <c r="B409" t="s">
        <v>25</v>
      </c>
      <c r="C409">
        <v>5</v>
      </c>
      <c r="D409">
        <v>16</v>
      </c>
      <c r="E409">
        <v>9</v>
      </c>
      <c r="F409">
        <v>0</v>
      </c>
    </row>
    <row r="410" spans="1:6" x14ac:dyDescent="0.25">
      <c r="A410" t="s">
        <v>152</v>
      </c>
      <c r="B410" t="s">
        <v>25</v>
      </c>
      <c r="C410">
        <v>5</v>
      </c>
      <c r="D410">
        <v>16</v>
      </c>
      <c r="E410">
        <v>9</v>
      </c>
      <c r="F410">
        <v>0</v>
      </c>
    </row>
    <row r="411" spans="1:6" x14ac:dyDescent="0.25">
      <c r="A411" t="s">
        <v>152</v>
      </c>
      <c r="B411" t="s">
        <v>25</v>
      </c>
      <c r="C411">
        <v>5</v>
      </c>
      <c r="D411">
        <v>16</v>
      </c>
      <c r="E411">
        <v>9</v>
      </c>
      <c r="F411">
        <v>0</v>
      </c>
    </row>
    <row r="412" spans="1:6" x14ac:dyDescent="0.25">
      <c r="A412" t="s">
        <v>152</v>
      </c>
      <c r="B412" t="s">
        <v>25</v>
      </c>
      <c r="C412">
        <v>5</v>
      </c>
      <c r="D412">
        <v>16</v>
      </c>
      <c r="E412">
        <v>9</v>
      </c>
      <c r="F412">
        <v>0</v>
      </c>
    </row>
    <row r="413" spans="1:6" x14ac:dyDescent="0.25">
      <c r="A413" t="s">
        <v>152</v>
      </c>
      <c r="B413" t="s">
        <v>25</v>
      </c>
      <c r="C413">
        <v>5</v>
      </c>
      <c r="D413">
        <v>16</v>
      </c>
      <c r="E413">
        <v>9</v>
      </c>
      <c r="F413">
        <v>0</v>
      </c>
    </row>
    <row r="414" spans="1:6" x14ac:dyDescent="0.25">
      <c r="A414" t="s">
        <v>152</v>
      </c>
      <c r="B414" t="s">
        <v>25</v>
      </c>
      <c r="C414">
        <v>5</v>
      </c>
      <c r="D414">
        <v>16</v>
      </c>
      <c r="E414">
        <v>9</v>
      </c>
      <c r="F414">
        <v>0</v>
      </c>
    </row>
    <row r="415" spans="1:6" x14ac:dyDescent="0.25">
      <c r="A415" t="s">
        <v>152</v>
      </c>
      <c r="B415" t="s">
        <v>25</v>
      </c>
      <c r="C415">
        <v>5</v>
      </c>
      <c r="D415">
        <v>16</v>
      </c>
      <c r="E415">
        <v>9</v>
      </c>
      <c r="F415">
        <v>0</v>
      </c>
    </row>
    <row r="416" spans="1:6" x14ac:dyDescent="0.25">
      <c r="A416" t="s">
        <v>152</v>
      </c>
      <c r="B416" t="s">
        <v>25</v>
      </c>
      <c r="C416">
        <v>5</v>
      </c>
      <c r="D416">
        <v>16</v>
      </c>
      <c r="E416">
        <v>9</v>
      </c>
      <c r="F416">
        <v>0</v>
      </c>
    </row>
    <row r="417" spans="1:6" x14ac:dyDescent="0.25">
      <c r="A417" t="s">
        <v>152</v>
      </c>
      <c r="B417" t="s">
        <v>25</v>
      </c>
      <c r="C417">
        <v>5</v>
      </c>
      <c r="D417">
        <v>16</v>
      </c>
      <c r="E417">
        <v>9</v>
      </c>
      <c r="F417">
        <v>0</v>
      </c>
    </row>
    <row r="418" spans="1:6" x14ac:dyDescent="0.25">
      <c r="A418" t="s">
        <v>152</v>
      </c>
      <c r="B418" t="s">
        <v>26</v>
      </c>
      <c r="C418">
        <v>1</v>
      </c>
      <c r="D418">
        <v>3</v>
      </c>
      <c r="E418">
        <v>31</v>
      </c>
      <c r="F418">
        <v>1</v>
      </c>
    </row>
    <row r="419" spans="1:6" x14ac:dyDescent="0.25">
      <c r="A419" t="s">
        <v>152</v>
      </c>
      <c r="B419" t="s">
        <v>26</v>
      </c>
      <c r="C419">
        <v>1</v>
      </c>
      <c r="D419">
        <v>3</v>
      </c>
      <c r="E419">
        <v>30</v>
      </c>
      <c r="F419">
        <v>1</v>
      </c>
    </row>
    <row r="420" spans="1:6" x14ac:dyDescent="0.25">
      <c r="A420" t="s">
        <v>152</v>
      </c>
      <c r="B420" t="s">
        <v>26</v>
      </c>
      <c r="C420">
        <v>1</v>
      </c>
      <c r="D420">
        <v>3</v>
      </c>
      <c r="E420">
        <v>29</v>
      </c>
      <c r="F420">
        <v>1</v>
      </c>
    </row>
    <row r="421" spans="1:6" x14ac:dyDescent="0.25">
      <c r="A421" t="s">
        <v>152</v>
      </c>
      <c r="B421" t="s">
        <v>26</v>
      </c>
      <c r="C421">
        <v>1</v>
      </c>
      <c r="D421">
        <v>4</v>
      </c>
      <c r="E421">
        <v>28</v>
      </c>
      <c r="F421">
        <v>1</v>
      </c>
    </row>
    <row r="422" spans="1:6" x14ac:dyDescent="0.25">
      <c r="A422" t="s">
        <v>152</v>
      </c>
      <c r="B422" t="s">
        <v>26</v>
      </c>
      <c r="C422">
        <v>1</v>
      </c>
      <c r="D422">
        <v>4</v>
      </c>
      <c r="E422">
        <v>27</v>
      </c>
      <c r="F422">
        <v>1</v>
      </c>
    </row>
    <row r="423" spans="1:6" x14ac:dyDescent="0.25">
      <c r="A423" t="s">
        <v>152</v>
      </c>
      <c r="B423" t="s">
        <v>26</v>
      </c>
      <c r="C423">
        <v>1</v>
      </c>
      <c r="D423">
        <v>6</v>
      </c>
      <c r="E423">
        <v>26</v>
      </c>
      <c r="F423">
        <v>1</v>
      </c>
    </row>
    <row r="424" spans="1:6" x14ac:dyDescent="0.25">
      <c r="A424" t="s">
        <v>152</v>
      </c>
      <c r="B424" t="s">
        <v>26</v>
      </c>
      <c r="C424">
        <v>1</v>
      </c>
      <c r="D424">
        <v>6</v>
      </c>
      <c r="E424">
        <v>25</v>
      </c>
      <c r="F424">
        <v>1</v>
      </c>
    </row>
    <row r="425" spans="1:6" x14ac:dyDescent="0.25">
      <c r="A425" t="s">
        <v>152</v>
      </c>
      <c r="B425" t="s">
        <v>26</v>
      </c>
      <c r="C425">
        <v>1</v>
      </c>
      <c r="D425">
        <v>7</v>
      </c>
      <c r="E425">
        <v>24</v>
      </c>
      <c r="F425">
        <v>1</v>
      </c>
    </row>
    <row r="426" spans="1:6" x14ac:dyDescent="0.25">
      <c r="A426" t="s">
        <v>152</v>
      </c>
      <c r="B426" t="s">
        <v>26</v>
      </c>
      <c r="C426">
        <v>1</v>
      </c>
      <c r="D426">
        <v>7</v>
      </c>
      <c r="E426">
        <v>23</v>
      </c>
      <c r="F426">
        <v>1</v>
      </c>
    </row>
    <row r="427" spans="1:6" x14ac:dyDescent="0.25">
      <c r="A427" t="s">
        <v>152</v>
      </c>
      <c r="B427" t="s">
        <v>26</v>
      </c>
      <c r="C427">
        <v>1</v>
      </c>
      <c r="D427">
        <v>7</v>
      </c>
      <c r="E427">
        <v>22</v>
      </c>
      <c r="F427">
        <v>1</v>
      </c>
    </row>
    <row r="428" spans="1:6" x14ac:dyDescent="0.25">
      <c r="A428" t="s">
        <v>152</v>
      </c>
      <c r="B428" t="s">
        <v>26</v>
      </c>
      <c r="C428">
        <v>1</v>
      </c>
      <c r="D428">
        <v>7</v>
      </c>
      <c r="E428">
        <v>21</v>
      </c>
      <c r="F428">
        <v>1</v>
      </c>
    </row>
    <row r="429" spans="1:6" x14ac:dyDescent="0.25">
      <c r="A429" t="s">
        <v>152</v>
      </c>
      <c r="B429" t="s">
        <v>26</v>
      </c>
      <c r="C429">
        <v>1</v>
      </c>
      <c r="D429">
        <v>9</v>
      </c>
      <c r="E429">
        <v>20</v>
      </c>
      <c r="F429">
        <v>1</v>
      </c>
    </row>
    <row r="430" spans="1:6" x14ac:dyDescent="0.25">
      <c r="A430" t="s">
        <v>152</v>
      </c>
      <c r="B430" t="s">
        <v>26</v>
      </c>
      <c r="C430">
        <v>1</v>
      </c>
      <c r="D430">
        <v>9</v>
      </c>
      <c r="E430">
        <v>19</v>
      </c>
      <c r="F430">
        <v>1</v>
      </c>
    </row>
    <row r="431" spans="1:6" x14ac:dyDescent="0.25">
      <c r="A431" t="s">
        <v>152</v>
      </c>
      <c r="B431" t="s">
        <v>26</v>
      </c>
      <c r="C431">
        <v>1</v>
      </c>
      <c r="D431">
        <v>12</v>
      </c>
      <c r="E431">
        <v>18</v>
      </c>
      <c r="F431">
        <v>1</v>
      </c>
    </row>
    <row r="432" spans="1:6" x14ac:dyDescent="0.25">
      <c r="A432" t="s">
        <v>152</v>
      </c>
      <c r="B432" t="s">
        <v>26</v>
      </c>
      <c r="C432">
        <v>1</v>
      </c>
      <c r="D432">
        <v>13</v>
      </c>
      <c r="E432">
        <v>17</v>
      </c>
      <c r="F432">
        <v>1</v>
      </c>
    </row>
    <row r="433" spans="1:6" x14ac:dyDescent="0.25">
      <c r="A433" t="s">
        <v>152</v>
      </c>
      <c r="B433" t="s">
        <v>26</v>
      </c>
      <c r="C433">
        <v>1</v>
      </c>
      <c r="D433">
        <v>16</v>
      </c>
      <c r="E433">
        <v>17</v>
      </c>
      <c r="F433">
        <v>0</v>
      </c>
    </row>
    <row r="434" spans="1:6" x14ac:dyDescent="0.25">
      <c r="A434" t="s">
        <v>152</v>
      </c>
      <c r="B434" t="s">
        <v>26</v>
      </c>
      <c r="C434">
        <v>1</v>
      </c>
      <c r="D434">
        <v>16</v>
      </c>
      <c r="E434">
        <v>17</v>
      </c>
      <c r="F434">
        <v>0</v>
      </c>
    </row>
    <row r="435" spans="1:6" x14ac:dyDescent="0.25">
      <c r="A435" t="s">
        <v>152</v>
      </c>
      <c r="B435" t="s">
        <v>26</v>
      </c>
      <c r="C435">
        <v>1</v>
      </c>
      <c r="D435">
        <v>16</v>
      </c>
      <c r="E435">
        <v>17</v>
      </c>
      <c r="F435">
        <v>0</v>
      </c>
    </row>
    <row r="436" spans="1:6" x14ac:dyDescent="0.25">
      <c r="A436" t="s">
        <v>152</v>
      </c>
      <c r="B436" t="s">
        <v>26</v>
      </c>
      <c r="C436">
        <v>1</v>
      </c>
      <c r="D436">
        <v>16</v>
      </c>
      <c r="E436">
        <v>17</v>
      </c>
      <c r="F436">
        <v>0</v>
      </c>
    </row>
    <row r="437" spans="1:6" x14ac:dyDescent="0.25">
      <c r="A437" t="s">
        <v>152</v>
      </c>
      <c r="B437" t="s">
        <v>26</v>
      </c>
      <c r="C437">
        <v>1</v>
      </c>
      <c r="D437">
        <v>16</v>
      </c>
      <c r="E437">
        <v>17</v>
      </c>
      <c r="F437">
        <v>0</v>
      </c>
    </row>
    <row r="438" spans="1:6" x14ac:dyDescent="0.25">
      <c r="A438" t="s">
        <v>152</v>
      </c>
      <c r="B438" t="s">
        <v>26</v>
      </c>
      <c r="C438">
        <v>1</v>
      </c>
      <c r="D438">
        <v>16</v>
      </c>
      <c r="E438">
        <v>17</v>
      </c>
      <c r="F438">
        <v>0</v>
      </c>
    </row>
    <row r="439" spans="1:6" x14ac:dyDescent="0.25">
      <c r="A439" t="s">
        <v>152</v>
      </c>
      <c r="B439" t="s">
        <v>26</v>
      </c>
      <c r="C439">
        <v>1</v>
      </c>
      <c r="D439">
        <v>16</v>
      </c>
      <c r="E439">
        <v>17</v>
      </c>
      <c r="F439">
        <v>0</v>
      </c>
    </row>
    <row r="440" spans="1:6" x14ac:dyDescent="0.25">
      <c r="A440" t="s">
        <v>152</v>
      </c>
      <c r="B440" t="s">
        <v>26</v>
      </c>
      <c r="C440">
        <v>1</v>
      </c>
      <c r="D440">
        <v>16</v>
      </c>
      <c r="E440">
        <v>17</v>
      </c>
      <c r="F440">
        <v>0</v>
      </c>
    </row>
    <row r="441" spans="1:6" x14ac:dyDescent="0.25">
      <c r="A441" t="s">
        <v>152</v>
      </c>
      <c r="B441" t="s">
        <v>26</v>
      </c>
      <c r="C441">
        <v>1</v>
      </c>
      <c r="D441">
        <v>16</v>
      </c>
      <c r="E441">
        <v>17</v>
      </c>
      <c r="F441">
        <v>0</v>
      </c>
    </row>
    <row r="442" spans="1:6" x14ac:dyDescent="0.25">
      <c r="A442" t="s">
        <v>152</v>
      </c>
      <c r="B442" t="s">
        <v>26</v>
      </c>
      <c r="C442">
        <v>1</v>
      </c>
      <c r="D442">
        <v>16</v>
      </c>
      <c r="E442">
        <v>17</v>
      </c>
      <c r="F442">
        <v>0</v>
      </c>
    </row>
    <row r="443" spans="1:6" x14ac:dyDescent="0.25">
      <c r="A443" t="s">
        <v>152</v>
      </c>
      <c r="B443" t="s">
        <v>26</v>
      </c>
      <c r="C443">
        <v>1</v>
      </c>
      <c r="D443">
        <v>16</v>
      </c>
      <c r="E443">
        <v>17</v>
      </c>
      <c r="F443">
        <v>0</v>
      </c>
    </row>
    <row r="444" spans="1:6" x14ac:dyDescent="0.25">
      <c r="A444" t="s">
        <v>152</v>
      </c>
      <c r="B444" t="s">
        <v>26</v>
      </c>
      <c r="C444">
        <v>1</v>
      </c>
      <c r="D444">
        <v>16</v>
      </c>
      <c r="E444">
        <v>17</v>
      </c>
      <c r="F444">
        <v>0</v>
      </c>
    </row>
    <row r="445" spans="1:6" x14ac:dyDescent="0.25">
      <c r="A445" t="s">
        <v>152</v>
      </c>
      <c r="B445" t="s">
        <v>26</v>
      </c>
      <c r="C445">
        <v>1</v>
      </c>
      <c r="D445">
        <v>16</v>
      </c>
      <c r="E445">
        <v>17</v>
      </c>
      <c r="F445">
        <v>0</v>
      </c>
    </row>
    <row r="446" spans="1:6" x14ac:dyDescent="0.25">
      <c r="A446" t="s">
        <v>152</v>
      </c>
      <c r="B446" t="s">
        <v>26</v>
      </c>
      <c r="C446">
        <v>1</v>
      </c>
      <c r="D446">
        <v>16</v>
      </c>
      <c r="E446">
        <v>17</v>
      </c>
      <c r="F446">
        <v>0</v>
      </c>
    </row>
    <row r="447" spans="1:6" x14ac:dyDescent="0.25">
      <c r="A447" t="s">
        <v>152</v>
      </c>
      <c r="B447" t="s">
        <v>26</v>
      </c>
      <c r="C447">
        <v>1</v>
      </c>
      <c r="D447">
        <v>16</v>
      </c>
      <c r="E447">
        <v>17</v>
      </c>
      <c r="F447">
        <v>0</v>
      </c>
    </row>
    <row r="448" spans="1:6" x14ac:dyDescent="0.25">
      <c r="A448" t="s">
        <v>152</v>
      </c>
      <c r="B448" t="s">
        <v>26</v>
      </c>
      <c r="C448">
        <v>1</v>
      </c>
      <c r="D448">
        <v>16</v>
      </c>
      <c r="E448">
        <v>17</v>
      </c>
      <c r="F448">
        <v>0</v>
      </c>
    </row>
    <row r="449" spans="1:6" x14ac:dyDescent="0.25">
      <c r="A449" t="s">
        <v>152</v>
      </c>
      <c r="B449" t="s">
        <v>26</v>
      </c>
      <c r="C449">
        <v>1</v>
      </c>
      <c r="D449">
        <v>16</v>
      </c>
      <c r="E449">
        <v>17</v>
      </c>
      <c r="F449">
        <v>0</v>
      </c>
    </row>
    <row r="450" spans="1:6" x14ac:dyDescent="0.25">
      <c r="A450" t="s">
        <v>152</v>
      </c>
      <c r="B450" t="s">
        <v>26</v>
      </c>
      <c r="C450">
        <v>2</v>
      </c>
      <c r="D450">
        <v>2</v>
      </c>
      <c r="E450">
        <v>31</v>
      </c>
      <c r="F450">
        <v>1</v>
      </c>
    </row>
    <row r="451" spans="1:6" x14ac:dyDescent="0.25">
      <c r="A451" t="s">
        <v>152</v>
      </c>
      <c r="B451" t="s">
        <v>26</v>
      </c>
      <c r="C451">
        <v>2</v>
      </c>
      <c r="D451">
        <v>3</v>
      </c>
      <c r="E451">
        <v>29</v>
      </c>
      <c r="F451">
        <v>1</v>
      </c>
    </row>
    <row r="452" spans="1:6" x14ac:dyDescent="0.25">
      <c r="A452" t="s">
        <v>152</v>
      </c>
      <c r="B452" t="s">
        <v>26</v>
      </c>
      <c r="C452">
        <v>2</v>
      </c>
      <c r="D452">
        <v>3</v>
      </c>
      <c r="E452">
        <v>29</v>
      </c>
      <c r="F452">
        <v>1</v>
      </c>
    </row>
    <row r="453" spans="1:6" x14ac:dyDescent="0.25">
      <c r="A453" t="s">
        <v>152</v>
      </c>
      <c r="B453" t="s">
        <v>26</v>
      </c>
      <c r="C453">
        <v>2</v>
      </c>
      <c r="D453">
        <v>4</v>
      </c>
      <c r="E453">
        <v>28</v>
      </c>
      <c r="F453">
        <v>1</v>
      </c>
    </row>
    <row r="454" spans="1:6" x14ac:dyDescent="0.25">
      <c r="A454" t="s">
        <v>152</v>
      </c>
      <c r="B454" t="s">
        <v>26</v>
      </c>
      <c r="C454">
        <v>2</v>
      </c>
      <c r="D454">
        <v>6</v>
      </c>
      <c r="E454">
        <v>26</v>
      </c>
      <c r="F454">
        <v>1</v>
      </c>
    </row>
    <row r="455" spans="1:6" x14ac:dyDescent="0.25">
      <c r="A455" t="s">
        <v>152</v>
      </c>
      <c r="B455" t="s">
        <v>26</v>
      </c>
      <c r="C455">
        <v>2</v>
      </c>
      <c r="D455">
        <v>6</v>
      </c>
      <c r="E455">
        <v>26</v>
      </c>
      <c r="F455">
        <v>1</v>
      </c>
    </row>
    <row r="456" spans="1:6" x14ac:dyDescent="0.25">
      <c r="A456" t="s">
        <v>152</v>
      </c>
      <c r="B456" t="s">
        <v>26</v>
      </c>
      <c r="C456">
        <v>2</v>
      </c>
      <c r="D456">
        <v>7</v>
      </c>
      <c r="E456">
        <v>22</v>
      </c>
      <c r="F456">
        <v>1</v>
      </c>
    </row>
    <row r="457" spans="1:6" x14ac:dyDescent="0.25">
      <c r="A457" t="s">
        <v>152</v>
      </c>
      <c r="B457" t="s">
        <v>26</v>
      </c>
      <c r="C457">
        <v>2</v>
      </c>
      <c r="D457">
        <v>7</v>
      </c>
      <c r="E457">
        <v>22</v>
      </c>
      <c r="F457">
        <v>1</v>
      </c>
    </row>
    <row r="458" spans="1:6" x14ac:dyDescent="0.25">
      <c r="A458" t="s">
        <v>152</v>
      </c>
      <c r="B458" t="s">
        <v>26</v>
      </c>
      <c r="C458">
        <v>2</v>
      </c>
      <c r="D458">
        <v>7</v>
      </c>
      <c r="E458">
        <v>22</v>
      </c>
      <c r="F458">
        <v>1</v>
      </c>
    </row>
    <row r="459" spans="1:6" x14ac:dyDescent="0.25">
      <c r="A459" t="s">
        <v>152</v>
      </c>
      <c r="B459" t="s">
        <v>26</v>
      </c>
      <c r="C459">
        <v>2</v>
      </c>
      <c r="D459">
        <v>7</v>
      </c>
      <c r="E459">
        <v>22</v>
      </c>
      <c r="F459">
        <v>1</v>
      </c>
    </row>
    <row r="460" spans="1:6" x14ac:dyDescent="0.25">
      <c r="A460" t="s">
        <v>152</v>
      </c>
      <c r="B460" t="s">
        <v>26</v>
      </c>
      <c r="C460">
        <v>2</v>
      </c>
      <c r="D460">
        <v>8</v>
      </c>
      <c r="E460">
        <v>20</v>
      </c>
      <c r="F460">
        <v>1</v>
      </c>
    </row>
    <row r="461" spans="1:6" x14ac:dyDescent="0.25">
      <c r="A461" t="s">
        <v>152</v>
      </c>
      <c r="B461" t="s">
        <v>26</v>
      </c>
      <c r="C461">
        <v>2</v>
      </c>
      <c r="D461">
        <v>8</v>
      </c>
      <c r="E461">
        <v>20</v>
      </c>
      <c r="F461">
        <v>1</v>
      </c>
    </row>
    <row r="462" spans="1:6" x14ac:dyDescent="0.25">
      <c r="A462" t="s">
        <v>152</v>
      </c>
      <c r="B462" t="s">
        <v>26</v>
      </c>
      <c r="C462">
        <v>2</v>
      </c>
      <c r="D462">
        <v>9</v>
      </c>
      <c r="E462">
        <v>19</v>
      </c>
      <c r="F462">
        <v>1</v>
      </c>
    </row>
    <row r="463" spans="1:6" x14ac:dyDescent="0.25">
      <c r="A463" t="s">
        <v>152</v>
      </c>
      <c r="B463" t="s">
        <v>26</v>
      </c>
      <c r="C463">
        <v>2</v>
      </c>
      <c r="D463">
        <v>12</v>
      </c>
      <c r="E463">
        <v>17</v>
      </c>
      <c r="F463">
        <v>1</v>
      </c>
    </row>
    <row r="464" spans="1:6" x14ac:dyDescent="0.25">
      <c r="A464" t="s">
        <v>152</v>
      </c>
      <c r="B464" t="s">
        <v>26</v>
      </c>
      <c r="C464">
        <v>2</v>
      </c>
      <c r="D464">
        <v>12</v>
      </c>
      <c r="E464">
        <v>17</v>
      </c>
      <c r="F464">
        <v>1</v>
      </c>
    </row>
    <row r="465" spans="1:6" x14ac:dyDescent="0.25">
      <c r="A465" t="s">
        <v>152</v>
      </c>
      <c r="B465" t="s">
        <v>26</v>
      </c>
      <c r="C465">
        <v>2</v>
      </c>
      <c r="D465">
        <v>13</v>
      </c>
      <c r="E465">
        <v>16</v>
      </c>
      <c r="F465">
        <v>1</v>
      </c>
    </row>
    <row r="466" spans="1:6" x14ac:dyDescent="0.25">
      <c r="A466" t="s">
        <v>152</v>
      </c>
      <c r="B466" t="s">
        <v>26</v>
      </c>
      <c r="C466">
        <v>2</v>
      </c>
      <c r="D466">
        <v>16</v>
      </c>
      <c r="E466">
        <v>16</v>
      </c>
      <c r="F466">
        <v>0</v>
      </c>
    </row>
    <row r="467" spans="1:6" x14ac:dyDescent="0.25">
      <c r="A467" t="s">
        <v>152</v>
      </c>
      <c r="B467" t="s">
        <v>26</v>
      </c>
      <c r="C467">
        <v>2</v>
      </c>
      <c r="D467">
        <v>16</v>
      </c>
      <c r="E467">
        <v>16</v>
      </c>
      <c r="F467">
        <v>0</v>
      </c>
    </row>
    <row r="468" spans="1:6" x14ac:dyDescent="0.25">
      <c r="A468" t="s">
        <v>152</v>
      </c>
      <c r="B468" t="s">
        <v>26</v>
      </c>
      <c r="C468">
        <v>2</v>
      </c>
      <c r="D468">
        <v>16</v>
      </c>
      <c r="E468">
        <v>16</v>
      </c>
      <c r="F468">
        <v>0</v>
      </c>
    </row>
    <row r="469" spans="1:6" x14ac:dyDescent="0.25">
      <c r="A469" t="s">
        <v>152</v>
      </c>
      <c r="B469" t="s">
        <v>26</v>
      </c>
      <c r="C469">
        <v>2</v>
      </c>
      <c r="D469">
        <v>16</v>
      </c>
      <c r="E469">
        <v>16</v>
      </c>
      <c r="F469">
        <v>0</v>
      </c>
    </row>
    <row r="470" spans="1:6" x14ac:dyDescent="0.25">
      <c r="A470" t="s">
        <v>152</v>
      </c>
      <c r="B470" t="s">
        <v>26</v>
      </c>
      <c r="C470">
        <v>2</v>
      </c>
      <c r="D470">
        <v>16</v>
      </c>
      <c r="E470">
        <v>16</v>
      </c>
      <c r="F470">
        <v>0</v>
      </c>
    </row>
    <row r="471" spans="1:6" x14ac:dyDescent="0.25">
      <c r="A471" t="s">
        <v>152</v>
      </c>
      <c r="B471" t="s">
        <v>26</v>
      </c>
      <c r="C471">
        <v>2</v>
      </c>
      <c r="D471">
        <v>16</v>
      </c>
      <c r="E471">
        <v>16</v>
      </c>
      <c r="F471">
        <v>0</v>
      </c>
    </row>
    <row r="472" spans="1:6" x14ac:dyDescent="0.25">
      <c r="A472" t="s">
        <v>152</v>
      </c>
      <c r="B472" t="s">
        <v>26</v>
      </c>
      <c r="C472">
        <v>2</v>
      </c>
      <c r="D472">
        <v>16</v>
      </c>
      <c r="E472">
        <v>16</v>
      </c>
      <c r="F472">
        <v>0</v>
      </c>
    </row>
    <row r="473" spans="1:6" x14ac:dyDescent="0.25">
      <c r="A473" t="s">
        <v>152</v>
      </c>
      <c r="B473" t="s">
        <v>26</v>
      </c>
      <c r="C473">
        <v>2</v>
      </c>
      <c r="D473">
        <v>16</v>
      </c>
      <c r="E473">
        <v>16</v>
      </c>
      <c r="F473">
        <v>0</v>
      </c>
    </row>
    <row r="474" spans="1:6" x14ac:dyDescent="0.25">
      <c r="A474" t="s">
        <v>152</v>
      </c>
      <c r="B474" t="s">
        <v>26</v>
      </c>
      <c r="C474">
        <v>2</v>
      </c>
      <c r="D474">
        <v>16</v>
      </c>
      <c r="E474">
        <v>16</v>
      </c>
      <c r="F474">
        <v>0</v>
      </c>
    </row>
    <row r="475" spans="1:6" x14ac:dyDescent="0.25">
      <c r="A475" t="s">
        <v>152</v>
      </c>
      <c r="B475" t="s">
        <v>26</v>
      </c>
      <c r="C475">
        <v>2</v>
      </c>
      <c r="D475">
        <v>16</v>
      </c>
      <c r="E475">
        <v>16</v>
      </c>
      <c r="F475">
        <v>0</v>
      </c>
    </row>
    <row r="476" spans="1:6" x14ac:dyDescent="0.25">
      <c r="A476" t="s">
        <v>152</v>
      </c>
      <c r="B476" t="s">
        <v>26</v>
      </c>
      <c r="C476">
        <v>2</v>
      </c>
      <c r="D476">
        <v>16</v>
      </c>
      <c r="E476">
        <v>16</v>
      </c>
      <c r="F476">
        <v>0</v>
      </c>
    </row>
    <row r="477" spans="1:6" x14ac:dyDescent="0.25">
      <c r="A477" t="s">
        <v>152</v>
      </c>
      <c r="B477" t="s">
        <v>26</v>
      </c>
      <c r="C477">
        <v>2</v>
      </c>
      <c r="D477">
        <v>16</v>
      </c>
      <c r="E477">
        <v>16</v>
      </c>
      <c r="F477">
        <v>0</v>
      </c>
    </row>
    <row r="478" spans="1:6" x14ac:dyDescent="0.25">
      <c r="A478" t="s">
        <v>152</v>
      </c>
      <c r="B478" t="s">
        <v>26</v>
      </c>
      <c r="C478">
        <v>2</v>
      </c>
      <c r="D478">
        <v>16</v>
      </c>
      <c r="E478">
        <v>16</v>
      </c>
      <c r="F478">
        <v>0</v>
      </c>
    </row>
    <row r="479" spans="1:6" x14ac:dyDescent="0.25">
      <c r="A479" t="s">
        <v>152</v>
      </c>
      <c r="B479" t="s">
        <v>26</v>
      </c>
      <c r="C479">
        <v>2</v>
      </c>
      <c r="D479">
        <v>16</v>
      </c>
      <c r="E479">
        <v>16</v>
      </c>
      <c r="F479">
        <v>0</v>
      </c>
    </row>
    <row r="480" spans="1:6" x14ac:dyDescent="0.25">
      <c r="A480" t="s">
        <v>152</v>
      </c>
      <c r="B480" t="s">
        <v>26</v>
      </c>
      <c r="C480">
        <v>2</v>
      </c>
      <c r="D480">
        <v>16</v>
      </c>
      <c r="E480">
        <v>16</v>
      </c>
      <c r="F480">
        <v>0</v>
      </c>
    </row>
    <row r="481" spans="1:6" x14ac:dyDescent="0.25">
      <c r="A481" t="s">
        <v>152</v>
      </c>
      <c r="B481" t="s">
        <v>26</v>
      </c>
      <c r="C481">
        <v>2</v>
      </c>
      <c r="D481">
        <v>16</v>
      </c>
      <c r="E481">
        <v>16</v>
      </c>
      <c r="F481">
        <v>0</v>
      </c>
    </row>
    <row r="482" spans="1:6" x14ac:dyDescent="0.25">
      <c r="A482" t="s">
        <v>152</v>
      </c>
      <c r="B482" t="s">
        <v>26</v>
      </c>
      <c r="C482">
        <v>3</v>
      </c>
      <c r="D482">
        <v>2</v>
      </c>
      <c r="E482">
        <v>31</v>
      </c>
      <c r="F482">
        <v>1</v>
      </c>
    </row>
    <row r="483" spans="1:6" x14ac:dyDescent="0.25">
      <c r="A483" t="s">
        <v>152</v>
      </c>
      <c r="B483" t="s">
        <v>26</v>
      </c>
      <c r="C483">
        <v>3</v>
      </c>
      <c r="D483">
        <v>3</v>
      </c>
      <c r="E483">
        <v>30</v>
      </c>
      <c r="F483">
        <v>1</v>
      </c>
    </row>
    <row r="484" spans="1:6" x14ac:dyDescent="0.25">
      <c r="A484" t="s">
        <v>152</v>
      </c>
      <c r="B484" t="s">
        <v>26</v>
      </c>
      <c r="C484">
        <v>3</v>
      </c>
      <c r="D484">
        <v>3</v>
      </c>
      <c r="E484">
        <v>29</v>
      </c>
      <c r="F484">
        <v>1</v>
      </c>
    </row>
    <row r="485" spans="1:6" x14ac:dyDescent="0.25">
      <c r="A485" t="s">
        <v>152</v>
      </c>
      <c r="B485" t="s">
        <v>26</v>
      </c>
      <c r="C485">
        <v>3</v>
      </c>
      <c r="D485">
        <v>3</v>
      </c>
      <c r="E485">
        <v>28</v>
      </c>
      <c r="F485">
        <v>1</v>
      </c>
    </row>
    <row r="486" spans="1:6" x14ac:dyDescent="0.25">
      <c r="A486" t="s">
        <v>152</v>
      </c>
      <c r="B486" t="s">
        <v>26</v>
      </c>
      <c r="C486">
        <v>3</v>
      </c>
      <c r="D486">
        <v>4</v>
      </c>
      <c r="E486">
        <v>27</v>
      </c>
      <c r="F486">
        <v>1</v>
      </c>
    </row>
    <row r="487" spans="1:6" x14ac:dyDescent="0.25">
      <c r="A487" t="s">
        <v>152</v>
      </c>
      <c r="B487" t="s">
        <v>26</v>
      </c>
      <c r="C487">
        <v>3</v>
      </c>
      <c r="D487">
        <v>5</v>
      </c>
      <c r="E487">
        <v>26</v>
      </c>
      <c r="F487">
        <v>1</v>
      </c>
    </row>
    <row r="488" spans="1:6" x14ac:dyDescent="0.25">
      <c r="A488" t="s">
        <v>152</v>
      </c>
      <c r="B488" t="s">
        <v>26</v>
      </c>
      <c r="C488">
        <v>3</v>
      </c>
      <c r="D488">
        <v>5</v>
      </c>
      <c r="E488">
        <v>25</v>
      </c>
      <c r="F488">
        <v>1</v>
      </c>
    </row>
    <row r="489" spans="1:6" x14ac:dyDescent="0.25">
      <c r="A489" t="s">
        <v>152</v>
      </c>
      <c r="B489" t="s">
        <v>26</v>
      </c>
      <c r="C489">
        <v>3</v>
      </c>
      <c r="D489">
        <v>6</v>
      </c>
      <c r="E489">
        <v>24</v>
      </c>
      <c r="F489">
        <v>1</v>
      </c>
    </row>
    <row r="490" spans="1:6" x14ac:dyDescent="0.25">
      <c r="A490" t="s">
        <v>152</v>
      </c>
      <c r="B490" t="s">
        <v>26</v>
      </c>
      <c r="C490">
        <v>3</v>
      </c>
      <c r="D490">
        <v>7</v>
      </c>
      <c r="E490">
        <v>23</v>
      </c>
      <c r="F490">
        <v>1</v>
      </c>
    </row>
    <row r="491" spans="1:6" x14ac:dyDescent="0.25">
      <c r="A491" t="s">
        <v>152</v>
      </c>
      <c r="B491" t="s">
        <v>26</v>
      </c>
      <c r="C491">
        <v>3</v>
      </c>
      <c r="D491">
        <v>7</v>
      </c>
      <c r="E491">
        <v>22</v>
      </c>
      <c r="F491">
        <v>1</v>
      </c>
    </row>
    <row r="492" spans="1:6" x14ac:dyDescent="0.25">
      <c r="A492" t="s">
        <v>152</v>
      </c>
      <c r="B492" t="s">
        <v>26</v>
      </c>
      <c r="C492">
        <v>3</v>
      </c>
      <c r="D492">
        <v>7</v>
      </c>
      <c r="E492">
        <v>21</v>
      </c>
      <c r="F492">
        <v>1</v>
      </c>
    </row>
    <row r="493" spans="1:6" x14ac:dyDescent="0.25">
      <c r="A493" t="s">
        <v>152</v>
      </c>
      <c r="B493" t="s">
        <v>26</v>
      </c>
      <c r="C493">
        <v>3</v>
      </c>
      <c r="D493">
        <v>7</v>
      </c>
      <c r="E493">
        <v>20</v>
      </c>
      <c r="F493">
        <v>1</v>
      </c>
    </row>
    <row r="494" spans="1:6" x14ac:dyDescent="0.25">
      <c r="A494" t="s">
        <v>152</v>
      </c>
      <c r="B494" t="s">
        <v>26</v>
      </c>
      <c r="C494">
        <v>3</v>
      </c>
      <c r="D494">
        <v>7</v>
      </c>
      <c r="E494">
        <v>19</v>
      </c>
      <c r="F494">
        <v>1</v>
      </c>
    </row>
    <row r="495" spans="1:6" x14ac:dyDescent="0.25">
      <c r="A495" t="s">
        <v>152</v>
      </c>
      <c r="B495" t="s">
        <v>26</v>
      </c>
      <c r="C495">
        <v>3</v>
      </c>
      <c r="D495">
        <v>8</v>
      </c>
      <c r="E495">
        <v>18</v>
      </c>
      <c r="F495">
        <v>1</v>
      </c>
    </row>
    <row r="496" spans="1:6" x14ac:dyDescent="0.25">
      <c r="A496" t="s">
        <v>152</v>
      </c>
      <c r="B496" t="s">
        <v>26</v>
      </c>
      <c r="C496">
        <v>3</v>
      </c>
      <c r="D496">
        <v>8</v>
      </c>
      <c r="E496">
        <v>17</v>
      </c>
      <c r="F496">
        <v>1</v>
      </c>
    </row>
    <row r="497" spans="1:6" x14ac:dyDescent="0.25">
      <c r="A497" t="s">
        <v>152</v>
      </c>
      <c r="B497" t="s">
        <v>26</v>
      </c>
      <c r="C497">
        <v>3</v>
      </c>
      <c r="D497">
        <v>9</v>
      </c>
      <c r="E497">
        <v>16</v>
      </c>
      <c r="F497">
        <v>1</v>
      </c>
    </row>
    <row r="498" spans="1:6" x14ac:dyDescent="0.25">
      <c r="A498" t="s">
        <v>152</v>
      </c>
      <c r="B498" t="s">
        <v>26</v>
      </c>
      <c r="C498">
        <v>3</v>
      </c>
      <c r="D498">
        <v>13</v>
      </c>
      <c r="E498">
        <v>15</v>
      </c>
      <c r="F498">
        <v>1</v>
      </c>
    </row>
    <row r="499" spans="1:6" x14ac:dyDescent="0.25">
      <c r="A499" t="s">
        <v>152</v>
      </c>
      <c r="B499" t="s">
        <v>26</v>
      </c>
      <c r="C499">
        <v>3</v>
      </c>
      <c r="D499">
        <v>15</v>
      </c>
      <c r="E499">
        <v>14</v>
      </c>
      <c r="F499">
        <v>1</v>
      </c>
    </row>
    <row r="500" spans="1:6" x14ac:dyDescent="0.25">
      <c r="A500" t="s">
        <v>152</v>
      </c>
      <c r="B500" t="s">
        <v>26</v>
      </c>
      <c r="C500">
        <v>3</v>
      </c>
      <c r="D500">
        <v>16</v>
      </c>
      <c r="E500">
        <v>14</v>
      </c>
      <c r="F500">
        <v>0</v>
      </c>
    </row>
    <row r="501" spans="1:6" x14ac:dyDescent="0.25">
      <c r="A501" t="s">
        <v>152</v>
      </c>
      <c r="B501" t="s">
        <v>26</v>
      </c>
      <c r="C501">
        <v>3</v>
      </c>
      <c r="D501">
        <v>16</v>
      </c>
      <c r="E501">
        <v>14</v>
      </c>
      <c r="F501">
        <v>0</v>
      </c>
    </row>
    <row r="502" spans="1:6" x14ac:dyDescent="0.25">
      <c r="A502" t="s">
        <v>152</v>
      </c>
      <c r="B502" t="s">
        <v>26</v>
      </c>
      <c r="C502">
        <v>3</v>
      </c>
      <c r="D502">
        <v>16</v>
      </c>
      <c r="E502">
        <v>14</v>
      </c>
      <c r="F502">
        <v>0</v>
      </c>
    </row>
    <row r="503" spans="1:6" x14ac:dyDescent="0.25">
      <c r="A503" t="s">
        <v>152</v>
      </c>
      <c r="B503" t="s">
        <v>26</v>
      </c>
      <c r="C503">
        <v>3</v>
      </c>
      <c r="D503">
        <v>16</v>
      </c>
      <c r="E503">
        <v>14</v>
      </c>
      <c r="F503">
        <v>0</v>
      </c>
    </row>
    <row r="504" spans="1:6" x14ac:dyDescent="0.25">
      <c r="A504" t="s">
        <v>152</v>
      </c>
      <c r="B504" t="s">
        <v>26</v>
      </c>
      <c r="C504">
        <v>3</v>
      </c>
      <c r="D504">
        <v>16</v>
      </c>
      <c r="E504">
        <v>14</v>
      </c>
      <c r="F504">
        <v>0</v>
      </c>
    </row>
    <row r="505" spans="1:6" x14ac:dyDescent="0.25">
      <c r="A505" t="s">
        <v>152</v>
      </c>
      <c r="B505" t="s">
        <v>26</v>
      </c>
      <c r="C505">
        <v>3</v>
      </c>
      <c r="D505">
        <v>16</v>
      </c>
      <c r="E505">
        <v>14</v>
      </c>
      <c r="F505">
        <v>0</v>
      </c>
    </row>
    <row r="506" spans="1:6" x14ac:dyDescent="0.25">
      <c r="A506" t="s">
        <v>152</v>
      </c>
      <c r="B506" t="s">
        <v>26</v>
      </c>
      <c r="C506">
        <v>3</v>
      </c>
      <c r="D506">
        <v>16</v>
      </c>
      <c r="E506">
        <v>14</v>
      </c>
      <c r="F506">
        <v>0</v>
      </c>
    </row>
    <row r="507" spans="1:6" x14ac:dyDescent="0.25">
      <c r="A507" t="s">
        <v>152</v>
      </c>
      <c r="B507" t="s">
        <v>26</v>
      </c>
      <c r="C507">
        <v>3</v>
      </c>
      <c r="D507">
        <v>16</v>
      </c>
      <c r="E507">
        <v>14</v>
      </c>
      <c r="F507">
        <v>0</v>
      </c>
    </row>
    <row r="508" spans="1:6" x14ac:dyDescent="0.25">
      <c r="A508" t="s">
        <v>152</v>
      </c>
      <c r="B508" t="s">
        <v>26</v>
      </c>
      <c r="C508">
        <v>3</v>
      </c>
      <c r="D508">
        <v>16</v>
      </c>
      <c r="E508">
        <v>14</v>
      </c>
      <c r="F508">
        <v>0</v>
      </c>
    </row>
    <row r="509" spans="1:6" x14ac:dyDescent="0.25">
      <c r="A509" t="s">
        <v>152</v>
      </c>
      <c r="B509" t="s">
        <v>26</v>
      </c>
      <c r="C509">
        <v>3</v>
      </c>
      <c r="D509">
        <v>16</v>
      </c>
      <c r="E509">
        <v>14</v>
      </c>
      <c r="F509">
        <v>0</v>
      </c>
    </row>
    <row r="510" spans="1:6" x14ac:dyDescent="0.25">
      <c r="A510" t="s">
        <v>152</v>
      </c>
      <c r="B510" t="s">
        <v>26</v>
      </c>
      <c r="C510">
        <v>3</v>
      </c>
      <c r="D510">
        <v>16</v>
      </c>
      <c r="E510">
        <v>14</v>
      </c>
      <c r="F510">
        <v>0</v>
      </c>
    </row>
    <row r="511" spans="1:6" x14ac:dyDescent="0.25">
      <c r="A511" t="s">
        <v>152</v>
      </c>
      <c r="B511" t="s">
        <v>26</v>
      </c>
      <c r="C511">
        <v>3</v>
      </c>
      <c r="D511">
        <v>16</v>
      </c>
      <c r="E511">
        <v>14</v>
      </c>
      <c r="F511">
        <v>0</v>
      </c>
    </row>
    <row r="512" spans="1:6" x14ac:dyDescent="0.25">
      <c r="A512" t="s">
        <v>152</v>
      </c>
      <c r="B512" t="s">
        <v>26</v>
      </c>
      <c r="C512">
        <v>3</v>
      </c>
      <c r="D512">
        <v>16</v>
      </c>
      <c r="E512">
        <v>14</v>
      </c>
      <c r="F512">
        <v>0</v>
      </c>
    </row>
    <row r="513" spans="1:6" x14ac:dyDescent="0.25">
      <c r="A513" t="s">
        <v>152</v>
      </c>
      <c r="B513" t="s">
        <v>26</v>
      </c>
      <c r="C513">
        <v>3</v>
      </c>
      <c r="D513">
        <v>16</v>
      </c>
      <c r="E513">
        <v>14</v>
      </c>
      <c r="F5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activeCell="J29" sqref="J29"/>
    </sheetView>
  </sheetViews>
  <sheetFormatPr defaultRowHeight="15" x14ac:dyDescent="0.25"/>
  <cols>
    <col min="1" max="1" width="20.5703125" customWidth="1"/>
    <col min="2" max="2" width="6.140625" customWidth="1"/>
    <col min="3" max="3" width="21.42578125" customWidth="1"/>
    <col min="4" max="4" width="6.5703125" customWidth="1"/>
    <col min="5" max="5" width="11" customWidth="1"/>
    <col min="6" max="6" width="10" customWidth="1"/>
    <col min="7" max="7" width="10.42578125" customWidth="1"/>
  </cols>
  <sheetData>
    <row r="1" spans="1:7" x14ac:dyDescent="0.25">
      <c r="A1" t="s">
        <v>0</v>
      </c>
      <c r="B1" t="s">
        <v>1</v>
      </c>
      <c r="C1" t="s">
        <v>176</v>
      </c>
      <c r="D1" t="s">
        <v>2</v>
      </c>
      <c r="E1" t="s">
        <v>5</v>
      </c>
      <c r="F1" t="s">
        <v>9</v>
      </c>
      <c r="G1" t="s">
        <v>10</v>
      </c>
    </row>
    <row r="2" spans="1:7" x14ac:dyDescent="0.25">
      <c r="A2" t="s">
        <v>17</v>
      </c>
      <c r="B2">
        <v>1</v>
      </c>
      <c r="C2" t="str">
        <f>Table7[[#This Row],[Treatment]]&amp;"_"&amp;Table7[[#This Row],[R]]</f>
        <v>DensityEffect_N_8_1</v>
      </c>
      <c r="D2">
        <v>7</v>
      </c>
      <c r="E2" s="67">
        <v>46.500000000000007</v>
      </c>
      <c r="F2" s="67">
        <v>96.666666666666529</v>
      </c>
      <c r="G2">
        <v>6</v>
      </c>
    </row>
    <row r="3" spans="1:7" x14ac:dyDescent="0.25">
      <c r="A3" t="s">
        <v>17</v>
      </c>
      <c r="B3">
        <v>2</v>
      </c>
      <c r="C3" t="str">
        <f>Table7[[#This Row],[Treatment]]&amp;"_"&amp;Table7[[#This Row],[R]]</f>
        <v>DensityEffect_N_8_2</v>
      </c>
      <c r="D3">
        <v>7</v>
      </c>
      <c r="E3" s="67">
        <v>32.6</v>
      </c>
      <c r="F3" s="67">
        <v>65.199999999999932</v>
      </c>
      <c r="G3">
        <v>5</v>
      </c>
    </row>
    <row r="4" spans="1:7" x14ac:dyDescent="0.25">
      <c r="A4" t="s">
        <v>17</v>
      </c>
      <c r="B4">
        <v>3</v>
      </c>
      <c r="C4" t="str">
        <f>Table7[[#This Row],[Treatment]]&amp;"_"&amp;Table7[[#This Row],[R]]</f>
        <v>DensityEffect_N_8_3</v>
      </c>
      <c r="D4">
        <v>7</v>
      </c>
      <c r="E4" s="67">
        <v>32.833333333333336</v>
      </c>
      <c r="F4" s="67">
        <v>62.333333333333279</v>
      </c>
      <c r="G4">
        <v>6</v>
      </c>
    </row>
    <row r="5" spans="1:7" x14ac:dyDescent="0.25">
      <c r="A5" t="s">
        <v>17</v>
      </c>
      <c r="B5">
        <v>4</v>
      </c>
      <c r="C5" t="str">
        <f>Table7[[#This Row],[Treatment]]&amp;"_"&amp;Table7[[#This Row],[R]]</f>
        <v>DensityEffect_N_8_4</v>
      </c>
      <c r="D5">
        <v>7</v>
      </c>
      <c r="E5" s="67">
        <v>38.6</v>
      </c>
      <c r="F5" s="67">
        <v>78.599999999999966</v>
      </c>
      <c r="G5">
        <v>5</v>
      </c>
    </row>
    <row r="6" spans="1:7" x14ac:dyDescent="0.25">
      <c r="A6" t="s">
        <v>17</v>
      </c>
      <c r="B6">
        <v>5</v>
      </c>
      <c r="C6" t="str">
        <f>Table7[[#This Row],[Treatment]]&amp;"_"&amp;Table7[[#This Row],[R]]</f>
        <v>DensityEffect_N_8_5</v>
      </c>
      <c r="D6">
        <v>7</v>
      </c>
      <c r="E6" s="67">
        <v>34.714285714285708</v>
      </c>
      <c r="F6" s="67">
        <v>55.857142857142861</v>
      </c>
      <c r="G6">
        <v>7</v>
      </c>
    </row>
    <row r="7" spans="1:7" x14ac:dyDescent="0.25">
      <c r="A7" t="s">
        <v>17</v>
      </c>
      <c r="B7">
        <v>6</v>
      </c>
      <c r="C7" t="str">
        <f>Table7[[#This Row],[Treatment]]&amp;"_"&amp;Table7[[#This Row],[R]]</f>
        <v>DensityEffect_N_8_6</v>
      </c>
      <c r="D7">
        <v>7</v>
      </c>
      <c r="E7" s="67">
        <v>35.857142857142861</v>
      </c>
      <c r="F7" s="67">
        <v>70.285714285714278</v>
      </c>
      <c r="G7">
        <v>7</v>
      </c>
    </row>
    <row r="8" spans="1:7" x14ac:dyDescent="0.25">
      <c r="A8" t="s">
        <v>17</v>
      </c>
      <c r="B8">
        <v>7</v>
      </c>
      <c r="C8" t="str">
        <f>Table7[[#This Row],[Treatment]]&amp;"_"&amp;Table7[[#This Row],[R]]</f>
        <v>DensityEffect_N_8_7</v>
      </c>
      <c r="D8">
        <v>7</v>
      </c>
      <c r="E8" s="67">
        <v>45.857142857142861</v>
      </c>
      <c r="F8" s="67">
        <v>97.285714285714292</v>
      </c>
      <c r="G8">
        <v>7</v>
      </c>
    </row>
    <row r="9" spans="1:7" x14ac:dyDescent="0.25">
      <c r="A9" t="s">
        <v>17</v>
      </c>
      <c r="B9">
        <v>8</v>
      </c>
      <c r="C9" t="str">
        <f>Table7[[#This Row],[Treatment]]&amp;"_"&amp;Table7[[#This Row],[R]]</f>
        <v>DensityEffect_N_8_8</v>
      </c>
      <c r="D9">
        <v>7</v>
      </c>
      <c r="E9" s="67">
        <v>41.2</v>
      </c>
      <c r="F9" s="67">
        <v>61.20000000000001</v>
      </c>
      <c r="G9">
        <v>5</v>
      </c>
    </row>
    <row r="10" spans="1:7" x14ac:dyDescent="0.25">
      <c r="A10" t="s">
        <v>17</v>
      </c>
      <c r="B10">
        <v>9</v>
      </c>
      <c r="C10" t="str">
        <f>Table7[[#This Row],[Treatment]]&amp;"_"&amp;Table7[[#This Row],[R]]</f>
        <v>DensityEffect_N_8_9</v>
      </c>
      <c r="D10">
        <v>7</v>
      </c>
      <c r="E10" s="67">
        <v>33.625</v>
      </c>
      <c r="F10" s="67">
        <v>52.999999999999936</v>
      </c>
      <c r="G10">
        <v>8</v>
      </c>
    </row>
    <row r="11" spans="1:7" x14ac:dyDescent="0.25">
      <c r="A11" t="s">
        <v>17</v>
      </c>
      <c r="B11">
        <v>10</v>
      </c>
      <c r="C11" t="str">
        <f>Table7[[#This Row],[Treatment]]&amp;"_"&amp;Table7[[#This Row],[R]]</f>
        <v>DensityEffect_N_8_10</v>
      </c>
      <c r="D11">
        <v>7</v>
      </c>
      <c r="E11" s="67">
        <v>39.166666666666664</v>
      </c>
      <c r="F11" s="67">
        <v>82.833333333333314</v>
      </c>
      <c r="G11">
        <v>6</v>
      </c>
    </row>
    <row r="12" spans="1:7" x14ac:dyDescent="0.25">
      <c r="A12" t="s">
        <v>18</v>
      </c>
      <c r="B12">
        <v>1</v>
      </c>
      <c r="C12" t="str">
        <f>Table7[[#This Row],[Treatment]]&amp;"_"&amp;Table7[[#This Row],[R]]</f>
        <v>DensityEffect_N_16_1</v>
      </c>
      <c r="D12">
        <v>7</v>
      </c>
      <c r="E12" s="67">
        <v>37.090909090909093</v>
      </c>
      <c r="F12" s="67">
        <v>63.727272727272691</v>
      </c>
      <c r="G12">
        <v>11</v>
      </c>
    </row>
    <row r="13" spans="1:7" x14ac:dyDescent="0.25">
      <c r="A13" t="s">
        <v>18</v>
      </c>
      <c r="B13">
        <v>2</v>
      </c>
      <c r="C13" t="str">
        <f>Table7[[#This Row],[Treatment]]&amp;"_"&amp;Table7[[#This Row],[R]]</f>
        <v>DensityEffect_N_16_2</v>
      </c>
      <c r="D13">
        <v>7</v>
      </c>
      <c r="E13" s="67">
        <v>43</v>
      </c>
      <c r="F13" s="67">
        <v>60.250000000000064</v>
      </c>
      <c r="G13">
        <v>12</v>
      </c>
    </row>
    <row r="14" spans="1:7" x14ac:dyDescent="0.25">
      <c r="A14" t="s">
        <v>18</v>
      </c>
      <c r="B14">
        <v>3</v>
      </c>
      <c r="C14" t="str">
        <f>Table7[[#This Row],[Treatment]]&amp;"_"&amp;Table7[[#This Row],[R]]</f>
        <v>DensityEffect_N_16_3</v>
      </c>
      <c r="D14">
        <v>7</v>
      </c>
      <c r="E14" s="67">
        <v>28.076923076923077</v>
      </c>
      <c r="F14" s="67">
        <v>48.692307692307693</v>
      </c>
      <c r="G14">
        <v>13</v>
      </c>
    </row>
    <row r="15" spans="1:7" x14ac:dyDescent="0.25">
      <c r="A15" t="s">
        <v>18</v>
      </c>
      <c r="B15">
        <v>4</v>
      </c>
      <c r="C15" t="str">
        <f>Table7[[#This Row],[Treatment]]&amp;"_"&amp;Table7[[#This Row],[R]]</f>
        <v>DensityEffect_N_16_4</v>
      </c>
      <c r="D15">
        <v>7</v>
      </c>
      <c r="E15" s="67">
        <v>34.307692307692307</v>
      </c>
      <c r="F15" s="67">
        <v>76.307692307692307</v>
      </c>
      <c r="G15">
        <v>13</v>
      </c>
    </row>
    <row r="16" spans="1:7" x14ac:dyDescent="0.25">
      <c r="A16" t="s">
        <v>18</v>
      </c>
      <c r="B16">
        <v>5</v>
      </c>
      <c r="C16" t="str">
        <f>Table7[[#This Row],[Treatment]]&amp;"_"&amp;Table7[[#This Row],[R]]</f>
        <v>DensityEffect_N_16_5</v>
      </c>
      <c r="D16">
        <v>7</v>
      </c>
      <c r="E16" s="67">
        <v>30.76923076923077</v>
      </c>
      <c r="F16" s="67">
        <v>60.692307692307672</v>
      </c>
      <c r="G16">
        <v>13</v>
      </c>
    </row>
    <row r="17" spans="1:7" x14ac:dyDescent="0.25">
      <c r="A17" t="s">
        <v>20</v>
      </c>
      <c r="B17">
        <v>1</v>
      </c>
      <c r="C17" t="str">
        <f>Table7[[#This Row],[Treatment]]&amp;"_"&amp;Table7[[#This Row],[R]]</f>
        <v>DensityEffect_N_32_1</v>
      </c>
      <c r="D17">
        <v>7</v>
      </c>
      <c r="E17" s="67">
        <v>38.588235294117645</v>
      </c>
      <c r="F17" s="67">
        <v>73.470588235294088</v>
      </c>
      <c r="G17">
        <v>17</v>
      </c>
    </row>
    <row r="18" spans="1:7" x14ac:dyDescent="0.25">
      <c r="A18" t="s">
        <v>20</v>
      </c>
      <c r="B18">
        <v>2</v>
      </c>
      <c r="C18" t="str">
        <f>Table7[[#This Row],[Treatment]]&amp;"_"&amp;Table7[[#This Row],[R]]</f>
        <v>DensityEffect_N_32_2</v>
      </c>
      <c r="D18">
        <v>7</v>
      </c>
      <c r="E18" s="67">
        <v>30.19047619047619</v>
      </c>
      <c r="F18" s="67">
        <v>49.952380952380928</v>
      </c>
      <c r="G18">
        <v>21</v>
      </c>
    </row>
    <row r="19" spans="1:7" x14ac:dyDescent="0.25">
      <c r="A19" t="s">
        <v>20</v>
      </c>
      <c r="B19">
        <v>3</v>
      </c>
      <c r="C19" t="str">
        <f>Table7[[#This Row],[Treatment]]&amp;"_"&amp;Table7[[#This Row],[R]]</f>
        <v>DensityEffect_N_32_3</v>
      </c>
      <c r="D19">
        <v>7</v>
      </c>
      <c r="E19" s="67">
        <v>35.090909090909086</v>
      </c>
      <c r="F19" s="67">
        <v>75.954545454545467</v>
      </c>
      <c r="G19">
        <v>22</v>
      </c>
    </row>
    <row r="20" spans="1:7" x14ac:dyDescent="0.25">
      <c r="A20" t="s">
        <v>24</v>
      </c>
      <c r="B20">
        <v>1</v>
      </c>
      <c r="C20" t="str">
        <f>Table7[[#This Row],[Treatment]]&amp;"_"&amp;Table7[[#This Row],[R]]</f>
        <v>DensityEffect_Y_8_1</v>
      </c>
      <c r="D20">
        <v>7</v>
      </c>
      <c r="E20" s="67">
        <v>56.857142857142861</v>
      </c>
      <c r="F20" s="67">
        <v>140.28571428571431</v>
      </c>
      <c r="G20">
        <v>7</v>
      </c>
    </row>
    <row r="21" spans="1:7" x14ac:dyDescent="0.25">
      <c r="A21" t="s">
        <v>24</v>
      </c>
      <c r="B21">
        <v>2</v>
      </c>
      <c r="C21" t="str">
        <f>Table7[[#This Row],[Treatment]]&amp;"_"&amp;Table7[[#This Row],[R]]</f>
        <v>DensityEffect_Y_8_2</v>
      </c>
      <c r="D21">
        <v>7</v>
      </c>
      <c r="E21" s="67">
        <v>43.25</v>
      </c>
      <c r="F21" s="67">
        <v>110.75000000000001</v>
      </c>
      <c r="G21">
        <v>8</v>
      </c>
    </row>
    <row r="22" spans="1:7" x14ac:dyDescent="0.25">
      <c r="A22" t="s">
        <v>24</v>
      </c>
      <c r="B22">
        <v>3</v>
      </c>
      <c r="C22" t="str">
        <f>Table7[[#This Row],[Treatment]]&amp;"_"&amp;Table7[[#This Row],[R]]</f>
        <v>DensityEffect_Y_8_3</v>
      </c>
      <c r="D22">
        <v>7</v>
      </c>
      <c r="E22" s="67">
        <v>56.399999999999991</v>
      </c>
      <c r="F22" s="67">
        <v>113.40000000000003</v>
      </c>
      <c r="G22">
        <v>5</v>
      </c>
    </row>
    <row r="23" spans="1:7" x14ac:dyDescent="0.25">
      <c r="A23" t="s">
        <v>24</v>
      </c>
      <c r="B23">
        <v>4</v>
      </c>
      <c r="C23" t="str">
        <f>Table7[[#This Row],[Treatment]]&amp;"_"&amp;Table7[[#This Row],[R]]</f>
        <v>DensityEffect_Y_8_4</v>
      </c>
      <c r="D23">
        <v>7</v>
      </c>
      <c r="E23" s="67">
        <v>45.666666666666671</v>
      </c>
      <c r="F23" s="67">
        <v>95.500000000000071</v>
      </c>
      <c r="G23">
        <v>6</v>
      </c>
    </row>
    <row r="24" spans="1:7" x14ac:dyDescent="0.25">
      <c r="A24" t="s">
        <v>24</v>
      </c>
      <c r="B24">
        <v>5</v>
      </c>
      <c r="C24" t="str">
        <f>Table7[[#This Row],[Treatment]]&amp;"_"&amp;Table7[[#This Row],[R]]</f>
        <v>DensityEffect_Y_8_5</v>
      </c>
      <c r="D24">
        <v>7</v>
      </c>
      <c r="E24" s="67">
        <v>50.2</v>
      </c>
      <c r="F24" s="67">
        <v>96.600000000000108</v>
      </c>
      <c r="G24">
        <v>5</v>
      </c>
    </row>
    <row r="25" spans="1:7" x14ac:dyDescent="0.25">
      <c r="A25" t="s">
        <v>24</v>
      </c>
      <c r="B25">
        <v>6</v>
      </c>
      <c r="C25" t="str">
        <f>Table7[[#This Row],[Treatment]]&amp;"_"&amp;Table7[[#This Row],[R]]</f>
        <v>DensityEffect_Y_8_6</v>
      </c>
      <c r="D25">
        <v>7</v>
      </c>
      <c r="E25" s="67">
        <v>43.333333333333336</v>
      </c>
      <c r="F25" s="67">
        <v>105.66666666666657</v>
      </c>
      <c r="G25">
        <v>6</v>
      </c>
    </row>
    <row r="26" spans="1:7" x14ac:dyDescent="0.25">
      <c r="A26" t="s">
        <v>24</v>
      </c>
      <c r="B26">
        <v>7</v>
      </c>
      <c r="C26" t="str">
        <f>Table7[[#This Row],[Treatment]]&amp;"_"&amp;Table7[[#This Row],[R]]</f>
        <v>DensityEffect_Y_8_7</v>
      </c>
      <c r="D26">
        <v>7</v>
      </c>
      <c r="E26" s="67">
        <v>50.5</v>
      </c>
      <c r="F26" s="67">
        <v>103.375</v>
      </c>
      <c r="G26">
        <v>8</v>
      </c>
    </row>
    <row r="27" spans="1:7" x14ac:dyDescent="0.25">
      <c r="A27" t="s">
        <v>24</v>
      </c>
      <c r="B27">
        <v>8</v>
      </c>
      <c r="C27" t="str">
        <f>Table7[[#This Row],[Treatment]]&amp;"_"&amp;Table7[[#This Row],[R]]</f>
        <v>DensityEffect_Y_8_8</v>
      </c>
      <c r="D27">
        <v>7</v>
      </c>
      <c r="E27" s="67">
        <v>33.428571428571431</v>
      </c>
      <c r="F27" s="67">
        <v>71.857142857142875</v>
      </c>
      <c r="G27">
        <v>7</v>
      </c>
    </row>
    <row r="28" spans="1:7" x14ac:dyDescent="0.25">
      <c r="A28" t="s">
        <v>24</v>
      </c>
      <c r="B28">
        <v>9</v>
      </c>
      <c r="C28" t="str">
        <f>Table7[[#This Row],[Treatment]]&amp;"_"&amp;Table7[[#This Row],[R]]</f>
        <v>DensityEffect_Y_8_9</v>
      </c>
      <c r="D28">
        <v>7</v>
      </c>
      <c r="E28" s="67">
        <v>41.428571428571423</v>
      </c>
      <c r="F28" s="67">
        <v>106.42857142857144</v>
      </c>
      <c r="G28">
        <v>7</v>
      </c>
    </row>
    <row r="29" spans="1:7" x14ac:dyDescent="0.25">
      <c r="A29" t="s">
        <v>24</v>
      </c>
      <c r="B29">
        <v>10</v>
      </c>
      <c r="C29" t="str">
        <f>Table7[[#This Row],[Treatment]]&amp;"_"&amp;Table7[[#This Row],[R]]</f>
        <v>DensityEffect_Y_8_10</v>
      </c>
      <c r="D29">
        <v>7</v>
      </c>
      <c r="E29" s="67">
        <v>33.25</v>
      </c>
      <c r="F29" s="67">
        <v>69.124999999999986</v>
      </c>
      <c r="G29">
        <v>8</v>
      </c>
    </row>
    <row r="30" spans="1:7" x14ac:dyDescent="0.25">
      <c r="A30" t="s">
        <v>25</v>
      </c>
      <c r="B30">
        <v>1</v>
      </c>
      <c r="C30" t="str">
        <f>Table7[[#This Row],[Treatment]]&amp;"_"&amp;Table7[[#This Row],[R]]</f>
        <v>DensityEffect_Y_16_1</v>
      </c>
      <c r="D30">
        <v>7</v>
      </c>
      <c r="E30" s="67">
        <v>67.5</v>
      </c>
      <c r="F30" s="67">
        <v>156.80000000000004</v>
      </c>
      <c r="G30">
        <v>10</v>
      </c>
    </row>
    <row r="31" spans="1:7" x14ac:dyDescent="0.25">
      <c r="A31" t="s">
        <v>25</v>
      </c>
      <c r="B31">
        <v>2</v>
      </c>
      <c r="C31" t="str">
        <f>Table7[[#This Row],[Treatment]]&amp;"_"&amp;Table7[[#This Row],[R]]</f>
        <v>DensityEffect_Y_16_2</v>
      </c>
      <c r="D31">
        <v>7</v>
      </c>
      <c r="E31" s="67">
        <v>37.75</v>
      </c>
      <c r="F31" s="67">
        <v>93.4166666666667</v>
      </c>
      <c r="G31">
        <v>12</v>
      </c>
    </row>
    <row r="32" spans="1:7" x14ac:dyDescent="0.25">
      <c r="A32" t="s">
        <v>25</v>
      </c>
      <c r="B32">
        <v>3</v>
      </c>
      <c r="C32" t="str">
        <f>Table7[[#This Row],[Treatment]]&amp;"_"&amp;Table7[[#This Row],[R]]</f>
        <v>DensityEffect_Y_16_3</v>
      </c>
      <c r="D32">
        <v>7</v>
      </c>
      <c r="E32" s="67">
        <v>40.333333333333329</v>
      </c>
      <c r="F32" s="67">
        <v>94.111111111111157</v>
      </c>
      <c r="G32">
        <v>9</v>
      </c>
    </row>
    <row r="33" spans="1:7" x14ac:dyDescent="0.25">
      <c r="A33" t="s">
        <v>25</v>
      </c>
      <c r="B33">
        <v>4</v>
      </c>
      <c r="C33" t="str">
        <f>Table7[[#This Row],[Treatment]]&amp;"_"&amp;Table7[[#This Row],[R]]</f>
        <v>DensityEffect_Y_16_4</v>
      </c>
      <c r="D33">
        <v>7</v>
      </c>
      <c r="E33" s="67">
        <v>32.700000000000003</v>
      </c>
      <c r="F33" s="67">
        <v>71.199999999999974</v>
      </c>
      <c r="G33">
        <v>10</v>
      </c>
    </row>
    <row r="34" spans="1:7" x14ac:dyDescent="0.25">
      <c r="A34" t="s">
        <v>25</v>
      </c>
      <c r="B34">
        <v>5</v>
      </c>
      <c r="C34" t="str">
        <f>Table7[[#This Row],[Treatment]]&amp;"_"&amp;Table7[[#This Row],[R]]</f>
        <v>DensityEffect_Y_16_5</v>
      </c>
      <c r="D34">
        <v>7</v>
      </c>
      <c r="E34" s="67">
        <v>40.45454545454546</v>
      </c>
      <c r="F34" s="67">
        <v>88</v>
      </c>
      <c r="G34">
        <v>11</v>
      </c>
    </row>
    <row r="35" spans="1:7" x14ac:dyDescent="0.25">
      <c r="A35" t="s">
        <v>26</v>
      </c>
      <c r="B35">
        <v>1</v>
      </c>
      <c r="C35" t="str">
        <f>Table7[[#This Row],[Treatment]]&amp;"_"&amp;Table7[[#This Row],[R]]</f>
        <v>DensityEffect_Y_32_1</v>
      </c>
      <c r="D35">
        <v>7</v>
      </c>
      <c r="E35" s="67">
        <v>53.904761904761898</v>
      </c>
      <c r="F35" s="67">
        <v>116.85714285714286</v>
      </c>
      <c r="G35">
        <v>21</v>
      </c>
    </row>
    <row r="36" spans="1:7" x14ac:dyDescent="0.25">
      <c r="A36" t="s">
        <v>26</v>
      </c>
      <c r="B36">
        <v>2</v>
      </c>
      <c r="C36" t="str">
        <f>Table7[[#This Row],[Treatment]]&amp;"_"&amp;Table7[[#This Row],[R]]</f>
        <v>DensityEffect_Y_32_2</v>
      </c>
      <c r="D36">
        <v>7</v>
      </c>
      <c r="E36" s="67">
        <v>42.81818181818182</v>
      </c>
      <c r="F36" s="67">
        <v>95.045454545454533</v>
      </c>
      <c r="G36">
        <v>22</v>
      </c>
    </row>
    <row r="37" spans="1:7" x14ac:dyDescent="0.25">
      <c r="A37" t="s">
        <v>26</v>
      </c>
      <c r="B37">
        <v>3</v>
      </c>
      <c r="C37" t="str">
        <f>Table7[[#This Row],[Treatment]]&amp;"_"&amp;Table7[[#This Row],[R]]</f>
        <v>DensityEffect_Y_32_3</v>
      </c>
      <c r="D37">
        <v>7</v>
      </c>
      <c r="E37" s="67">
        <v>46.315789473684212</v>
      </c>
      <c r="F37" s="67">
        <v>101.52631578947367</v>
      </c>
      <c r="G37">
        <v>19</v>
      </c>
    </row>
    <row r="38" spans="1:7" x14ac:dyDescent="0.25">
      <c r="A38" t="s">
        <v>17</v>
      </c>
      <c r="B38">
        <v>1</v>
      </c>
      <c r="C38" t="str">
        <f>Table7[[#This Row],[Treatment]]&amp;"_"&amp;Table7[[#This Row],[R]]</f>
        <v>DensityEffect_N_8_1</v>
      </c>
      <c r="D38">
        <v>13</v>
      </c>
      <c r="E38" s="67">
        <v>169.83333333333331</v>
      </c>
      <c r="F38" s="67">
        <v>359.33333333333326</v>
      </c>
      <c r="G38">
        <v>6</v>
      </c>
    </row>
    <row r="39" spans="1:7" x14ac:dyDescent="0.25">
      <c r="A39" t="s">
        <v>17</v>
      </c>
      <c r="B39">
        <v>2</v>
      </c>
      <c r="C39" t="str">
        <f>Table7[[#This Row],[Treatment]]&amp;"_"&amp;Table7[[#This Row],[R]]</f>
        <v>DensityEffect_N_8_2</v>
      </c>
      <c r="D39">
        <v>13</v>
      </c>
      <c r="E39" s="67">
        <v>152.4</v>
      </c>
      <c r="F39" s="67">
        <v>275</v>
      </c>
      <c r="G39">
        <v>5</v>
      </c>
    </row>
    <row r="40" spans="1:7" x14ac:dyDescent="0.25">
      <c r="A40" t="s">
        <v>17</v>
      </c>
      <c r="B40">
        <v>3</v>
      </c>
      <c r="C40" t="str">
        <f>Table7[[#This Row],[Treatment]]&amp;"_"&amp;Table7[[#This Row],[R]]</f>
        <v>DensityEffect_N_8_3</v>
      </c>
      <c r="D40">
        <v>13</v>
      </c>
      <c r="E40" s="67">
        <v>79</v>
      </c>
      <c r="F40" s="67">
        <v>144.40000000000009</v>
      </c>
      <c r="G40">
        <v>5</v>
      </c>
    </row>
    <row r="41" spans="1:7" x14ac:dyDescent="0.25">
      <c r="A41" t="s">
        <v>17</v>
      </c>
      <c r="B41">
        <v>4</v>
      </c>
      <c r="C41" t="str">
        <f>Table7[[#This Row],[Treatment]]&amp;"_"&amp;Table7[[#This Row],[R]]</f>
        <v>DensityEffect_N_8_4</v>
      </c>
      <c r="D41">
        <v>13</v>
      </c>
      <c r="E41" s="67">
        <v>174</v>
      </c>
      <c r="F41" s="67">
        <v>369</v>
      </c>
      <c r="G41">
        <v>4</v>
      </c>
    </row>
    <row r="42" spans="1:7" x14ac:dyDescent="0.25">
      <c r="A42" t="s">
        <v>17</v>
      </c>
      <c r="B42">
        <v>5</v>
      </c>
      <c r="C42" t="str">
        <f>Table7[[#This Row],[Treatment]]&amp;"_"&amp;Table7[[#This Row],[R]]</f>
        <v>DensityEffect_N_8_5</v>
      </c>
      <c r="D42">
        <v>13</v>
      </c>
      <c r="E42" s="67">
        <v>124</v>
      </c>
      <c r="F42" s="67">
        <v>289.42857142857144</v>
      </c>
      <c r="G42">
        <v>7</v>
      </c>
    </row>
    <row r="43" spans="1:7" x14ac:dyDescent="0.25">
      <c r="A43" t="s">
        <v>17</v>
      </c>
      <c r="B43">
        <v>6</v>
      </c>
      <c r="C43" t="str">
        <f>Table7[[#This Row],[Treatment]]&amp;"_"&amp;Table7[[#This Row],[R]]</f>
        <v>DensityEffect_N_8_6</v>
      </c>
      <c r="D43">
        <v>13</v>
      </c>
      <c r="E43" s="67">
        <v>98.571428571428555</v>
      </c>
      <c r="F43" s="67">
        <v>235.85714285714283</v>
      </c>
      <c r="G43">
        <v>7</v>
      </c>
    </row>
    <row r="44" spans="1:7" x14ac:dyDescent="0.25">
      <c r="A44" t="s">
        <v>17</v>
      </c>
      <c r="B44">
        <v>7</v>
      </c>
      <c r="C44" t="str">
        <f>Table7[[#This Row],[Treatment]]&amp;"_"&amp;Table7[[#This Row],[R]]</f>
        <v>DensityEffect_N_8_7</v>
      </c>
      <c r="D44">
        <v>13</v>
      </c>
      <c r="E44" s="67">
        <v>199.83333333333334</v>
      </c>
      <c r="F44" s="67">
        <v>437</v>
      </c>
      <c r="G44">
        <v>6</v>
      </c>
    </row>
    <row r="45" spans="1:7" x14ac:dyDescent="0.25">
      <c r="A45" t="s">
        <v>17</v>
      </c>
      <c r="B45">
        <v>8</v>
      </c>
      <c r="C45" t="str">
        <f>Table7[[#This Row],[Treatment]]&amp;"_"&amp;Table7[[#This Row],[R]]</f>
        <v>DensityEffect_N_8_8</v>
      </c>
      <c r="D45">
        <v>13</v>
      </c>
      <c r="E45" s="67">
        <v>122.39999999999999</v>
      </c>
      <c r="F45" s="67">
        <v>318.60000000000014</v>
      </c>
      <c r="G45">
        <v>5</v>
      </c>
    </row>
    <row r="46" spans="1:7" x14ac:dyDescent="0.25">
      <c r="A46" t="s">
        <v>17</v>
      </c>
      <c r="B46">
        <v>9</v>
      </c>
      <c r="C46" t="str">
        <f>Table7[[#This Row],[Treatment]]&amp;"_"&amp;Table7[[#This Row],[R]]</f>
        <v>DensityEffect_N_8_9</v>
      </c>
      <c r="D46">
        <v>13</v>
      </c>
      <c r="E46" s="67">
        <v>172.85714285714286</v>
      </c>
      <c r="F46" s="67">
        <v>392.28571428571422</v>
      </c>
      <c r="G46">
        <v>7</v>
      </c>
    </row>
    <row r="47" spans="1:7" x14ac:dyDescent="0.25">
      <c r="A47" t="s">
        <v>17</v>
      </c>
      <c r="B47">
        <v>10</v>
      </c>
      <c r="C47" t="str">
        <f>Table7[[#This Row],[Treatment]]&amp;"_"&amp;Table7[[#This Row],[R]]</f>
        <v>DensityEffect_N_8_10</v>
      </c>
      <c r="D47">
        <v>13</v>
      </c>
      <c r="E47" s="67">
        <v>154.16666666666669</v>
      </c>
      <c r="F47" s="67">
        <v>367.16666666666669</v>
      </c>
      <c r="G47">
        <v>6</v>
      </c>
    </row>
    <row r="48" spans="1:7" x14ac:dyDescent="0.25">
      <c r="A48" t="s">
        <v>18</v>
      </c>
      <c r="B48">
        <v>1</v>
      </c>
      <c r="C48" t="str">
        <f>Table7[[#This Row],[Treatment]]&amp;"_"&amp;Table7[[#This Row],[R]]</f>
        <v>DensityEffect_N_16_1</v>
      </c>
      <c r="D48">
        <v>13</v>
      </c>
      <c r="E48" s="67">
        <v>103.00000000000001</v>
      </c>
      <c r="F48" s="67">
        <v>206.55555555555554</v>
      </c>
      <c r="G48">
        <v>9</v>
      </c>
    </row>
    <row r="49" spans="1:7" x14ac:dyDescent="0.25">
      <c r="A49" t="s">
        <v>18</v>
      </c>
      <c r="B49">
        <v>2</v>
      </c>
      <c r="C49" t="str">
        <f>Table7[[#This Row],[Treatment]]&amp;"_"&amp;Table7[[#This Row],[R]]</f>
        <v>DensityEffect_N_16_2</v>
      </c>
      <c r="D49">
        <v>13</v>
      </c>
      <c r="E49" s="67">
        <v>137.75</v>
      </c>
      <c r="F49" s="67">
        <v>361.87500000000006</v>
      </c>
      <c r="G49">
        <v>8</v>
      </c>
    </row>
    <row r="50" spans="1:7" x14ac:dyDescent="0.25">
      <c r="A50" t="s">
        <v>18</v>
      </c>
      <c r="B50">
        <v>3</v>
      </c>
      <c r="C50" t="str">
        <f>Table7[[#This Row],[Treatment]]&amp;"_"&amp;Table7[[#This Row],[R]]</f>
        <v>DensityEffect_N_16_3</v>
      </c>
      <c r="D50">
        <v>13</v>
      </c>
      <c r="E50" s="67">
        <v>114.99999999999999</v>
      </c>
      <c r="F50" s="67">
        <v>234.66666666666666</v>
      </c>
      <c r="G50">
        <v>12</v>
      </c>
    </row>
    <row r="51" spans="1:7" x14ac:dyDescent="0.25">
      <c r="A51" t="s">
        <v>18</v>
      </c>
      <c r="B51">
        <v>4</v>
      </c>
      <c r="C51" t="str">
        <f>Table7[[#This Row],[Treatment]]&amp;"_"&amp;Table7[[#This Row],[R]]</f>
        <v>DensityEffect_N_16_4</v>
      </c>
      <c r="D51">
        <v>13</v>
      </c>
      <c r="E51" s="67">
        <v>131</v>
      </c>
      <c r="F51" s="67">
        <v>283.09090909090901</v>
      </c>
      <c r="G51">
        <v>11</v>
      </c>
    </row>
    <row r="52" spans="1:7" x14ac:dyDescent="0.25">
      <c r="A52" t="s">
        <v>18</v>
      </c>
      <c r="B52">
        <v>5</v>
      </c>
      <c r="C52" t="str">
        <f>Table7[[#This Row],[Treatment]]&amp;"_"&amp;Table7[[#This Row],[R]]</f>
        <v>DensityEffect_N_16_5</v>
      </c>
      <c r="D52">
        <v>13</v>
      </c>
      <c r="E52" s="67">
        <v>129</v>
      </c>
      <c r="F52" s="67">
        <v>288.18181818181813</v>
      </c>
      <c r="G52">
        <v>11</v>
      </c>
    </row>
    <row r="53" spans="1:7" x14ac:dyDescent="0.25">
      <c r="A53" t="s">
        <v>20</v>
      </c>
      <c r="B53">
        <v>1</v>
      </c>
      <c r="C53" t="str">
        <f>Table7[[#This Row],[Treatment]]&amp;"_"&amp;Table7[[#This Row],[R]]</f>
        <v>DensityEffect_N_32_1</v>
      </c>
      <c r="D53">
        <v>13</v>
      </c>
      <c r="E53" s="67">
        <v>125</v>
      </c>
      <c r="F53" s="67">
        <v>294.41666666666663</v>
      </c>
      <c r="G53">
        <v>12</v>
      </c>
    </row>
    <row r="54" spans="1:7" x14ac:dyDescent="0.25">
      <c r="A54" t="s">
        <v>20</v>
      </c>
      <c r="B54">
        <v>2</v>
      </c>
      <c r="C54" t="str">
        <f>Table7[[#This Row],[Treatment]]&amp;"_"&amp;Table7[[#This Row],[R]]</f>
        <v>DensityEffect_N_32_2</v>
      </c>
      <c r="D54">
        <v>13</v>
      </c>
      <c r="E54" s="67">
        <v>105.31578947368421</v>
      </c>
      <c r="F54" s="67">
        <v>239.78947368421058</v>
      </c>
      <c r="G54">
        <v>19</v>
      </c>
    </row>
    <row r="55" spans="1:7" x14ac:dyDescent="0.25">
      <c r="A55" t="s">
        <v>20</v>
      </c>
      <c r="B55">
        <v>3</v>
      </c>
      <c r="C55" t="str">
        <f>Table7[[#This Row],[Treatment]]&amp;"_"&amp;Table7[[#This Row],[R]]</f>
        <v>DensityEffect_N_32_3</v>
      </c>
      <c r="D55">
        <v>13</v>
      </c>
      <c r="E55" s="67">
        <v>156.3125</v>
      </c>
      <c r="F55" s="67">
        <v>332.56250000000006</v>
      </c>
      <c r="G55">
        <v>16</v>
      </c>
    </row>
    <row r="56" spans="1:7" x14ac:dyDescent="0.25">
      <c r="A56" t="s">
        <v>24</v>
      </c>
      <c r="B56">
        <v>1</v>
      </c>
      <c r="C56" t="str">
        <f>Table7[[#This Row],[Treatment]]&amp;"_"&amp;Table7[[#This Row],[R]]</f>
        <v>DensityEffect_Y_8_1</v>
      </c>
      <c r="D56">
        <v>13</v>
      </c>
      <c r="E56" s="67">
        <v>159.33333333333331</v>
      </c>
      <c r="F56" s="67">
        <v>483.5</v>
      </c>
      <c r="G56">
        <v>6</v>
      </c>
    </row>
    <row r="57" spans="1:7" x14ac:dyDescent="0.25">
      <c r="A57" t="s">
        <v>24</v>
      </c>
      <c r="B57">
        <v>2</v>
      </c>
      <c r="C57" t="str">
        <f>Table7[[#This Row],[Treatment]]&amp;"_"&amp;Table7[[#This Row],[R]]</f>
        <v>DensityEffect_Y_8_2</v>
      </c>
      <c r="D57">
        <v>13</v>
      </c>
      <c r="E57" s="67">
        <v>230.625</v>
      </c>
      <c r="F57" s="67">
        <v>518.625</v>
      </c>
      <c r="G57">
        <v>8</v>
      </c>
    </row>
    <row r="58" spans="1:7" x14ac:dyDescent="0.25">
      <c r="A58" t="s">
        <v>24</v>
      </c>
      <c r="B58">
        <v>3</v>
      </c>
      <c r="C58" t="str">
        <f>Table7[[#This Row],[Treatment]]&amp;"_"&amp;Table7[[#This Row],[R]]</f>
        <v>DensityEffect_Y_8_3</v>
      </c>
      <c r="D58">
        <v>13</v>
      </c>
      <c r="E58" s="67">
        <v>243.4</v>
      </c>
      <c r="F58" s="67">
        <v>606.79999999999995</v>
      </c>
      <c r="G58">
        <v>5</v>
      </c>
    </row>
    <row r="59" spans="1:7" x14ac:dyDescent="0.25">
      <c r="A59" t="s">
        <v>24</v>
      </c>
      <c r="B59">
        <v>4</v>
      </c>
      <c r="C59" t="str">
        <f>Table7[[#This Row],[Treatment]]&amp;"_"&amp;Table7[[#This Row],[R]]</f>
        <v>DensityEffect_Y_8_4</v>
      </c>
      <c r="D59">
        <v>13</v>
      </c>
      <c r="E59" s="67">
        <v>183.2</v>
      </c>
      <c r="F59" s="67">
        <v>448.40000000000003</v>
      </c>
      <c r="G59">
        <v>5</v>
      </c>
    </row>
    <row r="60" spans="1:7" x14ac:dyDescent="0.25">
      <c r="A60" t="s">
        <v>24</v>
      </c>
      <c r="B60">
        <v>5</v>
      </c>
      <c r="C60" t="str">
        <f>Table7[[#This Row],[Treatment]]&amp;"_"&amp;Table7[[#This Row],[R]]</f>
        <v>DensityEffect_Y_8_5</v>
      </c>
      <c r="D60">
        <v>13</v>
      </c>
      <c r="E60" s="67">
        <v>136.5</v>
      </c>
      <c r="F60" s="67">
        <v>288.00000000000006</v>
      </c>
      <c r="G60">
        <v>4</v>
      </c>
    </row>
    <row r="61" spans="1:7" x14ac:dyDescent="0.25">
      <c r="A61" t="s">
        <v>24</v>
      </c>
      <c r="B61">
        <v>6</v>
      </c>
      <c r="C61" t="str">
        <f>Table7[[#This Row],[Treatment]]&amp;"_"&amp;Table7[[#This Row],[R]]</f>
        <v>DensityEffect_Y_8_6</v>
      </c>
      <c r="D61">
        <v>13</v>
      </c>
      <c r="E61" s="67">
        <v>181.2</v>
      </c>
      <c r="F61" s="67">
        <v>461.40000000000009</v>
      </c>
      <c r="G61">
        <v>5</v>
      </c>
    </row>
    <row r="62" spans="1:7" x14ac:dyDescent="0.25">
      <c r="A62" t="s">
        <v>24</v>
      </c>
      <c r="B62">
        <v>7</v>
      </c>
      <c r="C62" t="str">
        <f>Table7[[#This Row],[Treatment]]&amp;"_"&amp;Table7[[#This Row],[R]]</f>
        <v>DensityEffect_Y_8_7</v>
      </c>
      <c r="D62">
        <v>13</v>
      </c>
      <c r="E62" s="67">
        <v>200.75</v>
      </c>
      <c r="F62" s="67">
        <v>459.375</v>
      </c>
      <c r="G62">
        <v>8</v>
      </c>
    </row>
    <row r="63" spans="1:7" x14ac:dyDescent="0.25">
      <c r="A63" t="s">
        <v>24</v>
      </c>
      <c r="B63">
        <v>8</v>
      </c>
      <c r="C63" t="str">
        <f>Table7[[#This Row],[Treatment]]&amp;"_"&amp;Table7[[#This Row],[R]]</f>
        <v>DensityEffect_Y_8_8</v>
      </c>
      <c r="D63">
        <v>13</v>
      </c>
      <c r="E63" s="67">
        <v>159.16666666666666</v>
      </c>
      <c r="F63" s="67">
        <v>348.33333333333331</v>
      </c>
      <c r="G63">
        <v>6</v>
      </c>
    </row>
    <row r="64" spans="1:7" x14ac:dyDescent="0.25">
      <c r="A64" t="s">
        <v>24</v>
      </c>
      <c r="B64">
        <v>9</v>
      </c>
      <c r="C64" t="str">
        <f>Table7[[#This Row],[Treatment]]&amp;"_"&amp;Table7[[#This Row],[R]]</f>
        <v>DensityEffect_Y_8_9</v>
      </c>
      <c r="D64">
        <v>13</v>
      </c>
      <c r="E64" s="67">
        <v>211.42857142857144</v>
      </c>
      <c r="F64" s="67">
        <v>549.42857142857144</v>
      </c>
      <c r="G64">
        <v>7</v>
      </c>
    </row>
    <row r="65" spans="1:7" x14ac:dyDescent="0.25">
      <c r="A65" t="s">
        <v>24</v>
      </c>
      <c r="B65">
        <v>10</v>
      </c>
      <c r="C65" t="str">
        <f>Table7[[#This Row],[Treatment]]&amp;"_"&amp;Table7[[#This Row],[R]]</f>
        <v>DensityEffect_Y_8_10</v>
      </c>
      <c r="D65">
        <v>13</v>
      </c>
      <c r="E65" s="67">
        <v>148.71428571428572</v>
      </c>
      <c r="F65" s="67">
        <v>351.42857142857144</v>
      </c>
      <c r="G65">
        <v>7</v>
      </c>
    </row>
    <row r="66" spans="1:7" x14ac:dyDescent="0.25">
      <c r="A66" t="s">
        <v>25</v>
      </c>
      <c r="B66">
        <v>1</v>
      </c>
      <c r="C66" t="str">
        <f>Table7[[#This Row],[Treatment]]&amp;"_"&amp;Table7[[#This Row],[R]]</f>
        <v>DensityEffect_Y_16_1</v>
      </c>
      <c r="D66">
        <v>13</v>
      </c>
      <c r="E66" s="67">
        <v>240.75</v>
      </c>
      <c r="F66" s="67">
        <v>556</v>
      </c>
      <c r="G66">
        <v>8</v>
      </c>
    </row>
    <row r="67" spans="1:7" x14ac:dyDescent="0.25">
      <c r="A67" t="s">
        <v>25</v>
      </c>
      <c r="B67">
        <v>2</v>
      </c>
      <c r="C67" t="str">
        <f>Table7[[#This Row],[Treatment]]&amp;"_"&amp;Table7[[#This Row],[R]]</f>
        <v>DensityEffect_Y_16_2</v>
      </c>
      <c r="D67">
        <v>13</v>
      </c>
      <c r="E67" s="67">
        <v>200.1</v>
      </c>
      <c r="F67" s="67">
        <v>466</v>
      </c>
      <c r="G67">
        <v>10</v>
      </c>
    </row>
    <row r="68" spans="1:7" x14ac:dyDescent="0.25">
      <c r="A68" t="s">
        <v>25</v>
      </c>
      <c r="B68">
        <v>3</v>
      </c>
      <c r="C68" t="str">
        <f>Table7[[#This Row],[Treatment]]&amp;"_"&amp;Table7[[#This Row],[R]]</f>
        <v>DensityEffect_Y_16_3</v>
      </c>
      <c r="D68">
        <v>13</v>
      </c>
      <c r="E68" s="67">
        <v>173.33333333333334</v>
      </c>
      <c r="F68" s="67">
        <v>434.77777777777783</v>
      </c>
      <c r="G68">
        <v>9</v>
      </c>
    </row>
    <row r="69" spans="1:7" x14ac:dyDescent="0.25">
      <c r="A69" t="s">
        <v>25</v>
      </c>
      <c r="B69">
        <v>4</v>
      </c>
      <c r="C69" t="str">
        <f>Table7[[#This Row],[Treatment]]&amp;"_"&amp;Table7[[#This Row],[R]]</f>
        <v>DensityEffect_Y_16_4</v>
      </c>
      <c r="D69">
        <v>13</v>
      </c>
      <c r="E69" s="67">
        <v>134.1</v>
      </c>
      <c r="F69" s="67">
        <v>294.80000000000007</v>
      </c>
      <c r="G69">
        <v>10</v>
      </c>
    </row>
    <row r="70" spans="1:7" x14ac:dyDescent="0.25">
      <c r="A70" t="s">
        <v>25</v>
      </c>
      <c r="B70">
        <v>5</v>
      </c>
      <c r="C70" t="str">
        <f>Table7[[#This Row],[Treatment]]&amp;"_"&amp;Table7[[#This Row],[R]]</f>
        <v>DensityEffect_Y_16_5</v>
      </c>
      <c r="D70">
        <v>13</v>
      </c>
      <c r="E70" s="67">
        <v>184.44444444444443</v>
      </c>
      <c r="F70" s="67">
        <v>408.4444444444444</v>
      </c>
      <c r="G70">
        <v>9</v>
      </c>
    </row>
    <row r="71" spans="1:7" x14ac:dyDescent="0.25">
      <c r="A71" t="s">
        <v>26</v>
      </c>
      <c r="B71">
        <v>1</v>
      </c>
      <c r="C71" t="str">
        <f>Table7[[#This Row],[Treatment]]&amp;"_"&amp;Table7[[#This Row],[R]]</f>
        <v>DensityEffect_Y_32_1</v>
      </c>
      <c r="D71">
        <v>13</v>
      </c>
      <c r="E71" s="67">
        <v>190.58823529411768</v>
      </c>
      <c r="F71" s="67">
        <v>420.23529411764702</v>
      </c>
      <c r="G71">
        <v>17</v>
      </c>
    </row>
    <row r="72" spans="1:7" x14ac:dyDescent="0.25">
      <c r="A72" t="s">
        <v>26</v>
      </c>
      <c r="B72">
        <v>2</v>
      </c>
      <c r="C72" t="str">
        <f>Table7[[#This Row],[Treatment]]&amp;"_"&amp;Table7[[#This Row],[R]]</f>
        <v>DensityEffect_Y_32_2</v>
      </c>
      <c r="D72">
        <v>13</v>
      </c>
      <c r="E72" s="67">
        <v>141.875</v>
      </c>
      <c r="F72" s="67">
        <v>297.00000000000006</v>
      </c>
      <c r="G72">
        <v>16</v>
      </c>
    </row>
    <row r="73" spans="1:7" x14ac:dyDescent="0.25">
      <c r="A73" t="s">
        <v>26</v>
      </c>
      <c r="B73">
        <v>3</v>
      </c>
      <c r="C73" t="str">
        <f>Table7[[#This Row],[Treatment]]&amp;"_"&amp;Table7[[#This Row],[R]]</f>
        <v>DensityEffect_Y_32_3</v>
      </c>
      <c r="D73">
        <v>13</v>
      </c>
      <c r="E73" s="67">
        <v>148.66666666666666</v>
      </c>
      <c r="F73" s="67">
        <v>325.60000000000002</v>
      </c>
      <c r="G73">
        <v>15</v>
      </c>
    </row>
    <row r="74" spans="1:7" x14ac:dyDescent="0.25">
      <c r="A74" t="s">
        <v>17</v>
      </c>
      <c r="B74">
        <v>1</v>
      </c>
      <c r="C74" t="str">
        <f>Table7[[#This Row],[Treatment]]&amp;"_"&amp;Table7[[#This Row],[R]]</f>
        <v>DensityEffect_N_8_1</v>
      </c>
      <c r="D74">
        <v>16</v>
      </c>
      <c r="E74" s="67">
        <v>71.833333333333329</v>
      </c>
      <c r="F74" s="67">
        <v>159.16666666666669</v>
      </c>
      <c r="G74">
        <v>6</v>
      </c>
    </row>
    <row r="75" spans="1:7" x14ac:dyDescent="0.25">
      <c r="A75" t="s">
        <v>17</v>
      </c>
      <c r="B75">
        <v>2</v>
      </c>
      <c r="C75" t="str">
        <f>Table7[[#This Row],[Treatment]]&amp;"_"&amp;Table7[[#This Row],[R]]</f>
        <v>DensityEffect_N_8_2</v>
      </c>
      <c r="D75">
        <v>16</v>
      </c>
      <c r="E75" s="67">
        <v>72.2</v>
      </c>
      <c r="F75" s="67">
        <v>162.19999999999999</v>
      </c>
      <c r="G75">
        <v>5</v>
      </c>
    </row>
    <row r="76" spans="1:7" x14ac:dyDescent="0.25">
      <c r="A76" t="s">
        <v>17</v>
      </c>
      <c r="B76">
        <v>3</v>
      </c>
      <c r="C76" t="str">
        <f>Table7[[#This Row],[Treatment]]&amp;"_"&amp;Table7[[#This Row],[R]]</f>
        <v>DensityEffect_N_8_3</v>
      </c>
      <c r="D76">
        <v>16</v>
      </c>
      <c r="E76" s="67">
        <v>68.25</v>
      </c>
      <c r="F76" s="67">
        <v>145.75000000000006</v>
      </c>
      <c r="G76">
        <v>4</v>
      </c>
    </row>
    <row r="77" spans="1:7" x14ac:dyDescent="0.25">
      <c r="A77" t="s">
        <v>17</v>
      </c>
      <c r="B77">
        <v>4</v>
      </c>
      <c r="C77" t="str">
        <f>Table7[[#This Row],[Treatment]]&amp;"_"&amp;Table7[[#This Row],[R]]</f>
        <v>DensityEffect_N_8_4</v>
      </c>
      <c r="D77">
        <v>16</v>
      </c>
      <c r="E77" s="67">
        <v>86.25</v>
      </c>
      <c r="F77" s="67">
        <v>188.50000000000011</v>
      </c>
      <c r="G77">
        <v>4</v>
      </c>
    </row>
    <row r="78" spans="1:7" x14ac:dyDescent="0.25">
      <c r="A78" t="s">
        <v>17</v>
      </c>
      <c r="B78">
        <v>5</v>
      </c>
      <c r="C78" t="str">
        <f>Table7[[#This Row],[Treatment]]&amp;"_"&amp;Table7[[#This Row],[R]]</f>
        <v>DensityEffect_N_8_5</v>
      </c>
      <c r="D78">
        <v>16</v>
      </c>
      <c r="E78" s="67">
        <v>95.4</v>
      </c>
      <c r="F78" s="67">
        <v>182.59999999999988</v>
      </c>
      <c r="G78">
        <v>5</v>
      </c>
    </row>
    <row r="79" spans="1:7" x14ac:dyDescent="0.25">
      <c r="A79" t="s">
        <v>17</v>
      </c>
      <c r="B79">
        <v>6</v>
      </c>
      <c r="C79" t="str">
        <f>Table7[[#This Row],[Treatment]]&amp;"_"&amp;Table7[[#This Row],[R]]</f>
        <v>DensityEffect_N_8_6</v>
      </c>
      <c r="D79">
        <v>16</v>
      </c>
      <c r="E79" s="67">
        <v>77.857142857142861</v>
      </c>
      <c r="F79" s="67">
        <v>199.57142857142847</v>
      </c>
      <c r="G79">
        <v>7</v>
      </c>
    </row>
    <row r="80" spans="1:7" x14ac:dyDescent="0.25">
      <c r="A80" t="s">
        <v>17</v>
      </c>
      <c r="B80">
        <v>7</v>
      </c>
      <c r="C80" t="str">
        <f>Table7[[#This Row],[Treatment]]&amp;"_"&amp;Table7[[#This Row],[R]]</f>
        <v>DensityEffect_N_8_7</v>
      </c>
      <c r="D80">
        <v>16</v>
      </c>
      <c r="E80" s="67">
        <v>86.166666666666671</v>
      </c>
      <c r="F80" s="67">
        <v>191.16666666666671</v>
      </c>
      <c r="G80">
        <v>6</v>
      </c>
    </row>
    <row r="81" spans="1:7" x14ac:dyDescent="0.25">
      <c r="A81" t="s">
        <v>17</v>
      </c>
      <c r="B81">
        <v>8</v>
      </c>
      <c r="C81" t="str">
        <f>Table7[[#This Row],[Treatment]]&amp;"_"&amp;Table7[[#This Row],[R]]</f>
        <v>DensityEffect_N_8_8</v>
      </c>
      <c r="D81">
        <v>16</v>
      </c>
      <c r="E81" s="67">
        <v>88.2</v>
      </c>
      <c r="F81" s="67">
        <v>185.6</v>
      </c>
      <c r="G81">
        <v>5</v>
      </c>
    </row>
    <row r="82" spans="1:7" x14ac:dyDescent="0.25">
      <c r="A82" t="s">
        <v>17</v>
      </c>
      <c r="B82">
        <v>9</v>
      </c>
      <c r="C82" t="str">
        <f>Table7[[#This Row],[Treatment]]&amp;"_"&amp;Table7[[#This Row],[R]]</f>
        <v>DensityEffect_N_8_9</v>
      </c>
      <c r="D82">
        <v>16</v>
      </c>
      <c r="E82" s="67">
        <v>104.85714285714286</v>
      </c>
      <c r="F82" s="67">
        <v>242.85714285714289</v>
      </c>
      <c r="G82">
        <v>7</v>
      </c>
    </row>
    <row r="83" spans="1:7" x14ac:dyDescent="0.25">
      <c r="A83" t="s">
        <v>17</v>
      </c>
      <c r="B83">
        <v>10</v>
      </c>
      <c r="C83" t="str">
        <f>Table7[[#This Row],[Treatment]]&amp;"_"&amp;Table7[[#This Row],[R]]</f>
        <v>DensityEffect_N_8_10</v>
      </c>
      <c r="D83">
        <v>16</v>
      </c>
      <c r="E83" s="67">
        <v>87.833333333333329</v>
      </c>
      <c r="F83" s="67">
        <v>189.16666666666663</v>
      </c>
      <c r="G83">
        <v>6</v>
      </c>
    </row>
    <row r="84" spans="1:7" x14ac:dyDescent="0.25">
      <c r="A84" t="s">
        <v>18</v>
      </c>
      <c r="B84">
        <v>1</v>
      </c>
      <c r="C84" t="str">
        <f>Table7[[#This Row],[Treatment]]&amp;"_"&amp;Table7[[#This Row],[R]]</f>
        <v>DensityEffect_N_16_1</v>
      </c>
      <c r="D84">
        <v>16</v>
      </c>
      <c r="E84" s="67">
        <v>69.125</v>
      </c>
      <c r="F84" s="67">
        <v>159.49999999999997</v>
      </c>
      <c r="G84">
        <v>8</v>
      </c>
    </row>
    <row r="85" spans="1:7" x14ac:dyDescent="0.25">
      <c r="A85" t="s">
        <v>18</v>
      </c>
      <c r="B85">
        <v>2</v>
      </c>
      <c r="C85" t="str">
        <f>Table7[[#This Row],[Treatment]]&amp;"_"&amp;Table7[[#This Row],[R]]</f>
        <v>DensityEffect_N_16_2</v>
      </c>
      <c r="D85">
        <v>16</v>
      </c>
      <c r="E85" s="67">
        <v>61.5</v>
      </c>
      <c r="F85" s="67">
        <v>91.999999999999972</v>
      </c>
      <c r="G85">
        <v>8</v>
      </c>
    </row>
    <row r="86" spans="1:7" x14ac:dyDescent="0.25">
      <c r="A86" t="s">
        <v>18</v>
      </c>
      <c r="B86">
        <v>3</v>
      </c>
      <c r="C86" t="str">
        <f>Table7[[#This Row],[Treatment]]&amp;"_"&amp;Table7[[#This Row],[R]]</f>
        <v>DensityEffect_N_16_3</v>
      </c>
      <c r="D86">
        <v>16</v>
      </c>
      <c r="E86" s="67">
        <v>75</v>
      </c>
      <c r="F86" s="67">
        <v>165.74999999999997</v>
      </c>
      <c r="G86">
        <v>12</v>
      </c>
    </row>
    <row r="87" spans="1:7" x14ac:dyDescent="0.25">
      <c r="A87" t="s">
        <v>18</v>
      </c>
      <c r="B87">
        <v>4</v>
      </c>
      <c r="C87" t="str">
        <f>Table7[[#This Row],[Treatment]]&amp;"_"&amp;Table7[[#This Row],[R]]</f>
        <v>DensityEffect_N_16_4</v>
      </c>
      <c r="D87">
        <v>16</v>
      </c>
      <c r="E87" s="67">
        <v>68.727272727272734</v>
      </c>
      <c r="F87" s="67">
        <v>148.81818181818184</v>
      </c>
      <c r="G87">
        <v>11</v>
      </c>
    </row>
    <row r="88" spans="1:7" x14ac:dyDescent="0.25">
      <c r="A88" t="s">
        <v>18</v>
      </c>
      <c r="B88">
        <v>5</v>
      </c>
      <c r="C88" t="str">
        <f>Table7[[#This Row],[Treatment]]&amp;"_"&amp;Table7[[#This Row],[R]]</f>
        <v>DensityEffect_N_16_5</v>
      </c>
      <c r="D88">
        <v>16</v>
      </c>
      <c r="E88" s="67">
        <v>110.09090909090909</v>
      </c>
      <c r="F88" s="67">
        <v>254.45454545454544</v>
      </c>
      <c r="G88">
        <v>11</v>
      </c>
    </row>
    <row r="89" spans="1:7" x14ac:dyDescent="0.25">
      <c r="A89" t="s">
        <v>20</v>
      </c>
      <c r="B89">
        <v>1</v>
      </c>
      <c r="C89" t="str">
        <f>Table7[[#This Row],[Treatment]]&amp;"_"&amp;Table7[[#This Row],[R]]</f>
        <v>DensityEffect_N_32_1</v>
      </c>
      <c r="D89">
        <v>16</v>
      </c>
      <c r="E89" s="67">
        <v>81.727272727272734</v>
      </c>
      <c r="F89" s="67">
        <v>176.27272727272728</v>
      </c>
      <c r="G89">
        <v>11</v>
      </c>
    </row>
    <row r="90" spans="1:7" x14ac:dyDescent="0.25">
      <c r="A90" t="s">
        <v>20</v>
      </c>
      <c r="B90">
        <v>2</v>
      </c>
      <c r="C90" t="str">
        <f>Table7[[#This Row],[Treatment]]&amp;"_"&amp;Table7[[#This Row],[R]]</f>
        <v>DensityEffect_N_32_2</v>
      </c>
      <c r="D90">
        <v>16</v>
      </c>
      <c r="E90" s="67">
        <v>67.421052631578931</v>
      </c>
      <c r="F90" s="67">
        <v>140.31578947368416</v>
      </c>
      <c r="G90">
        <v>19</v>
      </c>
    </row>
    <row r="91" spans="1:7" x14ac:dyDescent="0.25">
      <c r="A91" t="s">
        <v>20</v>
      </c>
      <c r="B91">
        <v>3</v>
      </c>
      <c r="C91" t="str">
        <f>Table7[[#This Row],[Treatment]]&amp;"_"&amp;Table7[[#This Row],[R]]</f>
        <v>DensityEffect_N_32_3</v>
      </c>
      <c r="D91">
        <v>16</v>
      </c>
      <c r="E91" s="67">
        <v>72.357142857142861</v>
      </c>
      <c r="F91" s="67">
        <v>167.07142857142853</v>
      </c>
      <c r="G91">
        <v>14</v>
      </c>
    </row>
    <row r="92" spans="1:7" x14ac:dyDescent="0.25">
      <c r="A92" t="s">
        <v>24</v>
      </c>
      <c r="B92">
        <v>1</v>
      </c>
      <c r="C92" t="str">
        <f>Table7[[#This Row],[Treatment]]&amp;"_"&amp;Table7[[#This Row],[R]]</f>
        <v>DensityEffect_Y_8_1</v>
      </c>
      <c r="D92">
        <v>16</v>
      </c>
      <c r="E92" s="67">
        <v>37.166666666666664</v>
      </c>
      <c r="F92" s="67">
        <v>43</v>
      </c>
      <c r="G92">
        <v>6</v>
      </c>
    </row>
    <row r="93" spans="1:7" x14ac:dyDescent="0.25">
      <c r="A93" t="s">
        <v>24</v>
      </c>
      <c r="B93">
        <v>2</v>
      </c>
      <c r="C93" t="str">
        <f>Table7[[#This Row],[Treatment]]&amp;"_"&amp;Table7[[#This Row],[R]]</f>
        <v>DensityEffect_Y_8_2</v>
      </c>
      <c r="D93">
        <v>16</v>
      </c>
      <c r="E93" s="67">
        <v>62.285714285714285</v>
      </c>
      <c r="F93" s="67">
        <v>136.5714285714285</v>
      </c>
      <c r="G93">
        <v>7</v>
      </c>
    </row>
    <row r="94" spans="1:7" x14ac:dyDescent="0.25">
      <c r="A94" t="s">
        <v>24</v>
      </c>
      <c r="B94">
        <v>3</v>
      </c>
      <c r="C94" t="str">
        <f>Table7[[#This Row],[Treatment]]&amp;"_"&amp;Table7[[#This Row],[R]]</f>
        <v>DensityEffect_Y_8_3</v>
      </c>
      <c r="D94">
        <v>16</v>
      </c>
      <c r="E94" s="67">
        <v>44.2</v>
      </c>
      <c r="F94" s="67">
        <v>74.399999999999977</v>
      </c>
      <c r="G94">
        <v>5</v>
      </c>
    </row>
    <row r="95" spans="1:7" x14ac:dyDescent="0.25">
      <c r="A95" t="s">
        <v>24</v>
      </c>
      <c r="B95">
        <v>4</v>
      </c>
      <c r="C95" t="str">
        <f>Table7[[#This Row],[Treatment]]&amp;"_"&amp;Table7[[#This Row],[R]]</f>
        <v>DensityEffect_Y_8_4</v>
      </c>
      <c r="D95">
        <v>16</v>
      </c>
      <c r="E95" s="67">
        <v>51</v>
      </c>
      <c r="F95" s="67">
        <v>86.500000000000028</v>
      </c>
      <c r="G95">
        <v>4</v>
      </c>
    </row>
    <row r="96" spans="1:7" x14ac:dyDescent="0.25">
      <c r="A96" t="s">
        <v>24</v>
      </c>
      <c r="B96">
        <v>5</v>
      </c>
      <c r="C96" t="str">
        <f>Table7[[#This Row],[Treatment]]&amp;"_"&amp;Table7[[#This Row],[R]]</f>
        <v>DensityEffect_Y_8_5</v>
      </c>
      <c r="D96">
        <v>16</v>
      </c>
      <c r="E96" s="67">
        <v>87.5</v>
      </c>
      <c r="F96" s="67">
        <v>225.24999999999994</v>
      </c>
      <c r="G96">
        <v>4</v>
      </c>
    </row>
    <row r="97" spans="1:7" x14ac:dyDescent="0.25">
      <c r="A97" t="s">
        <v>24</v>
      </c>
      <c r="B97">
        <v>6</v>
      </c>
      <c r="C97" t="str">
        <f>Table7[[#This Row],[Treatment]]&amp;"_"&amp;Table7[[#This Row],[R]]</f>
        <v>DensityEffect_Y_8_6</v>
      </c>
      <c r="D97">
        <v>16</v>
      </c>
      <c r="E97" s="67">
        <v>61.4</v>
      </c>
      <c r="F97" s="67">
        <v>86.999999999999929</v>
      </c>
      <c r="G97">
        <v>5</v>
      </c>
    </row>
    <row r="98" spans="1:7" x14ac:dyDescent="0.25">
      <c r="A98" t="s">
        <v>24</v>
      </c>
      <c r="B98">
        <v>7</v>
      </c>
      <c r="C98" t="str">
        <f>Table7[[#This Row],[Treatment]]&amp;"_"&amp;Table7[[#This Row],[R]]</f>
        <v>DensityEffect_Y_8_7</v>
      </c>
      <c r="D98">
        <v>16</v>
      </c>
      <c r="E98" s="67">
        <v>94.5</v>
      </c>
      <c r="F98" s="67">
        <v>202.62499999999994</v>
      </c>
      <c r="G98">
        <v>8</v>
      </c>
    </row>
    <row r="99" spans="1:7" x14ac:dyDescent="0.25">
      <c r="A99" t="s">
        <v>24</v>
      </c>
      <c r="B99">
        <v>8</v>
      </c>
      <c r="C99" t="str">
        <f>Table7[[#This Row],[Treatment]]&amp;"_"&amp;Table7[[#This Row],[R]]</f>
        <v>DensityEffect_Y_8_8</v>
      </c>
      <c r="D99">
        <v>16</v>
      </c>
      <c r="E99" s="67">
        <v>98.833333333333329</v>
      </c>
      <c r="F99" s="67">
        <v>204.50000000000006</v>
      </c>
      <c r="G99">
        <v>6</v>
      </c>
    </row>
    <row r="100" spans="1:7" x14ac:dyDescent="0.25">
      <c r="A100" t="s">
        <v>24</v>
      </c>
      <c r="B100">
        <v>9</v>
      </c>
      <c r="C100" t="str">
        <f>Table7[[#This Row],[Treatment]]&amp;"_"&amp;Table7[[#This Row],[R]]</f>
        <v>DensityEffect_Y_8_9</v>
      </c>
      <c r="D100">
        <v>16</v>
      </c>
      <c r="E100" s="67">
        <v>78.833333333333329</v>
      </c>
      <c r="F100" s="67">
        <v>150.33333333333334</v>
      </c>
      <c r="G100">
        <v>6</v>
      </c>
    </row>
    <row r="101" spans="1:7" x14ac:dyDescent="0.25">
      <c r="A101" t="s">
        <v>24</v>
      </c>
      <c r="B101">
        <v>10</v>
      </c>
      <c r="C101" t="str">
        <f>Table7[[#This Row],[Treatment]]&amp;"_"&amp;Table7[[#This Row],[R]]</f>
        <v>DensityEffect_Y_8_10</v>
      </c>
      <c r="D101">
        <v>16</v>
      </c>
      <c r="E101" s="67">
        <v>81.142857142857139</v>
      </c>
      <c r="F101" s="67">
        <v>148.71428571428578</v>
      </c>
      <c r="G101">
        <v>7</v>
      </c>
    </row>
    <row r="102" spans="1:7" x14ac:dyDescent="0.25">
      <c r="A102" t="s">
        <v>25</v>
      </c>
      <c r="B102">
        <v>1</v>
      </c>
      <c r="C102" t="str">
        <f>Table7[[#This Row],[Treatment]]&amp;"_"&amp;Table7[[#This Row],[R]]</f>
        <v>DensityEffect_Y_16_1</v>
      </c>
      <c r="D102">
        <v>16</v>
      </c>
      <c r="E102" s="67">
        <v>53.875</v>
      </c>
      <c r="F102" s="67">
        <v>111.375</v>
      </c>
      <c r="G102">
        <v>8</v>
      </c>
    </row>
    <row r="103" spans="1:7" x14ac:dyDescent="0.25">
      <c r="A103" t="s">
        <v>25</v>
      </c>
      <c r="B103">
        <v>2</v>
      </c>
      <c r="C103" t="str">
        <f>Table7[[#This Row],[Treatment]]&amp;"_"&amp;Table7[[#This Row],[R]]</f>
        <v>DensityEffect_Y_16_2</v>
      </c>
      <c r="D103">
        <v>16</v>
      </c>
      <c r="E103" s="67">
        <v>82.999999999999986</v>
      </c>
      <c r="F103" s="67">
        <v>180.60000000000002</v>
      </c>
      <c r="G103">
        <v>10</v>
      </c>
    </row>
    <row r="104" spans="1:7" x14ac:dyDescent="0.25">
      <c r="A104" t="s">
        <v>25</v>
      </c>
      <c r="B104">
        <v>3</v>
      </c>
      <c r="C104" t="str">
        <f>Table7[[#This Row],[Treatment]]&amp;"_"&amp;Table7[[#This Row],[R]]</f>
        <v>DensityEffect_Y_16_3</v>
      </c>
      <c r="D104">
        <v>16</v>
      </c>
      <c r="E104" s="67">
        <v>65</v>
      </c>
      <c r="F104" s="67">
        <v>136.8888888888888</v>
      </c>
      <c r="G104">
        <v>9</v>
      </c>
    </row>
    <row r="105" spans="1:7" x14ac:dyDescent="0.25">
      <c r="A105" t="s">
        <v>25</v>
      </c>
      <c r="B105">
        <v>4</v>
      </c>
      <c r="C105" t="str">
        <f>Table7[[#This Row],[Treatment]]&amp;"_"&amp;Table7[[#This Row],[R]]</f>
        <v>DensityEffect_Y_16_4</v>
      </c>
      <c r="D105">
        <v>16</v>
      </c>
      <c r="E105" s="67">
        <v>49.666666666666664</v>
      </c>
      <c r="F105" s="67">
        <v>96.888888888888872</v>
      </c>
      <c r="G105">
        <v>9</v>
      </c>
    </row>
    <row r="106" spans="1:7" x14ac:dyDescent="0.25">
      <c r="A106" t="s">
        <v>25</v>
      </c>
      <c r="B106">
        <v>5</v>
      </c>
      <c r="C106" t="str">
        <f>Table7[[#This Row],[Treatment]]&amp;"_"&amp;Table7[[#This Row],[R]]</f>
        <v>DensityEffect_Y_16_5</v>
      </c>
      <c r="D106">
        <v>16</v>
      </c>
      <c r="E106" s="67">
        <v>73.444444444444457</v>
      </c>
      <c r="F106" s="67">
        <v>129.5555555555556</v>
      </c>
      <c r="G106">
        <v>9</v>
      </c>
    </row>
    <row r="107" spans="1:7" x14ac:dyDescent="0.25">
      <c r="A107" t="s">
        <v>26</v>
      </c>
      <c r="B107">
        <v>1</v>
      </c>
      <c r="C107" t="str">
        <f>Table7[[#This Row],[Treatment]]&amp;"_"&amp;Table7[[#This Row],[R]]</f>
        <v>DensityEffect_Y_32_1</v>
      </c>
      <c r="D107">
        <v>16</v>
      </c>
      <c r="E107" s="67">
        <v>82.352941176470594</v>
      </c>
      <c r="F107" s="67">
        <v>182.76470588235293</v>
      </c>
      <c r="G107">
        <v>17</v>
      </c>
    </row>
    <row r="108" spans="1:7" x14ac:dyDescent="0.25">
      <c r="A108" t="s">
        <v>26</v>
      </c>
      <c r="B108">
        <v>2</v>
      </c>
      <c r="C108" t="str">
        <f>Table7[[#This Row],[Treatment]]&amp;"_"&amp;Table7[[#This Row],[R]]</f>
        <v>DensityEffect_Y_32_2</v>
      </c>
      <c r="D108">
        <v>16</v>
      </c>
      <c r="E108" s="67">
        <v>71.3125</v>
      </c>
      <c r="F108" s="67">
        <v>178.93749999999997</v>
      </c>
      <c r="G108">
        <v>16</v>
      </c>
    </row>
    <row r="109" spans="1:7" x14ac:dyDescent="0.25">
      <c r="A109" t="s">
        <v>26</v>
      </c>
      <c r="B109">
        <v>3</v>
      </c>
      <c r="C109" t="str">
        <f>Table7[[#This Row],[Treatment]]&amp;"_"&amp;Table7[[#This Row],[R]]</f>
        <v>DensityEffect_Y_32_3</v>
      </c>
      <c r="D109">
        <v>16</v>
      </c>
      <c r="E109" s="67">
        <v>86.785714285714292</v>
      </c>
      <c r="F109" s="67">
        <v>202.35714285714286</v>
      </c>
      <c r="G109">
        <v>14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271"/>
  <sheetViews>
    <sheetView zoomScale="115" zoomScaleNormal="115" workbookViewId="0">
      <selection activeCell="H10" sqref="H10"/>
    </sheetView>
  </sheetViews>
  <sheetFormatPr defaultRowHeight="15" x14ac:dyDescent="0.25"/>
  <cols>
    <col min="2" max="2" width="18.85546875" customWidth="1"/>
    <col min="3" max="3" width="6.140625" customWidth="1"/>
    <col min="4" max="4" width="9.140625" customWidth="1"/>
    <col min="5" max="5" width="15" customWidth="1"/>
    <col min="6" max="6" width="10.140625" customWidth="1"/>
  </cols>
  <sheetData>
    <row r="2" spans="2:6" x14ac:dyDescent="0.25">
      <c r="B2" s="38" t="s">
        <v>0</v>
      </c>
      <c r="C2" s="39" t="s">
        <v>27</v>
      </c>
      <c r="D2" s="39" t="s">
        <v>28</v>
      </c>
      <c r="E2" s="39" t="s">
        <v>29</v>
      </c>
      <c r="F2" s="40" t="s">
        <v>30</v>
      </c>
    </row>
    <row r="3" spans="2:6" x14ac:dyDescent="0.25">
      <c r="B3" t="s">
        <v>24</v>
      </c>
      <c r="C3">
        <v>9</v>
      </c>
      <c r="D3" t="s">
        <v>31</v>
      </c>
      <c r="E3" s="37">
        <v>45218</v>
      </c>
      <c r="F3">
        <v>0.57799999999999996</v>
      </c>
    </row>
    <row r="4" spans="2:6" x14ac:dyDescent="0.25">
      <c r="B4" t="s">
        <v>17</v>
      </c>
      <c r="C4">
        <v>1</v>
      </c>
      <c r="D4" t="s">
        <v>31</v>
      </c>
      <c r="E4" s="37">
        <v>45219</v>
      </c>
      <c r="F4">
        <v>0.56599999999999995</v>
      </c>
    </row>
    <row r="5" spans="2:6" x14ac:dyDescent="0.25">
      <c r="B5" t="s">
        <v>24</v>
      </c>
      <c r="C5">
        <v>1</v>
      </c>
      <c r="D5" t="s">
        <v>31</v>
      </c>
      <c r="E5" s="37">
        <v>45219</v>
      </c>
      <c r="F5">
        <v>0.56200000000000006</v>
      </c>
    </row>
    <row r="6" spans="2:6" x14ac:dyDescent="0.25">
      <c r="B6" t="s">
        <v>24</v>
      </c>
      <c r="C6">
        <v>1</v>
      </c>
      <c r="D6" t="s">
        <v>32</v>
      </c>
      <c r="E6" s="37">
        <v>45219</v>
      </c>
      <c r="F6">
        <v>0.497</v>
      </c>
    </row>
    <row r="7" spans="2:6" x14ac:dyDescent="0.25">
      <c r="B7" t="s">
        <v>24</v>
      </c>
      <c r="C7">
        <v>1</v>
      </c>
      <c r="D7" t="s">
        <v>31</v>
      </c>
      <c r="E7" s="37">
        <v>45219</v>
      </c>
      <c r="F7">
        <v>0.68700000000000006</v>
      </c>
    </row>
    <row r="8" spans="2:6" x14ac:dyDescent="0.25">
      <c r="B8" t="s">
        <v>24</v>
      </c>
      <c r="C8">
        <v>2</v>
      </c>
      <c r="D8" t="s">
        <v>31</v>
      </c>
      <c r="E8" s="37">
        <v>45219</v>
      </c>
      <c r="F8">
        <v>0.60899999999999999</v>
      </c>
    </row>
    <row r="9" spans="2:6" x14ac:dyDescent="0.25">
      <c r="B9" t="s">
        <v>24</v>
      </c>
      <c r="C9">
        <v>2</v>
      </c>
      <c r="D9" t="s">
        <v>31</v>
      </c>
      <c r="E9" s="37">
        <v>45219</v>
      </c>
      <c r="F9">
        <v>0.57799999999999996</v>
      </c>
    </row>
    <row r="10" spans="2:6" x14ac:dyDescent="0.25">
      <c r="B10" t="s">
        <v>24</v>
      </c>
      <c r="C10">
        <v>3</v>
      </c>
      <c r="D10" t="s">
        <v>31</v>
      </c>
      <c r="E10" s="37">
        <v>45219</v>
      </c>
      <c r="F10">
        <v>0.63700000000000001</v>
      </c>
    </row>
    <row r="11" spans="2:6" x14ac:dyDescent="0.25">
      <c r="B11" t="s">
        <v>24</v>
      </c>
      <c r="C11">
        <v>3</v>
      </c>
      <c r="D11" t="s">
        <v>31</v>
      </c>
      <c r="E11" s="37">
        <v>45219</v>
      </c>
      <c r="F11">
        <v>0.752</v>
      </c>
    </row>
    <row r="12" spans="2:6" x14ac:dyDescent="0.25">
      <c r="B12" t="s">
        <v>25</v>
      </c>
      <c r="C12">
        <v>5</v>
      </c>
      <c r="D12" t="s">
        <v>31</v>
      </c>
      <c r="E12" s="37">
        <v>45219</v>
      </c>
      <c r="F12">
        <v>0.61199999999999999</v>
      </c>
    </row>
    <row r="13" spans="2:6" x14ac:dyDescent="0.25">
      <c r="B13" t="s">
        <v>26</v>
      </c>
      <c r="C13">
        <v>1</v>
      </c>
      <c r="D13" t="s">
        <v>31</v>
      </c>
      <c r="E13" s="37">
        <v>45219</v>
      </c>
      <c r="F13">
        <v>0.51700000000000002</v>
      </c>
    </row>
    <row r="14" spans="2:6" x14ac:dyDescent="0.25">
      <c r="B14" t="s">
        <v>17</v>
      </c>
      <c r="C14">
        <v>1</v>
      </c>
      <c r="D14" t="s">
        <v>31</v>
      </c>
      <c r="E14" s="37">
        <v>45220</v>
      </c>
      <c r="F14">
        <v>0.49399999999999999</v>
      </c>
    </row>
    <row r="15" spans="2:6" x14ac:dyDescent="0.25">
      <c r="B15" t="s">
        <v>17</v>
      </c>
      <c r="C15">
        <v>2</v>
      </c>
      <c r="D15" t="s">
        <v>31</v>
      </c>
      <c r="E15" s="37">
        <v>45220</v>
      </c>
      <c r="F15">
        <v>0.56200000000000006</v>
      </c>
    </row>
    <row r="16" spans="2:6" x14ac:dyDescent="0.25">
      <c r="B16" t="s">
        <v>17</v>
      </c>
      <c r="C16">
        <v>7</v>
      </c>
      <c r="D16" t="s">
        <v>31</v>
      </c>
      <c r="E16" s="37">
        <v>45220</v>
      </c>
      <c r="F16">
        <v>0.75900000000000001</v>
      </c>
    </row>
    <row r="17" spans="2:6" x14ac:dyDescent="0.25">
      <c r="B17" t="s">
        <v>17</v>
      </c>
      <c r="C17">
        <v>7</v>
      </c>
      <c r="D17" t="s">
        <v>32</v>
      </c>
      <c r="E17" s="37">
        <v>45220</v>
      </c>
      <c r="F17">
        <v>0.54700000000000004</v>
      </c>
    </row>
    <row r="18" spans="2:6" x14ac:dyDescent="0.25">
      <c r="B18" t="s">
        <v>17</v>
      </c>
      <c r="C18">
        <v>8</v>
      </c>
      <c r="D18" t="s">
        <v>31</v>
      </c>
      <c r="E18" s="37">
        <v>45220</v>
      </c>
      <c r="F18">
        <v>0.58399999999999996</v>
      </c>
    </row>
    <row r="19" spans="2:6" x14ac:dyDescent="0.25">
      <c r="B19" t="s">
        <v>17</v>
      </c>
      <c r="C19">
        <v>10</v>
      </c>
      <c r="D19" t="s">
        <v>31</v>
      </c>
      <c r="E19" s="37">
        <v>45220</v>
      </c>
      <c r="F19">
        <v>0.66200000000000003</v>
      </c>
    </row>
    <row r="20" spans="2:6" x14ac:dyDescent="0.25">
      <c r="B20" t="s">
        <v>18</v>
      </c>
      <c r="C20">
        <v>2</v>
      </c>
      <c r="D20" t="s">
        <v>31</v>
      </c>
      <c r="E20" s="37">
        <v>45220</v>
      </c>
      <c r="F20">
        <v>0.56999999999999995</v>
      </c>
    </row>
    <row r="21" spans="2:6" x14ac:dyDescent="0.25">
      <c r="B21" t="s">
        <v>18</v>
      </c>
      <c r="C21">
        <v>4</v>
      </c>
      <c r="D21" t="s">
        <v>32</v>
      </c>
      <c r="E21" s="37">
        <v>45220</v>
      </c>
      <c r="F21">
        <v>0.46200000000000002</v>
      </c>
    </row>
    <row r="22" spans="2:6" x14ac:dyDescent="0.25">
      <c r="B22" t="s">
        <v>18</v>
      </c>
      <c r="C22">
        <v>4</v>
      </c>
      <c r="D22" t="s">
        <v>31</v>
      </c>
      <c r="E22" s="37">
        <v>45220</v>
      </c>
      <c r="F22">
        <v>0.58199999999999996</v>
      </c>
    </row>
    <row r="23" spans="2:6" x14ac:dyDescent="0.25">
      <c r="B23" t="s">
        <v>20</v>
      </c>
      <c r="C23">
        <v>1</v>
      </c>
      <c r="D23" t="s">
        <v>31</v>
      </c>
      <c r="E23" s="37">
        <v>45220</v>
      </c>
      <c r="F23">
        <v>0.52900000000000003</v>
      </c>
    </row>
    <row r="24" spans="2:6" x14ac:dyDescent="0.25">
      <c r="B24" t="s">
        <v>20</v>
      </c>
      <c r="C24">
        <v>2</v>
      </c>
      <c r="D24" t="s">
        <v>31</v>
      </c>
      <c r="E24" s="37">
        <v>45220</v>
      </c>
      <c r="F24">
        <v>0.51100000000000001</v>
      </c>
    </row>
    <row r="25" spans="2:6" x14ac:dyDescent="0.25">
      <c r="B25" t="s">
        <v>20</v>
      </c>
      <c r="C25">
        <v>2</v>
      </c>
      <c r="D25" t="s">
        <v>31</v>
      </c>
      <c r="E25" s="37">
        <v>45220</v>
      </c>
      <c r="F25">
        <v>0.58099999999999996</v>
      </c>
    </row>
    <row r="26" spans="2:6" x14ac:dyDescent="0.25">
      <c r="B26" t="s">
        <v>24</v>
      </c>
      <c r="C26">
        <v>1</v>
      </c>
      <c r="D26" t="s">
        <v>32</v>
      </c>
      <c r="E26" s="37">
        <v>45220</v>
      </c>
      <c r="F26">
        <v>0.57999999999999996</v>
      </c>
    </row>
    <row r="27" spans="2:6" x14ac:dyDescent="0.25">
      <c r="B27" t="s">
        <v>24</v>
      </c>
      <c r="C27">
        <v>2</v>
      </c>
      <c r="D27" t="s">
        <v>31</v>
      </c>
      <c r="E27" s="37">
        <v>45220</v>
      </c>
      <c r="F27">
        <v>0.499</v>
      </c>
    </row>
    <row r="28" spans="2:6" x14ac:dyDescent="0.25">
      <c r="B28" t="s">
        <v>24</v>
      </c>
      <c r="C28">
        <v>3</v>
      </c>
      <c r="D28" t="s">
        <v>32</v>
      </c>
      <c r="E28" s="37">
        <v>45220</v>
      </c>
      <c r="F28">
        <v>0.54600000000000004</v>
      </c>
    </row>
    <row r="29" spans="2:6" x14ac:dyDescent="0.25">
      <c r="B29" t="s">
        <v>24</v>
      </c>
      <c r="C29">
        <v>4</v>
      </c>
      <c r="D29" t="s">
        <v>31</v>
      </c>
      <c r="E29" s="37">
        <v>45220</v>
      </c>
      <c r="F29">
        <v>0.60099999999999998</v>
      </c>
    </row>
    <row r="30" spans="2:6" x14ac:dyDescent="0.25">
      <c r="B30" t="s">
        <v>24</v>
      </c>
      <c r="C30">
        <v>4</v>
      </c>
      <c r="D30" t="s">
        <v>32</v>
      </c>
      <c r="E30" s="37">
        <v>45220</v>
      </c>
      <c r="F30">
        <v>0.626</v>
      </c>
    </row>
    <row r="31" spans="2:6" x14ac:dyDescent="0.25">
      <c r="B31" t="s">
        <v>24</v>
      </c>
      <c r="C31">
        <v>4</v>
      </c>
      <c r="D31" t="s">
        <v>31</v>
      </c>
      <c r="E31" s="37">
        <v>45220</v>
      </c>
      <c r="F31">
        <v>0.53100000000000003</v>
      </c>
    </row>
    <row r="32" spans="2:6" x14ac:dyDescent="0.25">
      <c r="B32" t="s">
        <v>24</v>
      </c>
      <c r="C32">
        <v>6</v>
      </c>
      <c r="D32" t="s">
        <v>32</v>
      </c>
      <c r="E32" s="37">
        <v>45220</v>
      </c>
      <c r="F32">
        <v>0.51</v>
      </c>
    </row>
    <row r="33" spans="2:6" x14ac:dyDescent="0.25">
      <c r="B33" t="s">
        <v>24</v>
      </c>
      <c r="C33">
        <v>6</v>
      </c>
      <c r="D33" t="s">
        <v>31</v>
      </c>
      <c r="E33" s="37">
        <v>45220</v>
      </c>
      <c r="F33">
        <v>0.57199999999999995</v>
      </c>
    </row>
    <row r="34" spans="2:6" x14ac:dyDescent="0.25">
      <c r="B34" t="s">
        <v>24</v>
      </c>
      <c r="C34">
        <v>6</v>
      </c>
      <c r="D34" t="s">
        <v>32</v>
      </c>
      <c r="E34" s="37">
        <v>45220</v>
      </c>
      <c r="F34">
        <v>0.60599999999999998</v>
      </c>
    </row>
    <row r="35" spans="2:6" x14ac:dyDescent="0.25">
      <c r="B35" t="s">
        <v>24</v>
      </c>
      <c r="C35">
        <v>7</v>
      </c>
      <c r="D35" t="s">
        <v>32</v>
      </c>
      <c r="E35" s="37">
        <v>45220</v>
      </c>
      <c r="F35">
        <v>0.63200000000000001</v>
      </c>
    </row>
    <row r="36" spans="2:6" x14ac:dyDescent="0.25">
      <c r="B36" t="s">
        <v>24</v>
      </c>
      <c r="C36">
        <v>10</v>
      </c>
      <c r="D36" t="s">
        <v>32</v>
      </c>
      <c r="E36" s="37">
        <v>45220</v>
      </c>
      <c r="F36">
        <v>0.54300000000000004</v>
      </c>
    </row>
    <row r="37" spans="2:6" x14ac:dyDescent="0.25">
      <c r="B37" t="s">
        <v>24</v>
      </c>
      <c r="C37">
        <v>8</v>
      </c>
      <c r="D37" t="s">
        <v>31</v>
      </c>
      <c r="E37" s="37">
        <v>45220</v>
      </c>
      <c r="F37">
        <v>0.61499999999999999</v>
      </c>
    </row>
    <row r="38" spans="2:6" x14ac:dyDescent="0.25">
      <c r="B38" t="s">
        <v>24</v>
      </c>
      <c r="C38">
        <v>9</v>
      </c>
      <c r="D38" t="s">
        <v>31</v>
      </c>
      <c r="E38" s="37">
        <v>45220</v>
      </c>
      <c r="F38">
        <v>0.623</v>
      </c>
    </row>
    <row r="39" spans="2:6" x14ac:dyDescent="0.25">
      <c r="B39" t="s">
        <v>24</v>
      </c>
      <c r="C39">
        <v>9</v>
      </c>
      <c r="D39" t="s">
        <v>31</v>
      </c>
      <c r="E39" s="37">
        <v>45220</v>
      </c>
      <c r="F39">
        <v>0.67200000000000004</v>
      </c>
    </row>
    <row r="40" spans="2:6" x14ac:dyDescent="0.25">
      <c r="B40" t="s">
        <v>24</v>
      </c>
      <c r="C40">
        <v>9</v>
      </c>
      <c r="D40" t="s">
        <v>31</v>
      </c>
      <c r="E40" s="37">
        <v>45220</v>
      </c>
      <c r="F40">
        <v>0.50900000000000001</v>
      </c>
    </row>
    <row r="41" spans="2:6" x14ac:dyDescent="0.25">
      <c r="B41" t="s">
        <v>25</v>
      </c>
      <c r="C41">
        <v>1</v>
      </c>
      <c r="D41" t="s">
        <v>31</v>
      </c>
      <c r="E41" s="37">
        <v>45220</v>
      </c>
      <c r="F41">
        <v>0.54800000000000004</v>
      </c>
    </row>
    <row r="42" spans="2:6" x14ac:dyDescent="0.25">
      <c r="B42" t="s">
        <v>25</v>
      </c>
      <c r="C42">
        <v>1</v>
      </c>
      <c r="D42" t="s">
        <v>32</v>
      </c>
      <c r="E42" s="37">
        <v>45220</v>
      </c>
      <c r="F42">
        <v>0.55800000000000005</v>
      </c>
    </row>
    <row r="43" spans="2:6" x14ac:dyDescent="0.25">
      <c r="B43" t="s">
        <v>25</v>
      </c>
      <c r="C43">
        <v>1</v>
      </c>
      <c r="D43" t="s">
        <v>31</v>
      </c>
      <c r="E43" s="37">
        <v>45220</v>
      </c>
      <c r="F43">
        <v>0.56100000000000005</v>
      </c>
    </row>
    <row r="44" spans="2:6" x14ac:dyDescent="0.25">
      <c r="B44" t="s">
        <v>25</v>
      </c>
      <c r="C44">
        <v>1</v>
      </c>
      <c r="D44" t="s">
        <v>32</v>
      </c>
      <c r="E44" s="37">
        <v>45220</v>
      </c>
      <c r="F44">
        <v>0.64300000000000002</v>
      </c>
    </row>
    <row r="45" spans="2:6" x14ac:dyDescent="0.25">
      <c r="B45" t="s">
        <v>25</v>
      </c>
      <c r="C45">
        <v>1</v>
      </c>
      <c r="D45" t="s">
        <v>32</v>
      </c>
      <c r="E45" s="37">
        <v>45220</v>
      </c>
      <c r="F45">
        <v>0.53100000000000003</v>
      </c>
    </row>
    <row r="46" spans="2:6" x14ac:dyDescent="0.25">
      <c r="B46" t="s">
        <v>25</v>
      </c>
      <c r="C46">
        <v>1</v>
      </c>
      <c r="D46" t="s">
        <v>32</v>
      </c>
      <c r="E46" s="37">
        <v>45220</v>
      </c>
      <c r="F46">
        <v>0.64100000000000001</v>
      </c>
    </row>
    <row r="47" spans="2:6" x14ac:dyDescent="0.25">
      <c r="B47" t="s">
        <v>25</v>
      </c>
      <c r="C47">
        <v>2</v>
      </c>
      <c r="D47" t="s">
        <v>31</v>
      </c>
      <c r="E47" s="37">
        <v>45220</v>
      </c>
      <c r="F47">
        <v>0.59899999999999998</v>
      </c>
    </row>
    <row r="48" spans="2:6" x14ac:dyDescent="0.25">
      <c r="B48" t="s">
        <v>25</v>
      </c>
      <c r="C48">
        <v>2</v>
      </c>
      <c r="D48" t="s">
        <v>31</v>
      </c>
      <c r="E48" s="37">
        <v>45220</v>
      </c>
      <c r="F48">
        <v>0.57199999999999995</v>
      </c>
    </row>
    <row r="49" spans="2:6" x14ac:dyDescent="0.25">
      <c r="B49" t="s">
        <v>25</v>
      </c>
      <c r="C49">
        <v>2</v>
      </c>
      <c r="D49" t="s">
        <v>31</v>
      </c>
      <c r="E49" s="37">
        <v>45220</v>
      </c>
      <c r="F49">
        <v>0.53600000000000003</v>
      </c>
    </row>
    <row r="50" spans="2:6" x14ac:dyDescent="0.25">
      <c r="B50" t="s">
        <v>25</v>
      </c>
      <c r="C50">
        <v>2</v>
      </c>
      <c r="D50" t="s">
        <v>32</v>
      </c>
      <c r="E50" s="37">
        <v>45220</v>
      </c>
      <c r="F50">
        <v>0.58099999999999996</v>
      </c>
    </row>
    <row r="51" spans="2:6" x14ac:dyDescent="0.25">
      <c r="B51" t="s">
        <v>25</v>
      </c>
      <c r="C51">
        <v>3</v>
      </c>
      <c r="D51" t="s">
        <v>32</v>
      </c>
      <c r="E51" s="37">
        <v>45220</v>
      </c>
      <c r="F51">
        <v>0.66400000000000003</v>
      </c>
    </row>
    <row r="52" spans="2:6" x14ac:dyDescent="0.25">
      <c r="B52" t="s">
        <v>25</v>
      </c>
      <c r="C52">
        <v>3</v>
      </c>
      <c r="D52" t="s">
        <v>31</v>
      </c>
      <c r="E52" s="37">
        <v>45220</v>
      </c>
      <c r="F52">
        <v>0.48399999999999999</v>
      </c>
    </row>
    <row r="53" spans="2:6" x14ac:dyDescent="0.25">
      <c r="B53" t="s">
        <v>25</v>
      </c>
      <c r="C53">
        <v>3</v>
      </c>
      <c r="D53" t="s">
        <v>31</v>
      </c>
      <c r="E53" s="37">
        <v>45220</v>
      </c>
      <c r="F53">
        <v>0.55100000000000005</v>
      </c>
    </row>
    <row r="54" spans="2:6" x14ac:dyDescent="0.25">
      <c r="B54" t="s">
        <v>25</v>
      </c>
      <c r="C54">
        <v>3</v>
      </c>
      <c r="D54" t="s">
        <v>32</v>
      </c>
      <c r="E54" s="37">
        <v>45220</v>
      </c>
      <c r="F54">
        <v>0.46</v>
      </c>
    </row>
    <row r="55" spans="2:6" x14ac:dyDescent="0.25">
      <c r="B55" t="s">
        <v>25</v>
      </c>
      <c r="C55">
        <v>4</v>
      </c>
      <c r="D55" t="s">
        <v>32</v>
      </c>
      <c r="E55" s="37">
        <v>45220</v>
      </c>
      <c r="F55">
        <v>0.46</v>
      </c>
    </row>
    <row r="56" spans="2:6" x14ac:dyDescent="0.25">
      <c r="B56" t="s">
        <v>25</v>
      </c>
      <c r="C56">
        <v>4</v>
      </c>
      <c r="D56" t="s">
        <v>31</v>
      </c>
      <c r="E56" s="37">
        <v>45220</v>
      </c>
      <c r="F56">
        <v>0.56000000000000005</v>
      </c>
    </row>
    <row r="57" spans="2:6" x14ac:dyDescent="0.25">
      <c r="B57" t="s">
        <v>25</v>
      </c>
      <c r="C57">
        <v>5</v>
      </c>
      <c r="D57" t="s">
        <v>31</v>
      </c>
      <c r="E57" s="37">
        <v>45220</v>
      </c>
      <c r="F57">
        <v>0.51600000000000001</v>
      </c>
    </row>
    <row r="58" spans="2:6" x14ac:dyDescent="0.25">
      <c r="B58" t="s">
        <v>25</v>
      </c>
      <c r="C58">
        <v>5</v>
      </c>
      <c r="D58" t="s">
        <v>31</v>
      </c>
      <c r="E58" s="37">
        <v>45220</v>
      </c>
      <c r="F58">
        <v>0.67900000000000005</v>
      </c>
    </row>
    <row r="59" spans="2:6" x14ac:dyDescent="0.25">
      <c r="B59" t="s">
        <v>26</v>
      </c>
      <c r="C59">
        <v>1</v>
      </c>
      <c r="D59" t="s">
        <v>31</v>
      </c>
      <c r="E59" s="37">
        <v>45220</v>
      </c>
      <c r="F59">
        <v>0.52500000000000002</v>
      </c>
    </row>
    <row r="60" spans="2:6" x14ac:dyDescent="0.25">
      <c r="B60" t="s">
        <v>26</v>
      </c>
      <c r="C60">
        <v>1</v>
      </c>
      <c r="D60" t="s">
        <v>31</v>
      </c>
      <c r="E60" s="37">
        <v>45220</v>
      </c>
      <c r="F60">
        <v>0.58199999999999996</v>
      </c>
    </row>
    <row r="61" spans="2:6" x14ac:dyDescent="0.25">
      <c r="B61" t="s">
        <v>26</v>
      </c>
      <c r="C61">
        <v>1</v>
      </c>
      <c r="D61" t="s">
        <v>31</v>
      </c>
      <c r="E61" s="37">
        <v>45220</v>
      </c>
      <c r="F61">
        <v>0.441</v>
      </c>
    </row>
    <row r="62" spans="2:6" x14ac:dyDescent="0.25">
      <c r="B62" t="s">
        <v>26</v>
      </c>
      <c r="C62">
        <v>1</v>
      </c>
      <c r="D62" t="s">
        <v>31</v>
      </c>
      <c r="E62" s="37">
        <v>45220</v>
      </c>
      <c r="F62">
        <v>0.36299999999999999</v>
      </c>
    </row>
    <row r="63" spans="2:6" x14ac:dyDescent="0.25">
      <c r="B63" t="s">
        <v>26</v>
      </c>
      <c r="C63">
        <v>1</v>
      </c>
      <c r="D63" t="s">
        <v>32</v>
      </c>
      <c r="E63" s="37">
        <v>45220</v>
      </c>
      <c r="F63">
        <v>0.53800000000000003</v>
      </c>
    </row>
    <row r="64" spans="2:6" x14ac:dyDescent="0.25">
      <c r="B64" t="s">
        <v>26</v>
      </c>
      <c r="C64">
        <v>2</v>
      </c>
      <c r="D64" t="s">
        <v>31</v>
      </c>
      <c r="E64" s="37">
        <v>45220</v>
      </c>
      <c r="F64">
        <v>0.44800000000000001</v>
      </c>
    </row>
    <row r="65" spans="2:6" x14ac:dyDescent="0.25">
      <c r="B65" t="s">
        <v>26</v>
      </c>
      <c r="C65">
        <v>3</v>
      </c>
      <c r="D65" t="s">
        <v>31</v>
      </c>
      <c r="E65" s="37">
        <v>45220</v>
      </c>
      <c r="F65">
        <v>0.44600000000000001</v>
      </c>
    </row>
    <row r="66" spans="2:6" x14ac:dyDescent="0.25">
      <c r="B66" t="s">
        <v>26</v>
      </c>
      <c r="C66">
        <v>3</v>
      </c>
      <c r="D66" t="s">
        <v>32</v>
      </c>
      <c r="E66" s="37">
        <v>45220</v>
      </c>
      <c r="F66">
        <v>0.52500000000000002</v>
      </c>
    </row>
    <row r="67" spans="2:6" x14ac:dyDescent="0.25">
      <c r="B67" t="s">
        <v>17</v>
      </c>
      <c r="C67">
        <v>1</v>
      </c>
      <c r="D67" t="s">
        <v>32</v>
      </c>
      <c r="E67" s="37">
        <v>45221</v>
      </c>
      <c r="F67">
        <v>0.60699999999999998</v>
      </c>
    </row>
    <row r="68" spans="2:6" x14ac:dyDescent="0.25">
      <c r="B68" t="s">
        <v>17</v>
      </c>
      <c r="C68">
        <v>2</v>
      </c>
      <c r="D68" t="s">
        <v>32</v>
      </c>
      <c r="E68" s="37">
        <v>45221</v>
      </c>
      <c r="F68">
        <v>0.60299999999999998</v>
      </c>
    </row>
    <row r="69" spans="2:6" x14ac:dyDescent="0.25">
      <c r="B69" t="s">
        <v>17</v>
      </c>
      <c r="C69">
        <v>4</v>
      </c>
      <c r="D69" t="s">
        <v>31</v>
      </c>
      <c r="E69" s="37">
        <v>45221</v>
      </c>
      <c r="F69">
        <v>0.56000000000000005</v>
      </c>
    </row>
    <row r="70" spans="2:6" x14ac:dyDescent="0.25">
      <c r="B70" t="s">
        <v>17</v>
      </c>
      <c r="C70">
        <v>4</v>
      </c>
      <c r="D70" t="s">
        <v>32</v>
      </c>
      <c r="E70" s="37">
        <v>45221</v>
      </c>
      <c r="F70">
        <v>0.65600000000000003</v>
      </c>
    </row>
    <row r="71" spans="2:6" x14ac:dyDescent="0.25">
      <c r="B71" t="s">
        <v>17</v>
      </c>
      <c r="C71">
        <v>5</v>
      </c>
      <c r="D71" t="s">
        <v>32</v>
      </c>
      <c r="E71" s="37">
        <v>45221</v>
      </c>
      <c r="F71">
        <v>0.42299999999999999</v>
      </c>
    </row>
    <row r="72" spans="2:6" x14ac:dyDescent="0.25">
      <c r="B72" t="s">
        <v>17</v>
      </c>
      <c r="C72">
        <v>5</v>
      </c>
      <c r="D72" t="s">
        <v>32</v>
      </c>
      <c r="E72" s="37">
        <v>45221</v>
      </c>
      <c r="F72">
        <v>0.46200000000000002</v>
      </c>
    </row>
    <row r="73" spans="2:6" x14ac:dyDescent="0.25">
      <c r="B73" t="s">
        <v>17</v>
      </c>
      <c r="C73">
        <v>5</v>
      </c>
      <c r="D73" t="s">
        <v>31</v>
      </c>
      <c r="E73" s="37">
        <v>45221</v>
      </c>
      <c r="F73">
        <v>0.79700000000000004</v>
      </c>
    </row>
    <row r="74" spans="2:6" x14ac:dyDescent="0.25">
      <c r="B74" t="s">
        <v>17</v>
      </c>
      <c r="C74">
        <v>6</v>
      </c>
      <c r="D74" t="s">
        <v>31</v>
      </c>
      <c r="E74" s="37">
        <v>45221</v>
      </c>
      <c r="F74">
        <v>0.443</v>
      </c>
    </row>
    <row r="75" spans="2:6" x14ac:dyDescent="0.25">
      <c r="B75" t="s">
        <v>17</v>
      </c>
      <c r="C75">
        <v>6</v>
      </c>
      <c r="D75" t="s">
        <v>32</v>
      </c>
      <c r="E75" s="37">
        <v>45221</v>
      </c>
      <c r="F75">
        <v>0.54200000000000004</v>
      </c>
    </row>
    <row r="76" spans="2:6" x14ac:dyDescent="0.25">
      <c r="B76" t="s">
        <v>17</v>
      </c>
      <c r="C76">
        <v>6</v>
      </c>
      <c r="D76" t="s">
        <v>31</v>
      </c>
      <c r="E76" s="37">
        <v>45221</v>
      </c>
      <c r="F76">
        <v>0.54200000000000004</v>
      </c>
    </row>
    <row r="77" spans="2:6" x14ac:dyDescent="0.25">
      <c r="B77" t="s">
        <v>17</v>
      </c>
      <c r="C77">
        <v>8</v>
      </c>
      <c r="D77" t="s">
        <v>32</v>
      </c>
      <c r="E77" s="37">
        <v>45221</v>
      </c>
      <c r="F77">
        <v>0.47799999999999998</v>
      </c>
    </row>
    <row r="78" spans="2:6" x14ac:dyDescent="0.25">
      <c r="B78" t="s">
        <v>17</v>
      </c>
      <c r="C78">
        <v>9</v>
      </c>
      <c r="D78" t="s">
        <v>32</v>
      </c>
      <c r="E78" s="37">
        <v>45221</v>
      </c>
      <c r="F78">
        <v>0.54800000000000004</v>
      </c>
    </row>
    <row r="79" spans="2:6" x14ac:dyDescent="0.25">
      <c r="B79" t="s">
        <v>17</v>
      </c>
      <c r="C79">
        <v>9</v>
      </c>
      <c r="D79" t="s">
        <v>31</v>
      </c>
      <c r="E79" s="37">
        <v>45221</v>
      </c>
      <c r="F79">
        <v>0.56100000000000005</v>
      </c>
    </row>
    <row r="80" spans="2:6" x14ac:dyDescent="0.25">
      <c r="B80" t="s">
        <v>17</v>
      </c>
      <c r="C80">
        <v>9</v>
      </c>
      <c r="D80" t="s">
        <v>31</v>
      </c>
      <c r="E80" s="37">
        <v>45221</v>
      </c>
      <c r="F80">
        <v>0.63800000000000001</v>
      </c>
    </row>
    <row r="81" spans="2:6" x14ac:dyDescent="0.25">
      <c r="B81" t="s">
        <v>17</v>
      </c>
      <c r="C81">
        <v>9</v>
      </c>
      <c r="D81" t="s">
        <v>31</v>
      </c>
      <c r="E81" s="37">
        <v>45221</v>
      </c>
      <c r="F81">
        <v>0.497</v>
      </c>
    </row>
    <row r="82" spans="2:6" x14ac:dyDescent="0.25">
      <c r="B82" t="s">
        <v>17</v>
      </c>
      <c r="C82">
        <v>10</v>
      </c>
      <c r="D82" t="s">
        <v>31</v>
      </c>
      <c r="E82" s="37">
        <v>45221</v>
      </c>
      <c r="F82">
        <v>0.58199999999999996</v>
      </c>
    </row>
    <row r="83" spans="2:6" x14ac:dyDescent="0.25">
      <c r="B83" t="s">
        <v>17</v>
      </c>
      <c r="C83">
        <v>10</v>
      </c>
      <c r="D83" t="s">
        <v>31</v>
      </c>
      <c r="E83" s="37">
        <v>45221</v>
      </c>
      <c r="F83">
        <v>0.64600000000000002</v>
      </c>
    </row>
    <row r="84" spans="2:6" x14ac:dyDescent="0.25">
      <c r="B84" t="s">
        <v>18</v>
      </c>
      <c r="C84">
        <v>1</v>
      </c>
      <c r="D84" t="s">
        <v>31</v>
      </c>
      <c r="E84" s="37">
        <v>45221</v>
      </c>
      <c r="F84">
        <v>0.67</v>
      </c>
    </row>
    <row r="85" spans="2:6" x14ac:dyDescent="0.25">
      <c r="B85" t="s">
        <v>18</v>
      </c>
      <c r="C85">
        <v>1</v>
      </c>
      <c r="D85" t="s">
        <v>32</v>
      </c>
      <c r="E85" s="37">
        <v>45221</v>
      </c>
      <c r="F85">
        <v>0.51700000000000002</v>
      </c>
    </row>
    <row r="86" spans="2:6" x14ac:dyDescent="0.25">
      <c r="B86" t="s">
        <v>18</v>
      </c>
      <c r="C86">
        <v>1</v>
      </c>
      <c r="D86" t="s">
        <v>31</v>
      </c>
      <c r="E86" s="37">
        <v>45221</v>
      </c>
      <c r="F86">
        <v>0.60899999999999999</v>
      </c>
    </row>
    <row r="87" spans="2:6" x14ac:dyDescent="0.25">
      <c r="B87" t="s">
        <v>18</v>
      </c>
      <c r="C87">
        <v>2</v>
      </c>
      <c r="D87" t="s">
        <v>31</v>
      </c>
      <c r="E87" s="37">
        <v>45221</v>
      </c>
      <c r="F87">
        <v>0.65900000000000003</v>
      </c>
    </row>
    <row r="88" spans="2:6" x14ac:dyDescent="0.25">
      <c r="B88" t="s">
        <v>18</v>
      </c>
      <c r="C88">
        <v>2</v>
      </c>
      <c r="D88" t="s">
        <v>31</v>
      </c>
      <c r="E88" s="37">
        <v>45221</v>
      </c>
      <c r="F88">
        <v>0.71499999999999997</v>
      </c>
    </row>
    <row r="89" spans="2:6" x14ac:dyDescent="0.25">
      <c r="B89" t="s">
        <v>18</v>
      </c>
      <c r="C89">
        <v>2</v>
      </c>
      <c r="D89" t="s">
        <v>31</v>
      </c>
      <c r="E89" s="37">
        <v>45221</v>
      </c>
      <c r="F89">
        <v>0.48799999999999999</v>
      </c>
    </row>
    <row r="90" spans="2:6" x14ac:dyDescent="0.25">
      <c r="B90" t="s">
        <v>18</v>
      </c>
      <c r="C90">
        <v>2</v>
      </c>
      <c r="D90" t="s">
        <v>32</v>
      </c>
      <c r="E90" s="37">
        <v>45221</v>
      </c>
      <c r="F90">
        <v>0.51200000000000001</v>
      </c>
    </row>
    <row r="91" spans="2:6" x14ac:dyDescent="0.25">
      <c r="B91" t="s">
        <v>18</v>
      </c>
      <c r="C91">
        <v>3</v>
      </c>
      <c r="D91" t="s">
        <v>31</v>
      </c>
      <c r="E91" s="37">
        <v>45221</v>
      </c>
      <c r="F91">
        <v>0.46100000000000002</v>
      </c>
    </row>
    <row r="92" spans="2:6" x14ac:dyDescent="0.25">
      <c r="B92" t="s">
        <v>18</v>
      </c>
      <c r="C92">
        <v>4</v>
      </c>
      <c r="D92" t="s">
        <v>31</v>
      </c>
      <c r="E92" s="37">
        <v>45221</v>
      </c>
      <c r="F92">
        <v>0.40400000000000003</v>
      </c>
    </row>
    <row r="93" spans="2:6" x14ac:dyDescent="0.25">
      <c r="B93" t="s">
        <v>18</v>
      </c>
      <c r="C93">
        <v>4</v>
      </c>
      <c r="D93" t="s">
        <v>32</v>
      </c>
      <c r="E93" s="37">
        <v>45221</v>
      </c>
      <c r="F93">
        <v>0.53700000000000003</v>
      </c>
    </row>
    <row r="94" spans="2:6" x14ac:dyDescent="0.25">
      <c r="B94" t="s">
        <v>18</v>
      </c>
      <c r="C94">
        <v>5</v>
      </c>
      <c r="D94" t="s">
        <v>31</v>
      </c>
      <c r="E94" s="37">
        <v>45221</v>
      </c>
      <c r="F94">
        <v>0.67700000000000005</v>
      </c>
    </row>
    <row r="95" spans="2:6" x14ac:dyDescent="0.25">
      <c r="B95" t="s">
        <v>18</v>
      </c>
      <c r="C95">
        <v>5</v>
      </c>
      <c r="D95" t="s">
        <v>31</v>
      </c>
      <c r="E95" s="37">
        <v>45221</v>
      </c>
      <c r="F95">
        <v>0.629</v>
      </c>
    </row>
    <row r="96" spans="2:6" x14ac:dyDescent="0.25">
      <c r="B96" t="s">
        <v>20</v>
      </c>
      <c r="C96">
        <v>1</v>
      </c>
      <c r="D96" t="s">
        <v>31</v>
      </c>
      <c r="E96" s="37">
        <v>45221</v>
      </c>
      <c r="F96">
        <v>0.55500000000000005</v>
      </c>
    </row>
    <row r="97" spans="2:6" x14ac:dyDescent="0.25">
      <c r="B97" t="s">
        <v>20</v>
      </c>
      <c r="C97">
        <v>1</v>
      </c>
      <c r="D97" t="s">
        <v>32</v>
      </c>
      <c r="E97" s="37">
        <v>45221</v>
      </c>
      <c r="F97">
        <v>0.65</v>
      </c>
    </row>
    <row r="98" spans="2:6" x14ac:dyDescent="0.25">
      <c r="B98" t="s">
        <v>20</v>
      </c>
      <c r="C98">
        <v>2</v>
      </c>
      <c r="D98" t="s">
        <v>32</v>
      </c>
      <c r="E98" s="37">
        <v>45221</v>
      </c>
      <c r="F98">
        <v>0.42199999999999999</v>
      </c>
    </row>
    <row r="99" spans="2:6" x14ac:dyDescent="0.25">
      <c r="B99" t="s">
        <v>20</v>
      </c>
      <c r="C99">
        <v>2</v>
      </c>
      <c r="D99" t="s">
        <v>31</v>
      </c>
      <c r="E99" s="37">
        <v>45221</v>
      </c>
      <c r="F99">
        <v>0.44700000000000001</v>
      </c>
    </row>
    <row r="100" spans="2:6" x14ac:dyDescent="0.25">
      <c r="B100" t="s">
        <v>20</v>
      </c>
      <c r="C100">
        <v>3</v>
      </c>
      <c r="D100" t="s">
        <v>32</v>
      </c>
      <c r="E100" s="37">
        <v>45221</v>
      </c>
      <c r="F100">
        <v>0.55100000000000005</v>
      </c>
    </row>
    <row r="101" spans="2:6" x14ac:dyDescent="0.25">
      <c r="B101" t="s">
        <v>20</v>
      </c>
      <c r="C101">
        <v>3</v>
      </c>
      <c r="D101" t="s">
        <v>31</v>
      </c>
      <c r="E101" s="37">
        <v>45221</v>
      </c>
      <c r="F101">
        <v>0.67700000000000005</v>
      </c>
    </row>
    <row r="102" spans="2:6" x14ac:dyDescent="0.25">
      <c r="B102" t="s">
        <v>20</v>
      </c>
      <c r="C102">
        <v>3</v>
      </c>
      <c r="D102" t="s">
        <v>31</v>
      </c>
      <c r="E102" s="37">
        <v>45221</v>
      </c>
      <c r="F102">
        <v>0.45400000000000001</v>
      </c>
    </row>
    <row r="103" spans="2:6" x14ac:dyDescent="0.25">
      <c r="B103" t="s">
        <v>20</v>
      </c>
      <c r="C103">
        <v>3</v>
      </c>
      <c r="D103" t="s">
        <v>31</v>
      </c>
      <c r="E103" s="37">
        <v>45221</v>
      </c>
      <c r="F103">
        <v>0.51900000000000002</v>
      </c>
    </row>
    <row r="104" spans="2:6" x14ac:dyDescent="0.25">
      <c r="B104" t="s">
        <v>20</v>
      </c>
      <c r="C104">
        <v>3</v>
      </c>
      <c r="D104" t="s">
        <v>31</v>
      </c>
      <c r="E104" s="37">
        <v>45221</v>
      </c>
      <c r="F104">
        <v>0.61499999999999999</v>
      </c>
    </row>
    <row r="105" spans="2:6" x14ac:dyDescent="0.25">
      <c r="B105" t="s">
        <v>20</v>
      </c>
      <c r="C105">
        <v>3</v>
      </c>
      <c r="D105" t="s">
        <v>31</v>
      </c>
      <c r="E105" s="37">
        <v>45221</v>
      </c>
      <c r="F105">
        <v>0.44900000000000001</v>
      </c>
    </row>
    <row r="106" spans="2:6" x14ac:dyDescent="0.25">
      <c r="B106" t="s">
        <v>20</v>
      </c>
      <c r="C106">
        <v>3</v>
      </c>
      <c r="D106" t="s">
        <v>31</v>
      </c>
      <c r="E106" s="37">
        <v>45221</v>
      </c>
      <c r="F106">
        <v>0.59299999999999997</v>
      </c>
    </row>
    <row r="107" spans="2:6" x14ac:dyDescent="0.25">
      <c r="B107" t="s">
        <v>24</v>
      </c>
      <c r="C107">
        <v>1</v>
      </c>
      <c r="D107" t="s">
        <v>32</v>
      </c>
      <c r="E107" s="37">
        <v>45221</v>
      </c>
      <c r="F107">
        <v>0.48599999999999999</v>
      </c>
    </row>
    <row r="108" spans="2:6" x14ac:dyDescent="0.25">
      <c r="B108" t="s">
        <v>24</v>
      </c>
      <c r="C108">
        <v>2</v>
      </c>
      <c r="D108" t="s">
        <v>32</v>
      </c>
      <c r="E108" s="37">
        <v>45221</v>
      </c>
      <c r="F108">
        <v>0.54700000000000004</v>
      </c>
    </row>
    <row r="109" spans="2:6" x14ac:dyDescent="0.25">
      <c r="B109" t="s">
        <v>24</v>
      </c>
      <c r="C109">
        <v>2</v>
      </c>
      <c r="D109" t="s">
        <v>31</v>
      </c>
      <c r="E109" s="37">
        <v>45221</v>
      </c>
      <c r="F109">
        <v>0.56499999999999995</v>
      </c>
    </row>
    <row r="110" spans="2:6" x14ac:dyDescent="0.25">
      <c r="B110" t="s">
        <v>24</v>
      </c>
      <c r="C110">
        <v>2</v>
      </c>
      <c r="D110" t="s">
        <v>31</v>
      </c>
      <c r="E110" s="37">
        <v>45221</v>
      </c>
      <c r="F110">
        <v>0.52900000000000003</v>
      </c>
    </row>
    <row r="111" spans="2:6" x14ac:dyDescent="0.25">
      <c r="B111" t="s">
        <v>24</v>
      </c>
      <c r="C111">
        <v>3</v>
      </c>
      <c r="D111" t="s">
        <v>31</v>
      </c>
      <c r="E111" s="37">
        <v>45221</v>
      </c>
      <c r="F111">
        <v>0.53500000000000003</v>
      </c>
    </row>
    <row r="112" spans="2:6" x14ac:dyDescent="0.25">
      <c r="B112" t="s">
        <v>24</v>
      </c>
      <c r="C112">
        <v>3</v>
      </c>
      <c r="D112" t="s">
        <v>31</v>
      </c>
      <c r="E112" s="37">
        <v>45221</v>
      </c>
      <c r="F112">
        <v>0.63300000000000001</v>
      </c>
    </row>
    <row r="113" spans="2:6" x14ac:dyDescent="0.25">
      <c r="B113" t="s">
        <v>24</v>
      </c>
      <c r="C113">
        <v>5</v>
      </c>
      <c r="D113" t="s">
        <v>32</v>
      </c>
      <c r="E113" s="37">
        <v>45221</v>
      </c>
      <c r="F113">
        <v>0.54900000000000004</v>
      </c>
    </row>
    <row r="114" spans="2:6" x14ac:dyDescent="0.25">
      <c r="B114" t="s">
        <v>24</v>
      </c>
      <c r="C114">
        <v>6</v>
      </c>
      <c r="D114" t="s">
        <v>32</v>
      </c>
      <c r="E114" s="37">
        <v>45221</v>
      </c>
      <c r="F114">
        <v>0.48299999999999998</v>
      </c>
    </row>
    <row r="115" spans="2:6" x14ac:dyDescent="0.25">
      <c r="B115" t="s">
        <v>24</v>
      </c>
      <c r="C115">
        <v>6</v>
      </c>
      <c r="D115" t="s">
        <v>32</v>
      </c>
      <c r="E115" s="37">
        <v>45221</v>
      </c>
      <c r="F115">
        <v>0.40100000000000002</v>
      </c>
    </row>
    <row r="116" spans="2:6" x14ac:dyDescent="0.25">
      <c r="B116" t="s">
        <v>24</v>
      </c>
      <c r="C116">
        <v>7</v>
      </c>
      <c r="D116" t="s">
        <v>32</v>
      </c>
      <c r="E116" s="37">
        <v>45221</v>
      </c>
      <c r="F116">
        <v>0.64700000000000002</v>
      </c>
    </row>
    <row r="117" spans="2:6" x14ac:dyDescent="0.25">
      <c r="B117" t="s">
        <v>24</v>
      </c>
      <c r="C117">
        <v>7</v>
      </c>
      <c r="D117" t="s">
        <v>32</v>
      </c>
      <c r="E117" s="37">
        <v>45221</v>
      </c>
      <c r="F117">
        <v>0.749</v>
      </c>
    </row>
    <row r="118" spans="2:6" x14ac:dyDescent="0.25">
      <c r="B118" t="s">
        <v>24</v>
      </c>
      <c r="C118">
        <v>7</v>
      </c>
      <c r="D118" t="s">
        <v>32</v>
      </c>
      <c r="E118" s="37">
        <v>45221</v>
      </c>
      <c r="F118">
        <v>0.52600000000000002</v>
      </c>
    </row>
    <row r="119" spans="2:6" x14ac:dyDescent="0.25">
      <c r="B119" t="s">
        <v>24</v>
      </c>
      <c r="C119">
        <v>8</v>
      </c>
      <c r="D119" t="s">
        <v>32</v>
      </c>
      <c r="E119" s="37">
        <v>45221</v>
      </c>
      <c r="F119">
        <v>0.57099999999999995</v>
      </c>
    </row>
    <row r="120" spans="2:6" x14ac:dyDescent="0.25">
      <c r="B120" t="s">
        <v>24</v>
      </c>
      <c r="C120">
        <v>9</v>
      </c>
      <c r="D120" t="s">
        <v>32</v>
      </c>
      <c r="E120" s="37">
        <v>45221</v>
      </c>
      <c r="F120">
        <v>0.56999999999999995</v>
      </c>
    </row>
    <row r="121" spans="2:6" x14ac:dyDescent="0.25">
      <c r="B121" t="s">
        <v>25</v>
      </c>
      <c r="C121">
        <v>1</v>
      </c>
      <c r="D121" t="s">
        <v>32</v>
      </c>
      <c r="E121" s="37">
        <v>45221</v>
      </c>
      <c r="F121">
        <v>0.45100000000000001</v>
      </c>
    </row>
    <row r="122" spans="2:6" x14ac:dyDescent="0.25">
      <c r="B122" t="s">
        <v>25</v>
      </c>
      <c r="C122">
        <v>1</v>
      </c>
      <c r="D122" t="s">
        <v>32</v>
      </c>
      <c r="E122" s="37">
        <v>45221</v>
      </c>
      <c r="F122">
        <v>0.52400000000000002</v>
      </c>
    </row>
    <row r="123" spans="2:6" x14ac:dyDescent="0.25">
      <c r="B123" t="s">
        <v>25</v>
      </c>
      <c r="C123">
        <v>2</v>
      </c>
      <c r="D123" t="s">
        <v>32</v>
      </c>
      <c r="E123" s="37">
        <v>45221</v>
      </c>
      <c r="F123">
        <v>0.71499999999999997</v>
      </c>
    </row>
    <row r="124" spans="2:6" x14ac:dyDescent="0.25">
      <c r="B124" t="s">
        <v>25</v>
      </c>
      <c r="C124">
        <v>2</v>
      </c>
      <c r="D124" t="s">
        <v>32</v>
      </c>
      <c r="E124" s="37">
        <v>45221</v>
      </c>
      <c r="F124">
        <v>0.51500000000000001</v>
      </c>
    </row>
    <row r="125" spans="2:6" x14ac:dyDescent="0.25">
      <c r="B125" t="s">
        <v>25</v>
      </c>
      <c r="C125">
        <v>3</v>
      </c>
      <c r="D125" t="s">
        <v>32</v>
      </c>
      <c r="E125" s="37">
        <v>45221</v>
      </c>
      <c r="F125">
        <v>0.56000000000000005</v>
      </c>
    </row>
    <row r="126" spans="2:6" x14ac:dyDescent="0.25">
      <c r="B126" t="s">
        <v>25</v>
      </c>
      <c r="C126">
        <v>3</v>
      </c>
      <c r="D126" t="s">
        <v>32</v>
      </c>
      <c r="E126" s="37">
        <v>45221</v>
      </c>
      <c r="F126">
        <v>0.48299999999999998</v>
      </c>
    </row>
    <row r="127" spans="2:6" x14ac:dyDescent="0.25">
      <c r="B127" t="s">
        <v>25</v>
      </c>
      <c r="C127">
        <v>3</v>
      </c>
      <c r="D127" t="s">
        <v>31</v>
      </c>
      <c r="E127" s="37">
        <v>45221</v>
      </c>
      <c r="F127">
        <v>0.51800000000000002</v>
      </c>
    </row>
    <row r="128" spans="2:6" x14ac:dyDescent="0.25">
      <c r="B128" t="s">
        <v>25</v>
      </c>
      <c r="C128">
        <v>4</v>
      </c>
      <c r="D128" t="s">
        <v>32</v>
      </c>
      <c r="E128" s="37">
        <v>45221</v>
      </c>
      <c r="F128">
        <v>0.47399999999999998</v>
      </c>
    </row>
    <row r="129" spans="2:6" x14ac:dyDescent="0.25">
      <c r="B129" t="s">
        <v>25</v>
      </c>
      <c r="C129">
        <v>4</v>
      </c>
      <c r="D129" t="s">
        <v>32</v>
      </c>
      <c r="E129" s="37">
        <v>45221</v>
      </c>
      <c r="F129">
        <v>0.497</v>
      </c>
    </row>
    <row r="130" spans="2:6" x14ac:dyDescent="0.25">
      <c r="B130" t="s">
        <v>25</v>
      </c>
      <c r="C130">
        <v>5</v>
      </c>
      <c r="D130" t="s">
        <v>31</v>
      </c>
      <c r="E130" s="37">
        <v>45221</v>
      </c>
      <c r="F130">
        <v>0.40699999999999997</v>
      </c>
    </row>
    <row r="131" spans="2:6" x14ac:dyDescent="0.25">
      <c r="B131" t="s">
        <v>25</v>
      </c>
      <c r="C131">
        <v>5</v>
      </c>
      <c r="D131" t="s">
        <v>32</v>
      </c>
      <c r="E131" s="37">
        <v>45221</v>
      </c>
      <c r="F131">
        <v>0.436</v>
      </c>
    </row>
    <row r="132" spans="2:6" x14ac:dyDescent="0.25">
      <c r="B132" t="s">
        <v>25</v>
      </c>
      <c r="C132">
        <v>5</v>
      </c>
      <c r="D132" t="s">
        <v>31</v>
      </c>
      <c r="E132" s="37">
        <v>45221</v>
      </c>
      <c r="F132">
        <v>0.57799999999999996</v>
      </c>
    </row>
    <row r="133" spans="2:6" x14ac:dyDescent="0.25">
      <c r="B133" t="s">
        <v>26</v>
      </c>
      <c r="C133">
        <v>1</v>
      </c>
      <c r="D133" t="s">
        <v>32</v>
      </c>
      <c r="E133" s="37">
        <v>45221</v>
      </c>
      <c r="F133">
        <v>0.51</v>
      </c>
    </row>
    <row r="134" spans="2:6" x14ac:dyDescent="0.25">
      <c r="B134" t="s">
        <v>26</v>
      </c>
      <c r="C134">
        <v>1</v>
      </c>
      <c r="D134" t="s">
        <v>31</v>
      </c>
      <c r="E134" s="37">
        <v>45221</v>
      </c>
      <c r="F134">
        <v>0.52500000000000002</v>
      </c>
    </row>
    <row r="135" spans="2:6" x14ac:dyDescent="0.25">
      <c r="B135" t="s">
        <v>26</v>
      </c>
      <c r="C135">
        <v>1</v>
      </c>
      <c r="D135" t="s">
        <v>31</v>
      </c>
      <c r="E135" s="37">
        <v>45221</v>
      </c>
      <c r="F135">
        <v>0.49199999999999999</v>
      </c>
    </row>
    <row r="136" spans="2:6" x14ac:dyDescent="0.25">
      <c r="B136" t="s">
        <v>26</v>
      </c>
      <c r="C136">
        <v>1</v>
      </c>
      <c r="D136" t="s">
        <v>32</v>
      </c>
      <c r="E136" s="37">
        <v>45221</v>
      </c>
      <c r="F136">
        <v>0.436</v>
      </c>
    </row>
    <row r="137" spans="2:6" x14ac:dyDescent="0.25">
      <c r="B137" t="s">
        <v>26</v>
      </c>
      <c r="C137">
        <v>2</v>
      </c>
      <c r="D137" t="s">
        <v>31</v>
      </c>
      <c r="E137" s="37">
        <v>45221</v>
      </c>
      <c r="F137">
        <v>0.48799999999999999</v>
      </c>
    </row>
    <row r="138" spans="2:6" x14ac:dyDescent="0.25">
      <c r="B138" t="s">
        <v>26</v>
      </c>
      <c r="C138">
        <v>2</v>
      </c>
      <c r="D138" t="s">
        <v>31</v>
      </c>
      <c r="E138" s="37">
        <v>45221</v>
      </c>
      <c r="F138">
        <v>0.58899999999999997</v>
      </c>
    </row>
    <row r="139" spans="2:6" x14ac:dyDescent="0.25">
      <c r="B139" t="s">
        <v>26</v>
      </c>
      <c r="C139">
        <v>2</v>
      </c>
      <c r="D139" t="s">
        <v>32</v>
      </c>
      <c r="E139" s="37">
        <v>45221</v>
      </c>
      <c r="F139">
        <v>0.439</v>
      </c>
    </row>
    <row r="140" spans="2:6" x14ac:dyDescent="0.25">
      <c r="B140" t="s">
        <v>26</v>
      </c>
      <c r="C140">
        <v>2</v>
      </c>
      <c r="D140" t="s">
        <v>32</v>
      </c>
      <c r="E140" s="37">
        <v>45221</v>
      </c>
      <c r="F140">
        <v>0.47499999999999998</v>
      </c>
    </row>
    <row r="141" spans="2:6" x14ac:dyDescent="0.25">
      <c r="B141" t="s">
        <v>26</v>
      </c>
      <c r="C141">
        <v>2</v>
      </c>
      <c r="D141" t="s">
        <v>31</v>
      </c>
      <c r="E141" s="37">
        <v>45221</v>
      </c>
      <c r="F141">
        <v>0.47599999999999998</v>
      </c>
    </row>
    <row r="142" spans="2:6" x14ac:dyDescent="0.25">
      <c r="B142" t="s">
        <v>26</v>
      </c>
      <c r="C142">
        <v>3</v>
      </c>
      <c r="D142" t="s">
        <v>31</v>
      </c>
      <c r="E142" s="37">
        <v>45221</v>
      </c>
      <c r="F142">
        <v>0.56000000000000005</v>
      </c>
    </row>
    <row r="143" spans="2:6" x14ac:dyDescent="0.25">
      <c r="B143" t="s">
        <v>26</v>
      </c>
      <c r="C143">
        <v>3</v>
      </c>
      <c r="D143" t="s">
        <v>31</v>
      </c>
      <c r="E143" s="37">
        <v>45221</v>
      </c>
      <c r="F143">
        <v>0.65900000000000003</v>
      </c>
    </row>
    <row r="144" spans="2:6" x14ac:dyDescent="0.25">
      <c r="B144" t="s">
        <v>26</v>
      </c>
      <c r="C144">
        <v>3</v>
      </c>
      <c r="D144" t="s">
        <v>32</v>
      </c>
      <c r="E144" s="37">
        <v>45221</v>
      </c>
      <c r="F144">
        <v>0.53200000000000003</v>
      </c>
    </row>
    <row r="145" spans="2:6" x14ac:dyDescent="0.25">
      <c r="B145" t="s">
        <v>26</v>
      </c>
      <c r="C145">
        <v>3</v>
      </c>
      <c r="D145" t="s">
        <v>31</v>
      </c>
      <c r="E145" s="37">
        <v>45221</v>
      </c>
      <c r="F145">
        <v>0.45600000000000002</v>
      </c>
    </row>
    <row r="146" spans="2:6" x14ac:dyDescent="0.25">
      <c r="B146" t="s">
        <v>17</v>
      </c>
      <c r="C146">
        <v>1</v>
      </c>
      <c r="D146" t="s">
        <v>32</v>
      </c>
      <c r="E146" s="37">
        <v>45222</v>
      </c>
      <c r="F146">
        <v>0.48799999999999999</v>
      </c>
    </row>
    <row r="147" spans="2:6" x14ac:dyDescent="0.25">
      <c r="B147" t="s">
        <v>17</v>
      </c>
      <c r="C147">
        <v>2</v>
      </c>
      <c r="D147" t="s">
        <v>31</v>
      </c>
      <c r="E147" s="37">
        <v>45222</v>
      </c>
      <c r="F147">
        <v>0.38800000000000001</v>
      </c>
    </row>
    <row r="148" spans="2:6" x14ac:dyDescent="0.25">
      <c r="B148" t="s">
        <v>17</v>
      </c>
      <c r="C148">
        <v>7</v>
      </c>
      <c r="D148" t="s">
        <v>32</v>
      </c>
      <c r="E148" s="37">
        <v>45222</v>
      </c>
      <c r="F148">
        <v>0.54900000000000004</v>
      </c>
    </row>
    <row r="149" spans="2:6" x14ac:dyDescent="0.25">
      <c r="B149" t="s">
        <v>17</v>
      </c>
      <c r="C149">
        <v>9</v>
      </c>
      <c r="D149" t="s">
        <v>31</v>
      </c>
      <c r="E149" s="37">
        <v>45222</v>
      </c>
      <c r="F149">
        <v>0.42699999999999999</v>
      </c>
    </row>
    <row r="150" spans="2:6" x14ac:dyDescent="0.25">
      <c r="B150" t="s">
        <v>17</v>
      </c>
      <c r="C150">
        <v>9</v>
      </c>
      <c r="D150" t="s">
        <v>31</v>
      </c>
      <c r="E150" s="37">
        <v>45222</v>
      </c>
      <c r="F150">
        <v>0.54500000000000004</v>
      </c>
    </row>
    <row r="151" spans="2:6" x14ac:dyDescent="0.25">
      <c r="B151" t="s">
        <v>18</v>
      </c>
      <c r="C151">
        <v>1</v>
      </c>
      <c r="D151" t="s">
        <v>31</v>
      </c>
      <c r="E151" s="37">
        <v>45222</v>
      </c>
      <c r="F151">
        <v>0.42</v>
      </c>
    </row>
    <row r="152" spans="2:6" x14ac:dyDescent="0.25">
      <c r="B152" t="s">
        <v>18</v>
      </c>
      <c r="C152">
        <v>2</v>
      </c>
      <c r="D152" t="s">
        <v>32</v>
      </c>
      <c r="E152" s="37">
        <v>45222</v>
      </c>
      <c r="F152">
        <v>0.51800000000000002</v>
      </c>
    </row>
    <row r="153" spans="2:6" x14ac:dyDescent="0.25">
      <c r="B153" t="s">
        <v>18</v>
      </c>
      <c r="C153">
        <v>3</v>
      </c>
      <c r="D153" t="s">
        <v>32</v>
      </c>
      <c r="E153" s="37">
        <v>45222</v>
      </c>
      <c r="F153">
        <v>0.40899999999999997</v>
      </c>
    </row>
    <row r="154" spans="2:6" x14ac:dyDescent="0.25">
      <c r="B154" t="s">
        <v>18</v>
      </c>
      <c r="C154">
        <v>4</v>
      </c>
      <c r="D154" t="s">
        <v>32</v>
      </c>
      <c r="E154" s="37">
        <v>45222</v>
      </c>
      <c r="F154">
        <v>0.45600000000000002</v>
      </c>
    </row>
    <row r="155" spans="2:6" x14ac:dyDescent="0.25">
      <c r="B155" t="s">
        <v>18</v>
      </c>
      <c r="C155">
        <v>5</v>
      </c>
      <c r="D155" t="s">
        <v>32</v>
      </c>
      <c r="E155" s="37">
        <v>45222</v>
      </c>
      <c r="F155">
        <v>0.54400000000000004</v>
      </c>
    </row>
    <row r="156" spans="2:6" x14ac:dyDescent="0.25">
      <c r="B156" t="s">
        <v>18</v>
      </c>
      <c r="C156">
        <v>5</v>
      </c>
      <c r="D156" t="s">
        <v>32</v>
      </c>
      <c r="E156" s="37">
        <v>45222</v>
      </c>
      <c r="F156">
        <v>0.55600000000000005</v>
      </c>
    </row>
    <row r="157" spans="2:6" x14ac:dyDescent="0.25">
      <c r="B157" t="s">
        <v>18</v>
      </c>
      <c r="C157">
        <v>5</v>
      </c>
      <c r="D157" t="s">
        <v>31</v>
      </c>
      <c r="E157" s="37">
        <v>45222</v>
      </c>
      <c r="F157">
        <v>0.56599999999999995</v>
      </c>
    </row>
    <row r="158" spans="2:6" x14ac:dyDescent="0.25">
      <c r="B158" t="s">
        <v>20</v>
      </c>
      <c r="C158">
        <v>1</v>
      </c>
      <c r="D158" t="s">
        <v>32</v>
      </c>
      <c r="E158" s="37">
        <v>45222</v>
      </c>
      <c r="F158">
        <v>0.49399999999999999</v>
      </c>
    </row>
    <row r="159" spans="2:6" x14ac:dyDescent="0.25">
      <c r="B159" t="s">
        <v>20</v>
      </c>
      <c r="C159">
        <v>2</v>
      </c>
      <c r="D159" t="s">
        <v>32</v>
      </c>
      <c r="E159" s="37">
        <v>45222</v>
      </c>
      <c r="F159">
        <v>0.505</v>
      </c>
    </row>
    <row r="160" spans="2:6" x14ac:dyDescent="0.25">
      <c r="B160" t="s">
        <v>20</v>
      </c>
      <c r="C160">
        <v>2</v>
      </c>
      <c r="D160" t="s">
        <v>32</v>
      </c>
      <c r="E160" s="37">
        <v>45222</v>
      </c>
      <c r="F160">
        <v>0.307</v>
      </c>
    </row>
    <row r="161" spans="2:6" x14ac:dyDescent="0.25">
      <c r="B161" t="s">
        <v>20</v>
      </c>
      <c r="C161">
        <v>3</v>
      </c>
      <c r="D161" t="s">
        <v>32</v>
      </c>
      <c r="E161" s="37">
        <v>45222</v>
      </c>
      <c r="F161">
        <v>0.52600000000000002</v>
      </c>
    </row>
    <row r="162" spans="2:6" x14ac:dyDescent="0.25">
      <c r="B162" t="s">
        <v>20</v>
      </c>
      <c r="C162">
        <v>3</v>
      </c>
      <c r="D162" t="s">
        <v>31</v>
      </c>
      <c r="E162" s="37">
        <v>45222</v>
      </c>
      <c r="F162">
        <v>0.50700000000000001</v>
      </c>
    </row>
    <row r="163" spans="2:6" x14ac:dyDescent="0.25">
      <c r="B163" t="s">
        <v>24</v>
      </c>
      <c r="C163">
        <v>2</v>
      </c>
      <c r="D163" t="s">
        <v>32</v>
      </c>
      <c r="E163" s="37">
        <v>45222</v>
      </c>
      <c r="F163">
        <v>0.49299999999999999</v>
      </c>
    </row>
    <row r="164" spans="2:6" x14ac:dyDescent="0.25">
      <c r="B164" t="s">
        <v>24</v>
      </c>
      <c r="C164">
        <v>5</v>
      </c>
      <c r="D164" t="s">
        <v>32</v>
      </c>
      <c r="E164" s="37">
        <v>45222</v>
      </c>
      <c r="F164">
        <v>0.53100000000000003</v>
      </c>
    </row>
    <row r="165" spans="2:6" x14ac:dyDescent="0.25">
      <c r="B165" t="s">
        <v>24</v>
      </c>
      <c r="C165">
        <v>7</v>
      </c>
      <c r="D165" t="s">
        <v>32</v>
      </c>
      <c r="E165" s="37">
        <v>45222</v>
      </c>
      <c r="F165">
        <v>0.40100000000000002</v>
      </c>
    </row>
    <row r="166" spans="2:6" x14ac:dyDescent="0.25">
      <c r="B166" t="s">
        <v>24</v>
      </c>
      <c r="C166">
        <v>7</v>
      </c>
      <c r="D166" t="s">
        <v>32</v>
      </c>
      <c r="E166" s="37">
        <v>45222</v>
      </c>
      <c r="F166">
        <v>0.55900000000000005</v>
      </c>
    </row>
    <row r="167" spans="2:6" x14ac:dyDescent="0.25">
      <c r="B167" t="s">
        <v>24</v>
      </c>
      <c r="C167">
        <v>7</v>
      </c>
      <c r="D167" t="s">
        <v>32</v>
      </c>
      <c r="E167" s="37">
        <v>45222</v>
      </c>
      <c r="F167">
        <v>0.34599999999999997</v>
      </c>
    </row>
    <row r="168" spans="2:6" x14ac:dyDescent="0.25">
      <c r="B168" t="s">
        <v>24</v>
      </c>
      <c r="C168">
        <v>10</v>
      </c>
      <c r="D168" t="s">
        <v>31</v>
      </c>
      <c r="E168" s="37">
        <v>45222</v>
      </c>
      <c r="F168">
        <v>0.42</v>
      </c>
    </row>
    <row r="169" spans="2:6" x14ac:dyDescent="0.25">
      <c r="B169" t="s">
        <v>25</v>
      </c>
      <c r="C169">
        <v>3</v>
      </c>
      <c r="D169" t="s">
        <v>32</v>
      </c>
      <c r="E169" s="37">
        <v>45222</v>
      </c>
      <c r="F169">
        <v>0.34300000000000003</v>
      </c>
    </row>
    <row r="170" spans="2:6" x14ac:dyDescent="0.25">
      <c r="B170" t="s">
        <v>25</v>
      </c>
      <c r="C170">
        <v>4</v>
      </c>
      <c r="D170" t="s">
        <v>32</v>
      </c>
      <c r="E170" s="37">
        <v>45222</v>
      </c>
      <c r="F170">
        <v>0.51</v>
      </c>
    </row>
    <row r="171" spans="2:6" x14ac:dyDescent="0.25">
      <c r="B171" t="s">
        <v>26</v>
      </c>
      <c r="C171">
        <v>1</v>
      </c>
      <c r="D171" t="s">
        <v>32</v>
      </c>
      <c r="E171" s="37">
        <v>45222</v>
      </c>
      <c r="F171">
        <v>0.52100000000000002</v>
      </c>
    </row>
    <row r="172" spans="2:6" x14ac:dyDescent="0.25">
      <c r="B172" t="s">
        <v>26</v>
      </c>
      <c r="C172">
        <v>2</v>
      </c>
      <c r="D172" t="s">
        <v>32</v>
      </c>
      <c r="E172" s="37">
        <v>45222</v>
      </c>
      <c r="F172">
        <v>0.49199999999999999</v>
      </c>
    </row>
    <row r="173" spans="2:6" x14ac:dyDescent="0.25">
      <c r="B173" t="s">
        <v>26</v>
      </c>
      <c r="C173">
        <v>2</v>
      </c>
      <c r="D173" t="s">
        <v>31</v>
      </c>
      <c r="E173" s="37">
        <v>45222</v>
      </c>
      <c r="F173">
        <v>0.377</v>
      </c>
    </row>
    <row r="174" spans="2:6" x14ac:dyDescent="0.25">
      <c r="B174" t="s">
        <v>26</v>
      </c>
      <c r="C174">
        <v>2</v>
      </c>
      <c r="D174" t="s">
        <v>32</v>
      </c>
      <c r="E174" s="37">
        <v>45222</v>
      </c>
      <c r="F174">
        <v>0.437</v>
      </c>
    </row>
    <row r="175" spans="2:6" x14ac:dyDescent="0.25">
      <c r="B175" t="s">
        <v>26</v>
      </c>
      <c r="C175">
        <v>3</v>
      </c>
      <c r="D175" t="s">
        <v>32</v>
      </c>
      <c r="E175" s="37">
        <v>45222</v>
      </c>
      <c r="F175">
        <v>0.51700000000000002</v>
      </c>
    </row>
    <row r="176" spans="2:6" x14ac:dyDescent="0.25">
      <c r="B176" t="s">
        <v>26</v>
      </c>
      <c r="C176">
        <v>3</v>
      </c>
      <c r="D176" t="s">
        <v>31</v>
      </c>
      <c r="E176" s="37">
        <v>45222</v>
      </c>
      <c r="F176">
        <v>0.45500000000000002</v>
      </c>
    </row>
    <row r="177" spans="2:6" x14ac:dyDescent="0.25">
      <c r="B177" t="s">
        <v>17</v>
      </c>
      <c r="C177">
        <v>1</v>
      </c>
      <c r="D177" t="s">
        <v>32</v>
      </c>
      <c r="E177" s="37">
        <v>45223</v>
      </c>
      <c r="F177">
        <v>0.40699999999999997</v>
      </c>
    </row>
    <row r="178" spans="2:6" x14ac:dyDescent="0.25">
      <c r="B178" t="s">
        <v>17</v>
      </c>
      <c r="C178">
        <v>2</v>
      </c>
      <c r="D178" t="s">
        <v>32</v>
      </c>
      <c r="E178" s="37">
        <v>45223</v>
      </c>
      <c r="F178">
        <v>0.307</v>
      </c>
    </row>
    <row r="179" spans="2:6" x14ac:dyDescent="0.25">
      <c r="B179" t="s">
        <v>17</v>
      </c>
      <c r="C179">
        <v>5</v>
      </c>
      <c r="D179" t="s">
        <v>32</v>
      </c>
      <c r="E179" s="37">
        <v>45223</v>
      </c>
      <c r="F179">
        <v>0.47699999999999998</v>
      </c>
    </row>
    <row r="180" spans="2:6" x14ac:dyDescent="0.25">
      <c r="B180" t="s">
        <v>17</v>
      </c>
      <c r="C180">
        <v>6</v>
      </c>
      <c r="D180" t="s">
        <v>32</v>
      </c>
      <c r="E180" s="37">
        <v>45223</v>
      </c>
      <c r="F180">
        <v>0.39300000000000002</v>
      </c>
    </row>
    <row r="181" spans="2:6" x14ac:dyDescent="0.25">
      <c r="B181" t="s">
        <v>17</v>
      </c>
      <c r="C181">
        <v>6</v>
      </c>
      <c r="D181" t="s">
        <v>32</v>
      </c>
      <c r="E181" s="37">
        <v>45223</v>
      </c>
      <c r="F181">
        <v>0.39700000000000002</v>
      </c>
    </row>
    <row r="182" spans="2:6" x14ac:dyDescent="0.25">
      <c r="B182" t="s">
        <v>17</v>
      </c>
      <c r="C182">
        <v>7</v>
      </c>
      <c r="D182" t="s">
        <v>32</v>
      </c>
      <c r="E182" s="37">
        <v>45223</v>
      </c>
      <c r="F182">
        <v>0.61799999999999999</v>
      </c>
    </row>
    <row r="183" spans="2:6" x14ac:dyDescent="0.25">
      <c r="B183" t="s">
        <v>17</v>
      </c>
      <c r="C183">
        <v>8</v>
      </c>
      <c r="D183" t="s">
        <v>31</v>
      </c>
      <c r="E183" s="37">
        <v>45223</v>
      </c>
      <c r="F183">
        <v>0.435</v>
      </c>
    </row>
    <row r="184" spans="2:6" x14ac:dyDescent="0.25">
      <c r="B184" t="s">
        <v>17</v>
      </c>
      <c r="C184">
        <v>10</v>
      </c>
      <c r="D184" t="s">
        <v>32</v>
      </c>
      <c r="E184" s="37">
        <v>45223</v>
      </c>
      <c r="F184">
        <v>0.46500000000000002</v>
      </c>
    </row>
    <row r="185" spans="2:6" x14ac:dyDescent="0.25">
      <c r="B185" t="s">
        <v>18</v>
      </c>
      <c r="C185">
        <v>3</v>
      </c>
      <c r="D185" t="s">
        <v>31</v>
      </c>
      <c r="E185" s="37">
        <v>45223</v>
      </c>
      <c r="F185">
        <v>0.58299999999999996</v>
      </c>
    </row>
    <row r="186" spans="2:6" x14ac:dyDescent="0.25">
      <c r="B186" t="s">
        <v>18</v>
      </c>
      <c r="C186">
        <v>3</v>
      </c>
      <c r="D186" t="s">
        <v>31</v>
      </c>
      <c r="E186" s="37">
        <v>45223</v>
      </c>
      <c r="F186" s="51">
        <v>0.35399999999999998</v>
      </c>
    </row>
    <row r="187" spans="2:6" x14ac:dyDescent="0.25">
      <c r="B187" t="s">
        <v>18</v>
      </c>
      <c r="C187">
        <v>4</v>
      </c>
      <c r="D187" t="s">
        <v>31</v>
      </c>
      <c r="E187" s="37">
        <v>45223</v>
      </c>
      <c r="F187" s="51">
        <v>0.28999999999999998</v>
      </c>
    </row>
    <row r="188" spans="2:6" x14ac:dyDescent="0.25">
      <c r="B188" t="s">
        <v>18</v>
      </c>
      <c r="C188">
        <v>5</v>
      </c>
      <c r="D188" t="s">
        <v>32</v>
      </c>
      <c r="E188" s="37">
        <v>45223</v>
      </c>
      <c r="F188" s="51">
        <v>0.32500000000000001</v>
      </c>
    </row>
    <row r="189" spans="2:6" x14ac:dyDescent="0.25">
      <c r="B189" t="s">
        <v>18</v>
      </c>
      <c r="C189">
        <v>5</v>
      </c>
      <c r="D189" t="s">
        <v>32</v>
      </c>
      <c r="E189" s="37">
        <v>45223</v>
      </c>
      <c r="F189" s="51">
        <v>0.499</v>
      </c>
    </row>
    <row r="190" spans="2:6" x14ac:dyDescent="0.25">
      <c r="B190" t="s">
        <v>18</v>
      </c>
      <c r="C190">
        <v>5</v>
      </c>
      <c r="D190" t="s">
        <v>32</v>
      </c>
      <c r="E190" s="37">
        <v>45223</v>
      </c>
      <c r="F190">
        <v>0.42499999999999999</v>
      </c>
    </row>
    <row r="191" spans="2:6" x14ac:dyDescent="0.25">
      <c r="B191" t="s">
        <v>20</v>
      </c>
      <c r="C191">
        <v>1</v>
      </c>
      <c r="D191" t="s">
        <v>32</v>
      </c>
      <c r="E191" s="37">
        <v>45223</v>
      </c>
      <c r="F191">
        <v>0.49299999999999999</v>
      </c>
    </row>
    <row r="192" spans="2:6" x14ac:dyDescent="0.25">
      <c r="B192" t="s">
        <v>20</v>
      </c>
      <c r="C192">
        <v>1</v>
      </c>
      <c r="D192" t="s">
        <v>32</v>
      </c>
      <c r="E192" s="37">
        <v>45223</v>
      </c>
      <c r="F192">
        <v>0.47399999999999998</v>
      </c>
    </row>
    <row r="193" spans="2:6" x14ac:dyDescent="0.25">
      <c r="B193" t="s">
        <v>20</v>
      </c>
      <c r="C193">
        <v>1</v>
      </c>
      <c r="D193" t="s">
        <v>32</v>
      </c>
      <c r="E193" s="37">
        <v>45223</v>
      </c>
      <c r="F193">
        <v>0.46400000000000002</v>
      </c>
    </row>
    <row r="194" spans="2:6" x14ac:dyDescent="0.25">
      <c r="B194" t="s">
        <v>20</v>
      </c>
      <c r="C194">
        <v>2</v>
      </c>
      <c r="D194" t="s">
        <v>32</v>
      </c>
      <c r="E194" s="37">
        <v>45223</v>
      </c>
      <c r="F194">
        <v>0.46600000000000003</v>
      </c>
    </row>
    <row r="195" spans="2:6" x14ac:dyDescent="0.25">
      <c r="B195" t="s">
        <v>20</v>
      </c>
      <c r="C195">
        <v>2</v>
      </c>
      <c r="D195" t="s">
        <v>32</v>
      </c>
      <c r="E195" s="37">
        <v>45223</v>
      </c>
      <c r="F195">
        <v>0.34100000000000003</v>
      </c>
    </row>
    <row r="196" spans="2:6" x14ac:dyDescent="0.25">
      <c r="B196" t="s">
        <v>20</v>
      </c>
      <c r="C196">
        <v>3</v>
      </c>
      <c r="D196" t="s">
        <v>32</v>
      </c>
      <c r="E196" s="37">
        <v>45223</v>
      </c>
      <c r="F196">
        <v>0.33200000000000002</v>
      </c>
    </row>
    <row r="197" spans="2:6" x14ac:dyDescent="0.25">
      <c r="B197" t="s">
        <v>24</v>
      </c>
      <c r="C197">
        <v>4</v>
      </c>
      <c r="D197" t="s">
        <v>32</v>
      </c>
      <c r="E197" s="37">
        <v>45223</v>
      </c>
      <c r="F197">
        <v>0.35099999999999998</v>
      </c>
    </row>
    <row r="198" spans="2:6" x14ac:dyDescent="0.25">
      <c r="B198" t="s">
        <v>24</v>
      </c>
      <c r="C198">
        <v>8</v>
      </c>
      <c r="D198" t="s">
        <v>32</v>
      </c>
      <c r="E198" s="37">
        <v>45223</v>
      </c>
      <c r="F198">
        <v>0.54</v>
      </c>
    </row>
    <row r="199" spans="2:6" x14ac:dyDescent="0.25">
      <c r="B199" t="s">
        <v>24</v>
      </c>
      <c r="C199">
        <v>8</v>
      </c>
      <c r="D199" t="s">
        <v>31</v>
      </c>
      <c r="E199" s="37">
        <v>45223</v>
      </c>
      <c r="F199">
        <v>0.57099999999999995</v>
      </c>
    </row>
    <row r="200" spans="2:6" x14ac:dyDescent="0.25">
      <c r="B200" t="s">
        <v>24</v>
      </c>
      <c r="C200">
        <v>10</v>
      </c>
      <c r="D200" t="s">
        <v>32</v>
      </c>
      <c r="E200" s="37">
        <v>45223</v>
      </c>
      <c r="F200">
        <v>0.41</v>
      </c>
    </row>
    <row r="201" spans="2:6" x14ac:dyDescent="0.25">
      <c r="B201" t="s">
        <v>24</v>
      </c>
      <c r="C201">
        <v>10</v>
      </c>
      <c r="D201" t="s">
        <v>32</v>
      </c>
      <c r="E201" s="37">
        <v>45223</v>
      </c>
      <c r="F201">
        <v>0.495</v>
      </c>
    </row>
    <row r="202" spans="2:6" x14ac:dyDescent="0.25">
      <c r="B202" t="s">
        <v>25</v>
      </c>
      <c r="C202">
        <v>2</v>
      </c>
      <c r="D202" t="s">
        <v>31</v>
      </c>
      <c r="E202" s="37">
        <v>45223</v>
      </c>
      <c r="F202">
        <v>0.51700000000000002</v>
      </c>
    </row>
    <row r="203" spans="2:6" x14ac:dyDescent="0.25">
      <c r="B203" t="s">
        <v>25</v>
      </c>
      <c r="C203">
        <v>5</v>
      </c>
      <c r="D203" t="s">
        <v>32</v>
      </c>
      <c r="E203" s="37">
        <v>45223</v>
      </c>
      <c r="F203">
        <v>0.51</v>
      </c>
    </row>
    <row r="204" spans="2:6" x14ac:dyDescent="0.25">
      <c r="B204" t="s">
        <v>26</v>
      </c>
      <c r="C204">
        <v>1</v>
      </c>
      <c r="D204" t="s">
        <v>32</v>
      </c>
      <c r="E204" s="37">
        <v>45223</v>
      </c>
      <c r="F204">
        <v>0.45600000000000002</v>
      </c>
    </row>
    <row r="205" spans="2:6" x14ac:dyDescent="0.25">
      <c r="B205" t="s">
        <v>26</v>
      </c>
      <c r="C205">
        <v>1</v>
      </c>
      <c r="D205" t="s">
        <v>32</v>
      </c>
      <c r="E205" s="37">
        <v>45223</v>
      </c>
      <c r="F205">
        <v>0.54300000000000004</v>
      </c>
    </row>
    <row r="206" spans="2:6" x14ac:dyDescent="0.25">
      <c r="B206" t="s">
        <v>26</v>
      </c>
      <c r="C206">
        <v>1</v>
      </c>
      <c r="D206" t="s">
        <v>32</v>
      </c>
      <c r="E206" s="37">
        <v>45223</v>
      </c>
      <c r="F206">
        <v>0.46</v>
      </c>
    </row>
    <row r="207" spans="2:6" x14ac:dyDescent="0.25">
      <c r="B207" t="s">
        <v>26</v>
      </c>
      <c r="C207">
        <v>2</v>
      </c>
      <c r="D207" t="s">
        <v>32</v>
      </c>
      <c r="E207" s="37">
        <v>45223</v>
      </c>
      <c r="F207">
        <v>0.56000000000000005</v>
      </c>
    </row>
    <row r="208" spans="2:6" x14ac:dyDescent="0.25">
      <c r="B208" t="s">
        <v>26</v>
      </c>
      <c r="C208">
        <v>3</v>
      </c>
      <c r="D208" t="s">
        <v>32</v>
      </c>
      <c r="E208" s="37">
        <v>45223</v>
      </c>
      <c r="F208">
        <v>0.434</v>
      </c>
    </row>
    <row r="209" spans="2:6" x14ac:dyDescent="0.25">
      <c r="B209" t="s">
        <v>26</v>
      </c>
      <c r="C209">
        <v>3</v>
      </c>
      <c r="D209" t="s">
        <v>32</v>
      </c>
      <c r="E209" s="37">
        <v>45223</v>
      </c>
      <c r="F209">
        <v>0.39400000000000002</v>
      </c>
    </row>
    <row r="210" spans="2:6" x14ac:dyDescent="0.25">
      <c r="B210" t="s">
        <v>17</v>
      </c>
      <c r="C210">
        <v>3</v>
      </c>
      <c r="D210" t="s">
        <v>32</v>
      </c>
      <c r="E210" s="37">
        <v>45224</v>
      </c>
      <c r="F210">
        <v>0.44700000000000001</v>
      </c>
    </row>
    <row r="211" spans="2:6" x14ac:dyDescent="0.25">
      <c r="B211" t="s">
        <v>17</v>
      </c>
      <c r="C211">
        <v>3</v>
      </c>
      <c r="D211" t="s">
        <v>31</v>
      </c>
      <c r="E211" s="37">
        <v>45224</v>
      </c>
      <c r="F211">
        <v>0.749</v>
      </c>
    </row>
    <row r="212" spans="2:6" x14ac:dyDescent="0.25">
      <c r="B212" t="s">
        <v>17</v>
      </c>
      <c r="C212">
        <v>3</v>
      </c>
      <c r="D212" t="s">
        <v>32</v>
      </c>
      <c r="E212" s="37">
        <v>45224</v>
      </c>
      <c r="F212">
        <v>0.53700000000000003</v>
      </c>
    </row>
    <row r="213" spans="2:6" x14ac:dyDescent="0.25">
      <c r="B213" t="s">
        <v>17</v>
      </c>
      <c r="C213">
        <v>6</v>
      </c>
      <c r="D213" t="s">
        <v>32</v>
      </c>
      <c r="E213" s="37">
        <v>45224</v>
      </c>
      <c r="F213">
        <v>0.45400000000000001</v>
      </c>
    </row>
    <row r="214" spans="2:6" x14ac:dyDescent="0.25">
      <c r="B214" t="s">
        <v>17</v>
      </c>
      <c r="C214">
        <v>7</v>
      </c>
      <c r="D214" t="s">
        <v>32</v>
      </c>
      <c r="E214" s="37">
        <v>45224</v>
      </c>
      <c r="F214">
        <v>0.46600000000000003</v>
      </c>
    </row>
    <row r="215" spans="2:6" x14ac:dyDescent="0.25">
      <c r="B215" t="s">
        <v>17</v>
      </c>
      <c r="C215">
        <v>8</v>
      </c>
      <c r="D215" t="s">
        <v>32</v>
      </c>
      <c r="E215" s="37">
        <v>45224</v>
      </c>
      <c r="F215">
        <v>0.49</v>
      </c>
    </row>
    <row r="216" spans="2:6" x14ac:dyDescent="0.25">
      <c r="B216" t="s">
        <v>17</v>
      </c>
      <c r="C216">
        <v>8</v>
      </c>
      <c r="D216" t="s">
        <v>31</v>
      </c>
      <c r="E216" s="37">
        <v>45224</v>
      </c>
      <c r="F216">
        <v>0.53100000000000003</v>
      </c>
    </row>
    <row r="217" spans="2:6" x14ac:dyDescent="0.25">
      <c r="B217" t="s">
        <v>17</v>
      </c>
      <c r="C217">
        <v>10</v>
      </c>
      <c r="D217" t="s">
        <v>31</v>
      </c>
      <c r="E217" s="37">
        <v>45224</v>
      </c>
      <c r="F217">
        <v>0.52400000000000002</v>
      </c>
    </row>
    <row r="218" spans="2:6" x14ac:dyDescent="0.25">
      <c r="B218" t="s">
        <v>17</v>
      </c>
      <c r="C218">
        <v>10</v>
      </c>
      <c r="D218" t="s">
        <v>32</v>
      </c>
      <c r="E218" s="37">
        <v>45224</v>
      </c>
      <c r="F218">
        <v>0.44900000000000001</v>
      </c>
    </row>
    <row r="219" spans="2:6" x14ac:dyDescent="0.25">
      <c r="B219" t="s">
        <v>18</v>
      </c>
      <c r="C219">
        <v>1</v>
      </c>
      <c r="D219" t="s">
        <v>32</v>
      </c>
      <c r="E219" s="37">
        <v>45224</v>
      </c>
      <c r="F219">
        <v>0.39</v>
      </c>
    </row>
    <row r="220" spans="2:6" x14ac:dyDescent="0.25">
      <c r="B220" t="s">
        <v>18</v>
      </c>
      <c r="C220">
        <v>1</v>
      </c>
      <c r="D220" t="s">
        <v>32</v>
      </c>
      <c r="E220" s="37">
        <v>45224</v>
      </c>
      <c r="F220">
        <v>0.34300000000000003</v>
      </c>
    </row>
    <row r="221" spans="2:6" x14ac:dyDescent="0.25">
      <c r="B221" t="s">
        <v>18</v>
      </c>
      <c r="C221">
        <v>3</v>
      </c>
      <c r="D221" t="s">
        <v>32</v>
      </c>
      <c r="E221" s="37">
        <v>45224</v>
      </c>
      <c r="F221">
        <v>0.46200000000000002</v>
      </c>
    </row>
    <row r="222" spans="2:6" x14ac:dyDescent="0.25">
      <c r="B222" t="s">
        <v>18</v>
      </c>
      <c r="C222">
        <v>5</v>
      </c>
      <c r="D222" t="s">
        <v>32</v>
      </c>
      <c r="E222" s="37">
        <v>45224</v>
      </c>
      <c r="F222">
        <v>0.44600000000000001</v>
      </c>
    </row>
    <row r="223" spans="2:6" x14ac:dyDescent="0.25">
      <c r="B223" t="s">
        <v>18</v>
      </c>
      <c r="C223">
        <v>5</v>
      </c>
      <c r="D223" t="s">
        <v>31</v>
      </c>
      <c r="E223" s="37">
        <v>45224</v>
      </c>
      <c r="F223">
        <v>0.58099999999999996</v>
      </c>
    </row>
    <row r="224" spans="2:6" x14ac:dyDescent="0.25">
      <c r="B224" t="s">
        <v>20</v>
      </c>
      <c r="C224">
        <v>1</v>
      </c>
      <c r="D224" t="s">
        <v>32</v>
      </c>
      <c r="E224" s="37">
        <v>45224</v>
      </c>
      <c r="F224">
        <v>0.35099999999999998</v>
      </c>
    </row>
    <row r="225" spans="2:6" x14ac:dyDescent="0.25">
      <c r="B225" t="s">
        <v>20</v>
      </c>
      <c r="C225">
        <v>3</v>
      </c>
      <c r="D225" t="s">
        <v>32</v>
      </c>
      <c r="E225" s="37">
        <v>45224</v>
      </c>
      <c r="F225">
        <v>0.35</v>
      </c>
    </row>
    <row r="226" spans="2:6" x14ac:dyDescent="0.25">
      <c r="B226" t="s">
        <v>24</v>
      </c>
      <c r="C226">
        <v>5</v>
      </c>
      <c r="D226" t="s">
        <v>32</v>
      </c>
      <c r="E226" s="37">
        <v>45224</v>
      </c>
      <c r="F226" s="51">
        <v>0.252</v>
      </c>
    </row>
    <row r="227" spans="2:6" x14ac:dyDescent="0.25">
      <c r="B227" t="s">
        <v>24</v>
      </c>
      <c r="C227">
        <v>5</v>
      </c>
      <c r="D227" t="s">
        <v>32</v>
      </c>
      <c r="E227" s="37">
        <v>45224</v>
      </c>
      <c r="F227">
        <v>0.36399999999999999</v>
      </c>
    </row>
    <row r="228" spans="2:6" x14ac:dyDescent="0.25">
      <c r="B228" t="s">
        <v>24</v>
      </c>
      <c r="C228">
        <v>8</v>
      </c>
      <c r="D228" t="s">
        <v>32</v>
      </c>
      <c r="E228" s="37">
        <v>45224</v>
      </c>
      <c r="F228">
        <v>0.625</v>
      </c>
    </row>
    <row r="229" spans="2:6" x14ac:dyDescent="0.25">
      <c r="B229" t="s">
        <v>24</v>
      </c>
      <c r="C229">
        <v>9</v>
      </c>
      <c r="D229" t="s">
        <v>31</v>
      </c>
      <c r="E229" s="37">
        <v>45224</v>
      </c>
      <c r="F229">
        <v>0.49</v>
      </c>
    </row>
    <row r="230" spans="2:6" x14ac:dyDescent="0.25">
      <c r="B230" t="s">
        <v>25</v>
      </c>
      <c r="C230">
        <v>4</v>
      </c>
      <c r="D230" t="s">
        <v>32</v>
      </c>
      <c r="E230" s="37">
        <v>45224</v>
      </c>
      <c r="F230">
        <v>0.52</v>
      </c>
    </row>
    <row r="231" spans="2:6" x14ac:dyDescent="0.25">
      <c r="B231" t="s">
        <v>26</v>
      </c>
      <c r="C231">
        <v>3</v>
      </c>
      <c r="D231" t="s">
        <v>32</v>
      </c>
      <c r="E231" s="37">
        <v>45224</v>
      </c>
      <c r="F231">
        <v>0.43099999999999999</v>
      </c>
    </row>
    <row r="232" spans="2:6" x14ac:dyDescent="0.25">
      <c r="B232" t="s">
        <v>17</v>
      </c>
      <c r="C232">
        <v>5</v>
      </c>
      <c r="D232" t="s">
        <v>32</v>
      </c>
      <c r="E232" s="37">
        <v>45225</v>
      </c>
      <c r="F232">
        <v>0.53300000000000003</v>
      </c>
    </row>
    <row r="233" spans="2:6" x14ac:dyDescent="0.25">
      <c r="B233" t="s">
        <v>18</v>
      </c>
      <c r="C233">
        <v>1</v>
      </c>
      <c r="D233" t="s">
        <v>32</v>
      </c>
      <c r="E233" s="37">
        <v>45225</v>
      </c>
      <c r="F233">
        <v>0.36099999999999999</v>
      </c>
    </row>
    <row r="234" spans="2:6" x14ac:dyDescent="0.25">
      <c r="B234" t="s">
        <v>18</v>
      </c>
      <c r="C234">
        <v>4</v>
      </c>
      <c r="D234" t="s">
        <v>31</v>
      </c>
      <c r="E234" s="37">
        <v>45225</v>
      </c>
      <c r="F234">
        <v>0.54300000000000004</v>
      </c>
    </row>
    <row r="235" spans="2:6" x14ac:dyDescent="0.25">
      <c r="B235" t="s">
        <v>24</v>
      </c>
      <c r="C235">
        <v>10</v>
      </c>
      <c r="D235" t="s">
        <v>31</v>
      </c>
      <c r="E235" s="37">
        <v>45225</v>
      </c>
      <c r="F235">
        <v>0.55000000000000004</v>
      </c>
    </row>
    <row r="236" spans="2:6" x14ac:dyDescent="0.25">
      <c r="B236" t="s">
        <v>25</v>
      </c>
      <c r="C236">
        <v>4</v>
      </c>
      <c r="D236" t="s">
        <v>31</v>
      </c>
      <c r="E236" s="37">
        <v>45225</v>
      </c>
      <c r="F236">
        <v>0.308</v>
      </c>
    </row>
    <row r="237" spans="2:6" x14ac:dyDescent="0.25">
      <c r="B237" t="s">
        <v>17</v>
      </c>
      <c r="C237">
        <v>3</v>
      </c>
      <c r="D237" t="s">
        <v>31</v>
      </c>
      <c r="E237" s="37">
        <v>45226</v>
      </c>
      <c r="F237">
        <v>0.498</v>
      </c>
    </row>
    <row r="238" spans="2:6" x14ac:dyDescent="0.25">
      <c r="B238" t="s">
        <v>17</v>
      </c>
      <c r="C238">
        <v>4</v>
      </c>
      <c r="D238" t="s">
        <v>32</v>
      </c>
      <c r="E238" s="37">
        <v>45226</v>
      </c>
      <c r="F238">
        <v>0.29599999999999999</v>
      </c>
    </row>
    <row r="239" spans="2:6" x14ac:dyDescent="0.25">
      <c r="B239" t="s">
        <v>18</v>
      </c>
      <c r="C239">
        <v>3</v>
      </c>
      <c r="D239" t="s">
        <v>32</v>
      </c>
      <c r="E239" s="37">
        <v>45226</v>
      </c>
      <c r="F239">
        <v>0.54900000000000004</v>
      </c>
    </row>
    <row r="240" spans="2:6" x14ac:dyDescent="0.25">
      <c r="B240" t="s">
        <v>18</v>
      </c>
      <c r="C240">
        <v>3</v>
      </c>
      <c r="D240" t="s">
        <v>32</v>
      </c>
      <c r="E240" s="37">
        <v>45226</v>
      </c>
      <c r="F240">
        <v>0.41099999999999998</v>
      </c>
    </row>
    <row r="241" spans="2:6" x14ac:dyDescent="0.25">
      <c r="B241" t="s">
        <v>18</v>
      </c>
      <c r="C241">
        <v>3</v>
      </c>
      <c r="D241" t="s">
        <v>31</v>
      </c>
      <c r="E241" s="37">
        <v>45226</v>
      </c>
      <c r="F241">
        <v>0.629</v>
      </c>
    </row>
    <row r="242" spans="2:6" x14ac:dyDescent="0.25">
      <c r="B242" t="s">
        <v>20</v>
      </c>
      <c r="C242">
        <v>2</v>
      </c>
      <c r="D242" t="s">
        <v>31</v>
      </c>
      <c r="E242" s="37">
        <v>45226</v>
      </c>
      <c r="F242">
        <v>0.28100000000000003</v>
      </c>
    </row>
    <row r="243" spans="2:6" x14ac:dyDescent="0.25">
      <c r="B243" t="s">
        <v>20</v>
      </c>
      <c r="C243">
        <v>2</v>
      </c>
      <c r="D243" t="s">
        <v>32</v>
      </c>
      <c r="E243" s="37">
        <v>45226</v>
      </c>
      <c r="F243">
        <v>0.35699999999999998</v>
      </c>
    </row>
    <row r="244" spans="2:6" x14ac:dyDescent="0.25">
      <c r="B244" t="s">
        <v>24</v>
      </c>
      <c r="C244">
        <v>10</v>
      </c>
      <c r="D244" t="s">
        <v>32</v>
      </c>
      <c r="E244" s="37">
        <v>45226</v>
      </c>
      <c r="F244">
        <v>0.48699999999999999</v>
      </c>
    </row>
    <row r="245" spans="2:6" x14ac:dyDescent="0.25">
      <c r="B245" t="s">
        <v>26</v>
      </c>
      <c r="C245">
        <v>1</v>
      </c>
      <c r="D245" t="s">
        <v>31</v>
      </c>
      <c r="E245" s="37">
        <v>45226</v>
      </c>
      <c r="F245">
        <v>0.51400000000000001</v>
      </c>
    </row>
    <row r="246" spans="2:6" x14ac:dyDescent="0.25">
      <c r="B246" t="s">
        <v>26</v>
      </c>
      <c r="C246">
        <v>2</v>
      </c>
      <c r="D246" t="s">
        <v>32</v>
      </c>
      <c r="E246" s="37">
        <v>45226</v>
      </c>
      <c r="F246">
        <v>0.44500000000000001</v>
      </c>
    </row>
    <row r="247" spans="2:6" x14ac:dyDescent="0.25">
      <c r="B247" t="s">
        <v>26</v>
      </c>
      <c r="C247">
        <v>3</v>
      </c>
      <c r="D247" t="s">
        <v>32</v>
      </c>
      <c r="E247" s="37">
        <v>45226</v>
      </c>
      <c r="F247">
        <v>0.57399999999999995</v>
      </c>
    </row>
    <row r="248" spans="2:6" x14ac:dyDescent="0.25">
      <c r="B248" t="s">
        <v>17</v>
      </c>
      <c r="C248">
        <v>7</v>
      </c>
      <c r="D248" t="s">
        <v>32</v>
      </c>
      <c r="E248" s="37">
        <v>45227</v>
      </c>
      <c r="F248">
        <v>0.64900000000000002</v>
      </c>
    </row>
    <row r="249" spans="2:6" x14ac:dyDescent="0.25">
      <c r="B249" t="s">
        <v>17</v>
      </c>
      <c r="C249">
        <v>9</v>
      </c>
      <c r="D249" t="s">
        <v>31</v>
      </c>
      <c r="E249" s="37">
        <v>45227</v>
      </c>
      <c r="F249">
        <v>0.55200000000000005</v>
      </c>
    </row>
    <row r="250" spans="2:6" x14ac:dyDescent="0.25">
      <c r="B250" t="s">
        <v>18</v>
      </c>
      <c r="C250">
        <v>2</v>
      </c>
      <c r="D250" t="s">
        <v>32</v>
      </c>
      <c r="E250" s="37">
        <v>45227</v>
      </c>
      <c r="F250">
        <v>0.32500000000000001</v>
      </c>
    </row>
    <row r="251" spans="2:6" x14ac:dyDescent="0.25">
      <c r="B251" t="s">
        <v>18</v>
      </c>
      <c r="C251">
        <v>3</v>
      </c>
      <c r="D251" t="s">
        <v>32</v>
      </c>
      <c r="E251" s="37">
        <v>45227</v>
      </c>
      <c r="F251">
        <v>0.47699999999999998</v>
      </c>
    </row>
    <row r="252" spans="2:6" x14ac:dyDescent="0.25">
      <c r="B252" t="s">
        <v>18</v>
      </c>
      <c r="C252">
        <v>4</v>
      </c>
      <c r="D252" t="s">
        <v>31</v>
      </c>
      <c r="E252" s="37">
        <v>45227</v>
      </c>
      <c r="F252">
        <v>0.49399999999999999</v>
      </c>
    </row>
    <row r="253" spans="2:6" x14ac:dyDescent="0.25">
      <c r="B253" t="s">
        <v>20</v>
      </c>
      <c r="C253">
        <v>1</v>
      </c>
      <c r="D253" t="s">
        <v>31</v>
      </c>
      <c r="E253" s="37">
        <v>45227</v>
      </c>
      <c r="F253">
        <v>0.54600000000000004</v>
      </c>
    </row>
    <row r="254" spans="2:6" x14ac:dyDescent="0.25">
      <c r="B254" t="s">
        <v>20</v>
      </c>
      <c r="C254">
        <v>2</v>
      </c>
      <c r="D254" t="s">
        <v>31</v>
      </c>
      <c r="E254" s="37">
        <v>45227</v>
      </c>
      <c r="F254">
        <v>0.6</v>
      </c>
    </row>
    <row r="255" spans="2:6" x14ac:dyDescent="0.25">
      <c r="B255" t="s">
        <v>20</v>
      </c>
      <c r="C255">
        <v>2</v>
      </c>
      <c r="D255" t="s">
        <v>31</v>
      </c>
      <c r="E255" s="37">
        <v>45227</v>
      </c>
      <c r="F255">
        <v>0.58599999999999997</v>
      </c>
    </row>
    <row r="256" spans="2:6" x14ac:dyDescent="0.25">
      <c r="B256" t="s">
        <v>25</v>
      </c>
      <c r="C256">
        <v>2</v>
      </c>
      <c r="D256" t="s">
        <v>31</v>
      </c>
      <c r="E256" s="37">
        <v>45227</v>
      </c>
      <c r="F256">
        <v>0.51600000000000001</v>
      </c>
    </row>
    <row r="257" spans="2:6" x14ac:dyDescent="0.25">
      <c r="B257" t="s">
        <v>17</v>
      </c>
      <c r="C257">
        <v>1</v>
      </c>
      <c r="D257" t="s">
        <v>32</v>
      </c>
      <c r="E257" s="37">
        <v>45228</v>
      </c>
      <c r="F257">
        <v>0.57499999999999996</v>
      </c>
    </row>
    <row r="258" spans="2:6" x14ac:dyDescent="0.25">
      <c r="B258" t="s">
        <v>18</v>
      </c>
      <c r="C258">
        <v>3</v>
      </c>
      <c r="D258" t="s">
        <v>31</v>
      </c>
      <c r="E258" s="37">
        <v>45228</v>
      </c>
      <c r="F258">
        <v>0.25800000000000001</v>
      </c>
    </row>
    <row r="259" spans="2:6" x14ac:dyDescent="0.25">
      <c r="B259" t="s">
        <v>18</v>
      </c>
      <c r="C259">
        <v>4</v>
      </c>
      <c r="D259" t="s">
        <v>31</v>
      </c>
      <c r="E259" s="37">
        <v>45228</v>
      </c>
      <c r="F259">
        <v>0.61799999999999999</v>
      </c>
    </row>
    <row r="260" spans="2:6" x14ac:dyDescent="0.25">
      <c r="B260" t="s">
        <v>20</v>
      </c>
      <c r="C260">
        <v>1</v>
      </c>
      <c r="D260" t="s">
        <v>32</v>
      </c>
      <c r="E260" s="37">
        <v>45228</v>
      </c>
      <c r="F260">
        <v>0.245</v>
      </c>
    </row>
    <row r="261" spans="2:6" x14ac:dyDescent="0.25">
      <c r="B261" t="s">
        <v>20</v>
      </c>
      <c r="C261">
        <v>2</v>
      </c>
      <c r="D261" t="s">
        <v>31</v>
      </c>
      <c r="E261" s="37">
        <v>45228</v>
      </c>
      <c r="F261">
        <v>0.59399999999999997</v>
      </c>
    </row>
    <row r="262" spans="2:6" x14ac:dyDescent="0.25">
      <c r="B262" t="s">
        <v>20</v>
      </c>
      <c r="C262">
        <v>3</v>
      </c>
      <c r="D262" t="s">
        <v>32</v>
      </c>
      <c r="E262" s="37">
        <v>45228</v>
      </c>
      <c r="F262">
        <v>0.39800000000000002</v>
      </c>
    </row>
    <row r="263" spans="2:6" x14ac:dyDescent="0.25">
      <c r="B263" t="s">
        <v>17</v>
      </c>
      <c r="C263">
        <v>6</v>
      </c>
      <c r="D263" t="s">
        <v>32</v>
      </c>
      <c r="E263" s="37">
        <v>45229</v>
      </c>
      <c r="F263">
        <v>0.439</v>
      </c>
    </row>
    <row r="264" spans="2:6" x14ac:dyDescent="0.25">
      <c r="B264" t="s">
        <v>18</v>
      </c>
      <c r="C264">
        <v>3</v>
      </c>
      <c r="D264" t="s">
        <v>31</v>
      </c>
      <c r="E264" s="37">
        <v>45229</v>
      </c>
      <c r="F264">
        <v>0.57099999999999995</v>
      </c>
    </row>
    <row r="265" spans="2:6" x14ac:dyDescent="0.25">
      <c r="B265" t="s">
        <v>18</v>
      </c>
      <c r="C265">
        <v>4</v>
      </c>
      <c r="D265" t="s">
        <v>31</v>
      </c>
      <c r="E265" s="37">
        <v>45229</v>
      </c>
      <c r="F265">
        <v>0.51700000000000002</v>
      </c>
    </row>
    <row r="266" spans="2:6" x14ac:dyDescent="0.25">
      <c r="B266" t="s">
        <v>20</v>
      </c>
      <c r="C266">
        <v>2</v>
      </c>
      <c r="D266" t="s">
        <v>31</v>
      </c>
      <c r="E266" s="37">
        <v>45229</v>
      </c>
      <c r="F266">
        <v>0.46700000000000003</v>
      </c>
    </row>
    <row r="267" spans="2:6" x14ac:dyDescent="0.25">
      <c r="B267" t="s">
        <v>18</v>
      </c>
      <c r="C267">
        <v>1</v>
      </c>
      <c r="D267" t="s">
        <v>32</v>
      </c>
      <c r="E267" s="37">
        <v>45230</v>
      </c>
      <c r="F267">
        <v>0.52700000000000002</v>
      </c>
    </row>
    <row r="268" spans="2:6" x14ac:dyDescent="0.25">
      <c r="B268" t="s">
        <v>20</v>
      </c>
      <c r="C268">
        <v>2</v>
      </c>
      <c r="D268" t="s">
        <v>32</v>
      </c>
      <c r="E268" s="37">
        <v>45230</v>
      </c>
      <c r="F268">
        <v>0.46300000000000002</v>
      </c>
    </row>
    <row r="269" spans="2:6" x14ac:dyDescent="0.25">
      <c r="B269" t="s">
        <v>20</v>
      </c>
      <c r="C269">
        <v>2</v>
      </c>
      <c r="D269" t="s">
        <v>32</v>
      </c>
      <c r="E269" s="37">
        <v>45230</v>
      </c>
      <c r="F269">
        <v>0.628</v>
      </c>
    </row>
    <row r="270" spans="2:6" x14ac:dyDescent="0.25">
      <c r="B270" t="s">
        <v>24</v>
      </c>
      <c r="C270">
        <v>8</v>
      </c>
      <c r="D270" t="s">
        <v>31</v>
      </c>
      <c r="E270" s="37">
        <v>45231</v>
      </c>
      <c r="F270">
        <v>0.60699999999999998</v>
      </c>
    </row>
    <row r="271" spans="2:6" x14ac:dyDescent="0.25">
      <c r="B271" t="s">
        <v>17</v>
      </c>
      <c r="C271">
        <v>2</v>
      </c>
      <c r="D271" t="s">
        <v>31</v>
      </c>
      <c r="E271" s="37">
        <v>45239</v>
      </c>
      <c r="F271">
        <v>0.33300000000000002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16" zoomScale="115" zoomScaleNormal="115" workbookViewId="0">
      <selection activeCell="D29" sqref="D29"/>
    </sheetView>
  </sheetViews>
  <sheetFormatPr defaultRowHeight="15" x14ac:dyDescent="0.25"/>
  <cols>
    <col min="1" max="1" width="20.85546875" bestFit="1" customWidth="1"/>
    <col min="2" max="2" width="16.28515625" bestFit="1" customWidth="1"/>
    <col min="3" max="3" width="5.42578125" bestFit="1" customWidth="1"/>
    <col min="4" max="4" width="11.28515625" customWidth="1"/>
    <col min="5" max="5" width="7.7109375" bestFit="1" customWidth="1"/>
    <col min="6" max="6" width="10.28515625" bestFit="1" customWidth="1"/>
    <col min="7" max="7" width="11.28515625" bestFit="1" customWidth="1"/>
    <col min="8" max="13" width="7.140625" bestFit="1" customWidth="1"/>
    <col min="14" max="14" width="7.42578125" bestFit="1" customWidth="1"/>
    <col min="15" max="15" width="12.140625" bestFit="1" customWidth="1"/>
    <col min="16" max="16" width="7.7109375" bestFit="1" customWidth="1"/>
    <col min="17" max="27" width="7.140625" bestFit="1" customWidth="1"/>
    <col min="28" max="28" width="10.28515625" bestFit="1" customWidth="1"/>
    <col min="29" max="29" width="11.28515625" bestFit="1" customWidth="1"/>
  </cols>
  <sheetData>
    <row r="3" spans="1:4" x14ac:dyDescent="0.25">
      <c r="A3" s="41" t="s">
        <v>36</v>
      </c>
      <c r="B3" s="41" t="s">
        <v>33</v>
      </c>
    </row>
    <row r="4" spans="1:4" x14ac:dyDescent="0.25">
      <c r="A4" s="41" t="s">
        <v>35</v>
      </c>
      <c r="B4" t="s">
        <v>31</v>
      </c>
      <c r="C4" t="s">
        <v>32</v>
      </c>
      <c r="D4" t="s">
        <v>34</v>
      </c>
    </row>
    <row r="5" spans="1:4" x14ac:dyDescent="0.25">
      <c r="A5" s="42" t="s">
        <v>17</v>
      </c>
      <c r="B5" s="43">
        <v>24</v>
      </c>
      <c r="C5" s="43">
        <v>29</v>
      </c>
      <c r="D5" s="43">
        <v>53</v>
      </c>
    </row>
    <row r="6" spans="1:4" x14ac:dyDescent="0.25">
      <c r="A6" s="44">
        <v>1</v>
      </c>
      <c r="B6" s="43">
        <v>2</v>
      </c>
      <c r="C6" s="43">
        <v>4</v>
      </c>
      <c r="D6" s="43">
        <v>6</v>
      </c>
    </row>
    <row r="7" spans="1:4" x14ac:dyDescent="0.25">
      <c r="A7" s="44">
        <v>2</v>
      </c>
      <c r="B7" s="43">
        <v>2</v>
      </c>
      <c r="C7" s="43">
        <v>2</v>
      </c>
      <c r="D7" s="43">
        <v>4</v>
      </c>
    </row>
    <row r="8" spans="1:4" x14ac:dyDescent="0.25">
      <c r="A8" s="44">
        <v>3</v>
      </c>
      <c r="B8" s="43">
        <v>2</v>
      </c>
      <c r="C8" s="43">
        <v>2</v>
      </c>
      <c r="D8" s="43">
        <v>4</v>
      </c>
    </row>
    <row r="9" spans="1:4" x14ac:dyDescent="0.25">
      <c r="A9" s="44">
        <v>4</v>
      </c>
      <c r="B9" s="43">
        <v>1</v>
      </c>
      <c r="C9" s="43">
        <v>2</v>
      </c>
      <c r="D9" s="43">
        <v>3</v>
      </c>
    </row>
    <row r="10" spans="1:4" x14ac:dyDescent="0.25">
      <c r="A10" s="44">
        <v>5</v>
      </c>
      <c r="B10" s="43">
        <v>1</v>
      </c>
      <c r="C10" s="43">
        <v>4</v>
      </c>
      <c r="D10" s="43">
        <v>5</v>
      </c>
    </row>
    <row r="11" spans="1:4" x14ac:dyDescent="0.25">
      <c r="A11" s="44">
        <v>6</v>
      </c>
      <c r="B11" s="43">
        <v>2</v>
      </c>
      <c r="C11" s="43">
        <v>5</v>
      </c>
      <c r="D11" s="43">
        <v>7</v>
      </c>
    </row>
    <row r="12" spans="1:4" x14ac:dyDescent="0.25">
      <c r="A12" s="44">
        <v>7</v>
      </c>
      <c r="B12" s="43">
        <v>1</v>
      </c>
      <c r="C12" s="43">
        <v>5</v>
      </c>
      <c r="D12" s="43">
        <v>6</v>
      </c>
    </row>
    <row r="13" spans="1:4" x14ac:dyDescent="0.25">
      <c r="A13" s="44">
        <v>8</v>
      </c>
      <c r="B13" s="43">
        <v>3</v>
      </c>
      <c r="C13" s="43">
        <v>2</v>
      </c>
      <c r="D13" s="43">
        <v>5</v>
      </c>
    </row>
    <row r="14" spans="1:4" x14ac:dyDescent="0.25">
      <c r="A14" s="44">
        <v>9</v>
      </c>
      <c r="B14" s="43">
        <v>6</v>
      </c>
      <c r="C14" s="43">
        <v>1</v>
      </c>
      <c r="D14" s="43">
        <v>7</v>
      </c>
    </row>
    <row r="15" spans="1:4" x14ac:dyDescent="0.25">
      <c r="A15" s="44">
        <v>10</v>
      </c>
      <c r="B15" s="43">
        <v>4</v>
      </c>
      <c r="C15" s="43">
        <v>2</v>
      </c>
      <c r="D15" s="43">
        <v>6</v>
      </c>
    </row>
    <row r="16" spans="1:4" x14ac:dyDescent="0.25">
      <c r="A16" s="42" t="s">
        <v>18</v>
      </c>
      <c r="B16" s="43">
        <v>24</v>
      </c>
      <c r="C16" s="43">
        <v>22</v>
      </c>
      <c r="D16" s="43">
        <v>46</v>
      </c>
    </row>
    <row r="17" spans="1:4" x14ac:dyDescent="0.25">
      <c r="A17" s="44">
        <v>1</v>
      </c>
      <c r="B17" s="43">
        <v>3</v>
      </c>
      <c r="C17" s="43">
        <v>5</v>
      </c>
      <c r="D17" s="43">
        <v>8</v>
      </c>
    </row>
    <row r="18" spans="1:4" x14ac:dyDescent="0.25">
      <c r="A18" s="44">
        <v>2</v>
      </c>
      <c r="B18" s="43">
        <v>4</v>
      </c>
      <c r="C18" s="43">
        <v>3</v>
      </c>
      <c r="D18" s="43">
        <v>7</v>
      </c>
    </row>
    <row r="19" spans="1:4" x14ac:dyDescent="0.25">
      <c r="A19" s="44">
        <v>3</v>
      </c>
      <c r="B19" s="43">
        <v>6</v>
      </c>
      <c r="C19" s="43">
        <v>5</v>
      </c>
      <c r="D19" s="43">
        <v>11</v>
      </c>
    </row>
    <row r="20" spans="1:4" x14ac:dyDescent="0.25">
      <c r="A20" s="44">
        <v>4</v>
      </c>
      <c r="B20" s="43">
        <v>7</v>
      </c>
      <c r="C20" s="43">
        <v>3</v>
      </c>
      <c r="D20" s="43">
        <v>10</v>
      </c>
    </row>
    <row r="21" spans="1:4" x14ac:dyDescent="0.25">
      <c r="A21" s="44">
        <v>5</v>
      </c>
      <c r="B21" s="43">
        <v>4</v>
      </c>
      <c r="C21" s="43">
        <v>6</v>
      </c>
      <c r="D21" s="43">
        <v>10</v>
      </c>
    </row>
    <row r="22" spans="1:4" x14ac:dyDescent="0.25">
      <c r="A22" s="42" t="s">
        <v>20</v>
      </c>
      <c r="B22" s="43">
        <v>18</v>
      </c>
      <c r="C22" s="43">
        <v>20</v>
      </c>
      <c r="D22" s="43">
        <v>38</v>
      </c>
    </row>
    <row r="23" spans="1:4" x14ac:dyDescent="0.25">
      <c r="A23" s="44">
        <v>1</v>
      </c>
      <c r="B23" s="43">
        <v>3</v>
      </c>
      <c r="C23" s="43">
        <v>7</v>
      </c>
      <c r="D23" s="43">
        <v>10</v>
      </c>
    </row>
    <row r="24" spans="1:4" x14ac:dyDescent="0.25">
      <c r="A24" s="44">
        <v>2</v>
      </c>
      <c r="B24" s="43">
        <v>8</v>
      </c>
      <c r="C24" s="43">
        <v>8</v>
      </c>
      <c r="D24" s="43">
        <v>16</v>
      </c>
    </row>
    <row r="25" spans="1:4" x14ac:dyDescent="0.25">
      <c r="A25" s="44">
        <v>3</v>
      </c>
      <c r="B25" s="43">
        <v>7</v>
      </c>
      <c r="C25" s="43">
        <v>5</v>
      </c>
      <c r="D25" s="43">
        <v>12</v>
      </c>
    </row>
    <row r="26" spans="1:4" x14ac:dyDescent="0.25">
      <c r="A26" s="42" t="s">
        <v>24</v>
      </c>
      <c r="B26" s="43">
        <v>24</v>
      </c>
      <c r="C26" s="43">
        <v>31</v>
      </c>
      <c r="D26" s="43">
        <v>55</v>
      </c>
    </row>
    <row r="27" spans="1:4" x14ac:dyDescent="0.25">
      <c r="A27" s="44">
        <v>1</v>
      </c>
      <c r="B27" s="43">
        <v>2</v>
      </c>
      <c r="C27" s="43">
        <v>3</v>
      </c>
      <c r="D27" s="43">
        <v>5</v>
      </c>
    </row>
    <row r="28" spans="1:4" x14ac:dyDescent="0.25">
      <c r="A28" s="44">
        <v>2</v>
      </c>
      <c r="B28" s="43">
        <v>5</v>
      </c>
      <c r="C28" s="43">
        <v>2</v>
      </c>
      <c r="D28" s="43">
        <v>7</v>
      </c>
    </row>
    <row r="29" spans="1:4" x14ac:dyDescent="0.25">
      <c r="A29" s="44">
        <v>3</v>
      </c>
      <c r="B29" s="43">
        <v>4</v>
      </c>
      <c r="C29" s="43">
        <v>1</v>
      </c>
      <c r="D29" s="43">
        <v>5</v>
      </c>
    </row>
    <row r="30" spans="1:4" x14ac:dyDescent="0.25">
      <c r="A30" s="44">
        <v>4</v>
      </c>
      <c r="B30" s="43">
        <v>2</v>
      </c>
      <c r="C30" s="43">
        <v>2</v>
      </c>
      <c r="D30" s="43">
        <v>4</v>
      </c>
    </row>
    <row r="31" spans="1:4" x14ac:dyDescent="0.25">
      <c r="A31" s="44">
        <v>5</v>
      </c>
      <c r="B31" s="43"/>
      <c r="C31" s="43">
        <v>4</v>
      </c>
      <c r="D31" s="43">
        <v>4</v>
      </c>
    </row>
    <row r="32" spans="1:4" x14ac:dyDescent="0.25">
      <c r="A32" s="44">
        <v>6</v>
      </c>
      <c r="B32" s="43">
        <v>1</v>
      </c>
      <c r="C32" s="43">
        <v>4</v>
      </c>
      <c r="D32" s="43">
        <v>5</v>
      </c>
    </row>
    <row r="33" spans="1:4" x14ac:dyDescent="0.25">
      <c r="A33" s="44">
        <v>7</v>
      </c>
      <c r="B33" s="43"/>
      <c r="C33" s="43">
        <v>7</v>
      </c>
      <c r="D33" s="43">
        <v>7</v>
      </c>
    </row>
    <row r="34" spans="1:4" x14ac:dyDescent="0.25">
      <c r="A34" s="44">
        <v>8</v>
      </c>
      <c r="B34" s="43">
        <v>3</v>
      </c>
      <c r="C34" s="43">
        <v>3</v>
      </c>
      <c r="D34" s="43">
        <v>6</v>
      </c>
    </row>
    <row r="35" spans="1:4" x14ac:dyDescent="0.25">
      <c r="A35" s="44">
        <v>9</v>
      </c>
      <c r="B35" s="43">
        <v>5</v>
      </c>
      <c r="C35" s="43">
        <v>1</v>
      </c>
      <c r="D35" s="43">
        <v>6</v>
      </c>
    </row>
    <row r="36" spans="1:4" x14ac:dyDescent="0.25">
      <c r="A36" s="44">
        <v>10</v>
      </c>
      <c r="B36" s="43">
        <v>2</v>
      </c>
      <c r="C36" s="43">
        <v>4</v>
      </c>
      <c r="D36" s="43">
        <v>6</v>
      </c>
    </row>
    <row r="37" spans="1:4" x14ac:dyDescent="0.25">
      <c r="A37" s="42" t="s">
        <v>25</v>
      </c>
      <c r="B37" s="43">
        <v>17</v>
      </c>
      <c r="C37" s="43">
        <v>21</v>
      </c>
      <c r="D37" s="43">
        <v>38</v>
      </c>
    </row>
    <row r="38" spans="1:4" x14ac:dyDescent="0.25">
      <c r="A38" s="44">
        <v>1</v>
      </c>
      <c r="B38" s="43">
        <v>2</v>
      </c>
      <c r="C38" s="43">
        <v>6</v>
      </c>
      <c r="D38" s="43">
        <v>8</v>
      </c>
    </row>
    <row r="39" spans="1:4" x14ac:dyDescent="0.25">
      <c r="A39" s="44">
        <v>2</v>
      </c>
      <c r="B39" s="43">
        <v>5</v>
      </c>
      <c r="C39" s="43">
        <v>3</v>
      </c>
      <c r="D39" s="43">
        <v>8</v>
      </c>
    </row>
    <row r="40" spans="1:4" x14ac:dyDescent="0.25">
      <c r="A40" s="44">
        <v>3</v>
      </c>
      <c r="B40" s="43">
        <v>3</v>
      </c>
      <c r="C40" s="43">
        <v>5</v>
      </c>
      <c r="D40" s="43">
        <v>8</v>
      </c>
    </row>
    <row r="41" spans="1:4" x14ac:dyDescent="0.25">
      <c r="A41" s="44">
        <v>4</v>
      </c>
      <c r="B41" s="43">
        <v>2</v>
      </c>
      <c r="C41" s="43">
        <v>5</v>
      </c>
      <c r="D41" s="43">
        <v>7</v>
      </c>
    </row>
    <row r="42" spans="1:4" x14ac:dyDescent="0.25">
      <c r="A42" s="44">
        <v>5</v>
      </c>
      <c r="B42" s="43">
        <v>5</v>
      </c>
      <c r="C42" s="43">
        <v>2</v>
      </c>
      <c r="D42" s="43">
        <v>7</v>
      </c>
    </row>
    <row r="43" spans="1:4" x14ac:dyDescent="0.25">
      <c r="A43" s="42" t="s">
        <v>26</v>
      </c>
      <c r="B43" s="43">
        <v>18</v>
      </c>
      <c r="C43" s="43">
        <v>20</v>
      </c>
      <c r="D43" s="43">
        <v>38</v>
      </c>
    </row>
    <row r="44" spans="1:4" x14ac:dyDescent="0.25">
      <c r="A44" s="44">
        <v>1</v>
      </c>
      <c r="B44" s="43">
        <v>8</v>
      </c>
      <c r="C44" s="43">
        <v>7</v>
      </c>
      <c r="D44" s="43">
        <v>15</v>
      </c>
    </row>
    <row r="45" spans="1:4" x14ac:dyDescent="0.25">
      <c r="A45" s="44">
        <v>2</v>
      </c>
      <c r="B45" s="43">
        <v>5</v>
      </c>
      <c r="C45" s="43">
        <v>6</v>
      </c>
      <c r="D45" s="43">
        <v>11</v>
      </c>
    </row>
    <row r="46" spans="1:4" x14ac:dyDescent="0.25">
      <c r="A46" s="44">
        <v>3</v>
      </c>
      <c r="B46" s="43">
        <v>5</v>
      </c>
      <c r="C46" s="43">
        <v>7</v>
      </c>
      <c r="D46" s="43">
        <v>12</v>
      </c>
    </row>
    <row r="47" spans="1:4" x14ac:dyDescent="0.25">
      <c r="A47" s="42" t="s">
        <v>34</v>
      </c>
      <c r="B47" s="43">
        <v>125</v>
      </c>
      <c r="C47" s="43">
        <v>143</v>
      </c>
      <c r="D47" s="43">
        <v>268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3"/>
  <sheetViews>
    <sheetView topLeftCell="A7" zoomScale="115" zoomScaleNormal="115" workbookViewId="0">
      <selection activeCell="J15" sqref="J15"/>
    </sheetView>
  </sheetViews>
  <sheetFormatPr defaultRowHeight="15" x14ac:dyDescent="0.25"/>
  <cols>
    <col min="2" max="2" width="20.85546875" customWidth="1"/>
    <col min="3" max="3" width="12.5703125" customWidth="1"/>
    <col min="4" max="4" width="12.140625" customWidth="1"/>
    <col min="5" max="5" width="10.7109375" customWidth="1"/>
    <col min="6" max="6" width="12.28515625" customWidth="1"/>
    <col min="8" max="8" width="11.85546875" bestFit="1" customWidth="1"/>
  </cols>
  <sheetData>
    <row r="1" spans="2:6" x14ac:dyDescent="0.25">
      <c r="B1" t="s">
        <v>38</v>
      </c>
    </row>
    <row r="2" spans="2:6" x14ac:dyDescent="0.25">
      <c r="B2" t="s">
        <v>212</v>
      </c>
      <c r="C2" s="37">
        <f>MAX(Table2[Date])</f>
        <v>45230</v>
      </c>
      <c r="D2" s="37">
        <f>MIN(Table2[Date])</f>
        <v>45222</v>
      </c>
      <c r="E2">
        <f>_xlfn.DAYS(C2,D2)</f>
        <v>8</v>
      </c>
    </row>
    <row r="3" spans="2:6" ht="18" customHeight="1" x14ac:dyDescent="0.25">
      <c r="B3" s="38" t="s">
        <v>0</v>
      </c>
      <c r="C3" s="39" t="s">
        <v>27</v>
      </c>
      <c r="D3" s="54" t="s">
        <v>110</v>
      </c>
      <c r="E3" s="54" t="s">
        <v>111</v>
      </c>
      <c r="F3" s="39" t="s">
        <v>3</v>
      </c>
    </row>
    <row r="4" spans="2:6" x14ac:dyDescent="0.25">
      <c r="B4" t="s">
        <v>17</v>
      </c>
      <c r="C4" t="s">
        <v>39</v>
      </c>
      <c r="D4">
        <v>3</v>
      </c>
      <c r="E4">
        <v>3</v>
      </c>
      <c r="F4" s="37">
        <v>45222</v>
      </c>
    </row>
    <row r="5" spans="2:6" x14ac:dyDescent="0.25">
      <c r="B5" t="s">
        <v>17</v>
      </c>
      <c r="C5" t="s">
        <v>40</v>
      </c>
      <c r="D5">
        <v>3</v>
      </c>
      <c r="E5">
        <v>3</v>
      </c>
      <c r="F5" s="37">
        <v>45222</v>
      </c>
    </row>
    <row r="6" spans="2:6" x14ac:dyDescent="0.25">
      <c r="B6" t="s">
        <v>17</v>
      </c>
      <c r="C6" t="s">
        <v>41</v>
      </c>
      <c r="D6">
        <v>3</v>
      </c>
      <c r="E6">
        <v>3</v>
      </c>
      <c r="F6" s="37">
        <v>45222</v>
      </c>
    </row>
    <row r="7" spans="2:6" x14ac:dyDescent="0.25">
      <c r="B7" t="s">
        <v>17</v>
      </c>
      <c r="C7" t="s">
        <v>42</v>
      </c>
      <c r="D7">
        <v>3</v>
      </c>
      <c r="E7">
        <v>3</v>
      </c>
      <c r="F7" s="37">
        <v>45222</v>
      </c>
    </row>
    <row r="8" spans="2:6" x14ac:dyDescent="0.25">
      <c r="B8" t="s">
        <v>17</v>
      </c>
      <c r="C8" t="s">
        <v>43</v>
      </c>
      <c r="D8">
        <v>3</v>
      </c>
      <c r="E8">
        <v>3</v>
      </c>
      <c r="F8" s="37">
        <v>45223</v>
      </c>
    </row>
    <row r="9" spans="2:6" x14ac:dyDescent="0.25">
      <c r="B9" t="s">
        <v>17</v>
      </c>
      <c r="C9" t="s">
        <v>44</v>
      </c>
      <c r="D9">
        <v>3</v>
      </c>
      <c r="E9">
        <v>3</v>
      </c>
      <c r="F9" s="37">
        <v>45223</v>
      </c>
    </row>
    <row r="10" spans="2:6" x14ac:dyDescent="0.25">
      <c r="B10" t="s">
        <v>17</v>
      </c>
      <c r="C10" t="s">
        <v>45</v>
      </c>
      <c r="D10">
        <v>3</v>
      </c>
      <c r="E10">
        <v>3</v>
      </c>
      <c r="F10" s="37">
        <v>45224</v>
      </c>
    </row>
    <row r="11" spans="2:6" x14ac:dyDescent="0.25">
      <c r="B11" t="s">
        <v>17</v>
      </c>
      <c r="C11" t="s">
        <v>48</v>
      </c>
      <c r="D11">
        <v>3</v>
      </c>
      <c r="E11">
        <v>3</v>
      </c>
      <c r="F11" s="37">
        <v>45230</v>
      </c>
    </row>
    <row r="12" spans="2:6" x14ac:dyDescent="0.25">
      <c r="B12" t="s">
        <v>18</v>
      </c>
      <c r="C12" t="s">
        <v>39</v>
      </c>
      <c r="D12">
        <v>3</v>
      </c>
      <c r="E12">
        <v>3</v>
      </c>
      <c r="F12" s="37">
        <v>45222</v>
      </c>
    </row>
    <row r="13" spans="2:6" x14ac:dyDescent="0.25">
      <c r="B13" t="s">
        <v>18</v>
      </c>
      <c r="C13" t="s">
        <v>40</v>
      </c>
      <c r="D13">
        <v>3</v>
      </c>
      <c r="E13">
        <v>3</v>
      </c>
      <c r="F13" s="37">
        <v>45222</v>
      </c>
    </row>
    <row r="14" spans="2:6" x14ac:dyDescent="0.25">
      <c r="B14" t="s">
        <v>18</v>
      </c>
      <c r="C14" t="s">
        <v>41</v>
      </c>
      <c r="D14">
        <v>3</v>
      </c>
      <c r="E14">
        <v>3</v>
      </c>
      <c r="F14" s="37">
        <v>45222</v>
      </c>
    </row>
    <row r="15" spans="2:6" x14ac:dyDescent="0.25">
      <c r="B15" t="s">
        <v>18</v>
      </c>
      <c r="C15" t="s">
        <v>42</v>
      </c>
      <c r="D15">
        <v>3</v>
      </c>
      <c r="E15">
        <v>3</v>
      </c>
      <c r="F15" s="37">
        <v>45223</v>
      </c>
    </row>
    <row r="16" spans="2:6" x14ac:dyDescent="0.25">
      <c r="B16" t="s">
        <v>18</v>
      </c>
      <c r="C16" t="s">
        <v>43</v>
      </c>
      <c r="D16">
        <v>3</v>
      </c>
      <c r="E16">
        <v>3</v>
      </c>
      <c r="F16" s="37">
        <v>45224</v>
      </c>
    </row>
    <row r="17" spans="2:6" x14ac:dyDescent="0.25">
      <c r="B17" t="s">
        <v>18</v>
      </c>
      <c r="C17" t="s">
        <v>44</v>
      </c>
      <c r="D17">
        <v>3</v>
      </c>
      <c r="E17">
        <v>3</v>
      </c>
      <c r="F17" s="37">
        <v>45226</v>
      </c>
    </row>
    <row r="18" spans="2:6" x14ac:dyDescent="0.25">
      <c r="B18" t="s">
        <v>18</v>
      </c>
      <c r="C18" t="s">
        <v>45</v>
      </c>
      <c r="D18">
        <v>3</v>
      </c>
      <c r="E18">
        <v>3</v>
      </c>
      <c r="F18" s="37">
        <v>45228</v>
      </c>
    </row>
    <row r="19" spans="2:6" x14ac:dyDescent="0.25">
      <c r="B19" t="s">
        <v>20</v>
      </c>
      <c r="C19" t="s">
        <v>39</v>
      </c>
      <c r="D19">
        <v>3</v>
      </c>
      <c r="E19">
        <v>3</v>
      </c>
      <c r="F19" s="37">
        <v>45222</v>
      </c>
    </row>
    <row r="20" spans="2:6" x14ac:dyDescent="0.25">
      <c r="B20" t="s">
        <v>20</v>
      </c>
      <c r="C20" t="s">
        <v>40</v>
      </c>
      <c r="D20">
        <v>3</v>
      </c>
      <c r="E20">
        <v>3</v>
      </c>
      <c r="F20" s="37">
        <v>45222</v>
      </c>
    </row>
    <row r="21" spans="2:6" x14ac:dyDescent="0.25">
      <c r="B21" t="s">
        <v>20</v>
      </c>
      <c r="C21" t="s">
        <v>41</v>
      </c>
      <c r="D21">
        <v>3</v>
      </c>
      <c r="E21">
        <v>3</v>
      </c>
      <c r="F21" s="37">
        <v>45223</v>
      </c>
    </row>
    <row r="22" spans="2:6" x14ac:dyDescent="0.25">
      <c r="B22" t="s">
        <v>20</v>
      </c>
      <c r="C22" t="s">
        <v>42</v>
      </c>
      <c r="D22">
        <v>3</v>
      </c>
      <c r="E22">
        <v>3</v>
      </c>
      <c r="F22" s="37">
        <v>45224</v>
      </c>
    </row>
    <row r="23" spans="2:6" x14ac:dyDescent="0.25">
      <c r="B23" t="s">
        <v>20</v>
      </c>
      <c r="C23" t="s">
        <v>43</v>
      </c>
      <c r="D23">
        <v>3</v>
      </c>
      <c r="E23">
        <v>3</v>
      </c>
      <c r="F23" s="37">
        <v>45227</v>
      </c>
    </row>
    <row r="24" spans="2:6" x14ac:dyDescent="0.25">
      <c r="B24" t="s">
        <v>24</v>
      </c>
      <c r="C24" t="s">
        <v>39</v>
      </c>
      <c r="D24">
        <v>3</v>
      </c>
      <c r="E24">
        <v>3</v>
      </c>
      <c r="F24" s="37">
        <v>45222</v>
      </c>
    </row>
    <row r="25" spans="2:6" x14ac:dyDescent="0.25">
      <c r="B25" t="s">
        <v>24</v>
      </c>
      <c r="C25" t="s">
        <v>40</v>
      </c>
      <c r="D25">
        <v>3</v>
      </c>
      <c r="E25">
        <v>3</v>
      </c>
      <c r="F25" s="37">
        <v>45222</v>
      </c>
    </row>
    <row r="26" spans="2:6" x14ac:dyDescent="0.25">
      <c r="B26" t="s">
        <v>24</v>
      </c>
      <c r="C26" t="s">
        <v>41</v>
      </c>
      <c r="D26">
        <v>3</v>
      </c>
      <c r="E26">
        <v>3</v>
      </c>
      <c r="F26" s="37">
        <v>45222</v>
      </c>
    </row>
    <row r="27" spans="2:6" x14ac:dyDescent="0.25">
      <c r="B27" t="s">
        <v>24</v>
      </c>
      <c r="C27" t="s">
        <v>42</v>
      </c>
      <c r="D27">
        <v>3</v>
      </c>
      <c r="E27">
        <v>3</v>
      </c>
      <c r="F27" s="37">
        <v>45222</v>
      </c>
    </row>
    <row r="28" spans="2:6" x14ac:dyDescent="0.25">
      <c r="B28" t="s">
        <v>24</v>
      </c>
      <c r="C28" t="s">
        <v>43</v>
      </c>
      <c r="D28">
        <v>3</v>
      </c>
      <c r="E28">
        <v>3</v>
      </c>
      <c r="F28" s="37">
        <v>45222</v>
      </c>
    </row>
    <row r="29" spans="2:6" x14ac:dyDescent="0.25">
      <c r="B29" t="s">
        <v>24</v>
      </c>
      <c r="C29" t="s">
        <v>44</v>
      </c>
      <c r="D29">
        <v>3</v>
      </c>
      <c r="E29">
        <v>3</v>
      </c>
      <c r="F29" s="37">
        <v>45222</v>
      </c>
    </row>
    <row r="30" spans="2:6" x14ac:dyDescent="0.25">
      <c r="B30" t="s">
        <v>24</v>
      </c>
      <c r="C30" t="s">
        <v>45</v>
      </c>
      <c r="D30">
        <v>3</v>
      </c>
      <c r="E30">
        <v>3</v>
      </c>
      <c r="F30" s="37">
        <v>45223</v>
      </c>
    </row>
    <row r="31" spans="2:6" x14ac:dyDescent="0.25">
      <c r="B31" t="s">
        <v>24</v>
      </c>
      <c r="C31" t="s">
        <v>48</v>
      </c>
      <c r="D31">
        <v>3</v>
      </c>
      <c r="E31" s="53">
        <v>2</v>
      </c>
      <c r="F31" s="37">
        <v>45230</v>
      </c>
    </row>
    <row r="32" spans="2:6" x14ac:dyDescent="0.25">
      <c r="B32" t="s">
        <v>25</v>
      </c>
      <c r="C32" t="s">
        <v>39</v>
      </c>
      <c r="D32">
        <v>3</v>
      </c>
      <c r="E32">
        <v>3</v>
      </c>
      <c r="F32" s="37">
        <v>45222</v>
      </c>
    </row>
    <row r="33" spans="2:6" x14ac:dyDescent="0.25">
      <c r="B33" t="s">
        <v>25</v>
      </c>
      <c r="C33" t="s">
        <v>40</v>
      </c>
      <c r="D33">
        <v>3</v>
      </c>
      <c r="E33">
        <v>3</v>
      </c>
      <c r="F33" s="37">
        <v>45222</v>
      </c>
    </row>
    <row r="34" spans="2:6" x14ac:dyDescent="0.25">
      <c r="B34" t="s">
        <v>25</v>
      </c>
      <c r="C34" t="s">
        <v>41</v>
      </c>
      <c r="D34">
        <v>3</v>
      </c>
      <c r="E34">
        <v>3</v>
      </c>
      <c r="F34" s="37">
        <v>45222</v>
      </c>
    </row>
    <row r="35" spans="2:6" x14ac:dyDescent="0.25">
      <c r="B35" t="s">
        <v>25</v>
      </c>
      <c r="C35" t="s">
        <v>42</v>
      </c>
      <c r="D35">
        <v>3</v>
      </c>
      <c r="E35">
        <v>3</v>
      </c>
      <c r="F35" s="37">
        <v>45222</v>
      </c>
    </row>
    <row r="36" spans="2:6" x14ac:dyDescent="0.25">
      <c r="B36" t="s">
        <v>25</v>
      </c>
      <c r="C36" t="s">
        <v>43</v>
      </c>
      <c r="D36">
        <v>3</v>
      </c>
      <c r="E36">
        <v>3</v>
      </c>
      <c r="F36" s="37">
        <v>45223</v>
      </c>
    </row>
    <row r="37" spans="2:6" x14ac:dyDescent="0.25">
      <c r="B37" t="s">
        <v>25</v>
      </c>
      <c r="C37" t="s">
        <v>44</v>
      </c>
      <c r="D37">
        <v>3</v>
      </c>
      <c r="E37" s="53">
        <v>2</v>
      </c>
      <c r="F37" s="37">
        <v>45230</v>
      </c>
    </row>
    <row r="38" spans="2:6" x14ac:dyDescent="0.25">
      <c r="B38" t="s">
        <v>26</v>
      </c>
      <c r="C38" t="s">
        <v>39</v>
      </c>
      <c r="D38">
        <v>3</v>
      </c>
      <c r="E38">
        <v>3</v>
      </c>
      <c r="F38" s="37">
        <v>45222</v>
      </c>
    </row>
    <row r="39" spans="2:6" x14ac:dyDescent="0.25">
      <c r="B39" t="s">
        <v>26</v>
      </c>
      <c r="C39" t="s">
        <v>40</v>
      </c>
      <c r="D39">
        <v>3</v>
      </c>
      <c r="E39">
        <v>3</v>
      </c>
      <c r="F39" s="37">
        <v>45222</v>
      </c>
    </row>
    <row r="40" spans="2:6" x14ac:dyDescent="0.25">
      <c r="B40" t="s">
        <v>26</v>
      </c>
      <c r="C40" t="s">
        <v>41</v>
      </c>
      <c r="D40">
        <v>3</v>
      </c>
      <c r="E40">
        <v>3</v>
      </c>
      <c r="F40" s="37">
        <v>45222</v>
      </c>
    </row>
    <row r="41" spans="2:6" x14ac:dyDescent="0.25">
      <c r="B41" t="s">
        <v>26</v>
      </c>
      <c r="C41" t="s">
        <v>42</v>
      </c>
      <c r="D41">
        <v>3</v>
      </c>
      <c r="E41">
        <v>3</v>
      </c>
      <c r="F41" s="37">
        <v>45223</v>
      </c>
    </row>
    <row r="42" spans="2:6" x14ac:dyDescent="0.25">
      <c r="B42" t="s">
        <v>26</v>
      </c>
      <c r="C42" t="s">
        <v>43</v>
      </c>
      <c r="D42">
        <v>3</v>
      </c>
      <c r="E42">
        <v>3</v>
      </c>
      <c r="F42" s="37">
        <v>45223</v>
      </c>
    </row>
    <row r="43" spans="2:6" x14ac:dyDescent="0.25">
      <c r="B43" t="s">
        <v>26</v>
      </c>
      <c r="C43" t="s">
        <v>44</v>
      </c>
      <c r="D43">
        <v>3</v>
      </c>
      <c r="E43" s="53">
        <v>2</v>
      </c>
      <c r="F43" s="37">
        <v>45230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"/>
  <sheetViews>
    <sheetView zoomScaleNormal="100" workbookViewId="0">
      <selection activeCell="E1" sqref="E1"/>
    </sheetView>
  </sheetViews>
  <sheetFormatPr defaultRowHeight="15" x14ac:dyDescent="0.25"/>
  <cols>
    <col min="2" max="2" width="24.7109375" customWidth="1"/>
    <col min="3" max="3" width="7.140625" customWidth="1"/>
    <col min="4" max="4" width="13.28515625" customWidth="1"/>
    <col min="5" max="5" width="19.42578125" customWidth="1"/>
    <col min="6" max="6" width="20.42578125" customWidth="1"/>
    <col min="7" max="7" width="9.140625" customWidth="1"/>
    <col min="8" max="8" width="12.7109375" customWidth="1"/>
    <col min="9" max="9" width="20.5703125" customWidth="1"/>
    <col min="10" max="10" width="10.140625" customWidth="1"/>
    <col min="11" max="11" width="8.85546875" customWidth="1"/>
    <col min="12" max="12" width="10" customWidth="1"/>
    <col min="13" max="13" width="15.5703125" style="37" bestFit="1" customWidth="1"/>
  </cols>
  <sheetData>
    <row r="1" spans="2:13" x14ac:dyDescent="0.25">
      <c r="E1" t="s">
        <v>134</v>
      </c>
    </row>
    <row r="2" spans="2:13" x14ac:dyDescent="0.25">
      <c r="B2" s="45" t="s">
        <v>0</v>
      </c>
      <c r="C2" s="46" t="s">
        <v>27</v>
      </c>
      <c r="D2" s="46" t="s">
        <v>51</v>
      </c>
      <c r="E2" s="46" t="s">
        <v>112</v>
      </c>
      <c r="F2" s="52" t="s">
        <v>162</v>
      </c>
      <c r="G2" s="52" t="s">
        <v>49</v>
      </c>
      <c r="H2" s="52" t="s">
        <v>50</v>
      </c>
      <c r="I2" s="46" t="s">
        <v>163</v>
      </c>
      <c r="J2" s="46" t="s">
        <v>113</v>
      </c>
      <c r="K2" s="46" t="s">
        <v>144</v>
      </c>
      <c r="L2" s="46" t="s">
        <v>161</v>
      </c>
      <c r="M2" s="61" t="s">
        <v>164</v>
      </c>
    </row>
    <row r="3" spans="2:13" x14ac:dyDescent="0.25">
      <c r="B3" t="s">
        <v>17</v>
      </c>
      <c r="C3" t="s">
        <v>39</v>
      </c>
      <c r="D3" s="37">
        <v>45222</v>
      </c>
      <c r="E3" s="55">
        <v>45232.125</v>
      </c>
      <c r="F3" s="43">
        <f>_xlfn.DAYS(E3,D3)</f>
        <v>10</v>
      </c>
      <c r="G3" t="s">
        <v>52</v>
      </c>
      <c r="H3">
        <v>1.032</v>
      </c>
      <c r="I3" s="55">
        <v>45233.698354513886</v>
      </c>
      <c r="K3" s="56">
        <f>INT((I3-E3)*24)</f>
        <v>37</v>
      </c>
      <c r="L3">
        <v>538</v>
      </c>
      <c r="M3" s="37">
        <v>45242</v>
      </c>
    </row>
    <row r="4" spans="2:13" x14ac:dyDescent="0.25">
      <c r="B4" t="s">
        <v>17</v>
      </c>
      <c r="C4" t="s">
        <v>39</v>
      </c>
      <c r="D4" s="37">
        <v>45222</v>
      </c>
      <c r="E4" s="55">
        <v>45232.125</v>
      </c>
      <c r="F4" s="43">
        <f t="shared" ref="F4:F67" si="0">_xlfn.DAYS(E4,D4)</f>
        <v>10</v>
      </c>
      <c r="G4" t="s">
        <v>53</v>
      </c>
      <c r="H4">
        <v>1.37</v>
      </c>
      <c r="I4" s="55">
        <v>45233.698354513886</v>
      </c>
      <c r="K4" s="56">
        <f t="shared" ref="K4:K67" si="1">INT((I4-E4)*24)</f>
        <v>37</v>
      </c>
      <c r="L4">
        <v>945</v>
      </c>
      <c r="M4" s="37">
        <v>45242</v>
      </c>
    </row>
    <row r="5" spans="2:13" x14ac:dyDescent="0.25">
      <c r="B5" t="s">
        <v>17</v>
      </c>
      <c r="C5" t="s">
        <v>39</v>
      </c>
      <c r="D5" s="37">
        <v>45222</v>
      </c>
      <c r="E5" s="55">
        <v>45232.125</v>
      </c>
      <c r="F5" s="43">
        <f t="shared" si="0"/>
        <v>10</v>
      </c>
      <c r="G5" t="s">
        <v>54</v>
      </c>
      <c r="H5">
        <v>1.071</v>
      </c>
      <c r="I5" s="55">
        <v>45233.698354513886</v>
      </c>
      <c r="K5" s="56">
        <f t="shared" si="1"/>
        <v>37</v>
      </c>
      <c r="L5">
        <v>819</v>
      </c>
      <c r="M5" s="37">
        <v>45244</v>
      </c>
    </row>
    <row r="6" spans="2:13" x14ac:dyDescent="0.25">
      <c r="B6" t="s">
        <v>17</v>
      </c>
      <c r="C6" t="s">
        <v>40</v>
      </c>
      <c r="D6" s="37">
        <v>45222</v>
      </c>
      <c r="E6" s="55">
        <v>45232.125</v>
      </c>
      <c r="F6" s="43">
        <f t="shared" si="0"/>
        <v>10</v>
      </c>
      <c r="G6" t="s">
        <v>55</v>
      </c>
      <c r="H6">
        <v>1.0920000000000001</v>
      </c>
      <c r="I6" s="55">
        <v>45233.698354513886</v>
      </c>
      <c r="K6" s="56">
        <f t="shared" si="1"/>
        <v>37</v>
      </c>
      <c r="L6">
        <v>663</v>
      </c>
    </row>
    <row r="7" spans="2:13" x14ac:dyDescent="0.25">
      <c r="B7" t="s">
        <v>17</v>
      </c>
      <c r="C7" t="s">
        <v>40</v>
      </c>
      <c r="D7" s="37">
        <v>45222</v>
      </c>
      <c r="E7" s="55">
        <v>45232.125</v>
      </c>
      <c r="F7" s="43">
        <f t="shared" si="0"/>
        <v>10</v>
      </c>
      <c r="G7" t="s">
        <v>56</v>
      </c>
      <c r="H7">
        <v>1.1299999999999999</v>
      </c>
      <c r="I7" s="55">
        <v>45233.698354513886</v>
      </c>
      <c r="K7" s="56">
        <f t="shared" si="1"/>
        <v>37</v>
      </c>
      <c r="L7">
        <v>830</v>
      </c>
      <c r="M7" s="37">
        <v>45242</v>
      </c>
    </row>
    <row r="8" spans="2:13" x14ac:dyDescent="0.25">
      <c r="B8" t="s">
        <v>17</v>
      </c>
      <c r="C8" t="s">
        <v>40</v>
      </c>
      <c r="D8" s="37">
        <v>45222</v>
      </c>
      <c r="E8" s="55">
        <v>45232.125</v>
      </c>
      <c r="F8" s="43">
        <f t="shared" si="0"/>
        <v>10</v>
      </c>
      <c r="G8" t="s">
        <v>57</v>
      </c>
      <c r="H8">
        <v>0.82499999999999996</v>
      </c>
      <c r="I8" s="55">
        <v>45233.698354513886</v>
      </c>
      <c r="K8" s="56">
        <f t="shared" si="1"/>
        <v>37</v>
      </c>
      <c r="L8">
        <v>205</v>
      </c>
    </row>
    <row r="9" spans="2:13" x14ac:dyDescent="0.25">
      <c r="B9" t="s">
        <v>17</v>
      </c>
      <c r="C9" t="s">
        <v>41</v>
      </c>
      <c r="D9" s="37">
        <v>45222</v>
      </c>
      <c r="E9" s="55">
        <v>45232.125</v>
      </c>
      <c r="F9" s="43">
        <f t="shared" si="0"/>
        <v>10</v>
      </c>
      <c r="G9" t="s">
        <v>58</v>
      </c>
      <c r="H9">
        <v>1.0249999999999999</v>
      </c>
      <c r="I9" s="55">
        <v>45233.698354513886</v>
      </c>
      <c r="K9" s="56">
        <f t="shared" si="1"/>
        <v>37</v>
      </c>
      <c r="L9">
        <v>641</v>
      </c>
    </row>
    <row r="10" spans="2:13" x14ac:dyDescent="0.25">
      <c r="B10" t="s">
        <v>17</v>
      </c>
      <c r="C10" t="s">
        <v>41</v>
      </c>
      <c r="D10" s="37">
        <v>45222</v>
      </c>
      <c r="E10" s="55">
        <v>45232.125</v>
      </c>
      <c r="F10" s="43">
        <f t="shared" si="0"/>
        <v>10</v>
      </c>
      <c r="G10" t="s">
        <v>59</v>
      </c>
      <c r="H10">
        <v>1.1140000000000001</v>
      </c>
      <c r="I10" s="55">
        <v>45233.698354513886</v>
      </c>
      <c r="K10" s="56">
        <f t="shared" si="1"/>
        <v>37</v>
      </c>
      <c r="L10">
        <v>516</v>
      </c>
      <c r="M10" s="37">
        <v>45242</v>
      </c>
    </row>
    <row r="11" spans="2:13" x14ac:dyDescent="0.25">
      <c r="B11" t="s">
        <v>17</v>
      </c>
      <c r="C11" t="s">
        <v>41</v>
      </c>
      <c r="D11" s="37">
        <v>45222</v>
      </c>
      <c r="E11" s="55">
        <v>45232.125</v>
      </c>
      <c r="F11" s="43">
        <f t="shared" si="0"/>
        <v>10</v>
      </c>
      <c r="G11" t="s">
        <v>60</v>
      </c>
      <c r="H11">
        <v>0.96899999999999997</v>
      </c>
      <c r="I11" s="55">
        <v>45233.698354513886</v>
      </c>
      <c r="K11" s="56">
        <f t="shared" si="1"/>
        <v>37</v>
      </c>
      <c r="L11">
        <v>476</v>
      </c>
      <c r="M11" s="37">
        <v>45242</v>
      </c>
    </row>
    <row r="12" spans="2:13" x14ac:dyDescent="0.25">
      <c r="B12" t="s">
        <v>17</v>
      </c>
      <c r="C12" t="s">
        <v>42</v>
      </c>
      <c r="D12" s="37">
        <v>45222</v>
      </c>
      <c r="E12" s="55">
        <v>45232.125</v>
      </c>
      <c r="F12" s="43">
        <f t="shared" si="0"/>
        <v>10</v>
      </c>
      <c r="G12" t="s">
        <v>61</v>
      </c>
      <c r="H12">
        <v>1.1819999999999999</v>
      </c>
      <c r="I12" s="55">
        <v>45233.698354513886</v>
      </c>
      <c r="K12" s="56">
        <f t="shared" si="1"/>
        <v>37</v>
      </c>
      <c r="L12">
        <v>799</v>
      </c>
      <c r="M12" s="37">
        <v>45244</v>
      </c>
    </row>
    <row r="13" spans="2:13" x14ac:dyDescent="0.25">
      <c r="B13" t="s">
        <v>17</v>
      </c>
      <c r="C13" t="s">
        <v>42</v>
      </c>
      <c r="D13" s="37">
        <v>45222</v>
      </c>
      <c r="E13" s="55">
        <v>45232.125</v>
      </c>
      <c r="F13" s="43">
        <f t="shared" si="0"/>
        <v>10</v>
      </c>
      <c r="G13" t="s">
        <v>62</v>
      </c>
      <c r="H13">
        <v>0.84399999999999997</v>
      </c>
      <c r="I13" s="55">
        <v>45233.698354513886</v>
      </c>
      <c r="K13" s="56">
        <f t="shared" si="1"/>
        <v>37</v>
      </c>
      <c r="L13">
        <v>86</v>
      </c>
    </row>
    <row r="14" spans="2:13" x14ac:dyDescent="0.25">
      <c r="B14" t="s">
        <v>17</v>
      </c>
      <c r="C14" t="s">
        <v>42</v>
      </c>
      <c r="D14" s="37">
        <v>45222</v>
      </c>
      <c r="E14" s="55">
        <v>45232.125</v>
      </c>
      <c r="F14" s="43">
        <f t="shared" si="0"/>
        <v>10</v>
      </c>
      <c r="G14" t="s">
        <v>63</v>
      </c>
      <c r="H14">
        <v>0.876</v>
      </c>
      <c r="I14" s="55">
        <v>45233.698354513886</v>
      </c>
      <c r="K14" s="56">
        <f t="shared" si="1"/>
        <v>37</v>
      </c>
      <c r="L14">
        <v>93</v>
      </c>
    </row>
    <row r="15" spans="2:13" x14ac:dyDescent="0.25">
      <c r="B15" t="s">
        <v>18</v>
      </c>
      <c r="C15" t="s">
        <v>39</v>
      </c>
      <c r="D15" s="37">
        <v>45222</v>
      </c>
      <c r="E15" s="55">
        <v>45232.125</v>
      </c>
      <c r="F15" s="43">
        <f t="shared" si="0"/>
        <v>10</v>
      </c>
      <c r="G15" t="s">
        <v>64</v>
      </c>
      <c r="H15">
        <v>1.087</v>
      </c>
      <c r="I15" s="55">
        <v>45233.698354513886</v>
      </c>
      <c r="K15" s="56">
        <f t="shared" si="1"/>
        <v>37</v>
      </c>
      <c r="L15">
        <v>519</v>
      </c>
      <c r="M15" s="37">
        <v>45244</v>
      </c>
    </row>
    <row r="16" spans="2:13" x14ac:dyDescent="0.25">
      <c r="B16" t="s">
        <v>18</v>
      </c>
      <c r="C16" t="s">
        <v>39</v>
      </c>
      <c r="D16" s="37">
        <v>45222</v>
      </c>
      <c r="E16" s="55">
        <v>45232.125</v>
      </c>
      <c r="F16" s="43">
        <f t="shared" si="0"/>
        <v>10</v>
      </c>
      <c r="G16" t="s">
        <v>65</v>
      </c>
      <c r="H16">
        <v>0.59599999999999997</v>
      </c>
      <c r="I16" s="55">
        <v>45233.698354513886</v>
      </c>
      <c r="K16" s="56">
        <f t="shared" si="1"/>
        <v>37</v>
      </c>
      <c r="L16">
        <v>23</v>
      </c>
    </row>
    <row r="17" spans="2:13" x14ac:dyDescent="0.25">
      <c r="B17" t="s">
        <v>18</v>
      </c>
      <c r="C17" t="s">
        <v>39</v>
      </c>
      <c r="D17" s="37">
        <v>45222</v>
      </c>
      <c r="E17" s="55">
        <v>45232.125</v>
      </c>
      <c r="F17" s="43">
        <f t="shared" si="0"/>
        <v>10</v>
      </c>
      <c r="G17" t="s">
        <v>66</v>
      </c>
      <c r="H17">
        <v>0.94299999999999995</v>
      </c>
      <c r="I17" s="55">
        <v>45233.698354513886</v>
      </c>
      <c r="K17" s="56">
        <f t="shared" si="1"/>
        <v>37</v>
      </c>
      <c r="L17">
        <v>591</v>
      </c>
      <c r="M17" s="62">
        <v>45246</v>
      </c>
    </row>
    <row r="18" spans="2:13" x14ac:dyDescent="0.25">
      <c r="B18" t="s">
        <v>18</v>
      </c>
      <c r="C18" t="s">
        <v>40</v>
      </c>
      <c r="D18" s="37">
        <v>45222</v>
      </c>
      <c r="E18" s="55">
        <v>45232.125</v>
      </c>
      <c r="F18" s="43">
        <f t="shared" si="0"/>
        <v>10</v>
      </c>
      <c r="G18" t="s">
        <v>67</v>
      </c>
      <c r="H18">
        <v>0.97099999999999997</v>
      </c>
      <c r="I18" s="55">
        <v>45233.698354513886</v>
      </c>
      <c r="K18" s="56">
        <f t="shared" si="1"/>
        <v>37</v>
      </c>
      <c r="L18">
        <v>554</v>
      </c>
      <c r="M18" s="37">
        <v>45242</v>
      </c>
    </row>
    <row r="19" spans="2:13" x14ac:dyDescent="0.25">
      <c r="B19" t="s">
        <v>18</v>
      </c>
      <c r="C19" t="s">
        <v>40</v>
      </c>
      <c r="D19" s="37">
        <v>45222</v>
      </c>
      <c r="E19" s="55">
        <v>45232.125</v>
      </c>
      <c r="F19" s="43">
        <f t="shared" si="0"/>
        <v>10</v>
      </c>
      <c r="G19" t="s">
        <v>68</v>
      </c>
      <c r="H19">
        <v>0.95899999999999996</v>
      </c>
      <c r="I19" s="55">
        <v>45233.698354513886</v>
      </c>
      <c r="K19" s="56">
        <f t="shared" si="1"/>
        <v>37</v>
      </c>
      <c r="L19">
        <v>505</v>
      </c>
    </row>
    <row r="20" spans="2:13" x14ac:dyDescent="0.25">
      <c r="B20" t="s">
        <v>18</v>
      </c>
      <c r="C20" t="s">
        <v>40</v>
      </c>
      <c r="D20" s="37">
        <v>45222</v>
      </c>
      <c r="E20" s="55">
        <v>45232.125</v>
      </c>
      <c r="F20" s="43">
        <f t="shared" si="0"/>
        <v>10</v>
      </c>
      <c r="G20" t="s">
        <v>69</v>
      </c>
      <c r="H20">
        <v>0.93100000000000005</v>
      </c>
      <c r="I20" s="55">
        <v>45233.698354513886</v>
      </c>
      <c r="K20" s="56">
        <f t="shared" si="1"/>
        <v>37</v>
      </c>
      <c r="L20">
        <v>492</v>
      </c>
    </row>
    <row r="21" spans="2:13" x14ac:dyDescent="0.25">
      <c r="B21" t="s">
        <v>18</v>
      </c>
      <c r="C21" t="s">
        <v>41</v>
      </c>
      <c r="D21" s="37">
        <v>45222</v>
      </c>
      <c r="E21" s="55">
        <v>45232.125</v>
      </c>
      <c r="F21" s="43">
        <f t="shared" si="0"/>
        <v>10</v>
      </c>
      <c r="G21" t="s">
        <v>70</v>
      </c>
      <c r="H21">
        <v>0.94699999999999995</v>
      </c>
      <c r="I21" s="55">
        <v>45233.698354513886</v>
      </c>
      <c r="K21" s="56">
        <f t="shared" si="1"/>
        <v>37</v>
      </c>
      <c r="L21">
        <v>623</v>
      </c>
    </row>
    <row r="22" spans="2:13" x14ac:dyDescent="0.25">
      <c r="B22" t="s">
        <v>18</v>
      </c>
      <c r="C22" t="s">
        <v>41</v>
      </c>
      <c r="D22" s="37">
        <v>45222</v>
      </c>
      <c r="E22" s="55">
        <v>45232.125</v>
      </c>
      <c r="F22" s="43">
        <f t="shared" si="0"/>
        <v>10</v>
      </c>
      <c r="G22" t="s">
        <v>71</v>
      </c>
      <c r="H22">
        <v>1.2250000000000001</v>
      </c>
      <c r="I22" s="55">
        <v>45233.698354513886</v>
      </c>
      <c r="K22" s="56">
        <f t="shared" si="1"/>
        <v>37</v>
      </c>
      <c r="L22">
        <v>943</v>
      </c>
    </row>
    <row r="23" spans="2:13" x14ac:dyDescent="0.25">
      <c r="B23" t="s">
        <v>18</v>
      </c>
      <c r="C23" t="s">
        <v>41</v>
      </c>
      <c r="D23" s="37">
        <v>45222</v>
      </c>
      <c r="E23" s="55">
        <v>45232.125</v>
      </c>
      <c r="F23" s="43">
        <f t="shared" si="0"/>
        <v>10</v>
      </c>
      <c r="G23" t="s">
        <v>72</v>
      </c>
      <c r="H23">
        <v>0.80600000000000005</v>
      </c>
      <c r="I23" s="55">
        <v>45233.698354513886</v>
      </c>
      <c r="K23" s="56">
        <f t="shared" si="1"/>
        <v>37</v>
      </c>
      <c r="L23">
        <v>0</v>
      </c>
    </row>
    <row r="24" spans="2:13" x14ac:dyDescent="0.25">
      <c r="B24" t="s">
        <v>20</v>
      </c>
      <c r="C24" t="s">
        <v>39</v>
      </c>
      <c r="D24" s="37">
        <v>45222</v>
      </c>
      <c r="E24" s="55">
        <v>45232.125</v>
      </c>
      <c r="F24" s="43">
        <f t="shared" si="0"/>
        <v>10</v>
      </c>
      <c r="G24" t="s">
        <v>73</v>
      </c>
      <c r="H24">
        <v>0.97199999999999998</v>
      </c>
      <c r="I24" s="55">
        <v>45233.698354513886</v>
      </c>
      <c r="K24" s="56">
        <f t="shared" si="1"/>
        <v>37</v>
      </c>
      <c r="L24" s="51">
        <v>596</v>
      </c>
      <c r="M24" s="37">
        <v>45242</v>
      </c>
    </row>
    <row r="25" spans="2:13" x14ac:dyDescent="0.25">
      <c r="B25" t="s">
        <v>20</v>
      </c>
      <c r="C25" t="s">
        <v>39</v>
      </c>
      <c r="D25" s="37">
        <v>45222</v>
      </c>
      <c r="E25" s="55">
        <v>45232.125</v>
      </c>
      <c r="F25" s="43">
        <f t="shared" si="0"/>
        <v>10</v>
      </c>
      <c r="G25" t="s">
        <v>74</v>
      </c>
      <c r="H25">
        <v>0.97399999999999998</v>
      </c>
      <c r="I25" s="55">
        <v>45233.698354513886</v>
      </c>
      <c r="K25" s="56">
        <f t="shared" si="1"/>
        <v>37</v>
      </c>
      <c r="L25">
        <v>500</v>
      </c>
      <c r="M25" s="37">
        <v>45241</v>
      </c>
    </row>
    <row r="26" spans="2:13" x14ac:dyDescent="0.25">
      <c r="B26" t="s">
        <v>20</v>
      </c>
      <c r="C26" t="s">
        <v>39</v>
      </c>
      <c r="D26" s="37">
        <v>45222</v>
      </c>
      <c r="E26" s="55">
        <v>45232.125</v>
      </c>
      <c r="F26" s="43">
        <f t="shared" si="0"/>
        <v>10</v>
      </c>
      <c r="G26" t="s">
        <v>75</v>
      </c>
      <c r="H26">
        <v>0.80600000000000005</v>
      </c>
      <c r="I26" s="55">
        <v>45233.698354513886</v>
      </c>
      <c r="K26" s="56">
        <f t="shared" si="1"/>
        <v>37</v>
      </c>
      <c r="L26">
        <v>374</v>
      </c>
      <c r="M26" s="37">
        <v>45245</v>
      </c>
    </row>
    <row r="27" spans="2:13" x14ac:dyDescent="0.25">
      <c r="B27" t="s">
        <v>20</v>
      </c>
      <c r="C27" t="s">
        <v>40</v>
      </c>
      <c r="D27" s="37">
        <v>45222</v>
      </c>
      <c r="E27" s="55">
        <v>45232.125</v>
      </c>
      <c r="F27" s="43">
        <f t="shared" si="0"/>
        <v>10</v>
      </c>
      <c r="G27" t="s">
        <v>76</v>
      </c>
      <c r="H27">
        <v>1.02</v>
      </c>
      <c r="I27" s="55">
        <v>45233.698354513886</v>
      </c>
      <c r="K27" s="56">
        <f t="shared" si="1"/>
        <v>37</v>
      </c>
      <c r="L27">
        <v>572</v>
      </c>
      <c r="M27" s="37">
        <v>45242</v>
      </c>
    </row>
    <row r="28" spans="2:13" x14ac:dyDescent="0.25">
      <c r="B28" t="s">
        <v>20</v>
      </c>
      <c r="C28" t="s">
        <v>40</v>
      </c>
      <c r="D28" s="37">
        <v>45222</v>
      </c>
      <c r="E28" s="55">
        <v>45232.125</v>
      </c>
      <c r="F28" s="43">
        <f t="shared" si="0"/>
        <v>10</v>
      </c>
      <c r="G28" t="s">
        <v>77</v>
      </c>
      <c r="H28">
        <v>0.93</v>
      </c>
      <c r="I28" s="55">
        <v>45233.698354513886</v>
      </c>
      <c r="K28" s="56">
        <f t="shared" si="1"/>
        <v>37</v>
      </c>
      <c r="L28">
        <v>407</v>
      </c>
      <c r="M28" s="62">
        <v>45246</v>
      </c>
    </row>
    <row r="29" spans="2:13" x14ac:dyDescent="0.25">
      <c r="B29" t="s">
        <v>20</v>
      </c>
      <c r="C29" t="s">
        <v>40</v>
      </c>
      <c r="D29" s="37">
        <v>45222</v>
      </c>
      <c r="E29" s="55">
        <v>45232.125</v>
      </c>
      <c r="F29" s="43">
        <f t="shared" si="0"/>
        <v>10</v>
      </c>
      <c r="G29" t="s">
        <v>78</v>
      </c>
      <c r="H29">
        <v>0.79500000000000004</v>
      </c>
      <c r="I29" s="55">
        <v>45233.698354513886</v>
      </c>
      <c r="K29" s="56">
        <f t="shared" si="1"/>
        <v>37</v>
      </c>
      <c r="L29">
        <v>191</v>
      </c>
    </row>
    <row r="30" spans="2:13" x14ac:dyDescent="0.25">
      <c r="B30" t="s">
        <v>24</v>
      </c>
      <c r="C30" t="s">
        <v>39</v>
      </c>
      <c r="D30" s="37">
        <v>45222</v>
      </c>
      <c r="E30" s="55">
        <v>45232.125</v>
      </c>
      <c r="F30" s="43">
        <f t="shared" si="0"/>
        <v>10</v>
      </c>
      <c r="G30" t="s">
        <v>79</v>
      </c>
      <c r="H30">
        <v>0.82799999999999996</v>
      </c>
      <c r="I30" s="55">
        <v>45233.698354513886</v>
      </c>
      <c r="K30" s="56">
        <f t="shared" si="1"/>
        <v>37</v>
      </c>
      <c r="L30">
        <v>125</v>
      </c>
      <c r="M30" s="37">
        <v>45244</v>
      </c>
    </row>
    <row r="31" spans="2:13" x14ac:dyDescent="0.25">
      <c r="B31" t="s">
        <v>24</v>
      </c>
      <c r="C31" t="s">
        <v>39</v>
      </c>
      <c r="D31" s="37">
        <v>45222</v>
      </c>
      <c r="E31" s="55">
        <v>45232.125</v>
      </c>
      <c r="F31" s="43">
        <f t="shared" si="0"/>
        <v>10</v>
      </c>
      <c r="G31" t="s">
        <v>80</v>
      </c>
      <c r="H31">
        <v>0.95699999999999996</v>
      </c>
      <c r="I31" s="55">
        <v>45233.698354513886</v>
      </c>
      <c r="K31" s="56">
        <f t="shared" si="1"/>
        <v>37</v>
      </c>
      <c r="L31">
        <v>596</v>
      </c>
      <c r="M31" s="37">
        <v>45242</v>
      </c>
    </row>
    <row r="32" spans="2:13" x14ac:dyDescent="0.25">
      <c r="B32" t="s">
        <v>24</v>
      </c>
      <c r="C32" t="s">
        <v>39</v>
      </c>
      <c r="D32" s="37">
        <v>45222</v>
      </c>
      <c r="E32" s="55">
        <v>45232.125</v>
      </c>
      <c r="F32" s="43">
        <f t="shared" si="0"/>
        <v>10</v>
      </c>
      <c r="G32" t="s">
        <v>81</v>
      </c>
      <c r="H32">
        <v>0.95299999999999996</v>
      </c>
      <c r="I32" s="55">
        <v>45233.698354513886</v>
      </c>
      <c r="K32" s="56">
        <f t="shared" si="1"/>
        <v>37</v>
      </c>
      <c r="L32">
        <v>361</v>
      </c>
      <c r="M32" s="37">
        <v>45244</v>
      </c>
    </row>
    <row r="33" spans="2:13" x14ac:dyDescent="0.25">
      <c r="B33" t="s">
        <v>24</v>
      </c>
      <c r="C33" t="s">
        <v>40</v>
      </c>
      <c r="D33" s="37">
        <v>45222</v>
      </c>
      <c r="E33" s="55">
        <v>45232.125</v>
      </c>
      <c r="F33" s="43">
        <f t="shared" si="0"/>
        <v>10</v>
      </c>
      <c r="G33" t="s">
        <v>82</v>
      </c>
      <c r="H33">
        <v>0.97</v>
      </c>
      <c r="I33" s="55">
        <v>45233.698354513886</v>
      </c>
      <c r="K33" s="56">
        <f t="shared" si="1"/>
        <v>37</v>
      </c>
      <c r="L33">
        <v>372</v>
      </c>
      <c r="M33" s="37">
        <v>45241</v>
      </c>
    </row>
    <row r="34" spans="2:13" x14ac:dyDescent="0.25">
      <c r="B34" t="s">
        <v>24</v>
      </c>
      <c r="C34" t="s">
        <v>40</v>
      </c>
      <c r="D34" s="37">
        <v>45222</v>
      </c>
      <c r="E34" s="55">
        <v>45232.125</v>
      </c>
      <c r="F34" s="43">
        <f t="shared" si="0"/>
        <v>10</v>
      </c>
      <c r="G34" t="s">
        <v>83</v>
      </c>
      <c r="H34">
        <v>0.84599999999999997</v>
      </c>
      <c r="I34" s="55">
        <v>45233.698354513886</v>
      </c>
      <c r="K34" s="56">
        <f t="shared" si="1"/>
        <v>37</v>
      </c>
      <c r="L34">
        <v>46</v>
      </c>
      <c r="M34" s="37">
        <v>45242</v>
      </c>
    </row>
    <row r="35" spans="2:13" x14ac:dyDescent="0.25">
      <c r="B35" t="s">
        <v>24</v>
      </c>
      <c r="C35" t="s">
        <v>40</v>
      </c>
      <c r="D35" s="37">
        <v>45222</v>
      </c>
      <c r="E35" s="55">
        <v>45232.125</v>
      </c>
      <c r="F35" s="43">
        <f t="shared" si="0"/>
        <v>10</v>
      </c>
      <c r="G35" t="s">
        <v>84</v>
      </c>
      <c r="H35">
        <v>0.91800000000000004</v>
      </c>
      <c r="I35" s="55">
        <v>45233.698354513886</v>
      </c>
      <c r="K35" s="56">
        <f t="shared" si="1"/>
        <v>37</v>
      </c>
      <c r="L35">
        <v>517</v>
      </c>
    </row>
    <row r="36" spans="2:13" x14ac:dyDescent="0.25">
      <c r="B36" t="s">
        <v>24</v>
      </c>
      <c r="C36" t="s">
        <v>41</v>
      </c>
      <c r="D36" s="37">
        <v>45222</v>
      </c>
      <c r="E36" s="55">
        <v>45232.125</v>
      </c>
      <c r="F36" s="43">
        <f t="shared" si="0"/>
        <v>10</v>
      </c>
      <c r="G36" t="s">
        <v>85</v>
      </c>
      <c r="H36">
        <v>1.2430000000000001</v>
      </c>
      <c r="I36" s="55">
        <v>45233.698354513886</v>
      </c>
      <c r="K36" s="56">
        <f t="shared" si="1"/>
        <v>37</v>
      </c>
      <c r="L36">
        <v>671</v>
      </c>
      <c r="M36" s="37">
        <v>45245</v>
      </c>
    </row>
    <row r="37" spans="2:13" x14ac:dyDescent="0.25">
      <c r="B37" t="s">
        <v>24</v>
      </c>
      <c r="C37" t="s">
        <v>41</v>
      </c>
      <c r="D37" s="37">
        <v>45222</v>
      </c>
      <c r="E37" s="55">
        <v>45232.125</v>
      </c>
      <c r="F37" s="43">
        <f t="shared" si="0"/>
        <v>10</v>
      </c>
      <c r="G37" t="s">
        <v>86</v>
      </c>
      <c r="H37">
        <v>1.004</v>
      </c>
      <c r="I37" s="55">
        <v>45233.698354513886</v>
      </c>
      <c r="K37" s="56">
        <f t="shared" si="1"/>
        <v>37</v>
      </c>
      <c r="L37">
        <v>599</v>
      </c>
    </row>
    <row r="38" spans="2:13" x14ac:dyDescent="0.25">
      <c r="B38" t="s">
        <v>24</v>
      </c>
      <c r="C38" t="s">
        <v>41</v>
      </c>
      <c r="D38" s="37">
        <v>45222</v>
      </c>
      <c r="E38" s="55">
        <v>45232.125</v>
      </c>
      <c r="F38" s="43">
        <f t="shared" si="0"/>
        <v>10</v>
      </c>
      <c r="G38" t="s">
        <v>87</v>
      </c>
      <c r="H38">
        <v>1.0580000000000001</v>
      </c>
      <c r="I38" s="55">
        <v>45233.698354513886</v>
      </c>
      <c r="K38" s="56">
        <f t="shared" si="1"/>
        <v>37</v>
      </c>
      <c r="L38">
        <v>586</v>
      </c>
    </row>
    <row r="39" spans="2:13" x14ac:dyDescent="0.25">
      <c r="B39" t="s">
        <v>24</v>
      </c>
      <c r="C39" t="s">
        <v>42</v>
      </c>
      <c r="D39" s="37">
        <v>45222</v>
      </c>
      <c r="E39" s="55">
        <v>45232.125</v>
      </c>
      <c r="F39" s="43">
        <f t="shared" si="0"/>
        <v>10</v>
      </c>
      <c r="G39" t="s">
        <v>88</v>
      </c>
      <c r="H39">
        <v>0.97099999999999997</v>
      </c>
      <c r="I39" s="55">
        <v>45233.698354513886</v>
      </c>
      <c r="J39" t="s">
        <v>21</v>
      </c>
      <c r="K39" s="56">
        <f t="shared" si="1"/>
        <v>37</v>
      </c>
      <c r="L39">
        <v>300</v>
      </c>
    </row>
    <row r="40" spans="2:13" x14ac:dyDescent="0.25">
      <c r="B40" t="s">
        <v>24</v>
      </c>
      <c r="C40" t="s">
        <v>42</v>
      </c>
      <c r="D40" s="37">
        <v>45222</v>
      </c>
      <c r="E40" s="55">
        <v>45232.125</v>
      </c>
      <c r="F40" s="43">
        <f t="shared" si="0"/>
        <v>10</v>
      </c>
      <c r="G40" t="s">
        <v>89</v>
      </c>
      <c r="H40">
        <v>0.72499999999999998</v>
      </c>
      <c r="I40" s="55">
        <v>45233.698354513886</v>
      </c>
      <c r="J40" t="s">
        <v>114</v>
      </c>
      <c r="K40" s="56">
        <f t="shared" si="1"/>
        <v>37</v>
      </c>
      <c r="L40">
        <v>123</v>
      </c>
      <c r="M40" s="37">
        <v>45242</v>
      </c>
    </row>
    <row r="41" spans="2:13" x14ac:dyDescent="0.25">
      <c r="B41" t="s">
        <v>24</v>
      </c>
      <c r="C41" t="s">
        <v>43</v>
      </c>
      <c r="D41" s="37">
        <v>45222</v>
      </c>
      <c r="E41" s="55">
        <v>45232.125</v>
      </c>
      <c r="F41" s="43">
        <f t="shared" si="0"/>
        <v>10</v>
      </c>
      <c r="G41" t="s">
        <v>90</v>
      </c>
      <c r="H41">
        <v>1.17</v>
      </c>
      <c r="I41" s="55">
        <v>45233.698354513886</v>
      </c>
      <c r="K41" s="56">
        <f t="shared" si="1"/>
        <v>37</v>
      </c>
      <c r="L41">
        <v>598</v>
      </c>
      <c r="M41" s="62">
        <v>45247</v>
      </c>
    </row>
    <row r="42" spans="2:13" x14ac:dyDescent="0.25">
      <c r="B42" t="s">
        <v>24</v>
      </c>
      <c r="C42" t="s">
        <v>43</v>
      </c>
      <c r="D42" s="37">
        <v>45222</v>
      </c>
      <c r="E42" s="55">
        <v>45232.125</v>
      </c>
      <c r="F42" s="43">
        <f t="shared" si="0"/>
        <v>10</v>
      </c>
      <c r="G42" t="s">
        <v>91</v>
      </c>
      <c r="H42">
        <v>1.196</v>
      </c>
      <c r="I42" s="55">
        <v>45233.698354513886</v>
      </c>
      <c r="K42" s="56">
        <f t="shared" si="1"/>
        <v>37</v>
      </c>
      <c r="L42">
        <v>578</v>
      </c>
      <c r="M42" s="37">
        <v>45244</v>
      </c>
    </row>
    <row r="43" spans="2:13" x14ac:dyDescent="0.25">
      <c r="B43" t="s">
        <v>24</v>
      </c>
      <c r="C43" t="s">
        <v>44</v>
      </c>
      <c r="D43" s="37">
        <v>45222</v>
      </c>
      <c r="E43" s="55">
        <v>45232.125</v>
      </c>
      <c r="F43" s="43">
        <f t="shared" si="0"/>
        <v>10</v>
      </c>
      <c r="G43" t="s">
        <v>92</v>
      </c>
      <c r="H43">
        <v>1.0820000000000001</v>
      </c>
      <c r="I43" s="55">
        <v>45233.698354513886</v>
      </c>
      <c r="K43" s="56">
        <f t="shared" si="1"/>
        <v>37</v>
      </c>
      <c r="L43">
        <v>614</v>
      </c>
    </row>
    <row r="44" spans="2:13" x14ac:dyDescent="0.25">
      <c r="B44" t="s">
        <v>24</v>
      </c>
      <c r="C44" t="s">
        <v>44</v>
      </c>
      <c r="D44" s="37">
        <v>45222</v>
      </c>
      <c r="E44" s="55">
        <v>45232.125</v>
      </c>
      <c r="F44" s="43">
        <f t="shared" si="0"/>
        <v>10</v>
      </c>
      <c r="G44" t="s">
        <v>93</v>
      </c>
      <c r="H44">
        <v>0.78800000000000003</v>
      </c>
      <c r="I44" s="55">
        <v>45233.698354513886</v>
      </c>
      <c r="K44" s="56">
        <f t="shared" si="1"/>
        <v>37</v>
      </c>
      <c r="L44">
        <v>387</v>
      </c>
    </row>
    <row r="45" spans="2:13" x14ac:dyDescent="0.25">
      <c r="B45" t="s">
        <v>24</v>
      </c>
      <c r="C45" t="s">
        <v>44</v>
      </c>
      <c r="D45" s="37">
        <v>45222</v>
      </c>
      <c r="E45" s="55">
        <v>45232.125</v>
      </c>
      <c r="F45" s="43">
        <f t="shared" si="0"/>
        <v>10</v>
      </c>
      <c r="G45" t="s">
        <v>94</v>
      </c>
      <c r="H45">
        <v>0.999</v>
      </c>
      <c r="I45" s="55">
        <v>45233.698354513886</v>
      </c>
      <c r="K45" s="56">
        <f t="shared" si="1"/>
        <v>37</v>
      </c>
      <c r="L45">
        <v>150</v>
      </c>
      <c r="M45" s="37">
        <v>45242</v>
      </c>
    </row>
    <row r="46" spans="2:13" x14ac:dyDescent="0.25">
      <c r="B46" t="s">
        <v>25</v>
      </c>
      <c r="C46" t="s">
        <v>40</v>
      </c>
      <c r="D46" s="37">
        <v>45222</v>
      </c>
      <c r="E46" s="55">
        <v>45232.125</v>
      </c>
      <c r="F46" s="43">
        <f t="shared" si="0"/>
        <v>10</v>
      </c>
      <c r="G46" t="s">
        <v>95</v>
      </c>
      <c r="H46">
        <v>0.58299999999999996</v>
      </c>
      <c r="I46" s="55">
        <v>45233.698354513886</v>
      </c>
      <c r="J46" t="s">
        <v>21</v>
      </c>
      <c r="K46" s="56">
        <f t="shared" si="1"/>
        <v>37</v>
      </c>
      <c r="L46">
        <v>571</v>
      </c>
    </row>
    <row r="47" spans="2:13" x14ac:dyDescent="0.25">
      <c r="B47" t="s">
        <v>25</v>
      </c>
      <c r="C47" t="s">
        <v>40</v>
      </c>
      <c r="D47" s="37">
        <v>45222</v>
      </c>
      <c r="E47" s="55">
        <v>45232.125</v>
      </c>
      <c r="F47" s="43">
        <f t="shared" si="0"/>
        <v>10</v>
      </c>
      <c r="G47" t="s">
        <v>96</v>
      </c>
      <c r="H47">
        <v>1.006</v>
      </c>
      <c r="I47" s="55">
        <v>45233.698354513886</v>
      </c>
      <c r="K47" s="56">
        <f t="shared" si="1"/>
        <v>37</v>
      </c>
      <c r="L47">
        <v>0</v>
      </c>
      <c r="M47" s="37">
        <v>45243</v>
      </c>
    </row>
    <row r="48" spans="2:13" x14ac:dyDescent="0.25">
      <c r="B48" t="s">
        <v>25</v>
      </c>
      <c r="C48" t="s">
        <v>41</v>
      </c>
      <c r="D48" s="37">
        <v>45222</v>
      </c>
      <c r="E48" s="55">
        <v>45232.125</v>
      </c>
      <c r="F48" s="43">
        <f t="shared" si="0"/>
        <v>10</v>
      </c>
      <c r="G48" t="s">
        <v>97</v>
      </c>
      <c r="H48">
        <v>0.86799999999999999</v>
      </c>
      <c r="I48" s="55">
        <v>45233.698354513886</v>
      </c>
      <c r="K48" s="56">
        <f t="shared" si="1"/>
        <v>37</v>
      </c>
      <c r="L48" s="51">
        <v>330</v>
      </c>
      <c r="M48" s="37">
        <v>45242</v>
      </c>
    </row>
    <row r="49" spans="2:13" x14ac:dyDescent="0.25">
      <c r="B49" t="s">
        <v>25</v>
      </c>
      <c r="C49" t="s">
        <v>41</v>
      </c>
      <c r="D49" s="37">
        <v>45222</v>
      </c>
      <c r="E49" s="55">
        <v>45232.125</v>
      </c>
      <c r="F49" s="43">
        <f t="shared" si="0"/>
        <v>10</v>
      </c>
      <c r="G49" t="s">
        <v>98</v>
      </c>
      <c r="H49">
        <v>0.90100000000000002</v>
      </c>
      <c r="I49" s="55">
        <v>45233.698354513886</v>
      </c>
      <c r="K49" s="56">
        <f t="shared" si="1"/>
        <v>37</v>
      </c>
      <c r="L49">
        <v>181</v>
      </c>
    </row>
    <row r="50" spans="2:13" x14ac:dyDescent="0.25">
      <c r="B50" t="s">
        <v>25</v>
      </c>
      <c r="C50" t="s">
        <v>42</v>
      </c>
      <c r="D50" s="37">
        <v>45222</v>
      </c>
      <c r="E50" s="55">
        <v>45232.125</v>
      </c>
      <c r="F50" s="43">
        <f t="shared" si="0"/>
        <v>10</v>
      </c>
      <c r="G50" t="s">
        <v>99</v>
      </c>
      <c r="H50">
        <v>0.98299999999999998</v>
      </c>
      <c r="I50" s="55">
        <v>45233.698354513886</v>
      </c>
      <c r="K50" s="56">
        <f t="shared" si="1"/>
        <v>37</v>
      </c>
      <c r="L50">
        <v>671</v>
      </c>
      <c r="M50" s="37">
        <v>45242</v>
      </c>
    </row>
    <row r="51" spans="2:13" x14ac:dyDescent="0.25">
      <c r="B51" t="s">
        <v>25</v>
      </c>
      <c r="C51" t="s">
        <v>42</v>
      </c>
      <c r="D51" s="37">
        <v>45222</v>
      </c>
      <c r="E51" s="55">
        <v>45232.125</v>
      </c>
      <c r="F51" s="43">
        <f t="shared" si="0"/>
        <v>10</v>
      </c>
      <c r="G51" t="s">
        <v>100</v>
      </c>
      <c r="H51">
        <v>0.95499999999999996</v>
      </c>
      <c r="I51" s="55">
        <v>45233.698354513886</v>
      </c>
      <c r="K51" s="56">
        <f t="shared" si="1"/>
        <v>37</v>
      </c>
      <c r="L51">
        <v>374</v>
      </c>
      <c r="M51" s="37">
        <v>45242</v>
      </c>
    </row>
    <row r="52" spans="2:13" x14ac:dyDescent="0.25">
      <c r="B52" t="s">
        <v>25</v>
      </c>
      <c r="C52" t="s">
        <v>42</v>
      </c>
      <c r="D52" s="37">
        <v>45222</v>
      </c>
      <c r="E52" s="55">
        <v>45232.125</v>
      </c>
      <c r="F52" s="43">
        <f t="shared" si="0"/>
        <v>10</v>
      </c>
      <c r="G52" t="s">
        <v>101</v>
      </c>
      <c r="H52">
        <v>1.1439999999999999</v>
      </c>
      <c r="I52" s="55">
        <v>45233.698354513886</v>
      </c>
      <c r="K52" s="56">
        <f t="shared" si="1"/>
        <v>37</v>
      </c>
      <c r="L52">
        <v>661</v>
      </c>
    </row>
    <row r="53" spans="2:13" x14ac:dyDescent="0.25">
      <c r="B53" t="s">
        <v>26</v>
      </c>
      <c r="C53" t="s">
        <v>39</v>
      </c>
      <c r="D53" s="37">
        <v>45222</v>
      </c>
      <c r="E53" s="55">
        <v>45232.125</v>
      </c>
      <c r="F53" s="43">
        <f t="shared" si="0"/>
        <v>10</v>
      </c>
      <c r="G53" t="s">
        <v>102</v>
      </c>
      <c r="H53">
        <v>0.871</v>
      </c>
      <c r="I53" s="55">
        <v>45233.698354513886</v>
      </c>
      <c r="K53" s="56">
        <f t="shared" si="1"/>
        <v>37</v>
      </c>
      <c r="L53">
        <v>423</v>
      </c>
    </row>
    <row r="54" spans="2:13" x14ac:dyDescent="0.25">
      <c r="B54" t="s">
        <v>26</v>
      </c>
      <c r="C54" t="s">
        <v>39</v>
      </c>
      <c r="D54" s="37">
        <v>45222</v>
      </c>
      <c r="E54" s="55">
        <v>45232.125</v>
      </c>
      <c r="F54" s="43">
        <f t="shared" si="0"/>
        <v>10</v>
      </c>
      <c r="G54" t="s">
        <v>103</v>
      </c>
      <c r="H54">
        <v>0.94299999999999995</v>
      </c>
      <c r="I54" s="55">
        <v>45233.698354513886</v>
      </c>
      <c r="K54" s="56">
        <f t="shared" si="1"/>
        <v>37</v>
      </c>
      <c r="L54">
        <v>403</v>
      </c>
    </row>
    <row r="55" spans="2:13" x14ac:dyDescent="0.25">
      <c r="B55" t="s">
        <v>26</v>
      </c>
      <c r="C55" t="s">
        <v>39</v>
      </c>
      <c r="D55" s="37">
        <v>45222</v>
      </c>
      <c r="E55" s="55">
        <v>45232.125</v>
      </c>
      <c r="F55" s="43">
        <f t="shared" si="0"/>
        <v>10</v>
      </c>
      <c r="G55" t="s">
        <v>104</v>
      </c>
      <c r="H55">
        <v>0.66200000000000003</v>
      </c>
      <c r="I55" s="55">
        <v>45233.698354513886</v>
      </c>
      <c r="K55" s="56">
        <f t="shared" si="1"/>
        <v>37</v>
      </c>
      <c r="L55">
        <v>0</v>
      </c>
      <c r="M55" s="37">
        <v>45243</v>
      </c>
    </row>
    <row r="56" spans="2:13" x14ac:dyDescent="0.25">
      <c r="B56" t="s">
        <v>26</v>
      </c>
      <c r="C56" t="s">
        <v>40</v>
      </c>
      <c r="D56" s="37">
        <v>45222</v>
      </c>
      <c r="E56" s="55">
        <v>45232.125</v>
      </c>
      <c r="F56" s="43">
        <f t="shared" si="0"/>
        <v>10</v>
      </c>
      <c r="G56" t="s">
        <v>105</v>
      </c>
      <c r="H56">
        <v>0.73699999999999999</v>
      </c>
      <c r="I56" s="55">
        <v>45233.698354513886</v>
      </c>
      <c r="K56" s="56">
        <f t="shared" si="1"/>
        <v>37</v>
      </c>
      <c r="L56" s="51">
        <v>95</v>
      </c>
    </row>
    <row r="57" spans="2:13" x14ac:dyDescent="0.25">
      <c r="B57" t="s">
        <v>26</v>
      </c>
      <c r="C57" t="s">
        <v>40</v>
      </c>
      <c r="D57" s="37">
        <v>45222</v>
      </c>
      <c r="E57" s="55">
        <v>45232.125</v>
      </c>
      <c r="F57" s="43">
        <f t="shared" si="0"/>
        <v>10</v>
      </c>
      <c r="G57" t="s">
        <v>106</v>
      </c>
      <c r="H57">
        <v>0.74399999999999999</v>
      </c>
      <c r="I57" s="55">
        <v>45233.698354513886</v>
      </c>
      <c r="K57" s="56">
        <f t="shared" si="1"/>
        <v>37</v>
      </c>
      <c r="L57">
        <v>372</v>
      </c>
    </row>
    <row r="58" spans="2:13" x14ac:dyDescent="0.25">
      <c r="B58" t="s">
        <v>26</v>
      </c>
      <c r="C58" t="s">
        <v>40</v>
      </c>
      <c r="D58" s="37">
        <v>45222</v>
      </c>
      <c r="E58" s="55">
        <v>45232.125</v>
      </c>
      <c r="F58" s="43">
        <f t="shared" si="0"/>
        <v>10</v>
      </c>
      <c r="G58" t="s">
        <v>107</v>
      </c>
      <c r="H58">
        <v>0.81200000000000006</v>
      </c>
      <c r="I58" s="55">
        <v>45233.698354513886</v>
      </c>
      <c r="K58" s="56">
        <f t="shared" si="1"/>
        <v>37</v>
      </c>
      <c r="L58">
        <v>474</v>
      </c>
      <c r="M58" s="37">
        <v>45242</v>
      </c>
    </row>
    <row r="59" spans="2:13" x14ac:dyDescent="0.25">
      <c r="B59" t="s">
        <v>26</v>
      </c>
      <c r="C59" t="s">
        <v>41</v>
      </c>
      <c r="D59" s="37">
        <v>45222</v>
      </c>
      <c r="E59" s="55">
        <v>45232.125</v>
      </c>
      <c r="F59" s="43">
        <f t="shared" si="0"/>
        <v>10</v>
      </c>
      <c r="G59" t="s">
        <v>108</v>
      </c>
      <c r="H59">
        <v>0.62</v>
      </c>
      <c r="I59" s="55">
        <v>45233.698354513886</v>
      </c>
      <c r="K59" s="56">
        <f t="shared" si="1"/>
        <v>37</v>
      </c>
      <c r="L59">
        <v>34</v>
      </c>
      <c r="M59" s="37">
        <v>45243</v>
      </c>
    </row>
    <row r="60" spans="2:13" x14ac:dyDescent="0.25">
      <c r="B60" t="s">
        <v>26</v>
      </c>
      <c r="C60" t="s">
        <v>41</v>
      </c>
      <c r="D60" s="37">
        <v>45222</v>
      </c>
      <c r="E60" s="55">
        <v>45232.125</v>
      </c>
      <c r="F60" s="43">
        <f t="shared" si="0"/>
        <v>10</v>
      </c>
      <c r="G60" t="s">
        <v>109</v>
      </c>
      <c r="H60">
        <v>0.57799999999999996</v>
      </c>
      <c r="I60" s="55">
        <v>45233.69835648148</v>
      </c>
      <c r="K60" s="56">
        <f t="shared" si="1"/>
        <v>37</v>
      </c>
      <c r="L60">
        <v>86</v>
      </c>
    </row>
    <row r="61" spans="2:13" x14ac:dyDescent="0.25">
      <c r="B61" t="s">
        <v>17</v>
      </c>
      <c r="C61" t="s">
        <v>43</v>
      </c>
      <c r="D61" s="37">
        <v>45223</v>
      </c>
      <c r="E61" s="55">
        <v>45233.811645601854</v>
      </c>
      <c r="F61" s="43">
        <f t="shared" si="0"/>
        <v>10</v>
      </c>
      <c r="G61" t="s">
        <v>115</v>
      </c>
      <c r="H61">
        <v>1.1399999999999999</v>
      </c>
      <c r="I61" s="55">
        <v>45235.479068865738</v>
      </c>
      <c r="K61" s="56">
        <f t="shared" si="1"/>
        <v>40</v>
      </c>
      <c r="L61">
        <v>451</v>
      </c>
      <c r="M61" s="37">
        <v>45243</v>
      </c>
    </row>
    <row r="62" spans="2:13" x14ac:dyDescent="0.25">
      <c r="B62" t="s">
        <v>17</v>
      </c>
      <c r="C62" t="s">
        <v>43</v>
      </c>
      <c r="D62" s="37">
        <v>45223</v>
      </c>
      <c r="E62" s="55">
        <v>45233.811645601854</v>
      </c>
      <c r="F62" s="43">
        <f t="shared" si="0"/>
        <v>10</v>
      </c>
      <c r="G62" t="s">
        <v>116</v>
      </c>
      <c r="H62">
        <v>0.78900000000000003</v>
      </c>
      <c r="I62" s="55">
        <v>45235.479068865738</v>
      </c>
      <c r="K62" s="56">
        <f t="shared" si="1"/>
        <v>40</v>
      </c>
      <c r="L62">
        <v>165</v>
      </c>
      <c r="M62" s="62"/>
    </row>
    <row r="63" spans="2:13" x14ac:dyDescent="0.25">
      <c r="B63" t="s">
        <v>17</v>
      </c>
      <c r="C63" t="s">
        <v>43</v>
      </c>
      <c r="D63" s="37">
        <v>45223</v>
      </c>
      <c r="E63" s="55">
        <v>45233.811645601854</v>
      </c>
      <c r="F63" s="43">
        <f t="shared" si="0"/>
        <v>10</v>
      </c>
      <c r="G63" t="s">
        <v>117</v>
      </c>
      <c r="H63">
        <v>1.101</v>
      </c>
      <c r="I63" s="55">
        <v>45235.479068865738</v>
      </c>
      <c r="K63" s="56">
        <f t="shared" si="1"/>
        <v>40</v>
      </c>
      <c r="L63">
        <v>783</v>
      </c>
      <c r="M63" s="37">
        <v>45243</v>
      </c>
    </row>
    <row r="64" spans="2:13" x14ac:dyDescent="0.25">
      <c r="B64" t="s">
        <v>17</v>
      </c>
      <c r="C64" t="s">
        <v>44</v>
      </c>
      <c r="D64" s="37">
        <v>45223</v>
      </c>
      <c r="E64" s="55">
        <v>45233.811645601854</v>
      </c>
      <c r="F64" s="43">
        <f t="shared" si="0"/>
        <v>10</v>
      </c>
      <c r="G64" t="s">
        <v>118</v>
      </c>
      <c r="H64">
        <v>0.65200000000000002</v>
      </c>
      <c r="I64" s="55">
        <v>45235.479068865738</v>
      </c>
      <c r="K64" s="56">
        <f t="shared" si="1"/>
        <v>40</v>
      </c>
      <c r="L64">
        <v>311</v>
      </c>
      <c r="M64" s="62"/>
    </row>
    <row r="65" spans="2:13" x14ac:dyDescent="0.25">
      <c r="B65" t="s">
        <v>17</v>
      </c>
      <c r="C65" t="s">
        <v>44</v>
      </c>
      <c r="D65" s="37">
        <v>45223</v>
      </c>
      <c r="E65" s="55">
        <v>45233.811645601854</v>
      </c>
      <c r="F65" s="43">
        <f t="shared" si="0"/>
        <v>10</v>
      </c>
      <c r="G65" t="s">
        <v>119</v>
      </c>
      <c r="H65">
        <v>0.79300000000000004</v>
      </c>
      <c r="I65" s="55">
        <v>45235.479068865738</v>
      </c>
      <c r="K65" s="56">
        <f t="shared" si="1"/>
        <v>40</v>
      </c>
      <c r="L65">
        <v>415</v>
      </c>
      <c r="M65" s="37">
        <v>45244</v>
      </c>
    </row>
    <row r="66" spans="2:13" x14ac:dyDescent="0.25">
      <c r="B66" t="s">
        <v>17</v>
      </c>
      <c r="C66" t="s">
        <v>44</v>
      </c>
      <c r="D66" s="37">
        <v>45223</v>
      </c>
      <c r="E66" s="55">
        <v>45233.811645601854</v>
      </c>
      <c r="F66" s="43">
        <f t="shared" si="0"/>
        <v>10</v>
      </c>
      <c r="G66" t="s">
        <v>120</v>
      </c>
      <c r="H66">
        <v>0.749</v>
      </c>
      <c r="I66" s="55">
        <v>45235.479068865738</v>
      </c>
      <c r="K66" s="56">
        <f t="shared" si="1"/>
        <v>40</v>
      </c>
      <c r="L66">
        <v>328</v>
      </c>
      <c r="M66" s="62"/>
    </row>
    <row r="67" spans="2:13" x14ac:dyDescent="0.25">
      <c r="B67" t="s">
        <v>18</v>
      </c>
      <c r="C67" t="s">
        <v>42</v>
      </c>
      <c r="D67" s="37">
        <v>45223</v>
      </c>
      <c r="E67" s="55">
        <v>45233.811645601854</v>
      </c>
      <c r="F67" s="43">
        <f t="shared" si="0"/>
        <v>10</v>
      </c>
      <c r="G67" t="s">
        <v>121</v>
      </c>
      <c r="H67">
        <v>0.97899999999999998</v>
      </c>
      <c r="I67" s="55">
        <v>45235.479068865738</v>
      </c>
      <c r="K67" s="56">
        <f t="shared" si="1"/>
        <v>40</v>
      </c>
      <c r="L67">
        <v>347</v>
      </c>
      <c r="M67" s="62"/>
    </row>
    <row r="68" spans="2:13" x14ac:dyDescent="0.25">
      <c r="B68" t="s">
        <v>18</v>
      </c>
      <c r="C68" t="s">
        <v>42</v>
      </c>
      <c r="D68" s="37">
        <v>45223</v>
      </c>
      <c r="E68" s="55">
        <v>45233.811645601854</v>
      </c>
      <c r="F68" s="43">
        <f t="shared" ref="F68:F92" si="2">_xlfn.DAYS(E68,D68)</f>
        <v>10</v>
      </c>
      <c r="G68" t="s">
        <v>122</v>
      </c>
      <c r="H68">
        <v>0.88900000000000001</v>
      </c>
      <c r="I68" s="55">
        <v>45235.479068865738</v>
      </c>
      <c r="K68" s="56">
        <f t="shared" ref="K68:K100" si="3">INT((I68-E68)*24)</f>
        <v>40</v>
      </c>
      <c r="L68">
        <v>315</v>
      </c>
      <c r="M68" s="37">
        <v>45244</v>
      </c>
    </row>
    <row r="69" spans="2:13" x14ac:dyDescent="0.25">
      <c r="B69" t="s">
        <v>18</v>
      </c>
      <c r="C69" t="s">
        <v>42</v>
      </c>
      <c r="D69" s="37">
        <v>45223</v>
      </c>
      <c r="E69" s="55">
        <v>45233.811645601854</v>
      </c>
      <c r="F69" s="43">
        <f t="shared" si="2"/>
        <v>10</v>
      </c>
      <c r="G69" t="s">
        <v>123</v>
      </c>
      <c r="H69">
        <v>1.0169999999999999</v>
      </c>
      <c r="I69" s="55">
        <v>45235.479068865738</v>
      </c>
      <c r="K69" s="56">
        <f t="shared" si="3"/>
        <v>40</v>
      </c>
      <c r="L69">
        <v>620</v>
      </c>
      <c r="M69" s="37">
        <v>45244</v>
      </c>
    </row>
    <row r="70" spans="2:13" x14ac:dyDescent="0.25">
      <c r="B70" t="s">
        <v>20</v>
      </c>
      <c r="C70" t="s">
        <v>41</v>
      </c>
      <c r="D70" s="37">
        <v>45223</v>
      </c>
      <c r="E70" s="55">
        <v>45233.811645601854</v>
      </c>
      <c r="F70" s="43">
        <f t="shared" si="2"/>
        <v>10</v>
      </c>
      <c r="G70" t="s">
        <v>124</v>
      </c>
      <c r="H70">
        <v>0.81100000000000005</v>
      </c>
      <c r="I70" s="55">
        <v>45235.479068865738</v>
      </c>
      <c r="K70" s="56">
        <f t="shared" si="3"/>
        <v>40</v>
      </c>
      <c r="L70">
        <v>531</v>
      </c>
      <c r="M70" s="37">
        <v>45244</v>
      </c>
    </row>
    <row r="71" spans="2:13" x14ac:dyDescent="0.25">
      <c r="B71" t="s">
        <v>20</v>
      </c>
      <c r="C71" t="s">
        <v>41</v>
      </c>
      <c r="D71" s="37">
        <v>45223</v>
      </c>
      <c r="E71" s="55">
        <v>45233.811645601854</v>
      </c>
      <c r="F71" s="43">
        <f t="shared" si="2"/>
        <v>10</v>
      </c>
      <c r="G71" t="s">
        <v>125</v>
      </c>
      <c r="H71">
        <v>0.749</v>
      </c>
      <c r="I71" s="55">
        <v>45235.479068865738</v>
      </c>
      <c r="K71" s="56">
        <f t="shared" si="3"/>
        <v>40</v>
      </c>
      <c r="L71">
        <v>162</v>
      </c>
      <c r="M71" s="37">
        <v>45244</v>
      </c>
    </row>
    <row r="72" spans="2:13" x14ac:dyDescent="0.25">
      <c r="B72" t="s">
        <v>20</v>
      </c>
      <c r="C72" t="s">
        <v>41</v>
      </c>
      <c r="D72" s="37">
        <v>45223</v>
      </c>
      <c r="E72" s="55">
        <v>45233.811645601854</v>
      </c>
      <c r="F72" s="43">
        <f t="shared" si="2"/>
        <v>10</v>
      </c>
      <c r="G72" t="s">
        <v>126</v>
      </c>
      <c r="H72">
        <v>0.996</v>
      </c>
      <c r="I72" s="55">
        <v>45235.479068865738</v>
      </c>
      <c r="K72" s="56">
        <f t="shared" si="3"/>
        <v>40</v>
      </c>
      <c r="L72">
        <v>758</v>
      </c>
      <c r="M72" s="37">
        <v>45244</v>
      </c>
    </row>
    <row r="73" spans="2:13" x14ac:dyDescent="0.25">
      <c r="B73" t="s">
        <v>24</v>
      </c>
      <c r="C73" t="s">
        <v>45</v>
      </c>
      <c r="D73" s="37">
        <v>45223</v>
      </c>
      <c r="E73" s="55">
        <v>45233.811645601854</v>
      </c>
      <c r="F73" s="43">
        <f t="shared" si="2"/>
        <v>10</v>
      </c>
      <c r="G73" t="s">
        <v>127</v>
      </c>
      <c r="H73">
        <v>0.747</v>
      </c>
      <c r="I73" s="55">
        <v>45235.479068865738</v>
      </c>
      <c r="K73" s="56">
        <f t="shared" si="3"/>
        <v>40</v>
      </c>
      <c r="L73">
        <v>131</v>
      </c>
      <c r="M73" s="37">
        <v>45244</v>
      </c>
    </row>
    <row r="74" spans="2:13" x14ac:dyDescent="0.25">
      <c r="B74" t="s">
        <v>24</v>
      </c>
      <c r="C74" t="s">
        <v>45</v>
      </c>
      <c r="D74" s="37">
        <v>45223</v>
      </c>
      <c r="E74" s="55">
        <v>45233.811645601854</v>
      </c>
      <c r="F74" s="43">
        <f t="shared" si="2"/>
        <v>10</v>
      </c>
      <c r="G74" t="s">
        <v>128</v>
      </c>
      <c r="H74">
        <v>0.97799999999999998</v>
      </c>
      <c r="I74" s="55">
        <v>45235.479068865738</v>
      </c>
      <c r="K74" s="56">
        <f t="shared" si="3"/>
        <v>40</v>
      </c>
      <c r="L74">
        <v>133</v>
      </c>
      <c r="M74" s="62"/>
    </row>
    <row r="75" spans="2:13" x14ac:dyDescent="0.25">
      <c r="B75" t="s">
        <v>24</v>
      </c>
      <c r="C75" t="s">
        <v>45</v>
      </c>
      <c r="D75" s="37">
        <v>45223</v>
      </c>
      <c r="E75" s="55">
        <v>45233.811645601854</v>
      </c>
      <c r="F75" s="43">
        <f t="shared" si="2"/>
        <v>10</v>
      </c>
      <c r="G75" t="s">
        <v>129</v>
      </c>
      <c r="H75">
        <v>0.83099999999999996</v>
      </c>
      <c r="I75" s="55">
        <v>45235.479068865738</v>
      </c>
      <c r="K75" s="56">
        <f t="shared" si="3"/>
        <v>40</v>
      </c>
      <c r="L75">
        <v>730</v>
      </c>
      <c r="M75" s="37">
        <v>45244</v>
      </c>
    </row>
    <row r="76" spans="2:13" x14ac:dyDescent="0.25">
      <c r="B76" t="s">
        <v>25</v>
      </c>
      <c r="C76" t="s">
        <v>43</v>
      </c>
      <c r="D76" s="37">
        <v>45223</v>
      </c>
      <c r="E76" s="55">
        <v>45233.811645601854</v>
      </c>
      <c r="F76" s="43">
        <f t="shared" si="2"/>
        <v>10</v>
      </c>
      <c r="G76" t="s">
        <v>130</v>
      </c>
      <c r="H76">
        <v>0.97599999999999998</v>
      </c>
      <c r="I76" s="55">
        <v>45235.479068865738</v>
      </c>
      <c r="K76" s="56">
        <f t="shared" si="3"/>
        <v>40</v>
      </c>
      <c r="L76">
        <v>878</v>
      </c>
      <c r="M76" s="37">
        <v>45244</v>
      </c>
    </row>
    <row r="77" spans="2:13" x14ac:dyDescent="0.25">
      <c r="B77" t="s">
        <v>26</v>
      </c>
      <c r="C77" t="s">
        <v>42</v>
      </c>
      <c r="D77" s="37">
        <v>45223</v>
      </c>
      <c r="E77" s="55">
        <v>45233.811645601854</v>
      </c>
      <c r="F77" s="43">
        <f t="shared" si="2"/>
        <v>10</v>
      </c>
      <c r="G77" t="s">
        <v>131</v>
      </c>
      <c r="H77">
        <v>1.079</v>
      </c>
      <c r="I77" s="55">
        <v>45235.479068865738</v>
      </c>
      <c r="K77" s="56">
        <f t="shared" si="3"/>
        <v>40</v>
      </c>
      <c r="L77">
        <v>0</v>
      </c>
      <c r="M77" s="37">
        <v>45244</v>
      </c>
    </row>
    <row r="78" spans="2:13" x14ac:dyDescent="0.25">
      <c r="B78" t="s">
        <v>26</v>
      </c>
      <c r="C78" t="s">
        <v>42</v>
      </c>
      <c r="D78" s="37">
        <v>45223</v>
      </c>
      <c r="E78" s="55">
        <v>45233.811645601854</v>
      </c>
      <c r="F78" s="43">
        <f t="shared" si="2"/>
        <v>10</v>
      </c>
      <c r="G78" t="s">
        <v>132</v>
      </c>
      <c r="H78">
        <v>0.91600000000000004</v>
      </c>
      <c r="I78" s="55">
        <v>45235.479068865738</v>
      </c>
      <c r="K78" s="56">
        <f t="shared" si="3"/>
        <v>40</v>
      </c>
      <c r="L78" s="51">
        <v>342</v>
      </c>
      <c r="M78" s="37">
        <v>45244</v>
      </c>
    </row>
    <row r="79" spans="2:13" x14ac:dyDescent="0.25">
      <c r="B79" t="s">
        <v>26</v>
      </c>
      <c r="C79" t="s">
        <v>43</v>
      </c>
      <c r="D79" s="37">
        <v>45223</v>
      </c>
      <c r="E79" s="55">
        <v>45233.811645601854</v>
      </c>
      <c r="F79" s="43">
        <f t="shared" si="2"/>
        <v>10</v>
      </c>
      <c r="G79" t="s">
        <v>133</v>
      </c>
      <c r="H79">
        <v>0.90800000000000003</v>
      </c>
      <c r="I79" s="55">
        <v>45235.479068865738</v>
      </c>
      <c r="K79" s="56">
        <f t="shared" si="3"/>
        <v>40</v>
      </c>
      <c r="L79">
        <v>574</v>
      </c>
      <c r="M79" s="37">
        <v>45244</v>
      </c>
    </row>
    <row r="80" spans="2:13" x14ac:dyDescent="0.25">
      <c r="B80" t="s">
        <v>17</v>
      </c>
      <c r="C80" t="s">
        <v>45</v>
      </c>
      <c r="D80" s="37">
        <v>45224</v>
      </c>
      <c r="E80" s="55">
        <v>45234.373784722222</v>
      </c>
      <c r="F80" s="43">
        <f t="shared" si="2"/>
        <v>10</v>
      </c>
      <c r="G80" t="s">
        <v>135</v>
      </c>
      <c r="H80">
        <v>0.873</v>
      </c>
      <c r="I80" s="55">
        <v>45235.947222222225</v>
      </c>
      <c r="K80" s="56">
        <f t="shared" si="3"/>
        <v>37</v>
      </c>
      <c r="L80">
        <v>408</v>
      </c>
      <c r="M80" s="37">
        <v>45244</v>
      </c>
    </row>
    <row r="81" spans="2:13" x14ac:dyDescent="0.25">
      <c r="B81" t="s">
        <v>17</v>
      </c>
      <c r="C81" t="s">
        <v>45</v>
      </c>
      <c r="D81" s="37">
        <v>45224</v>
      </c>
      <c r="E81" s="55">
        <v>45234.373780555557</v>
      </c>
      <c r="F81" s="43">
        <f t="shared" si="2"/>
        <v>10</v>
      </c>
      <c r="G81" t="s">
        <v>136</v>
      </c>
      <c r="H81">
        <v>0.88800000000000001</v>
      </c>
      <c r="I81" s="55">
        <v>45235.947222222225</v>
      </c>
      <c r="K81" s="56">
        <f t="shared" si="3"/>
        <v>37</v>
      </c>
      <c r="L81">
        <v>116</v>
      </c>
      <c r="M81" s="37">
        <v>45244</v>
      </c>
    </row>
    <row r="82" spans="2:13" x14ac:dyDescent="0.25">
      <c r="B82" t="s">
        <v>17</v>
      </c>
      <c r="C82" t="s">
        <v>45</v>
      </c>
      <c r="D82" s="37">
        <v>45224</v>
      </c>
      <c r="E82" s="55">
        <v>45234.373780555557</v>
      </c>
      <c r="F82" s="43">
        <f t="shared" si="2"/>
        <v>10</v>
      </c>
      <c r="G82" t="s">
        <v>137</v>
      </c>
      <c r="H82">
        <v>0.86399999999999999</v>
      </c>
      <c r="I82" s="55">
        <v>45235.947222222225</v>
      </c>
      <c r="K82" s="56">
        <f t="shared" si="3"/>
        <v>37</v>
      </c>
      <c r="L82">
        <v>90</v>
      </c>
      <c r="M82" s="37">
        <v>45245</v>
      </c>
    </row>
    <row r="83" spans="2:13" x14ac:dyDescent="0.25">
      <c r="B83" t="s">
        <v>18</v>
      </c>
      <c r="C83" t="s">
        <v>43</v>
      </c>
      <c r="D83" s="37">
        <v>45224</v>
      </c>
      <c r="E83" s="55">
        <v>45234.373780555557</v>
      </c>
      <c r="F83" s="43">
        <f t="shared" si="2"/>
        <v>10</v>
      </c>
      <c r="G83" t="s">
        <v>138</v>
      </c>
      <c r="H83">
        <v>0.93200000000000005</v>
      </c>
      <c r="I83" s="55">
        <v>45235.947222222225</v>
      </c>
      <c r="K83" s="56">
        <f t="shared" si="3"/>
        <v>37</v>
      </c>
      <c r="L83">
        <v>136</v>
      </c>
      <c r="M83" s="62"/>
    </row>
    <row r="84" spans="2:13" x14ac:dyDescent="0.25">
      <c r="B84" t="s">
        <v>18</v>
      </c>
      <c r="C84" t="s">
        <v>43</v>
      </c>
      <c r="D84" s="37">
        <v>45224</v>
      </c>
      <c r="E84" s="55">
        <v>45234.373780555557</v>
      </c>
      <c r="F84" s="43">
        <f t="shared" si="2"/>
        <v>10</v>
      </c>
      <c r="G84" t="s">
        <v>139</v>
      </c>
      <c r="H84">
        <v>0.82499999999999996</v>
      </c>
      <c r="I84" s="55">
        <v>45235.947222222225</v>
      </c>
      <c r="K84" s="56">
        <f t="shared" si="3"/>
        <v>37</v>
      </c>
      <c r="L84">
        <v>520</v>
      </c>
      <c r="M84" s="37">
        <v>45244</v>
      </c>
    </row>
    <row r="85" spans="2:13" x14ac:dyDescent="0.25">
      <c r="B85" t="s">
        <v>18</v>
      </c>
      <c r="C85" t="s">
        <v>43</v>
      </c>
      <c r="D85" s="37">
        <v>45224</v>
      </c>
      <c r="E85" s="55">
        <v>45234.373780555557</v>
      </c>
      <c r="F85" s="43">
        <f t="shared" si="2"/>
        <v>10</v>
      </c>
      <c r="G85" t="s">
        <v>140</v>
      </c>
      <c r="H85">
        <v>0.71</v>
      </c>
      <c r="I85" s="55">
        <v>45235.947222222225</v>
      </c>
      <c r="K85" s="56">
        <f t="shared" si="3"/>
        <v>37</v>
      </c>
      <c r="L85">
        <v>267</v>
      </c>
      <c r="M85" s="37">
        <v>45244</v>
      </c>
    </row>
    <row r="86" spans="2:13" x14ac:dyDescent="0.25">
      <c r="B86" t="s">
        <v>20</v>
      </c>
      <c r="C86" t="s">
        <v>42</v>
      </c>
      <c r="D86" s="37">
        <v>45224</v>
      </c>
      <c r="E86" s="55">
        <v>45234.373780555557</v>
      </c>
      <c r="F86" s="43">
        <f t="shared" si="2"/>
        <v>10</v>
      </c>
      <c r="G86" t="s">
        <v>141</v>
      </c>
      <c r="H86">
        <v>0.85</v>
      </c>
      <c r="I86" s="55">
        <v>45235.947222222225</v>
      </c>
      <c r="K86" s="56">
        <f t="shared" si="3"/>
        <v>37</v>
      </c>
      <c r="L86">
        <v>537</v>
      </c>
      <c r="M86" s="37">
        <v>45244</v>
      </c>
    </row>
    <row r="87" spans="2:13" x14ac:dyDescent="0.25">
      <c r="B87" t="s">
        <v>20</v>
      </c>
      <c r="C87" t="s">
        <v>42</v>
      </c>
      <c r="D87" s="37">
        <v>45224</v>
      </c>
      <c r="E87" s="55">
        <v>45234.373780555557</v>
      </c>
      <c r="F87" s="43">
        <f t="shared" si="2"/>
        <v>10</v>
      </c>
      <c r="G87" t="s">
        <v>142</v>
      </c>
      <c r="H87">
        <v>0.81799999999999995</v>
      </c>
      <c r="I87" s="55">
        <v>45235.947222222225</v>
      </c>
      <c r="K87" s="56">
        <f t="shared" si="3"/>
        <v>37</v>
      </c>
      <c r="L87">
        <v>499</v>
      </c>
      <c r="M87" s="37">
        <v>45244</v>
      </c>
    </row>
    <row r="88" spans="2:13" x14ac:dyDescent="0.25">
      <c r="B88" t="s">
        <v>20</v>
      </c>
      <c r="C88" t="s">
        <v>42</v>
      </c>
      <c r="D88" s="37">
        <v>45224</v>
      </c>
      <c r="E88" s="55">
        <v>45234.373780555557</v>
      </c>
      <c r="F88" s="43">
        <f t="shared" si="2"/>
        <v>10</v>
      </c>
      <c r="G88" t="s">
        <v>143</v>
      </c>
      <c r="H88">
        <v>0.68500000000000005</v>
      </c>
      <c r="I88" s="55">
        <v>45235.947222222225</v>
      </c>
      <c r="K88" s="56">
        <f t="shared" si="3"/>
        <v>37</v>
      </c>
      <c r="L88">
        <v>39</v>
      </c>
      <c r="M88" s="37">
        <v>45244</v>
      </c>
    </row>
    <row r="89" spans="2:13" x14ac:dyDescent="0.25">
      <c r="B89" t="s">
        <v>18</v>
      </c>
      <c r="C89" t="s">
        <v>44</v>
      </c>
      <c r="D89" s="37">
        <v>45226</v>
      </c>
      <c r="E89" s="55">
        <v>45235.968151273148</v>
      </c>
      <c r="F89" s="43">
        <f t="shared" si="2"/>
        <v>9</v>
      </c>
      <c r="G89" t="s">
        <v>145</v>
      </c>
      <c r="H89">
        <v>0.96399999999999997</v>
      </c>
      <c r="I89" s="60">
        <v>45237.573611111111</v>
      </c>
      <c r="K89" s="56">
        <f t="shared" si="3"/>
        <v>38</v>
      </c>
      <c r="L89">
        <v>2</v>
      </c>
      <c r="M89" s="62"/>
    </row>
    <row r="90" spans="2:13" x14ac:dyDescent="0.25">
      <c r="B90" t="s">
        <v>18</v>
      </c>
      <c r="C90" t="s">
        <v>44</v>
      </c>
      <c r="D90" s="37">
        <v>45226</v>
      </c>
      <c r="E90" s="55">
        <v>45235.968151273148</v>
      </c>
      <c r="F90" s="43">
        <f t="shared" si="2"/>
        <v>9</v>
      </c>
      <c r="G90" t="s">
        <v>146</v>
      </c>
      <c r="H90">
        <v>0.749</v>
      </c>
      <c r="I90" s="60">
        <v>45237.573611111111</v>
      </c>
      <c r="K90" s="56">
        <f t="shared" si="3"/>
        <v>38</v>
      </c>
      <c r="L90">
        <v>66</v>
      </c>
      <c r="M90" s="62"/>
    </row>
    <row r="91" spans="2:13" x14ac:dyDescent="0.25">
      <c r="B91" t="s">
        <v>18</v>
      </c>
      <c r="C91" t="s">
        <v>44</v>
      </c>
      <c r="D91" s="37">
        <v>45226</v>
      </c>
      <c r="E91" s="55">
        <v>45235.968151273148</v>
      </c>
      <c r="F91" s="43">
        <f t="shared" si="2"/>
        <v>9</v>
      </c>
      <c r="G91" t="s">
        <v>147</v>
      </c>
      <c r="H91">
        <v>0.64100000000000001</v>
      </c>
      <c r="I91" s="60">
        <v>45237.573611111111</v>
      </c>
      <c r="K91" s="56">
        <f t="shared" si="3"/>
        <v>38</v>
      </c>
      <c r="L91">
        <v>42</v>
      </c>
      <c r="M91" s="62">
        <v>45246</v>
      </c>
    </row>
    <row r="92" spans="2:13" x14ac:dyDescent="0.25">
      <c r="B92" t="s">
        <v>20</v>
      </c>
      <c r="C92" t="s">
        <v>43</v>
      </c>
      <c r="D92" s="37">
        <v>45227</v>
      </c>
      <c r="E92" s="55">
        <v>45236.775023148148</v>
      </c>
      <c r="F92" s="43">
        <f t="shared" si="2"/>
        <v>9</v>
      </c>
      <c r="G92" t="s">
        <v>148</v>
      </c>
      <c r="H92">
        <v>1.018</v>
      </c>
      <c r="I92" s="60">
        <v>45238.333333333336</v>
      </c>
      <c r="K92" s="56">
        <f t="shared" si="3"/>
        <v>37</v>
      </c>
      <c r="L92">
        <v>634</v>
      </c>
      <c r="M92" s="62">
        <v>45246</v>
      </c>
    </row>
    <row r="93" spans="2:13" x14ac:dyDescent="0.25">
      <c r="B93" t="s">
        <v>20</v>
      </c>
      <c r="C93" t="s">
        <v>43</v>
      </c>
      <c r="D93" s="37">
        <v>45227</v>
      </c>
      <c r="E93" s="55">
        <v>45236.775023148148</v>
      </c>
      <c r="F93" s="43">
        <f t="shared" ref="F93:F100" si="4">_xlfn.DAYS(E93,D93)</f>
        <v>9</v>
      </c>
      <c r="G93" t="s">
        <v>153</v>
      </c>
      <c r="H93">
        <v>1.21</v>
      </c>
      <c r="I93" s="60">
        <v>45238.333333333336</v>
      </c>
      <c r="K93" s="56">
        <f t="shared" si="3"/>
        <v>37</v>
      </c>
      <c r="L93">
        <v>803</v>
      </c>
      <c r="M93" s="62">
        <v>45247</v>
      </c>
    </row>
    <row r="94" spans="2:13" x14ac:dyDescent="0.25">
      <c r="B94" t="s">
        <v>20</v>
      </c>
      <c r="C94" t="s">
        <v>43</v>
      </c>
      <c r="D94" s="37">
        <v>45227</v>
      </c>
      <c r="E94" s="55">
        <v>45236.775023148148</v>
      </c>
      <c r="F94" s="43">
        <f t="shared" si="4"/>
        <v>9</v>
      </c>
      <c r="G94" t="s">
        <v>154</v>
      </c>
      <c r="H94">
        <v>1.0369999999999999</v>
      </c>
      <c r="I94" s="60">
        <v>45238.333333333336</v>
      </c>
      <c r="K94" s="56">
        <f t="shared" si="3"/>
        <v>37</v>
      </c>
      <c r="L94">
        <v>504</v>
      </c>
      <c r="M94" s="62">
        <v>45246</v>
      </c>
    </row>
    <row r="95" spans="2:13" x14ac:dyDescent="0.25">
      <c r="B95" t="s">
        <v>18</v>
      </c>
      <c r="C95" t="s">
        <v>45</v>
      </c>
      <c r="D95" s="37">
        <v>45228</v>
      </c>
      <c r="E95" s="55">
        <v>45238.361111111109</v>
      </c>
      <c r="F95" s="43">
        <f t="shared" si="4"/>
        <v>10</v>
      </c>
      <c r="G95" t="s">
        <v>155</v>
      </c>
      <c r="H95">
        <v>1.0229999999999999</v>
      </c>
      <c r="I95" s="60">
        <v>45239.875</v>
      </c>
      <c r="K95" s="56">
        <f>INT((I95-E95)*24)</f>
        <v>36</v>
      </c>
      <c r="L95">
        <v>753</v>
      </c>
      <c r="M95" s="62">
        <v>45247</v>
      </c>
    </row>
    <row r="96" spans="2:13" x14ac:dyDescent="0.25">
      <c r="B96" t="s">
        <v>18</v>
      </c>
      <c r="C96" t="s">
        <v>45</v>
      </c>
      <c r="D96" s="37">
        <v>45228</v>
      </c>
      <c r="E96" s="55">
        <v>45238.361111111109</v>
      </c>
      <c r="F96" s="43">
        <f t="shared" si="4"/>
        <v>10</v>
      </c>
      <c r="G96" t="s">
        <v>156</v>
      </c>
      <c r="H96">
        <v>0.496</v>
      </c>
      <c r="I96" s="60">
        <v>45239.875</v>
      </c>
      <c r="K96" s="56">
        <f t="shared" si="3"/>
        <v>36</v>
      </c>
      <c r="L96">
        <v>70</v>
      </c>
      <c r="M96" s="62">
        <v>45247</v>
      </c>
    </row>
    <row r="97" spans="2:13" x14ac:dyDescent="0.25">
      <c r="B97" t="s">
        <v>18</v>
      </c>
      <c r="C97" t="s">
        <v>45</v>
      </c>
      <c r="D97" s="37">
        <v>45228</v>
      </c>
      <c r="E97" s="55">
        <v>45238.361111111109</v>
      </c>
      <c r="F97" s="43">
        <f t="shared" si="4"/>
        <v>10</v>
      </c>
      <c r="G97" t="s">
        <v>157</v>
      </c>
      <c r="H97">
        <v>1.085</v>
      </c>
      <c r="I97" s="60">
        <v>45239.875</v>
      </c>
      <c r="K97" s="56">
        <f t="shared" si="3"/>
        <v>36</v>
      </c>
      <c r="L97">
        <v>678</v>
      </c>
      <c r="M97" s="62">
        <v>45247</v>
      </c>
    </row>
    <row r="98" spans="2:13" x14ac:dyDescent="0.25">
      <c r="B98" t="s">
        <v>17</v>
      </c>
      <c r="C98" t="s">
        <v>48</v>
      </c>
      <c r="D98" s="37">
        <v>45230</v>
      </c>
      <c r="E98" s="55">
        <v>45239.361111053244</v>
      </c>
      <c r="F98" s="43">
        <f t="shared" si="4"/>
        <v>9</v>
      </c>
      <c r="G98" t="s">
        <v>158</v>
      </c>
      <c r="H98">
        <v>1.2050000000000001</v>
      </c>
      <c r="I98" s="60">
        <v>45240.875</v>
      </c>
      <c r="K98" s="56">
        <f t="shared" si="3"/>
        <v>36</v>
      </c>
      <c r="L98">
        <v>2</v>
      </c>
      <c r="M98" s="37">
        <v>45249</v>
      </c>
    </row>
    <row r="99" spans="2:13" x14ac:dyDescent="0.25">
      <c r="B99" t="s">
        <v>17</v>
      </c>
      <c r="C99" t="s">
        <v>48</v>
      </c>
      <c r="D99" s="37">
        <v>45230</v>
      </c>
      <c r="E99" s="55">
        <v>45239.361111053244</v>
      </c>
      <c r="F99" s="43">
        <f t="shared" si="4"/>
        <v>9</v>
      </c>
      <c r="G99" t="s">
        <v>159</v>
      </c>
      <c r="H99">
        <v>0.85599999999999998</v>
      </c>
      <c r="I99" s="60">
        <v>45240.875</v>
      </c>
      <c r="K99" s="56">
        <f t="shared" si="3"/>
        <v>36</v>
      </c>
      <c r="L99">
        <v>405</v>
      </c>
      <c r="M99" s="37">
        <v>45248</v>
      </c>
    </row>
    <row r="100" spans="2:13" x14ac:dyDescent="0.25">
      <c r="B100" t="s">
        <v>24</v>
      </c>
      <c r="C100" t="s">
        <v>48</v>
      </c>
      <c r="D100" s="37">
        <v>45230</v>
      </c>
      <c r="E100" s="55">
        <v>45239.361111053244</v>
      </c>
      <c r="F100" s="43">
        <f t="shared" si="4"/>
        <v>9</v>
      </c>
      <c r="G100" t="s">
        <v>160</v>
      </c>
      <c r="H100">
        <v>1.0720000000000001</v>
      </c>
      <c r="I100" s="60">
        <v>45240.875</v>
      </c>
      <c r="K100" s="56">
        <f t="shared" si="3"/>
        <v>36</v>
      </c>
      <c r="L100">
        <v>362</v>
      </c>
      <c r="M100" s="37">
        <v>45248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5"/>
  <sheetViews>
    <sheetView workbookViewId="0">
      <selection activeCell="N7" sqref="N7"/>
    </sheetView>
  </sheetViews>
  <sheetFormatPr defaultRowHeight="15" x14ac:dyDescent="0.25"/>
  <cols>
    <col min="1" max="1" width="15" style="51" customWidth="1"/>
    <col min="2" max="2" width="12.140625" style="51" customWidth="1"/>
    <col min="3" max="3" width="11.140625" style="51" customWidth="1"/>
    <col min="4" max="4" width="9.28515625" style="51" customWidth="1"/>
    <col min="5" max="5" width="19.7109375" style="51" customWidth="1"/>
    <col min="6" max="6" width="15.28515625" style="51" customWidth="1"/>
    <col min="7" max="7" width="14.140625" style="51" customWidth="1"/>
    <col min="8" max="8" width="13.5703125" style="51" customWidth="1"/>
    <col min="9" max="9" width="10.42578125" style="51" customWidth="1"/>
    <col min="10" max="10" width="16.85546875" style="51" customWidth="1"/>
    <col min="11" max="11" width="11.28515625" style="51" customWidth="1"/>
    <col min="12" max="16384" width="9.140625" style="51"/>
  </cols>
  <sheetData>
    <row r="1" spans="1:11" ht="15" customHeight="1" x14ac:dyDescent="0.25">
      <c r="A1" t="s">
        <v>198</v>
      </c>
      <c r="B1" t="s">
        <v>0</v>
      </c>
      <c r="C1" t="s">
        <v>182</v>
      </c>
      <c r="D1" t="s">
        <v>183</v>
      </c>
      <c r="E1" t="s">
        <v>190</v>
      </c>
      <c r="F1" s="43" t="s">
        <v>191</v>
      </c>
      <c r="G1" t="s">
        <v>199</v>
      </c>
      <c r="H1" t="s">
        <v>28</v>
      </c>
      <c r="I1" t="s">
        <v>168</v>
      </c>
      <c r="J1" s="56" t="s">
        <v>200</v>
      </c>
      <c r="K1" t="s">
        <v>201</v>
      </c>
    </row>
    <row r="2" spans="1:11" ht="15" customHeight="1" x14ac:dyDescent="0.25">
      <c r="A2" t="s">
        <v>179</v>
      </c>
      <c r="B2" t="s">
        <v>188</v>
      </c>
      <c r="C2" t="s">
        <v>181</v>
      </c>
      <c r="D2" s="1">
        <v>16</v>
      </c>
      <c r="E2" t="s">
        <v>39</v>
      </c>
      <c r="F2" s="79">
        <v>45222</v>
      </c>
      <c r="G2" s="74" t="s">
        <v>192</v>
      </c>
      <c r="H2" t="s">
        <v>178</v>
      </c>
      <c r="I2" s="78">
        <v>0</v>
      </c>
      <c r="J2" s="67">
        <f>Table16[[#This Row],[Spores]]/0.00148087354061701</f>
        <v>0</v>
      </c>
      <c r="K2" s="67">
        <f>Table16[[#This Row],[Estimated_Conc_mL]]*100*5</f>
        <v>0</v>
      </c>
    </row>
    <row r="3" spans="1:11" ht="15" customHeight="1" x14ac:dyDescent="0.25">
      <c r="A3" t="s">
        <v>179</v>
      </c>
      <c r="B3" t="s">
        <v>189</v>
      </c>
      <c r="C3" t="s">
        <v>181</v>
      </c>
      <c r="D3" s="1">
        <v>32</v>
      </c>
      <c r="E3" t="s">
        <v>41</v>
      </c>
      <c r="F3" s="79">
        <v>45222</v>
      </c>
      <c r="G3" t="s">
        <v>113</v>
      </c>
      <c r="H3" t="s">
        <v>177</v>
      </c>
      <c r="I3" s="67">
        <v>5</v>
      </c>
      <c r="J3" s="67">
        <f>Table16[[#This Row],[Spores]]/0.00148087354061701</f>
        <v>3376.3855338496601</v>
      </c>
      <c r="K3" s="67">
        <f>Table16[[#This Row],[Estimated_Conc_mL]]*100*5</f>
        <v>1688192.7669248299</v>
      </c>
    </row>
    <row r="4" spans="1:11" ht="15" customHeight="1" x14ac:dyDescent="0.25">
      <c r="A4" t="s">
        <v>179</v>
      </c>
      <c r="B4" t="s">
        <v>187</v>
      </c>
      <c r="C4" t="s">
        <v>181</v>
      </c>
      <c r="D4" s="1">
        <v>8</v>
      </c>
      <c r="E4" t="s">
        <v>44</v>
      </c>
      <c r="F4" s="79">
        <v>45222</v>
      </c>
      <c r="G4" s="74" t="s">
        <v>192</v>
      </c>
      <c r="H4" t="s">
        <v>178</v>
      </c>
      <c r="I4" s="67">
        <v>6</v>
      </c>
      <c r="J4" s="67">
        <f>Table16[[#This Row],[Spores]]/0.00148087354061701</f>
        <v>4051.6626406195924</v>
      </c>
      <c r="K4" s="67">
        <f>Table16[[#This Row],[Estimated_Conc_mL]]*100*5</f>
        <v>2025831.3203097961</v>
      </c>
    </row>
    <row r="5" spans="1:11" ht="15" customHeight="1" x14ac:dyDescent="0.25">
      <c r="A5" t="s">
        <v>179</v>
      </c>
      <c r="B5" t="s">
        <v>189</v>
      </c>
      <c r="C5" t="s">
        <v>181</v>
      </c>
      <c r="D5" s="1">
        <v>32</v>
      </c>
      <c r="E5" t="s">
        <v>43</v>
      </c>
      <c r="F5" s="79">
        <v>45223</v>
      </c>
      <c r="G5" t="s">
        <v>113</v>
      </c>
      <c r="H5" t="s">
        <v>177</v>
      </c>
      <c r="I5" s="67">
        <v>13</v>
      </c>
      <c r="J5" s="67">
        <f>Table16[[#This Row],[Spores]]/0.00148087354061701</f>
        <v>8778.6023880091161</v>
      </c>
      <c r="K5" s="67">
        <f>Table16[[#This Row],[Estimated_Conc_mL]]*100*5</f>
        <v>4389301.194004558</v>
      </c>
    </row>
    <row r="6" spans="1:11" ht="15" customHeight="1" x14ac:dyDescent="0.25">
      <c r="A6" t="s">
        <v>179</v>
      </c>
      <c r="B6" t="s">
        <v>188</v>
      </c>
      <c r="C6" t="s">
        <v>181</v>
      </c>
      <c r="D6" s="1">
        <v>16</v>
      </c>
      <c r="E6" t="s">
        <v>39</v>
      </c>
      <c r="F6" s="79">
        <v>45222</v>
      </c>
      <c r="G6" t="s">
        <v>113</v>
      </c>
      <c r="H6" t="s">
        <v>177</v>
      </c>
      <c r="I6" s="67">
        <v>14</v>
      </c>
      <c r="J6" s="67">
        <f>Table16[[#This Row],[Spores]]/0.00148087354061701</f>
        <v>9453.8794947790484</v>
      </c>
      <c r="K6" s="67">
        <f>Table16[[#This Row],[Estimated_Conc_mL]]*100*5</f>
        <v>4726939.7473895242</v>
      </c>
    </row>
    <row r="7" spans="1:11" ht="15" customHeight="1" x14ac:dyDescent="0.25">
      <c r="A7" t="s">
        <v>179</v>
      </c>
      <c r="B7" t="s">
        <v>188</v>
      </c>
      <c r="C7" t="s">
        <v>181</v>
      </c>
      <c r="D7" s="1">
        <v>16</v>
      </c>
      <c r="E7" t="s">
        <v>179</v>
      </c>
      <c r="F7" s="79">
        <v>45239</v>
      </c>
      <c r="G7" t="s">
        <v>113</v>
      </c>
      <c r="H7" t="s">
        <v>178</v>
      </c>
      <c r="I7" s="67">
        <v>28</v>
      </c>
      <c r="J7" s="67">
        <f>Table16[[#This Row],[Spores]]/0.00148087354061701</f>
        <v>18907.758989558097</v>
      </c>
      <c r="K7" s="67">
        <f>Table16[[#This Row],[Estimated_Conc_mL]]*100*5</f>
        <v>9453879.4947790485</v>
      </c>
    </row>
    <row r="8" spans="1:11" ht="15" customHeight="1" x14ac:dyDescent="0.25">
      <c r="A8" t="s">
        <v>179</v>
      </c>
      <c r="B8" t="s">
        <v>187</v>
      </c>
      <c r="C8" t="s">
        <v>181</v>
      </c>
      <c r="D8" s="1">
        <v>8</v>
      </c>
      <c r="E8" t="s">
        <v>45</v>
      </c>
      <c r="F8" s="79">
        <v>45223</v>
      </c>
      <c r="G8" s="74" t="s">
        <v>192</v>
      </c>
      <c r="H8" t="s">
        <v>178</v>
      </c>
      <c r="I8" s="67">
        <v>34</v>
      </c>
      <c r="J8" s="67">
        <f>Table16[[#This Row],[Spores]]/0.00148087354061701</f>
        <v>22959.421630177691</v>
      </c>
      <c r="K8" s="67">
        <f>Table16[[#This Row],[Estimated_Conc_mL]]*100*5</f>
        <v>11479710.815088844</v>
      </c>
    </row>
    <row r="9" spans="1:11" ht="15" customHeight="1" x14ac:dyDescent="0.25">
      <c r="A9" t="s">
        <v>179</v>
      </c>
      <c r="B9" t="s">
        <v>187</v>
      </c>
      <c r="C9" t="s">
        <v>181</v>
      </c>
      <c r="D9" s="1">
        <v>8</v>
      </c>
      <c r="E9" t="s">
        <v>42</v>
      </c>
      <c r="F9" s="79">
        <v>45222</v>
      </c>
      <c r="G9" s="74" t="s">
        <v>192</v>
      </c>
      <c r="H9" t="s">
        <v>178</v>
      </c>
      <c r="I9" s="67">
        <v>36</v>
      </c>
      <c r="J9" s="67">
        <f>Table16[[#This Row],[Spores]]/0.00148087354061701</f>
        <v>24309.975843717551</v>
      </c>
      <c r="K9" s="67">
        <f>Table16[[#This Row],[Estimated_Conc_mL]]*100*5</f>
        <v>12154987.921858776</v>
      </c>
    </row>
    <row r="10" spans="1:11" ht="15" customHeight="1" x14ac:dyDescent="0.25">
      <c r="A10" t="s">
        <v>179</v>
      </c>
      <c r="B10" t="s">
        <v>187</v>
      </c>
      <c r="C10" t="s">
        <v>181</v>
      </c>
      <c r="D10" s="1">
        <v>8</v>
      </c>
      <c r="E10" t="s">
        <v>41</v>
      </c>
      <c r="F10" s="79">
        <v>45222</v>
      </c>
      <c r="G10" s="74" t="s">
        <v>192</v>
      </c>
      <c r="H10" t="s">
        <v>178</v>
      </c>
      <c r="I10" s="67">
        <v>38</v>
      </c>
      <c r="J10" s="67">
        <f>Table16[[#This Row],[Spores]]/0.00148087354061701</f>
        <v>25660.530057257416</v>
      </c>
      <c r="K10" s="67">
        <f>Table16[[#This Row],[Estimated_Conc_mL]]*100*5</f>
        <v>12830265.028628707</v>
      </c>
    </row>
    <row r="11" spans="1:11" ht="15" customHeight="1" x14ac:dyDescent="0.25">
      <c r="A11" t="s">
        <v>179</v>
      </c>
      <c r="B11" t="s">
        <v>184</v>
      </c>
      <c r="C11" t="s">
        <v>180</v>
      </c>
      <c r="D11" s="1">
        <v>8</v>
      </c>
      <c r="E11" t="s">
        <v>39</v>
      </c>
      <c r="F11" s="79">
        <v>45222</v>
      </c>
      <c r="G11" s="74" t="s">
        <v>192</v>
      </c>
      <c r="H11" t="s">
        <v>178</v>
      </c>
      <c r="I11" s="78">
        <v>0</v>
      </c>
      <c r="J11" s="67">
        <f>Table16[[#This Row],[Spores]]/0.00148087354061701</f>
        <v>0</v>
      </c>
      <c r="K11" s="67">
        <f>Table16[[#This Row],[Estimated_Conc_mL]]*100*5</f>
        <v>0</v>
      </c>
    </row>
    <row r="12" spans="1:11" ht="15" customHeight="1" x14ac:dyDescent="0.25">
      <c r="A12" t="s">
        <v>179</v>
      </c>
      <c r="B12" t="s">
        <v>189</v>
      </c>
      <c r="C12" t="s">
        <v>181</v>
      </c>
      <c r="D12" s="1">
        <v>32</v>
      </c>
      <c r="E12" t="s">
        <v>43</v>
      </c>
      <c r="F12" s="79">
        <v>45223</v>
      </c>
      <c r="G12" t="s">
        <v>113</v>
      </c>
      <c r="H12" t="s">
        <v>177</v>
      </c>
      <c r="I12" s="67">
        <v>51</v>
      </c>
      <c r="J12" s="67">
        <f>Table16[[#This Row],[Spores]]/0.00148087354061701</f>
        <v>34439.132445266536</v>
      </c>
      <c r="K12" s="67">
        <f>Table16[[#This Row],[Estimated_Conc_mL]]*100*5</f>
        <v>17219566.222633269</v>
      </c>
    </row>
    <row r="13" spans="1:11" ht="15" customHeight="1" x14ac:dyDescent="0.25">
      <c r="A13" t="s">
        <v>179</v>
      </c>
      <c r="B13" s="75" t="s">
        <v>189</v>
      </c>
      <c r="C13" s="75" t="s">
        <v>181</v>
      </c>
      <c r="D13" s="77">
        <v>32</v>
      </c>
      <c r="E13" t="s">
        <v>40</v>
      </c>
      <c r="F13" s="79">
        <v>45222</v>
      </c>
      <c r="G13" s="74" t="s">
        <v>192</v>
      </c>
      <c r="H13" t="s">
        <v>178</v>
      </c>
      <c r="I13" s="67">
        <v>58</v>
      </c>
      <c r="J13" s="67">
        <f>Table16[[#This Row],[Spores]]/0.00148087354061701</f>
        <v>39166.072192656058</v>
      </c>
      <c r="K13" s="67">
        <f>Table16[[#This Row],[Estimated_Conc_mL]]*100*5</f>
        <v>19583036.096328028</v>
      </c>
    </row>
    <row r="14" spans="1:11" ht="15" customHeight="1" x14ac:dyDescent="0.25">
      <c r="A14" t="s">
        <v>179</v>
      </c>
      <c r="B14" t="s">
        <v>189</v>
      </c>
      <c r="C14" t="s">
        <v>181</v>
      </c>
      <c r="D14" s="1">
        <v>32</v>
      </c>
      <c r="E14" t="s">
        <v>43</v>
      </c>
      <c r="F14" s="79">
        <v>45223</v>
      </c>
      <c r="G14" s="74" t="s">
        <v>192</v>
      </c>
      <c r="H14" t="s">
        <v>178</v>
      </c>
      <c r="I14" s="67">
        <v>61</v>
      </c>
      <c r="J14" s="67">
        <f>Table16[[#This Row],[Spores]]/0.00148087354061701</f>
        <v>41191.903512965851</v>
      </c>
      <c r="K14" s="67">
        <f>Table16[[#This Row],[Estimated_Conc_mL]]*100*5</f>
        <v>20595951.756482925</v>
      </c>
    </row>
    <row r="15" spans="1:11" ht="15" customHeight="1" x14ac:dyDescent="0.25">
      <c r="A15" t="s">
        <v>179</v>
      </c>
      <c r="B15" t="s">
        <v>187</v>
      </c>
      <c r="C15" t="s">
        <v>181</v>
      </c>
      <c r="D15" s="1">
        <v>8</v>
      </c>
      <c r="E15" t="s">
        <v>45</v>
      </c>
      <c r="F15" s="79">
        <v>45223</v>
      </c>
      <c r="G15" s="74" t="s">
        <v>192</v>
      </c>
      <c r="H15" t="s">
        <v>178</v>
      </c>
      <c r="I15" s="67">
        <v>61</v>
      </c>
      <c r="J15" s="67">
        <f>Table16[[#This Row],[Spores]]/0.00148087354061701</f>
        <v>41191.903512965851</v>
      </c>
      <c r="K15" s="67">
        <f>Table16[[#This Row],[Estimated_Conc_mL]]*100*5</f>
        <v>20595951.756482925</v>
      </c>
    </row>
    <row r="16" spans="1:11" ht="15" customHeight="1" x14ac:dyDescent="0.25">
      <c r="A16" t="s">
        <v>179</v>
      </c>
      <c r="B16" t="s">
        <v>188</v>
      </c>
      <c r="C16" t="s">
        <v>181</v>
      </c>
      <c r="D16" s="1">
        <v>16</v>
      </c>
      <c r="E16" t="s">
        <v>43</v>
      </c>
      <c r="F16" s="79">
        <v>45223</v>
      </c>
      <c r="G16" s="74" t="s">
        <v>192</v>
      </c>
      <c r="H16" t="s">
        <v>178</v>
      </c>
      <c r="I16" s="67">
        <v>79</v>
      </c>
      <c r="J16" s="67">
        <f>Table16[[#This Row],[Spores]]/0.00148087354061701</f>
        <v>53346.891434824633</v>
      </c>
      <c r="K16" s="67">
        <f>Table16[[#This Row],[Estimated_Conc_mL]]*100*5</f>
        <v>26673445.717412315</v>
      </c>
    </row>
    <row r="17" spans="1:11" ht="15" customHeight="1" x14ac:dyDescent="0.25">
      <c r="A17" t="s">
        <v>179</v>
      </c>
      <c r="B17" t="s">
        <v>187</v>
      </c>
      <c r="C17" t="s">
        <v>181</v>
      </c>
      <c r="D17" s="1">
        <v>8</v>
      </c>
      <c r="E17" t="s">
        <v>43</v>
      </c>
      <c r="F17" s="79">
        <v>45222</v>
      </c>
      <c r="G17" s="74" t="s">
        <v>192</v>
      </c>
      <c r="H17" t="s">
        <v>178</v>
      </c>
      <c r="I17" s="67">
        <v>81</v>
      </c>
      <c r="J17" s="67">
        <f>Table16[[#This Row],[Spores]]/0.00148087354061701</f>
        <v>54697.445648364497</v>
      </c>
      <c r="K17" s="67">
        <f>Table16[[#This Row],[Estimated_Conc_mL]]*100*5</f>
        <v>27348722.82418225</v>
      </c>
    </row>
    <row r="18" spans="1:11" ht="15" customHeight="1" x14ac:dyDescent="0.25">
      <c r="A18" t="s">
        <v>179</v>
      </c>
      <c r="B18" t="s">
        <v>189</v>
      </c>
      <c r="C18" t="s">
        <v>181</v>
      </c>
      <c r="D18" s="1">
        <v>32</v>
      </c>
      <c r="E18" t="s">
        <v>44</v>
      </c>
      <c r="F18" s="79">
        <v>45230</v>
      </c>
      <c r="G18" t="s">
        <v>113</v>
      </c>
      <c r="H18" t="s">
        <v>177</v>
      </c>
      <c r="I18" s="67">
        <v>86</v>
      </c>
      <c r="J18" s="67">
        <f>Table16[[#This Row],[Spores]]/0.00148087354061701</f>
        <v>58073.831182214155</v>
      </c>
      <c r="K18" s="67">
        <f>Table16[[#This Row],[Estimated_Conc_mL]]*100*5</f>
        <v>29036915.591107078</v>
      </c>
    </row>
    <row r="19" spans="1:11" ht="15" customHeight="1" x14ac:dyDescent="0.25">
      <c r="A19" t="s">
        <v>179</v>
      </c>
      <c r="B19" t="s">
        <v>188</v>
      </c>
      <c r="C19" t="s">
        <v>181</v>
      </c>
      <c r="D19" s="1">
        <v>16</v>
      </c>
      <c r="E19" t="s">
        <v>44</v>
      </c>
      <c r="F19" s="79">
        <v>45230</v>
      </c>
      <c r="G19" t="s">
        <v>113</v>
      </c>
      <c r="H19" t="s">
        <v>177</v>
      </c>
      <c r="I19" s="67">
        <v>94</v>
      </c>
      <c r="J19" s="67">
        <f>Table16[[#This Row],[Spores]]/0.00148087354061701</f>
        <v>63476.048036373613</v>
      </c>
      <c r="K19" s="67">
        <f>Table16[[#This Row],[Estimated_Conc_mL]]*100*5</f>
        <v>31738024.018186808</v>
      </c>
    </row>
    <row r="20" spans="1:11" ht="15" customHeight="1" x14ac:dyDescent="0.25">
      <c r="A20" t="s">
        <v>179</v>
      </c>
      <c r="B20" t="s">
        <v>188</v>
      </c>
      <c r="C20" t="s">
        <v>181</v>
      </c>
      <c r="D20" s="1">
        <v>16</v>
      </c>
      <c r="E20" t="s">
        <v>43</v>
      </c>
      <c r="F20" s="79">
        <v>45223</v>
      </c>
      <c r="G20" t="s">
        <v>113</v>
      </c>
      <c r="H20" t="s">
        <v>178</v>
      </c>
      <c r="I20" s="67">
        <v>95</v>
      </c>
      <c r="J20" s="67">
        <f>Table16[[#This Row],[Spores]]/0.00148087354061701</f>
        <v>64151.325143143542</v>
      </c>
      <c r="K20" s="67">
        <f>Table16[[#This Row],[Estimated_Conc_mL]]*100*5</f>
        <v>32075662.571571771</v>
      </c>
    </row>
    <row r="21" spans="1:11" ht="15" customHeight="1" x14ac:dyDescent="0.25">
      <c r="A21" t="s">
        <v>179</v>
      </c>
      <c r="B21" t="s">
        <v>189</v>
      </c>
      <c r="C21" t="s">
        <v>181</v>
      </c>
      <c r="D21" s="1">
        <v>32</v>
      </c>
      <c r="E21" t="s">
        <v>43</v>
      </c>
      <c r="F21" s="79">
        <v>45223</v>
      </c>
      <c r="G21" t="s">
        <v>113</v>
      </c>
      <c r="H21" t="s">
        <v>177</v>
      </c>
      <c r="I21" s="67">
        <v>99</v>
      </c>
      <c r="J21" s="67">
        <f>Table16[[#This Row],[Spores]]/0.00148087354061701</f>
        <v>66852.433570223264</v>
      </c>
      <c r="K21" s="67">
        <f>Table16[[#This Row],[Estimated_Conc_mL]]*100*5</f>
        <v>33426216.785111632</v>
      </c>
    </row>
    <row r="22" spans="1:11" ht="15" customHeight="1" x14ac:dyDescent="0.25">
      <c r="A22" t="s">
        <v>179</v>
      </c>
      <c r="B22" t="s">
        <v>188</v>
      </c>
      <c r="C22" t="s">
        <v>181</v>
      </c>
      <c r="D22" s="1">
        <v>16</v>
      </c>
      <c r="E22" t="s">
        <v>44</v>
      </c>
      <c r="F22" s="79">
        <v>45230</v>
      </c>
      <c r="G22" t="s">
        <v>113</v>
      </c>
      <c r="H22" t="s">
        <v>177</v>
      </c>
      <c r="I22" s="67">
        <v>105</v>
      </c>
      <c r="J22" s="67">
        <f>Table16[[#This Row],[Spores]]/0.00148087354061701</f>
        <v>70904.096210842865</v>
      </c>
      <c r="K22" s="67">
        <f>Table16[[#This Row],[Estimated_Conc_mL]]*100*5</f>
        <v>35452048.105421431</v>
      </c>
    </row>
    <row r="23" spans="1:11" ht="15" customHeight="1" x14ac:dyDescent="0.25">
      <c r="A23" t="s">
        <v>179</v>
      </c>
      <c r="B23" t="s">
        <v>189</v>
      </c>
      <c r="C23" t="s">
        <v>181</v>
      </c>
      <c r="D23" s="1">
        <v>32</v>
      </c>
      <c r="E23" t="s">
        <v>43</v>
      </c>
      <c r="F23" s="79">
        <v>45223</v>
      </c>
      <c r="G23" s="74" t="s">
        <v>192</v>
      </c>
      <c r="H23" t="s">
        <v>178</v>
      </c>
      <c r="I23" s="67">
        <v>115</v>
      </c>
      <c r="J23" s="67">
        <f>Table16[[#This Row],[Spores]]/0.00148087354061701</f>
        <v>77656.86727854218</v>
      </c>
      <c r="K23" s="67">
        <f>Table16[[#This Row],[Estimated_Conc_mL]]*100*5</f>
        <v>38828433.639271095</v>
      </c>
    </row>
    <row r="24" spans="1:11" ht="15" customHeight="1" x14ac:dyDescent="0.25">
      <c r="A24" t="s">
        <v>179</v>
      </c>
      <c r="B24" t="s">
        <v>187</v>
      </c>
      <c r="C24" t="s">
        <v>181</v>
      </c>
      <c r="D24" s="1">
        <v>8</v>
      </c>
      <c r="E24" t="s">
        <v>39</v>
      </c>
      <c r="F24" s="79">
        <v>45222</v>
      </c>
      <c r="G24" s="74" t="s">
        <v>192</v>
      </c>
      <c r="H24" t="s">
        <v>178</v>
      </c>
      <c r="I24" s="67">
        <v>124</v>
      </c>
      <c r="J24" s="67">
        <f>Table16[[#This Row],[Spores]]/0.00148087354061701</f>
        <v>83734.361239471575</v>
      </c>
      <c r="K24" s="67">
        <f>Table16[[#This Row],[Estimated_Conc_mL]]*100*5</f>
        <v>41867180.619735785</v>
      </c>
    </row>
    <row r="25" spans="1:11" ht="15" customHeight="1" x14ac:dyDescent="0.25">
      <c r="A25" t="s">
        <v>179</v>
      </c>
      <c r="B25" s="73" t="s">
        <v>189</v>
      </c>
      <c r="C25" s="73" t="s">
        <v>181</v>
      </c>
      <c r="D25" s="76">
        <v>32</v>
      </c>
      <c r="E25" t="s">
        <v>41</v>
      </c>
      <c r="F25" s="79">
        <v>45222</v>
      </c>
      <c r="G25" s="74" t="s">
        <v>192</v>
      </c>
      <c r="H25" t="s">
        <v>178</v>
      </c>
      <c r="I25" s="67">
        <v>127</v>
      </c>
      <c r="J25" s="67">
        <f>Table16[[#This Row],[Spores]]/0.00148087354061701</f>
        <v>85760.192559781368</v>
      </c>
      <c r="K25" s="67">
        <f>Table16[[#This Row],[Estimated_Conc_mL]]*100*5</f>
        <v>42880096.279890686</v>
      </c>
    </row>
    <row r="26" spans="1:11" ht="15" customHeight="1" x14ac:dyDescent="0.25">
      <c r="A26" t="s">
        <v>179</v>
      </c>
      <c r="B26" t="s">
        <v>188</v>
      </c>
      <c r="C26" t="s">
        <v>181</v>
      </c>
      <c r="D26" s="1">
        <v>16</v>
      </c>
      <c r="E26" t="s">
        <v>43</v>
      </c>
      <c r="F26" s="79">
        <v>45223</v>
      </c>
      <c r="G26" s="74" t="s">
        <v>192</v>
      </c>
      <c r="H26" t="s">
        <v>178</v>
      </c>
      <c r="I26" s="67">
        <v>129</v>
      </c>
      <c r="J26" s="67">
        <f>Table16[[#This Row],[Spores]]/0.00148087354061701</f>
        <v>87110.746773321225</v>
      </c>
      <c r="K26" s="67">
        <f>Table16[[#This Row],[Estimated_Conc_mL]]*100*5</f>
        <v>43555373.386660606</v>
      </c>
    </row>
    <row r="27" spans="1:11" ht="15" customHeight="1" x14ac:dyDescent="0.25">
      <c r="A27" t="s">
        <v>179</v>
      </c>
      <c r="B27" t="s">
        <v>186</v>
      </c>
      <c r="C27" t="s">
        <v>180</v>
      </c>
      <c r="D27" s="1">
        <v>32</v>
      </c>
      <c r="E27" t="s">
        <v>40</v>
      </c>
      <c r="F27" s="79">
        <v>45222</v>
      </c>
      <c r="G27" s="74" t="s">
        <v>192</v>
      </c>
      <c r="H27" t="s">
        <v>178</v>
      </c>
      <c r="I27" s="78">
        <v>0</v>
      </c>
      <c r="J27" s="67">
        <f>Table16[[#This Row],[Spores]]/0.00148087354061701</f>
        <v>0</v>
      </c>
      <c r="K27" s="67">
        <f>Table16[[#This Row],[Estimated_Conc_mL]]*100*5</f>
        <v>0</v>
      </c>
    </row>
    <row r="28" spans="1:11" ht="15" customHeight="1" x14ac:dyDescent="0.25">
      <c r="A28" t="s">
        <v>179</v>
      </c>
      <c r="B28" t="s">
        <v>185</v>
      </c>
      <c r="C28" t="s">
        <v>180</v>
      </c>
      <c r="D28" s="1">
        <v>16</v>
      </c>
      <c r="E28" t="s">
        <v>39</v>
      </c>
      <c r="F28" s="79">
        <v>45222</v>
      </c>
      <c r="G28" s="74" t="s">
        <v>192</v>
      </c>
      <c r="H28" t="s">
        <v>178</v>
      </c>
      <c r="I28" s="78">
        <v>0</v>
      </c>
      <c r="J28" s="67">
        <f>Table16[[#This Row],[Spores]]/0.00148087354061701</f>
        <v>0</v>
      </c>
      <c r="K28" s="67">
        <f>Table16[[#This Row],[Estimated_Conc_mL]]*100*5</f>
        <v>0</v>
      </c>
    </row>
    <row r="29" spans="1:11" ht="15" customHeight="1" x14ac:dyDescent="0.25">
      <c r="A29" t="s">
        <v>179</v>
      </c>
      <c r="B29" t="s">
        <v>185</v>
      </c>
      <c r="C29" t="s">
        <v>180</v>
      </c>
      <c r="D29" s="1">
        <v>16</v>
      </c>
      <c r="E29" t="s">
        <v>39</v>
      </c>
      <c r="F29" s="79">
        <v>45222</v>
      </c>
      <c r="G29" s="74" t="s">
        <v>192</v>
      </c>
      <c r="H29" t="s">
        <v>178</v>
      </c>
      <c r="I29" s="67">
        <v>0</v>
      </c>
      <c r="J29" s="67">
        <f>Table16[[#This Row],[Spores]]/0.00148087354061701</f>
        <v>0</v>
      </c>
      <c r="K29" s="67">
        <f>Table16[[#This Row],[Estimated_Conc_mL]]*100*5</f>
        <v>0</v>
      </c>
    </row>
    <row r="30" spans="1:11" ht="15" customHeight="1" x14ac:dyDescent="0.25">
      <c r="A30" t="s">
        <v>179</v>
      </c>
      <c r="B30" t="s">
        <v>186</v>
      </c>
      <c r="C30" t="s">
        <v>180</v>
      </c>
      <c r="D30" s="1">
        <v>32</v>
      </c>
      <c r="E30" t="s">
        <v>40</v>
      </c>
      <c r="F30" s="79">
        <v>45222</v>
      </c>
      <c r="G30" s="74" t="s">
        <v>192</v>
      </c>
      <c r="H30" t="s">
        <v>178</v>
      </c>
      <c r="I30" s="67">
        <v>0</v>
      </c>
      <c r="J30" s="67">
        <f>Table16[[#This Row],[Spores]]/0.00148087354061701</f>
        <v>0</v>
      </c>
      <c r="K30" s="67">
        <f>Table16[[#This Row],[Estimated_Conc_mL]]*100*5</f>
        <v>0</v>
      </c>
    </row>
    <row r="31" spans="1:11" ht="15" customHeight="1" x14ac:dyDescent="0.25">
      <c r="A31" t="s">
        <v>179</v>
      </c>
      <c r="B31" t="s">
        <v>184</v>
      </c>
      <c r="C31" t="s">
        <v>180</v>
      </c>
      <c r="D31" s="1">
        <v>8</v>
      </c>
      <c r="E31" t="s">
        <v>40</v>
      </c>
      <c r="F31" s="79">
        <v>45222</v>
      </c>
      <c r="G31" s="74" t="s">
        <v>192</v>
      </c>
      <c r="H31" t="s">
        <v>178</v>
      </c>
      <c r="I31" s="67">
        <v>0</v>
      </c>
      <c r="J31" s="67">
        <f>Table16[[#This Row],[Spores]]/0.00148087354061701</f>
        <v>0</v>
      </c>
      <c r="K31" s="67">
        <f>Table16[[#This Row],[Estimated_Conc_mL]]*100*5</f>
        <v>0</v>
      </c>
    </row>
    <row r="32" spans="1:11" ht="15" customHeight="1" x14ac:dyDescent="0.25">
      <c r="A32" t="s">
        <v>179</v>
      </c>
      <c r="B32" t="s">
        <v>184</v>
      </c>
      <c r="C32" t="s">
        <v>180</v>
      </c>
      <c r="D32" s="1">
        <v>8</v>
      </c>
      <c r="E32" t="s">
        <v>40</v>
      </c>
      <c r="F32" s="79">
        <v>45222</v>
      </c>
      <c r="G32" s="74" t="s">
        <v>192</v>
      </c>
      <c r="H32" t="s">
        <v>178</v>
      </c>
      <c r="I32" s="67">
        <v>0</v>
      </c>
      <c r="J32" s="67">
        <f>Table16[[#This Row],[Spores]]/0.00148087354061701</f>
        <v>0</v>
      </c>
      <c r="K32" s="67">
        <f>Table16[[#This Row],[Estimated_Conc_mL]]*100*5</f>
        <v>0</v>
      </c>
    </row>
    <row r="33" spans="1:11" ht="15" customHeight="1" x14ac:dyDescent="0.25">
      <c r="A33" t="s">
        <v>179</v>
      </c>
      <c r="B33" t="s">
        <v>184</v>
      </c>
      <c r="C33" t="s">
        <v>180</v>
      </c>
      <c r="D33" s="1">
        <v>8</v>
      </c>
      <c r="E33" t="s">
        <v>40</v>
      </c>
      <c r="F33" s="79">
        <v>45222</v>
      </c>
      <c r="G33" s="74" t="s">
        <v>192</v>
      </c>
      <c r="H33" t="s">
        <v>178</v>
      </c>
      <c r="I33" s="67">
        <v>0</v>
      </c>
      <c r="J33" s="67">
        <f>Table16[[#This Row],[Spores]]/0.00148087354061701</f>
        <v>0</v>
      </c>
      <c r="K33" s="67">
        <f>Table16[[#This Row],[Estimated_Conc_mL]]*100*5</f>
        <v>0</v>
      </c>
    </row>
    <row r="34" spans="1:11" ht="15" customHeight="1" x14ac:dyDescent="0.25">
      <c r="A34" t="s">
        <v>179</v>
      </c>
      <c r="B34" t="s">
        <v>184</v>
      </c>
      <c r="C34" t="s">
        <v>180</v>
      </c>
      <c r="D34" s="1">
        <v>8</v>
      </c>
      <c r="E34" t="s">
        <v>42</v>
      </c>
      <c r="F34" s="79">
        <v>45222</v>
      </c>
      <c r="G34" s="74" t="s">
        <v>192</v>
      </c>
      <c r="H34" t="s">
        <v>178</v>
      </c>
      <c r="I34" s="67">
        <v>0</v>
      </c>
      <c r="J34" s="67">
        <f>Table16[[#This Row],[Spores]]/0.00148087354061701</f>
        <v>0</v>
      </c>
      <c r="K34" s="67">
        <f>Table16[[#This Row],[Estimated_Conc_mL]]*100*5</f>
        <v>0</v>
      </c>
    </row>
    <row r="35" spans="1:11" ht="15" customHeight="1" x14ac:dyDescent="0.25">
      <c r="A35" t="s">
        <v>179</v>
      </c>
      <c r="B35" t="s">
        <v>184</v>
      </c>
      <c r="C35" t="s">
        <v>180</v>
      </c>
      <c r="D35" s="1">
        <v>8</v>
      </c>
      <c r="E35" t="s">
        <v>42</v>
      </c>
      <c r="F35" s="79">
        <v>45222</v>
      </c>
      <c r="G35" s="74" t="s">
        <v>192</v>
      </c>
      <c r="H35" t="s">
        <v>178</v>
      </c>
      <c r="I35" s="67">
        <v>0</v>
      </c>
      <c r="J35" s="67">
        <f>Table16[[#This Row],[Spores]]/0.00148087354061701</f>
        <v>0</v>
      </c>
      <c r="K35" s="67">
        <f>Table16[[#This Row],[Estimated_Conc_mL]]*100*5</f>
        <v>0</v>
      </c>
    </row>
    <row r="36" spans="1:11" ht="15" customHeight="1" x14ac:dyDescent="0.25">
      <c r="A36" t="s">
        <v>179</v>
      </c>
      <c r="B36" t="s">
        <v>186</v>
      </c>
      <c r="C36" t="s">
        <v>180</v>
      </c>
      <c r="D36" s="1">
        <v>32</v>
      </c>
      <c r="E36" t="s">
        <v>39</v>
      </c>
      <c r="F36" s="79">
        <v>45222</v>
      </c>
      <c r="G36" s="74" t="s">
        <v>192</v>
      </c>
      <c r="H36" t="s">
        <v>178</v>
      </c>
      <c r="I36" s="67">
        <v>0</v>
      </c>
      <c r="J36" s="67">
        <f>Table16[[#This Row],[Spores]]/0.00148087354061701</f>
        <v>0</v>
      </c>
      <c r="K36" s="67">
        <f>Table16[[#This Row],[Estimated_Conc_mL]]*100*5</f>
        <v>0</v>
      </c>
    </row>
    <row r="37" spans="1:11" ht="15" customHeight="1" x14ac:dyDescent="0.25">
      <c r="A37" t="s">
        <v>179</v>
      </c>
      <c r="B37" t="s">
        <v>186</v>
      </c>
      <c r="C37" t="s">
        <v>180</v>
      </c>
      <c r="D37" s="1">
        <v>32</v>
      </c>
      <c r="E37" t="s">
        <v>39</v>
      </c>
      <c r="F37" s="79">
        <v>45222</v>
      </c>
      <c r="G37" s="74" t="s">
        <v>192</v>
      </c>
      <c r="H37" t="s">
        <v>178</v>
      </c>
      <c r="I37" s="67">
        <v>0</v>
      </c>
      <c r="J37" s="67">
        <f>Table16[[#This Row],[Spores]]/0.00148087354061701</f>
        <v>0</v>
      </c>
      <c r="K37" s="67">
        <f>Table16[[#This Row],[Estimated_Conc_mL]]*100*5</f>
        <v>0</v>
      </c>
    </row>
    <row r="38" spans="1:11" x14ac:dyDescent="0.25">
      <c r="A38" t="s">
        <v>179</v>
      </c>
      <c r="B38" t="s">
        <v>186</v>
      </c>
      <c r="C38" t="s">
        <v>180</v>
      </c>
      <c r="D38" s="1">
        <v>32</v>
      </c>
      <c r="E38" t="s">
        <v>39</v>
      </c>
      <c r="F38" s="79">
        <v>45222</v>
      </c>
      <c r="G38" s="74" t="s">
        <v>192</v>
      </c>
      <c r="H38" t="s">
        <v>178</v>
      </c>
      <c r="I38" s="67">
        <v>0</v>
      </c>
      <c r="J38" s="67">
        <f>Table16[[#This Row],[Spores]]/0.00148087354061701</f>
        <v>0</v>
      </c>
      <c r="K38" s="67">
        <f>Table16[[#This Row],[Estimated_Conc_mL]]*100*5</f>
        <v>0</v>
      </c>
    </row>
    <row r="39" spans="1:11" x14ac:dyDescent="0.25">
      <c r="A39" t="s">
        <v>179</v>
      </c>
      <c r="B39" t="s">
        <v>185</v>
      </c>
      <c r="C39" t="s">
        <v>180</v>
      </c>
      <c r="D39" s="1">
        <v>16</v>
      </c>
      <c r="E39" t="s">
        <v>41</v>
      </c>
      <c r="F39" s="79">
        <v>45222</v>
      </c>
      <c r="G39" s="74" t="s">
        <v>192</v>
      </c>
      <c r="H39" t="s">
        <v>178</v>
      </c>
      <c r="I39" s="67">
        <v>0</v>
      </c>
      <c r="J39" s="67">
        <f>Table16[[#This Row],[Spores]]/0.00148087354061701</f>
        <v>0</v>
      </c>
      <c r="K39" s="67">
        <f>Table16[[#This Row],[Estimated_Conc_mL]]*100*5</f>
        <v>0</v>
      </c>
    </row>
    <row r="40" spans="1:11" x14ac:dyDescent="0.25">
      <c r="A40" t="s">
        <v>179</v>
      </c>
      <c r="B40" t="s">
        <v>185</v>
      </c>
      <c r="C40" t="s">
        <v>180</v>
      </c>
      <c r="D40" s="1">
        <v>16</v>
      </c>
      <c r="E40" t="s">
        <v>41</v>
      </c>
      <c r="F40" s="79">
        <v>45222</v>
      </c>
      <c r="G40" s="74" t="s">
        <v>192</v>
      </c>
      <c r="H40" t="s">
        <v>178</v>
      </c>
      <c r="I40" s="67">
        <v>0</v>
      </c>
      <c r="J40" s="67">
        <f>Table16[[#This Row],[Spores]]/0.00148087354061701</f>
        <v>0</v>
      </c>
      <c r="K40" s="67">
        <f>Table16[[#This Row],[Estimated_Conc_mL]]*100*5</f>
        <v>0</v>
      </c>
    </row>
    <row r="41" spans="1:11" x14ac:dyDescent="0.25">
      <c r="A41" t="s">
        <v>179</v>
      </c>
      <c r="B41" t="s">
        <v>184</v>
      </c>
      <c r="C41" t="s">
        <v>180</v>
      </c>
      <c r="D41" s="1">
        <v>8</v>
      </c>
      <c r="E41" t="s">
        <v>39</v>
      </c>
      <c r="F41" s="79">
        <v>45222</v>
      </c>
      <c r="G41" s="74" t="s">
        <v>192</v>
      </c>
      <c r="H41" t="s">
        <v>178</v>
      </c>
      <c r="I41" s="67">
        <v>0</v>
      </c>
      <c r="J41" s="67">
        <f>Table16[[#This Row],[Spores]]/0.00148087354061701</f>
        <v>0</v>
      </c>
      <c r="K41" s="67">
        <f>Table16[[#This Row],[Estimated_Conc_mL]]*100*5</f>
        <v>0</v>
      </c>
    </row>
    <row r="42" spans="1:11" x14ac:dyDescent="0.25">
      <c r="A42" t="s">
        <v>179</v>
      </c>
      <c r="B42" t="s">
        <v>184</v>
      </c>
      <c r="C42" t="s">
        <v>180</v>
      </c>
      <c r="D42" s="1">
        <v>8</v>
      </c>
      <c r="E42" t="s">
        <v>39</v>
      </c>
      <c r="F42" s="79">
        <v>45222</v>
      </c>
      <c r="G42" s="74" t="s">
        <v>192</v>
      </c>
      <c r="H42" t="s">
        <v>178</v>
      </c>
      <c r="I42" s="67">
        <v>0</v>
      </c>
      <c r="J42" s="67">
        <f>Table16[[#This Row],[Spores]]/0.00148087354061701</f>
        <v>0</v>
      </c>
      <c r="K42" s="67">
        <f>Table16[[#This Row],[Estimated_Conc_mL]]*100*5</f>
        <v>0</v>
      </c>
    </row>
    <row r="43" spans="1:11" x14ac:dyDescent="0.25">
      <c r="A43" t="s">
        <v>179</v>
      </c>
      <c r="B43" s="75" t="s">
        <v>189</v>
      </c>
      <c r="C43" s="75" t="s">
        <v>181</v>
      </c>
      <c r="D43" s="77">
        <v>32</v>
      </c>
      <c r="E43" t="s">
        <v>39</v>
      </c>
      <c r="F43" s="79">
        <v>45222</v>
      </c>
      <c r="G43" s="74" t="s">
        <v>192</v>
      </c>
      <c r="H43" t="s">
        <v>178</v>
      </c>
      <c r="I43" s="67">
        <v>136</v>
      </c>
      <c r="J43" s="67">
        <f>Table16[[#This Row],[Spores]]/0.00148087354061701</f>
        <v>91837.686520710762</v>
      </c>
      <c r="K43" s="67">
        <f>Table16[[#This Row],[Estimated_Conc_mL]]*100*5</f>
        <v>45918843.260355376</v>
      </c>
    </row>
    <row r="44" spans="1:11" x14ac:dyDescent="0.25">
      <c r="A44" t="s">
        <v>179</v>
      </c>
      <c r="B44" t="s">
        <v>187</v>
      </c>
      <c r="C44" t="s">
        <v>181</v>
      </c>
      <c r="D44" s="1">
        <v>8</v>
      </c>
      <c r="E44" t="s">
        <v>42</v>
      </c>
      <c r="F44" s="79">
        <v>45222</v>
      </c>
      <c r="G44" t="s">
        <v>113</v>
      </c>
      <c r="H44" t="s">
        <v>178</v>
      </c>
      <c r="I44" s="67">
        <v>137</v>
      </c>
      <c r="J44" s="67">
        <f>Table16[[#This Row],[Spores]]/0.00148087354061701</f>
        <v>92512.963627480683</v>
      </c>
      <c r="K44" s="67">
        <f>Table16[[#This Row],[Estimated_Conc_mL]]*100*5</f>
        <v>46256481.813740343</v>
      </c>
    </row>
    <row r="45" spans="1:11" x14ac:dyDescent="0.25">
      <c r="A45" t="s">
        <v>179</v>
      </c>
      <c r="B45" t="s">
        <v>185</v>
      </c>
      <c r="C45" t="s">
        <v>180</v>
      </c>
      <c r="D45" s="1">
        <v>16</v>
      </c>
      <c r="E45" t="s">
        <v>40</v>
      </c>
      <c r="F45" s="79">
        <v>45222</v>
      </c>
      <c r="G45" s="74" t="s">
        <v>192</v>
      </c>
      <c r="H45" t="s">
        <v>178</v>
      </c>
      <c r="I45" s="67">
        <v>0</v>
      </c>
      <c r="J45" s="67">
        <f>Table16[[#This Row],[Spores]]/0.00148087354061701</f>
        <v>0</v>
      </c>
      <c r="K45" s="67">
        <f>Table16[[#This Row],[Estimated_Conc_mL]]*100*5</f>
        <v>0</v>
      </c>
    </row>
    <row r="46" spans="1:11" x14ac:dyDescent="0.25">
      <c r="A46" t="s">
        <v>179</v>
      </c>
      <c r="B46" t="s">
        <v>185</v>
      </c>
      <c r="C46" t="s">
        <v>180</v>
      </c>
      <c r="D46" s="1">
        <v>16</v>
      </c>
      <c r="E46" t="s">
        <v>40</v>
      </c>
      <c r="F46" s="79">
        <v>45222</v>
      </c>
      <c r="G46" s="74" t="s">
        <v>192</v>
      </c>
      <c r="H46" t="s">
        <v>178</v>
      </c>
      <c r="I46" s="67">
        <v>0</v>
      </c>
      <c r="J46" s="67">
        <f>Table16[[#This Row],[Spores]]/0.00148087354061701</f>
        <v>0</v>
      </c>
      <c r="K46" s="67">
        <f>Table16[[#This Row],[Estimated_Conc_mL]]*100*5</f>
        <v>0</v>
      </c>
    </row>
    <row r="47" spans="1:11" x14ac:dyDescent="0.25">
      <c r="A47" t="s">
        <v>179</v>
      </c>
      <c r="B47" t="s">
        <v>185</v>
      </c>
      <c r="C47" t="s">
        <v>180</v>
      </c>
      <c r="D47" s="1">
        <v>16</v>
      </c>
      <c r="E47" s="51" t="s">
        <v>179</v>
      </c>
      <c r="F47" s="79">
        <v>45239</v>
      </c>
      <c r="G47" s="74" t="s">
        <v>192</v>
      </c>
      <c r="H47" t="s">
        <v>178</v>
      </c>
      <c r="I47" s="67">
        <v>0</v>
      </c>
      <c r="J47" s="67">
        <f>Table16[[#This Row],[Spores]]/0.00148087354061701</f>
        <v>0</v>
      </c>
      <c r="K47" s="67">
        <f>Table16[[#This Row],[Estimated_Conc_mL]]*100*5</f>
        <v>0</v>
      </c>
    </row>
    <row r="48" spans="1:11" x14ac:dyDescent="0.25">
      <c r="A48" t="s">
        <v>179</v>
      </c>
      <c r="B48" t="s">
        <v>184</v>
      </c>
      <c r="C48" t="s">
        <v>180</v>
      </c>
      <c r="D48" s="1">
        <v>8</v>
      </c>
      <c r="E48" t="s">
        <v>41</v>
      </c>
      <c r="F48" s="79">
        <v>45222</v>
      </c>
      <c r="G48" s="74" t="s">
        <v>192</v>
      </c>
      <c r="H48" t="s">
        <v>178</v>
      </c>
      <c r="I48" s="67">
        <v>0</v>
      </c>
      <c r="J48" s="67">
        <f>Table16[[#This Row],[Spores]]/0.00148087354061701</f>
        <v>0</v>
      </c>
      <c r="K48" s="67">
        <f>Table16[[#This Row],[Estimated_Conc_mL]]*100*5</f>
        <v>0</v>
      </c>
    </row>
    <row r="49" spans="1:11" x14ac:dyDescent="0.25">
      <c r="A49" t="s">
        <v>179</v>
      </c>
      <c r="B49" t="s">
        <v>184</v>
      </c>
      <c r="C49" t="s">
        <v>180</v>
      </c>
      <c r="D49" s="1">
        <v>8</v>
      </c>
      <c r="E49" t="s">
        <v>41</v>
      </c>
      <c r="F49" s="79">
        <v>45222</v>
      </c>
      <c r="G49" s="74" t="s">
        <v>192</v>
      </c>
      <c r="H49" t="s">
        <v>178</v>
      </c>
      <c r="I49" s="67">
        <v>0</v>
      </c>
      <c r="J49" s="67">
        <f>Table16[[#This Row],[Spores]]/0.00148087354061701</f>
        <v>0</v>
      </c>
      <c r="K49" s="67">
        <f>Table16[[#This Row],[Estimated_Conc_mL]]*100*5</f>
        <v>0</v>
      </c>
    </row>
    <row r="50" spans="1:11" x14ac:dyDescent="0.25">
      <c r="A50" t="s">
        <v>179</v>
      </c>
      <c r="B50" t="s">
        <v>184</v>
      </c>
      <c r="C50" t="s">
        <v>180</v>
      </c>
      <c r="D50" s="1">
        <v>8</v>
      </c>
      <c r="E50" t="s">
        <v>48</v>
      </c>
      <c r="F50" s="79">
        <v>45230</v>
      </c>
      <c r="G50" s="74" t="s">
        <v>192</v>
      </c>
      <c r="H50" t="s">
        <v>178</v>
      </c>
      <c r="I50" s="67">
        <v>0</v>
      </c>
      <c r="J50" s="67">
        <f>Table16[[#This Row],[Spores]]/0.00148087354061701</f>
        <v>0</v>
      </c>
      <c r="K50" s="67">
        <f>Table16[[#This Row],[Estimated_Conc_mL]]*100*5</f>
        <v>0</v>
      </c>
    </row>
    <row r="51" spans="1:11" x14ac:dyDescent="0.25">
      <c r="A51" t="s">
        <v>179</v>
      </c>
      <c r="B51" t="s">
        <v>184</v>
      </c>
      <c r="C51" t="s">
        <v>180</v>
      </c>
      <c r="D51" s="1">
        <v>8</v>
      </c>
      <c r="E51" t="s">
        <v>48</v>
      </c>
      <c r="F51" s="79">
        <v>45230</v>
      </c>
      <c r="G51" s="74" t="s">
        <v>192</v>
      </c>
      <c r="H51" t="s">
        <v>178</v>
      </c>
      <c r="I51" s="67">
        <v>0</v>
      </c>
      <c r="J51" s="67">
        <f>Table16[[#This Row],[Spores]]/0.00148087354061701</f>
        <v>0</v>
      </c>
      <c r="K51" s="67">
        <f>Table16[[#This Row],[Estimated_Conc_mL]]*100*5</f>
        <v>0</v>
      </c>
    </row>
    <row r="52" spans="1:11" x14ac:dyDescent="0.25">
      <c r="A52" t="s">
        <v>179</v>
      </c>
      <c r="B52" s="73" t="s">
        <v>189</v>
      </c>
      <c r="C52" s="73" t="s">
        <v>181</v>
      </c>
      <c r="D52" s="76">
        <v>32</v>
      </c>
      <c r="E52" t="s">
        <v>41</v>
      </c>
      <c r="F52" s="79">
        <v>45222</v>
      </c>
      <c r="G52" s="74" t="s">
        <v>192</v>
      </c>
      <c r="H52" t="s">
        <v>178</v>
      </c>
      <c r="I52" s="67">
        <v>140</v>
      </c>
      <c r="J52" s="67">
        <f>Table16[[#This Row],[Spores]]/0.00148087354061701</f>
        <v>94538.794947790477</v>
      </c>
      <c r="K52" s="67">
        <f>Table16[[#This Row],[Estimated_Conc_mL]]*100*5</f>
        <v>47269397.473895244</v>
      </c>
    </row>
    <row r="53" spans="1:11" x14ac:dyDescent="0.25">
      <c r="A53" t="s">
        <v>179</v>
      </c>
      <c r="B53" t="s">
        <v>184</v>
      </c>
      <c r="C53" t="s">
        <v>180</v>
      </c>
      <c r="D53" s="1">
        <v>8</v>
      </c>
      <c r="E53" t="s">
        <v>48</v>
      </c>
      <c r="F53" s="79">
        <v>45230</v>
      </c>
      <c r="G53" s="74" t="s">
        <v>192</v>
      </c>
      <c r="H53" t="s">
        <v>178</v>
      </c>
      <c r="I53" s="67">
        <v>0</v>
      </c>
      <c r="J53" s="67">
        <f>Table16[[#This Row],[Spores]]/0.00148087354061701</f>
        <v>0</v>
      </c>
      <c r="K53" s="67">
        <f>Table16[[#This Row],[Estimated_Conc_mL]]*100*5</f>
        <v>0</v>
      </c>
    </row>
    <row r="54" spans="1:11" x14ac:dyDescent="0.25">
      <c r="A54" t="s">
        <v>179</v>
      </c>
      <c r="B54" t="s">
        <v>186</v>
      </c>
      <c r="C54" t="s">
        <v>180</v>
      </c>
      <c r="D54" s="1">
        <v>32</v>
      </c>
      <c r="E54" t="s">
        <v>179</v>
      </c>
      <c r="F54" s="79">
        <v>45239</v>
      </c>
      <c r="G54" s="74" t="s">
        <v>192</v>
      </c>
      <c r="H54" t="s">
        <v>178</v>
      </c>
      <c r="I54" s="67">
        <v>0</v>
      </c>
      <c r="J54" s="67">
        <f>Table16[[#This Row],[Spores]]/0.00148087354061701</f>
        <v>0</v>
      </c>
      <c r="K54" s="67">
        <f>Table16[[#This Row],[Estimated_Conc_mL]]*100*5</f>
        <v>0</v>
      </c>
    </row>
    <row r="55" spans="1:11" x14ac:dyDescent="0.25">
      <c r="A55" t="s">
        <v>179</v>
      </c>
      <c r="B55" t="s">
        <v>186</v>
      </c>
      <c r="C55" t="s">
        <v>180</v>
      </c>
      <c r="D55" s="1">
        <v>32</v>
      </c>
      <c r="E55" t="s">
        <v>179</v>
      </c>
      <c r="F55" s="79">
        <v>45239</v>
      </c>
      <c r="G55" s="74" t="s">
        <v>192</v>
      </c>
      <c r="H55" t="s">
        <v>178</v>
      </c>
      <c r="I55" s="67">
        <v>0</v>
      </c>
      <c r="J55" s="67">
        <f>Table16[[#This Row],[Spores]]/0.00148087354061701</f>
        <v>0</v>
      </c>
      <c r="K55" s="67">
        <f>Table16[[#This Row],[Estimated_Conc_mL]]*100*5</f>
        <v>0</v>
      </c>
    </row>
    <row r="56" spans="1:11" x14ac:dyDescent="0.25">
      <c r="A56" t="s">
        <v>179</v>
      </c>
      <c r="B56" t="s">
        <v>186</v>
      </c>
      <c r="C56" t="s">
        <v>180</v>
      </c>
      <c r="D56" s="1">
        <v>32</v>
      </c>
      <c r="E56" t="s">
        <v>179</v>
      </c>
      <c r="F56" s="79">
        <v>45239</v>
      </c>
      <c r="G56" s="74" t="s">
        <v>192</v>
      </c>
      <c r="H56" t="s">
        <v>178</v>
      </c>
      <c r="I56" s="67">
        <v>0</v>
      </c>
      <c r="J56" s="67">
        <f>Table16[[#This Row],[Spores]]/0.00148087354061701</f>
        <v>0</v>
      </c>
      <c r="K56" s="67">
        <f>Table16[[#This Row],[Estimated_Conc_mL]]*100*5</f>
        <v>0</v>
      </c>
    </row>
    <row r="57" spans="1:11" x14ac:dyDescent="0.25">
      <c r="A57" t="s">
        <v>179</v>
      </c>
      <c r="B57" t="s">
        <v>186</v>
      </c>
      <c r="C57" t="s">
        <v>180</v>
      </c>
      <c r="D57" s="1">
        <v>32</v>
      </c>
      <c r="E57" t="s">
        <v>179</v>
      </c>
      <c r="F57" s="79">
        <v>45239</v>
      </c>
      <c r="G57" s="74" t="s">
        <v>192</v>
      </c>
      <c r="H57" t="s">
        <v>178</v>
      </c>
      <c r="I57" s="67">
        <v>0</v>
      </c>
      <c r="J57" s="67">
        <f>Table16[[#This Row],[Spores]]/0.00148087354061701</f>
        <v>0</v>
      </c>
      <c r="K57" s="67">
        <f>Table16[[#This Row],[Estimated_Conc_mL]]*100*5</f>
        <v>0</v>
      </c>
    </row>
    <row r="58" spans="1:11" x14ac:dyDescent="0.25">
      <c r="A58" t="s">
        <v>179</v>
      </c>
      <c r="B58" t="s">
        <v>186</v>
      </c>
      <c r="C58" t="s">
        <v>180</v>
      </c>
      <c r="D58" s="1">
        <v>32</v>
      </c>
      <c r="E58" t="s">
        <v>179</v>
      </c>
      <c r="F58" s="79">
        <v>45239</v>
      </c>
      <c r="G58" s="74" t="s">
        <v>192</v>
      </c>
      <c r="H58" t="s">
        <v>178</v>
      </c>
      <c r="I58" s="67">
        <v>0</v>
      </c>
      <c r="J58" s="67">
        <f>Table16[[#This Row],[Spores]]/0.00148087354061701</f>
        <v>0</v>
      </c>
      <c r="K58" s="67">
        <f>Table16[[#This Row],[Estimated_Conc_mL]]*100*5</f>
        <v>0</v>
      </c>
    </row>
    <row r="59" spans="1:11" x14ac:dyDescent="0.25">
      <c r="A59" t="s">
        <v>179</v>
      </c>
      <c r="B59" t="s">
        <v>184</v>
      </c>
      <c r="C59" t="s">
        <v>180</v>
      </c>
      <c r="D59" s="1">
        <v>8</v>
      </c>
      <c r="E59" t="s">
        <v>43</v>
      </c>
      <c r="F59" s="79">
        <v>45223</v>
      </c>
      <c r="G59" s="74" t="s">
        <v>192</v>
      </c>
      <c r="H59" t="s">
        <v>178</v>
      </c>
      <c r="I59" s="67">
        <v>0</v>
      </c>
      <c r="J59" s="67">
        <f>Table16[[#This Row],[Spores]]/0.00148087354061701</f>
        <v>0</v>
      </c>
      <c r="K59" s="67">
        <f>Table16[[#This Row],[Estimated_Conc_mL]]*100*5</f>
        <v>0</v>
      </c>
    </row>
    <row r="60" spans="1:11" x14ac:dyDescent="0.25">
      <c r="A60" t="s">
        <v>179</v>
      </c>
      <c r="B60" t="s">
        <v>184</v>
      </c>
      <c r="C60" t="s">
        <v>180</v>
      </c>
      <c r="D60" s="1">
        <v>8</v>
      </c>
      <c r="E60" t="s">
        <v>43</v>
      </c>
      <c r="F60" s="79">
        <v>45223</v>
      </c>
      <c r="G60" s="74" t="s">
        <v>192</v>
      </c>
      <c r="H60" t="s">
        <v>178</v>
      </c>
      <c r="I60" s="67">
        <v>0</v>
      </c>
      <c r="J60" s="67">
        <f>Table16[[#This Row],[Spores]]/0.00148087354061701</f>
        <v>0</v>
      </c>
      <c r="K60" s="67">
        <f>Table16[[#This Row],[Estimated_Conc_mL]]*100*5</f>
        <v>0</v>
      </c>
    </row>
    <row r="61" spans="1:11" x14ac:dyDescent="0.25">
      <c r="A61" t="s">
        <v>179</v>
      </c>
      <c r="B61" t="s">
        <v>185</v>
      </c>
      <c r="C61" t="s">
        <v>180</v>
      </c>
      <c r="D61" s="1">
        <v>16</v>
      </c>
      <c r="E61" t="s">
        <v>44</v>
      </c>
      <c r="F61" s="79">
        <v>45226</v>
      </c>
      <c r="G61" s="74" t="s">
        <v>192</v>
      </c>
      <c r="H61" t="s">
        <v>178</v>
      </c>
      <c r="I61" s="67">
        <v>0</v>
      </c>
      <c r="J61" s="67">
        <f>Table16[[#This Row],[Spores]]/0.00148087354061701</f>
        <v>0</v>
      </c>
      <c r="K61" s="67">
        <f>Table16[[#This Row],[Estimated_Conc_mL]]*100*5</f>
        <v>0</v>
      </c>
    </row>
    <row r="62" spans="1:11" x14ac:dyDescent="0.25">
      <c r="A62" t="s">
        <v>179</v>
      </c>
      <c r="B62" t="s">
        <v>185</v>
      </c>
      <c r="C62" t="s">
        <v>180</v>
      </c>
      <c r="D62" s="1">
        <v>16</v>
      </c>
      <c r="E62" t="s">
        <v>44</v>
      </c>
      <c r="F62" s="79">
        <v>45226</v>
      </c>
      <c r="G62" s="74" t="s">
        <v>192</v>
      </c>
      <c r="H62" t="s">
        <v>178</v>
      </c>
      <c r="I62" s="67">
        <v>0</v>
      </c>
      <c r="J62" s="67">
        <f>Table16[[#This Row],[Spores]]/0.00148087354061701</f>
        <v>0</v>
      </c>
      <c r="K62" s="67">
        <f>Table16[[#This Row],[Estimated_Conc_mL]]*100*5</f>
        <v>0</v>
      </c>
    </row>
    <row r="63" spans="1:11" x14ac:dyDescent="0.25">
      <c r="A63" t="s">
        <v>179</v>
      </c>
      <c r="B63" t="s">
        <v>185</v>
      </c>
      <c r="C63" t="s">
        <v>180</v>
      </c>
      <c r="D63" s="1">
        <v>16</v>
      </c>
      <c r="E63" t="s">
        <v>44</v>
      </c>
      <c r="F63" s="79">
        <v>45226</v>
      </c>
      <c r="G63" s="74" t="s">
        <v>192</v>
      </c>
      <c r="H63" t="s">
        <v>178</v>
      </c>
      <c r="I63" s="67">
        <v>0</v>
      </c>
      <c r="J63" s="67">
        <f>Table16[[#This Row],[Spores]]/0.00148087354061701</f>
        <v>0</v>
      </c>
      <c r="K63" s="67">
        <f>Table16[[#This Row],[Estimated_Conc_mL]]*100*5</f>
        <v>0</v>
      </c>
    </row>
    <row r="64" spans="1:11" x14ac:dyDescent="0.25">
      <c r="A64" t="s">
        <v>179</v>
      </c>
      <c r="B64" s="75" t="s">
        <v>189</v>
      </c>
      <c r="C64" s="75" t="s">
        <v>181</v>
      </c>
      <c r="D64" s="77">
        <v>32</v>
      </c>
      <c r="E64" s="53" t="s">
        <v>179</v>
      </c>
      <c r="F64" s="79">
        <v>45232</v>
      </c>
      <c r="G64" t="s">
        <v>113</v>
      </c>
      <c r="H64" t="s">
        <v>178</v>
      </c>
      <c r="I64" s="67">
        <v>153</v>
      </c>
      <c r="J64" s="67">
        <f>Table16[[#This Row],[Spores]]/0.00148087354061701</f>
        <v>103317.3973357996</v>
      </c>
      <c r="K64" s="67">
        <f>Table16[[#This Row],[Estimated_Conc_mL]]*100*5</f>
        <v>51658698.667899802</v>
      </c>
    </row>
    <row r="65" spans="1:11" x14ac:dyDescent="0.25">
      <c r="A65" t="s">
        <v>179</v>
      </c>
      <c r="B65" t="s">
        <v>189</v>
      </c>
      <c r="C65" t="s">
        <v>181</v>
      </c>
      <c r="D65" s="1">
        <v>32</v>
      </c>
      <c r="E65" t="s">
        <v>44</v>
      </c>
      <c r="F65" s="79">
        <v>45230</v>
      </c>
      <c r="G65" t="s">
        <v>113</v>
      </c>
      <c r="H65" t="s">
        <v>178</v>
      </c>
      <c r="I65" s="67">
        <v>154</v>
      </c>
      <c r="J65" s="67">
        <f>Table16[[#This Row],[Spores]]/0.00148087354061701</f>
        <v>103992.67444256954</v>
      </c>
      <c r="K65" s="67">
        <f>Table16[[#This Row],[Estimated_Conc_mL]]*100*5</f>
        <v>51996337.221284769</v>
      </c>
    </row>
    <row r="66" spans="1:11" x14ac:dyDescent="0.25">
      <c r="A66" t="s">
        <v>179</v>
      </c>
      <c r="B66" t="s">
        <v>189</v>
      </c>
      <c r="C66" t="s">
        <v>181</v>
      </c>
      <c r="D66" s="1">
        <v>32</v>
      </c>
      <c r="E66" t="s">
        <v>43</v>
      </c>
      <c r="F66" s="79">
        <v>45223</v>
      </c>
      <c r="G66" s="74" t="s">
        <v>192</v>
      </c>
      <c r="H66" t="s">
        <v>178</v>
      </c>
      <c r="I66" s="67">
        <v>154</v>
      </c>
      <c r="J66" s="67">
        <f>Table16[[#This Row],[Spores]]/0.00148087354061701</f>
        <v>103992.67444256954</v>
      </c>
      <c r="K66" s="67">
        <f>Table16[[#This Row],[Estimated_Conc_mL]]*100*5</f>
        <v>51996337.221284769</v>
      </c>
    </row>
    <row r="67" spans="1:11" x14ac:dyDescent="0.25">
      <c r="A67" t="s">
        <v>179</v>
      </c>
      <c r="B67" t="s">
        <v>187</v>
      </c>
      <c r="C67" t="s">
        <v>181</v>
      </c>
      <c r="D67" s="1">
        <v>8</v>
      </c>
      <c r="E67" t="s">
        <v>41</v>
      </c>
      <c r="F67" s="79">
        <v>45222</v>
      </c>
      <c r="G67" s="74" t="s">
        <v>192</v>
      </c>
      <c r="H67" t="s">
        <v>178</v>
      </c>
      <c r="I67" s="67">
        <v>160</v>
      </c>
      <c r="J67" s="67">
        <f>Table16[[#This Row],[Spores]]/0.00148087354061701</f>
        <v>108044.33708318912</v>
      </c>
      <c r="K67" s="67">
        <f>Table16[[#This Row],[Estimated_Conc_mL]]*100*5</f>
        <v>54022168.541594557</v>
      </c>
    </row>
    <row r="68" spans="1:11" x14ac:dyDescent="0.25">
      <c r="A68" t="s">
        <v>179</v>
      </c>
      <c r="B68" t="s">
        <v>187</v>
      </c>
      <c r="C68" t="s">
        <v>181</v>
      </c>
      <c r="D68" s="1">
        <v>8</v>
      </c>
      <c r="E68" t="s">
        <v>179</v>
      </c>
      <c r="F68" s="79">
        <v>45239</v>
      </c>
      <c r="G68" s="74" t="s">
        <v>192</v>
      </c>
      <c r="H68" t="s">
        <v>178</v>
      </c>
      <c r="I68" s="67">
        <v>160</v>
      </c>
      <c r="J68" s="67">
        <f>Table16[[#This Row],[Spores]]/0.00148087354061701</f>
        <v>108044.33708318912</v>
      </c>
      <c r="K68" s="67">
        <f>Table16[[#This Row],[Estimated_Conc_mL]]*100*5</f>
        <v>54022168.541594557</v>
      </c>
    </row>
    <row r="69" spans="1:11" x14ac:dyDescent="0.25">
      <c r="A69" t="s">
        <v>179</v>
      </c>
      <c r="B69" t="s">
        <v>187</v>
      </c>
      <c r="C69" t="s">
        <v>181</v>
      </c>
      <c r="D69" s="1">
        <v>8</v>
      </c>
      <c r="E69" t="s">
        <v>48</v>
      </c>
      <c r="F69" s="79">
        <v>45230</v>
      </c>
      <c r="G69" t="s">
        <v>113</v>
      </c>
      <c r="H69" t="s">
        <v>177</v>
      </c>
      <c r="I69" s="67">
        <v>160</v>
      </c>
      <c r="J69" s="67">
        <f>Table16[[#This Row],[Spores]]/0.00148087354061701</f>
        <v>108044.33708318912</v>
      </c>
      <c r="K69" s="67">
        <f>Table16[[#This Row],[Estimated_Conc_mL]]*100*5</f>
        <v>54022168.541594557</v>
      </c>
    </row>
    <row r="70" spans="1:11" x14ac:dyDescent="0.25">
      <c r="A70" t="s">
        <v>179</v>
      </c>
      <c r="B70" t="s">
        <v>187</v>
      </c>
      <c r="C70" t="s">
        <v>181</v>
      </c>
      <c r="D70" s="1">
        <v>8</v>
      </c>
      <c r="E70" t="s">
        <v>43</v>
      </c>
      <c r="F70" s="79">
        <v>45222</v>
      </c>
      <c r="G70" s="74" t="s">
        <v>192</v>
      </c>
      <c r="H70" t="s">
        <v>178</v>
      </c>
      <c r="I70" s="67">
        <v>162</v>
      </c>
      <c r="J70" s="67">
        <f>Table16[[#This Row],[Spores]]/0.00148087354061701</f>
        <v>109394.89129672899</v>
      </c>
      <c r="K70" s="67">
        <f>Table16[[#This Row],[Estimated_Conc_mL]]*100*5</f>
        <v>54697445.648364499</v>
      </c>
    </row>
    <row r="71" spans="1:11" x14ac:dyDescent="0.25">
      <c r="A71" t="s">
        <v>179</v>
      </c>
      <c r="B71" t="s">
        <v>185</v>
      </c>
      <c r="C71" t="s">
        <v>180</v>
      </c>
      <c r="D71" s="1">
        <v>16</v>
      </c>
      <c r="E71" t="s">
        <v>43</v>
      </c>
      <c r="F71" s="79">
        <v>45224</v>
      </c>
      <c r="G71" s="74" t="s">
        <v>192</v>
      </c>
      <c r="H71" t="s">
        <v>178</v>
      </c>
      <c r="I71" s="67">
        <v>0</v>
      </c>
      <c r="J71" s="67">
        <f>Table16[[#This Row],[Spores]]/0.00148087354061701</f>
        <v>0</v>
      </c>
      <c r="K71" s="67">
        <f>Table16[[#This Row],[Estimated_Conc_mL]]*100*5</f>
        <v>0</v>
      </c>
    </row>
    <row r="72" spans="1:11" x14ac:dyDescent="0.25">
      <c r="A72" t="s">
        <v>179</v>
      </c>
      <c r="B72" t="s">
        <v>185</v>
      </c>
      <c r="C72" t="s">
        <v>180</v>
      </c>
      <c r="D72" s="1">
        <v>16</v>
      </c>
      <c r="E72" t="s">
        <v>43</v>
      </c>
      <c r="F72" s="79">
        <v>45224</v>
      </c>
      <c r="G72" s="74" t="s">
        <v>192</v>
      </c>
      <c r="H72" t="s">
        <v>178</v>
      </c>
      <c r="I72" s="67">
        <v>0</v>
      </c>
      <c r="J72" s="67">
        <f>Table16[[#This Row],[Spores]]/0.00148087354061701</f>
        <v>0</v>
      </c>
      <c r="K72" s="67">
        <f>Table16[[#This Row],[Estimated_Conc_mL]]*100*5</f>
        <v>0</v>
      </c>
    </row>
    <row r="73" spans="1:11" x14ac:dyDescent="0.25">
      <c r="A73" t="s">
        <v>179</v>
      </c>
      <c r="B73" t="s">
        <v>188</v>
      </c>
      <c r="C73" t="s">
        <v>181</v>
      </c>
      <c r="D73" s="1">
        <v>16</v>
      </c>
      <c r="E73" t="s">
        <v>44</v>
      </c>
      <c r="F73" s="79">
        <v>45230</v>
      </c>
      <c r="G73" t="s">
        <v>113</v>
      </c>
      <c r="H73" t="s">
        <v>178</v>
      </c>
      <c r="I73" s="67">
        <v>167</v>
      </c>
      <c r="J73" s="67">
        <f>Table16[[#This Row],[Spores]]/0.00148087354061701</f>
        <v>112771.27683057864</v>
      </c>
      <c r="K73" s="67">
        <f>Table16[[#This Row],[Estimated_Conc_mL]]*100*5</f>
        <v>56385638.415289328</v>
      </c>
    </row>
    <row r="74" spans="1:11" x14ac:dyDescent="0.25">
      <c r="A74" t="s">
        <v>179</v>
      </c>
      <c r="B74" t="s">
        <v>185</v>
      </c>
      <c r="C74" t="s">
        <v>180</v>
      </c>
      <c r="D74" s="1">
        <v>16</v>
      </c>
      <c r="E74" t="s">
        <v>43</v>
      </c>
      <c r="F74" s="79">
        <v>45224</v>
      </c>
      <c r="G74" s="74" t="s">
        <v>192</v>
      </c>
      <c r="H74" t="s">
        <v>178</v>
      </c>
      <c r="I74" s="67">
        <v>0</v>
      </c>
      <c r="J74" s="67">
        <f>Table16[[#This Row],[Spores]]/0.00148087354061701</f>
        <v>0</v>
      </c>
      <c r="K74" s="67">
        <f>Table16[[#This Row],[Estimated_Conc_mL]]*100*5</f>
        <v>0</v>
      </c>
    </row>
    <row r="75" spans="1:11" x14ac:dyDescent="0.25">
      <c r="A75" t="s">
        <v>179</v>
      </c>
      <c r="B75" t="s">
        <v>185</v>
      </c>
      <c r="C75" t="s">
        <v>180</v>
      </c>
      <c r="D75" s="1">
        <v>16</v>
      </c>
      <c r="E75" t="s">
        <v>179</v>
      </c>
      <c r="F75" s="79">
        <v>45239</v>
      </c>
      <c r="G75" s="74" t="s">
        <v>192</v>
      </c>
      <c r="H75" t="s">
        <v>177</v>
      </c>
      <c r="I75" s="67">
        <v>0</v>
      </c>
      <c r="J75" s="67">
        <f>Table16[[#This Row],[Spores]]/0.00148087354061701</f>
        <v>0</v>
      </c>
      <c r="K75" s="67">
        <f>Table16[[#This Row],[Estimated_Conc_mL]]*100*5</f>
        <v>0</v>
      </c>
    </row>
    <row r="76" spans="1:11" x14ac:dyDescent="0.25">
      <c r="A76" t="s">
        <v>179</v>
      </c>
      <c r="B76" t="s">
        <v>185</v>
      </c>
      <c r="C76" t="s">
        <v>180</v>
      </c>
      <c r="D76" s="1">
        <v>16</v>
      </c>
      <c r="E76" t="s">
        <v>179</v>
      </c>
      <c r="F76" s="79">
        <v>45239</v>
      </c>
      <c r="G76" s="74" t="s">
        <v>192</v>
      </c>
      <c r="H76" t="s">
        <v>177</v>
      </c>
      <c r="I76" s="67">
        <v>0</v>
      </c>
      <c r="J76" s="67">
        <f>Table16[[#This Row],[Spores]]/0.00148087354061701</f>
        <v>0</v>
      </c>
      <c r="K76" s="67">
        <f>Table16[[#This Row],[Estimated_Conc_mL]]*100*5</f>
        <v>0</v>
      </c>
    </row>
    <row r="77" spans="1:11" x14ac:dyDescent="0.25">
      <c r="A77" t="s">
        <v>179</v>
      </c>
      <c r="B77" t="s">
        <v>185</v>
      </c>
      <c r="C77" t="s">
        <v>180</v>
      </c>
      <c r="D77" s="1">
        <v>16</v>
      </c>
      <c r="E77" t="s">
        <v>179</v>
      </c>
      <c r="F77" s="79">
        <v>45239</v>
      </c>
      <c r="G77" s="74" t="s">
        <v>192</v>
      </c>
      <c r="H77" t="s">
        <v>177</v>
      </c>
      <c r="I77" s="67">
        <v>0</v>
      </c>
      <c r="J77" s="67">
        <f>Table16[[#This Row],[Spores]]/0.00148087354061701</f>
        <v>0</v>
      </c>
      <c r="K77" s="67">
        <f>Table16[[#This Row],[Estimated_Conc_mL]]*100*5</f>
        <v>0</v>
      </c>
    </row>
    <row r="78" spans="1:11" x14ac:dyDescent="0.25">
      <c r="A78" t="s">
        <v>179</v>
      </c>
      <c r="B78" t="s">
        <v>184</v>
      </c>
      <c r="C78" t="s">
        <v>180</v>
      </c>
      <c r="D78" s="1">
        <v>8</v>
      </c>
      <c r="E78" t="s">
        <v>45</v>
      </c>
      <c r="F78" s="79">
        <v>45224</v>
      </c>
      <c r="G78" s="74" t="s">
        <v>192</v>
      </c>
      <c r="H78" t="s">
        <v>178</v>
      </c>
      <c r="I78" s="67">
        <v>0</v>
      </c>
      <c r="J78" s="67">
        <f>Table16[[#This Row],[Spores]]/0.00148087354061701</f>
        <v>0</v>
      </c>
      <c r="K78" s="67">
        <f>Table16[[#This Row],[Estimated_Conc_mL]]*100*5</f>
        <v>0</v>
      </c>
    </row>
    <row r="79" spans="1:11" x14ac:dyDescent="0.25">
      <c r="A79" t="s">
        <v>179</v>
      </c>
      <c r="B79" t="s">
        <v>184</v>
      </c>
      <c r="C79" t="s">
        <v>180</v>
      </c>
      <c r="D79" s="1">
        <v>8</v>
      </c>
      <c r="E79" t="s">
        <v>45</v>
      </c>
      <c r="F79" s="79">
        <v>45224</v>
      </c>
      <c r="G79" s="74" t="s">
        <v>192</v>
      </c>
      <c r="H79" t="s">
        <v>178</v>
      </c>
      <c r="I79" s="67">
        <v>0</v>
      </c>
      <c r="J79" s="67">
        <f>Table16[[#This Row],[Spores]]/0.00148087354061701</f>
        <v>0</v>
      </c>
      <c r="K79" s="67">
        <f>Table16[[#This Row],[Estimated_Conc_mL]]*100*5</f>
        <v>0</v>
      </c>
    </row>
    <row r="80" spans="1:11" x14ac:dyDescent="0.25">
      <c r="A80" t="s">
        <v>179</v>
      </c>
      <c r="B80" t="s">
        <v>184</v>
      </c>
      <c r="C80" t="s">
        <v>180</v>
      </c>
      <c r="D80" s="1">
        <v>8</v>
      </c>
      <c r="E80" t="s">
        <v>45</v>
      </c>
      <c r="F80" s="79">
        <v>45224</v>
      </c>
      <c r="G80" s="74" t="s">
        <v>192</v>
      </c>
      <c r="H80" t="s">
        <v>178</v>
      </c>
      <c r="I80" s="67">
        <v>0</v>
      </c>
      <c r="J80" s="67">
        <f>Table16[[#This Row],[Spores]]/0.00148087354061701</f>
        <v>0</v>
      </c>
      <c r="K80" s="67">
        <f>Table16[[#This Row],[Estimated_Conc_mL]]*100*5</f>
        <v>0</v>
      </c>
    </row>
    <row r="81" spans="1:11" x14ac:dyDescent="0.25">
      <c r="A81" t="s">
        <v>179</v>
      </c>
      <c r="B81" t="s">
        <v>184</v>
      </c>
      <c r="C81" t="s">
        <v>180</v>
      </c>
      <c r="D81" s="1">
        <v>8</v>
      </c>
      <c r="E81" t="s">
        <v>179</v>
      </c>
      <c r="F81" s="79">
        <v>45239</v>
      </c>
      <c r="G81" s="74" t="s">
        <v>192</v>
      </c>
      <c r="H81" t="s">
        <v>178</v>
      </c>
      <c r="I81" s="67">
        <v>0</v>
      </c>
      <c r="J81" s="67">
        <f>Table16[[#This Row],[Spores]]/0.00148087354061701</f>
        <v>0</v>
      </c>
      <c r="K81" s="67">
        <f>Table16[[#This Row],[Estimated_Conc_mL]]*100*5</f>
        <v>0</v>
      </c>
    </row>
    <row r="82" spans="1:11" x14ac:dyDescent="0.25">
      <c r="A82" t="s">
        <v>179</v>
      </c>
      <c r="B82" t="s">
        <v>184</v>
      </c>
      <c r="C82" t="s">
        <v>180</v>
      </c>
      <c r="D82" s="1">
        <v>8</v>
      </c>
      <c r="E82" t="s">
        <v>179</v>
      </c>
      <c r="F82" s="79">
        <v>45239</v>
      </c>
      <c r="G82" s="74" t="s">
        <v>192</v>
      </c>
      <c r="H82" t="s">
        <v>178</v>
      </c>
      <c r="I82" s="67">
        <v>0</v>
      </c>
      <c r="J82" s="67">
        <f>Table16[[#This Row],[Spores]]/0.00148087354061701</f>
        <v>0</v>
      </c>
      <c r="K82" s="67">
        <f>Table16[[#This Row],[Estimated_Conc_mL]]*100*5</f>
        <v>0</v>
      </c>
    </row>
    <row r="83" spans="1:11" x14ac:dyDescent="0.25">
      <c r="A83" t="s">
        <v>179</v>
      </c>
      <c r="B83" t="s">
        <v>184</v>
      </c>
      <c r="C83" t="s">
        <v>180</v>
      </c>
      <c r="D83" s="1">
        <v>8</v>
      </c>
      <c r="E83" t="s">
        <v>179</v>
      </c>
      <c r="F83" s="79">
        <v>45239</v>
      </c>
      <c r="G83" s="74" t="s">
        <v>192</v>
      </c>
      <c r="H83" t="s">
        <v>178</v>
      </c>
      <c r="I83" s="67">
        <v>0</v>
      </c>
      <c r="J83" s="67">
        <f>Table16[[#This Row],[Spores]]/0.00148087354061701</f>
        <v>0</v>
      </c>
      <c r="K83" s="67">
        <f>Table16[[#This Row],[Estimated_Conc_mL]]*100*5</f>
        <v>0</v>
      </c>
    </row>
    <row r="84" spans="1:11" x14ac:dyDescent="0.25">
      <c r="A84" t="s">
        <v>179</v>
      </c>
      <c r="B84" t="s">
        <v>184</v>
      </c>
      <c r="C84" t="s">
        <v>180</v>
      </c>
      <c r="D84" s="1">
        <v>8</v>
      </c>
      <c r="E84" t="s">
        <v>179</v>
      </c>
      <c r="F84" s="79">
        <v>45239</v>
      </c>
      <c r="G84" s="74" t="s">
        <v>192</v>
      </c>
      <c r="H84" t="s">
        <v>178</v>
      </c>
      <c r="I84" s="67">
        <v>0</v>
      </c>
      <c r="J84" s="67">
        <f>Table16[[#This Row],[Spores]]/0.00148087354061701</f>
        <v>0</v>
      </c>
      <c r="K84" s="67">
        <f>Table16[[#This Row],[Estimated_Conc_mL]]*100*5</f>
        <v>0</v>
      </c>
    </row>
    <row r="85" spans="1:11" x14ac:dyDescent="0.25">
      <c r="A85" t="s">
        <v>179</v>
      </c>
      <c r="B85" t="s">
        <v>186</v>
      </c>
      <c r="C85" t="s">
        <v>180</v>
      </c>
      <c r="D85" s="1">
        <v>32</v>
      </c>
      <c r="E85" t="s">
        <v>179</v>
      </c>
      <c r="F85" s="79">
        <v>45239</v>
      </c>
      <c r="G85" s="74" t="s">
        <v>192</v>
      </c>
      <c r="H85" t="s">
        <v>177</v>
      </c>
      <c r="I85" s="67">
        <v>0</v>
      </c>
      <c r="J85" s="67">
        <f>Table16[[#This Row],[Spores]]/0.00148087354061701</f>
        <v>0</v>
      </c>
      <c r="K85" s="67">
        <f>Table16[[#This Row],[Estimated_Conc_mL]]*100*5</f>
        <v>0</v>
      </c>
    </row>
    <row r="86" spans="1:11" x14ac:dyDescent="0.25">
      <c r="A86" t="s">
        <v>179</v>
      </c>
      <c r="B86" t="s">
        <v>187</v>
      </c>
      <c r="C86" t="s">
        <v>181</v>
      </c>
      <c r="D86" s="1">
        <v>8</v>
      </c>
      <c r="E86" t="s">
        <v>45</v>
      </c>
      <c r="F86" s="79">
        <v>45223</v>
      </c>
      <c r="G86" s="74" t="s">
        <v>192</v>
      </c>
      <c r="H86" t="s">
        <v>178</v>
      </c>
      <c r="I86" s="67">
        <v>176</v>
      </c>
      <c r="J86" s="67">
        <f>Table16[[#This Row],[Spores]]/0.00148087354061701</f>
        <v>118848.77079150804</v>
      </c>
      <c r="K86" s="67">
        <f>Table16[[#This Row],[Estimated_Conc_mL]]*100*5</f>
        <v>59424385.395754017</v>
      </c>
    </row>
    <row r="87" spans="1:11" x14ac:dyDescent="0.25">
      <c r="A87" t="s">
        <v>179</v>
      </c>
      <c r="B87" t="s">
        <v>184</v>
      </c>
      <c r="C87" t="s">
        <v>180</v>
      </c>
      <c r="D87" s="1">
        <v>8</v>
      </c>
      <c r="E87" t="s">
        <v>179</v>
      </c>
      <c r="F87" s="79">
        <v>45239</v>
      </c>
      <c r="G87" s="74" t="s">
        <v>192</v>
      </c>
      <c r="H87" t="s">
        <v>177</v>
      </c>
      <c r="I87" s="67">
        <v>0</v>
      </c>
      <c r="J87" s="67">
        <f>Table16[[#This Row],[Spores]]/0.00148087354061701</f>
        <v>0</v>
      </c>
      <c r="K87" s="67">
        <f>Table16[[#This Row],[Estimated_Conc_mL]]*100*5</f>
        <v>0</v>
      </c>
    </row>
    <row r="88" spans="1:11" x14ac:dyDescent="0.25">
      <c r="A88" t="s">
        <v>179</v>
      </c>
      <c r="B88" t="s">
        <v>184</v>
      </c>
      <c r="C88" t="s">
        <v>180</v>
      </c>
      <c r="D88" s="1">
        <v>8</v>
      </c>
      <c r="E88" t="s">
        <v>179</v>
      </c>
      <c r="F88" s="79">
        <v>45239</v>
      </c>
      <c r="G88" t="s">
        <v>113</v>
      </c>
      <c r="H88" t="s">
        <v>178</v>
      </c>
      <c r="I88" s="67">
        <v>0</v>
      </c>
      <c r="J88" s="67">
        <f>Table16[[#This Row],[Spores]]/0.00148087354061701</f>
        <v>0</v>
      </c>
      <c r="K88" s="67">
        <f>Table16[[#This Row],[Estimated_Conc_mL]]*100*5</f>
        <v>0</v>
      </c>
    </row>
    <row r="89" spans="1:11" x14ac:dyDescent="0.25">
      <c r="A89" t="s">
        <v>179</v>
      </c>
      <c r="B89" t="s">
        <v>184</v>
      </c>
      <c r="C89" t="s">
        <v>180</v>
      </c>
      <c r="D89" s="1">
        <v>8</v>
      </c>
      <c r="E89" t="s">
        <v>44</v>
      </c>
      <c r="F89" s="79">
        <v>45223</v>
      </c>
      <c r="G89" s="74" t="s">
        <v>192</v>
      </c>
      <c r="H89" t="s">
        <v>178</v>
      </c>
      <c r="I89" s="67">
        <v>0</v>
      </c>
      <c r="J89" s="67">
        <f>Table16[[#This Row],[Spores]]/0.00148087354061701</f>
        <v>0</v>
      </c>
      <c r="K89" s="67">
        <f>Table16[[#This Row],[Estimated_Conc_mL]]*100*5</f>
        <v>0</v>
      </c>
    </row>
    <row r="90" spans="1:11" x14ac:dyDescent="0.25">
      <c r="A90" t="s">
        <v>179</v>
      </c>
      <c r="B90" t="s">
        <v>184</v>
      </c>
      <c r="C90" t="s">
        <v>180</v>
      </c>
      <c r="D90" s="1">
        <v>8</v>
      </c>
      <c r="E90" t="s">
        <v>44</v>
      </c>
      <c r="F90" s="79">
        <v>45223</v>
      </c>
      <c r="G90" s="74" t="s">
        <v>192</v>
      </c>
      <c r="H90" t="s">
        <v>178</v>
      </c>
      <c r="I90" s="67">
        <v>0</v>
      </c>
      <c r="J90" s="67">
        <f>Table16[[#This Row],[Spores]]/0.00148087354061701</f>
        <v>0</v>
      </c>
      <c r="K90" s="67">
        <f>Table16[[#This Row],[Estimated_Conc_mL]]*100*5</f>
        <v>0</v>
      </c>
    </row>
    <row r="91" spans="1:11" x14ac:dyDescent="0.25">
      <c r="A91" t="s">
        <v>179</v>
      </c>
      <c r="B91" t="s">
        <v>188</v>
      </c>
      <c r="C91" t="s">
        <v>181</v>
      </c>
      <c r="D91" s="1">
        <v>16</v>
      </c>
      <c r="E91" t="s">
        <v>40</v>
      </c>
      <c r="F91" s="79">
        <v>45222</v>
      </c>
      <c r="G91" t="s">
        <v>113</v>
      </c>
      <c r="H91" t="s">
        <v>177</v>
      </c>
      <c r="I91" s="67">
        <v>187</v>
      </c>
      <c r="J91" s="67">
        <f>Table16[[#This Row],[Spores]]/0.00148087354061701</f>
        <v>126276.81896597729</v>
      </c>
      <c r="K91" s="67">
        <f>Table16[[#This Row],[Estimated_Conc_mL]]*100*5</f>
        <v>63138409.482988641</v>
      </c>
    </row>
    <row r="92" spans="1:11" x14ac:dyDescent="0.25">
      <c r="A92" t="s">
        <v>179</v>
      </c>
      <c r="B92" s="75" t="s">
        <v>188</v>
      </c>
      <c r="C92" s="75" t="s">
        <v>181</v>
      </c>
      <c r="D92" s="77">
        <v>16</v>
      </c>
      <c r="E92" t="s">
        <v>40</v>
      </c>
      <c r="F92" s="79">
        <v>45222</v>
      </c>
      <c r="G92" s="74" t="s">
        <v>192</v>
      </c>
      <c r="H92" t="s">
        <v>178</v>
      </c>
      <c r="I92" s="67">
        <v>197</v>
      </c>
      <c r="J92" s="67">
        <f>Table16[[#This Row],[Spores]]/0.00148087354061701</f>
        <v>133029.59003367662</v>
      </c>
      <c r="K92" s="67">
        <f>Table16[[#This Row],[Estimated_Conc_mL]]*100*5</f>
        <v>66514795.016838312</v>
      </c>
    </row>
    <row r="93" spans="1:11" x14ac:dyDescent="0.25">
      <c r="A93" t="s">
        <v>179</v>
      </c>
      <c r="B93" t="s">
        <v>187</v>
      </c>
      <c r="C93" t="s">
        <v>181</v>
      </c>
      <c r="D93" s="1">
        <v>8</v>
      </c>
      <c r="E93" t="s">
        <v>39</v>
      </c>
      <c r="F93" s="79">
        <v>45222</v>
      </c>
      <c r="G93" s="74" t="s">
        <v>192</v>
      </c>
      <c r="H93" t="s">
        <v>178</v>
      </c>
      <c r="I93" s="67">
        <v>197</v>
      </c>
      <c r="J93" s="67">
        <f>Table16[[#This Row],[Spores]]/0.00148087354061701</f>
        <v>133029.59003367662</v>
      </c>
      <c r="K93" s="67">
        <f>Table16[[#This Row],[Estimated_Conc_mL]]*100*5</f>
        <v>66514795.016838312</v>
      </c>
    </row>
    <row r="94" spans="1:11" x14ac:dyDescent="0.25">
      <c r="A94" t="s">
        <v>179</v>
      </c>
      <c r="B94" s="75" t="s">
        <v>188</v>
      </c>
      <c r="C94" s="75" t="s">
        <v>181</v>
      </c>
      <c r="D94" s="77">
        <v>16</v>
      </c>
      <c r="E94" t="s">
        <v>40</v>
      </c>
      <c r="F94" s="79">
        <v>45222</v>
      </c>
      <c r="G94" s="74" t="s">
        <v>192</v>
      </c>
      <c r="H94" t="s">
        <v>178</v>
      </c>
      <c r="I94" s="67">
        <v>201</v>
      </c>
      <c r="J94" s="67">
        <f>Table16[[#This Row],[Spores]]/0.00148087354061701</f>
        <v>135730.69846075634</v>
      </c>
      <c r="K94" s="67">
        <f>Table16[[#This Row],[Estimated_Conc_mL]]*100*5</f>
        <v>67865349.230378166</v>
      </c>
    </row>
    <row r="95" spans="1:11" x14ac:dyDescent="0.25">
      <c r="A95" t="s">
        <v>179</v>
      </c>
      <c r="B95" s="75" t="s">
        <v>189</v>
      </c>
      <c r="C95" s="75" t="s">
        <v>181</v>
      </c>
      <c r="D95" s="77">
        <v>32</v>
      </c>
      <c r="E95" t="s">
        <v>39</v>
      </c>
      <c r="F95" s="79">
        <v>45222</v>
      </c>
      <c r="G95" s="74" t="s">
        <v>192</v>
      </c>
      <c r="H95" t="s">
        <v>178</v>
      </c>
      <c r="I95" s="67">
        <v>208</v>
      </c>
      <c r="J95" s="67">
        <f>Table16[[#This Row],[Spores]]/0.00148087354061701</f>
        <v>140457.63820814586</v>
      </c>
      <c r="K95" s="67">
        <f>Table16[[#This Row],[Estimated_Conc_mL]]*100*5</f>
        <v>70228819.104072928</v>
      </c>
    </row>
    <row r="96" spans="1:11" x14ac:dyDescent="0.25">
      <c r="A96" t="s">
        <v>179</v>
      </c>
      <c r="B96" t="s">
        <v>188</v>
      </c>
      <c r="C96" t="s">
        <v>181</v>
      </c>
      <c r="D96" s="1">
        <v>16</v>
      </c>
      <c r="E96" t="s">
        <v>44</v>
      </c>
      <c r="F96" s="79">
        <v>45230</v>
      </c>
      <c r="G96" s="74" t="s">
        <v>192</v>
      </c>
      <c r="H96" t="s">
        <v>178</v>
      </c>
      <c r="I96" s="67">
        <v>212</v>
      </c>
      <c r="J96" s="67">
        <f>Table16[[#This Row],[Spores]]/0.00148087354061701</f>
        <v>143158.7466352256</v>
      </c>
      <c r="K96" s="67">
        <f>Table16[[#This Row],[Estimated_Conc_mL]]*100*5</f>
        <v>71579373.317612797</v>
      </c>
    </row>
    <row r="97" spans="1:11" x14ac:dyDescent="0.25">
      <c r="A97" t="s">
        <v>179</v>
      </c>
      <c r="B97" t="s">
        <v>185</v>
      </c>
      <c r="C97" t="s">
        <v>180</v>
      </c>
      <c r="D97" s="1">
        <v>16</v>
      </c>
      <c r="E97" t="s">
        <v>42</v>
      </c>
      <c r="F97" s="79">
        <v>45223</v>
      </c>
      <c r="G97" s="74" t="s">
        <v>192</v>
      </c>
      <c r="H97" t="s">
        <v>178</v>
      </c>
      <c r="I97" s="67">
        <v>0</v>
      </c>
      <c r="J97" s="67">
        <f>Table16[[#This Row],[Spores]]/0.00148087354061701</f>
        <v>0</v>
      </c>
      <c r="K97" s="67">
        <f>Table16[[#This Row],[Estimated_Conc_mL]]*100*5</f>
        <v>0</v>
      </c>
    </row>
    <row r="98" spans="1:11" x14ac:dyDescent="0.25">
      <c r="A98" t="s">
        <v>179</v>
      </c>
      <c r="B98" t="s">
        <v>185</v>
      </c>
      <c r="C98" t="s">
        <v>180</v>
      </c>
      <c r="D98" s="1">
        <v>16</v>
      </c>
      <c r="E98" t="s">
        <v>42</v>
      </c>
      <c r="F98" s="79">
        <v>45223</v>
      </c>
      <c r="G98" s="74" t="s">
        <v>192</v>
      </c>
      <c r="H98" t="s">
        <v>178</v>
      </c>
      <c r="I98" s="67">
        <v>0</v>
      </c>
      <c r="J98" s="67">
        <f>Table16[[#This Row],[Spores]]/0.00148087354061701</f>
        <v>0</v>
      </c>
      <c r="K98" s="67">
        <f>Table16[[#This Row],[Estimated_Conc_mL]]*100*5</f>
        <v>0</v>
      </c>
    </row>
    <row r="99" spans="1:11" x14ac:dyDescent="0.25">
      <c r="A99" t="s">
        <v>179</v>
      </c>
      <c r="B99" s="73" t="s">
        <v>188</v>
      </c>
      <c r="C99" s="73" t="s">
        <v>181</v>
      </c>
      <c r="D99" s="76">
        <v>16</v>
      </c>
      <c r="E99" t="s">
        <v>42</v>
      </c>
      <c r="F99" s="79">
        <v>45222</v>
      </c>
      <c r="G99" s="74" t="s">
        <v>192</v>
      </c>
      <c r="H99" t="s">
        <v>178</v>
      </c>
      <c r="I99" s="67">
        <v>226</v>
      </c>
      <c r="J99" s="67">
        <f>Table16[[#This Row],[Spores]]/0.00148087354061701</f>
        <v>152612.62613000465</v>
      </c>
      <c r="K99" s="67">
        <f>Table16[[#This Row],[Estimated_Conc_mL]]*100*5</f>
        <v>76306313.065002322</v>
      </c>
    </row>
    <row r="100" spans="1:11" x14ac:dyDescent="0.25">
      <c r="A100" t="s">
        <v>179</v>
      </c>
      <c r="B100" t="s">
        <v>185</v>
      </c>
      <c r="C100" t="s">
        <v>180</v>
      </c>
      <c r="D100" s="1">
        <v>16</v>
      </c>
      <c r="E100" t="s">
        <v>42</v>
      </c>
      <c r="F100" s="79">
        <v>45223</v>
      </c>
      <c r="G100" s="74" t="s">
        <v>192</v>
      </c>
      <c r="H100" t="s">
        <v>178</v>
      </c>
      <c r="I100" s="67">
        <v>0</v>
      </c>
      <c r="J100" s="67">
        <f>Table16[[#This Row],[Spores]]/0.00148087354061701</f>
        <v>0</v>
      </c>
      <c r="K100" s="67">
        <f>Table16[[#This Row],[Estimated_Conc_mL]]*100*5</f>
        <v>0</v>
      </c>
    </row>
    <row r="101" spans="1:11" x14ac:dyDescent="0.25">
      <c r="A101" t="s">
        <v>179</v>
      </c>
      <c r="B101" t="s">
        <v>188</v>
      </c>
      <c r="C101" t="s">
        <v>181</v>
      </c>
      <c r="D101" s="1">
        <v>16</v>
      </c>
      <c r="E101" t="s">
        <v>39</v>
      </c>
      <c r="F101" s="79">
        <v>45222</v>
      </c>
      <c r="G101" s="74" t="s">
        <v>192</v>
      </c>
      <c r="H101" t="s">
        <v>178</v>
      </c>
      <c r="I101" s="67">
        <v>235</v>
      </c>
      <c r="J101" s="67">
        <f>Table16[[#This Row],[Spores]]/0.00148087354061701</f>
        <v>158690.12009093404</v>
      </c>
      <c r="K101" s="67">
        <f>Table16[[#This Row],[Estimated_Conc_mL]]*100*5</f>
        <v>79345060.045467019</v>
      </c>
    </row>
    <row r="102" spans="1:11" x14ac:dyDescent="0.25">
      <c r="A102" t="s">
        <v>179</v>
      </c>
      <c r="B102" t="s">
        <v>185</v>
      </c>
      <c r="C102" t="s">
        <v>180</v>
      </c>
      <c r="D102" s="1">
        <v>16</v>
      </c>
      <c r="E102" t="s">
        <v>45</v>
      </c>
      <c r="F102" s="79">
        <v>45228</v>
      </c>
      <c r="G102" s="74" t="s">
        <v>192</v>
      </c>
      <c r="H102" t="s">
        <v>178</v>
      </c>
      <c r="I102" s="67">
        <v>0</v>
      </c>
      <c r="J102" s="67">
        <f>Table16[[#This Row],[Spores]]/0.00148087354061701</f>
        <v>0</v>
      </c>
      <c r="K102" s="67">
        <f>Table16[[#This Row],[Estimated_Conc_mL]]*100*5</f>
        <v>0</v>
      </c>
    </row>
    <row r="103" spans="1:11" x14ac:dyDescent="0.25">
      <c r="A103" t="s">
        <v>179</v>
      </c>
      <c r="B103" t="s">
        <v>185</v>
      </c>
      <c r="C103" t="s">
        <v>180</v>
      </c>
      <c r="D103" s="1">
        <v>16</v>
      </c>
      <c r="E103" t="s">
        <v>45</v>
      </c>
      <c r="F103" s="79">
        <v>45228</v>
      </c>
      <c r="G103" s="74" t="s">
        <v>192</v>
      </c>
      <c r="H103" t="s">
        <v>178</v>
      </c>
      <c r="I103" s="67">
        <v>0</v>
      </c>
      <c r="J103" s="67">
        <f>Table16[[#This Row],[Spores]]/0.00148087354061701</f>
        <v>0</v>
      </c>
      <c r="K103" s="67">
        <f>Table16[[#This Row],[Estimated_Conc_mL]]*100*5</f>
        <v>0</v>
      </c>
    </row>
    <row r="104" spans="1:11" x14ac:dyDescent="0.25">
      <c r="A104" t="s">
        <v>179</v>
      </c>
      <c r="B104" t="s">
        <v>185</v>
      </c>
      <c r="C104" t="s">
        <v>180</v>
      </c>
      <c r="D104" s="1">
        <v>16</v>
      </c>
      <c r="E104" t="s">
        <v>45</v>
      </c>
      <c r="F104" s="79">
        <v>45228</v>
      </c>
      <c r="G104" s="74" t="s">
        <v>192</v>
      </c>
      <c r="H104" t="s">
        <v>178</v>
      </c>
      <c r="I104" s="67">
        <v>0</v>
      </c>
      <c r="J104" s="67">
        <f>Table16[[#This Row],[Spores]]/0.00148087354061701</f>
        <v>0</v>
      </c>
      <c r="K104" s="67">
        <f>Table16[[#This Row],[Estimated_Conc_mL]]*100*5</f>
        <v>0</v>
      </c>
    </row>
    <row r="105" spans="1:11" x14ac:dyDescent="0.25">
      <c r="A105" t="s">
        <v>179</v>
      </c>
      <c r="B105" t="s">
        <v>186</v>
      </c>
      <c r="C105" t="s">
        <v>180</v>
      </c>
      <c r="D105" s="1">
        <v>32</v>
      </c>
      <c r="E105" t="s">
        <v>43</v>
      </c>
      <c r="F105" s="79">
        <v>45227</v>
      </c>
      <c r="G105" s="74" t="s">
        <v>192</v>
      </c>
      <c r="H105" t="s">
        <v>178</v>
      </c>
      <c r="I105" s="67">
        <v>0</v>
      </c>
      <c r="J105" s="67">
        <f>Table16[[#This Row],[Spores]]/0.00148087354061701</f>
        <v>0</v>
      </c>
      <c r="K105" s="67">
        <f>Table16[[#This Row],[Estimated_Conc_mL]]*100*5</f>
        <v>0</v>
      </c>
    </row>
    <row r="106" spans="1:11" x14ac:dyDescent="0.25">
      <c r="A106" t="s">
        <v>179</v>
      </c>
      <c r="B106" t="s">
        <v>186</v>
      </c>
      <c r="C106" t="s">
        <v>180</v>
      </c>
      <c r="D106" s="1">
        <v>32</v>
      </c>
      <c r="E106" t="s">
        <v>43</v>
      </c>
      <c r="F106" s="79">
        <v>45227</v>
      </c>
      <c r="G106" s="74" t="s">
        <v>192</v>
      </c>
      <c r="H106" t="s">
        <v>178</v>
      </c>
      <c r="I106" s="67">
        <v>0</v>
      </c>
      <c r="J106" s="67">
        <f>Table16[[#This Row],[Spores]]/0.00148087354061701</f>
        <v>0</v>
      </c>
      <c r="K106" s="67">
        <f>Table16[[#This Row],[Estimated_Conc_mL]]*100*5</f>
        <v>0</v>
      </c>
    </row>
    <row r="107" spans="1:11" x14ac:dyDescent="0.25">
      <c r="A107" t="s">
        <v>179</v>
      </c>
      <c r="B107" t="s">
        <v>186</v>
      </c>
      <c r="C107" t="s">
        <v>180</v>
      </c>
      <c r="D107" s="1">
        <v>32</v>
      </c>
      <c r="E107" t="s">
        <v>43</v>
      </c>
      <c r="F107" s="79">
        <v>45227</v>
      </c>
      <c r="G107" s="74" t="s">
        <v>192</v>
      </c>
      <c r="H107" t="s">
        <v>178</v>
      </c>
      <c r="I107" s="67">
        <v>0</v>
      </c>
      <c r="J107" s="67">
        <f>Table16[[#This Row],[Spores]]/0.00148087354061701</f>
        <v>0</v>
      </c>
      <c r="K107" s="67">
        <f>Table16[[#This Row],[Estimated_Conc_mL]]*100*5</f>
        <v>0</v>
      </c>
    </row>
    <row r="108" spans="1:11" x14ac:dyDescent="0.25">
      <c r="A108" t="s">
        <v>179</v>
      </c>
      <c r="B108" t="s">
        <v>186</v>
      </c>
      <c r="C108" t="s">
        <v>180</v>
      </c>
      <c r="D108" s="1">
        <v>32</v>
      </c>
      <c r="E108" t="s">
        <v>41</v>
      </c>
      <c r="F108" s="79">
        <v>45223</v>
      </c>
      <c r="G108" s="74" t="s">
        <v>192</v>
      </c>
      <c r="H108" t="s">
        <v>178</v>
      </c>
      <c r="I108" s="67">
        <v>0</v>
      </c>
      <c r="J108" s="67">
        <f>Table16[[#This Row],[Spores]]/0.00148087354061701</f>
        <v>0</v>
      </c>
      <c r="K108" s="67">
        <f>Table16[[#This Row],[Estimated_Conc_mL]]*100*5</f>
        <v>0</v>
      </c>
    </row>
    <row r="109" spans="1:11" x14ac:dyDescent="0.25">
      <c r="A109" t="s">
        <v>179</v>
      </c>
      <c r="B109" t="s">
        <v>186</v>
      </c>
      <c r="C109" t="s">
        <v>180</v>
      </c>
      <c r="D109" s="1">
        <v>32</v>
      </c>
      <c r="E109" t="s">
        <v>41</v>
      </c>
      <c r="F109" s="79">
        <v>45223</v>
      </c>
      <c r="G109" s="74" t="s">
        <v>192</v>
      </c>
      <c r="H109" t="s">
        <v>178</v>
      </c>
      <c r="I109" s="67">
        <v>0</v>
      </c>
      <c r="J109" s="67">
        <f>Table16[[#This Row],[Spores]]/0.00148087354061701</f>
        <v>0</v>
      </c>
      <c r="K109" s="67">
        <f>Table16[[#This Row],[Estimated_Conc_mL]]*100*5</f>
        <v>0</v>
      </c>
    </row>
    <row r="110" spans="1:11" x14ac:dyDescent="0.25">
      <c r="A110" t="s">
        <v>179</v>
      </c>
      <c r="B110" t="s">
        <v>186</v>
      </c>
      <c r="C110" t="s">
        <v>180</v>
      </c>
      <c r="D110" s="1">
        <v>32</v>
      </c>
      <c r="E110" t="s">
        <v>41</v>
      </c>
      <c r="F110" s="79">
        <v>45223</v>
      </c>
      <c r="G110" s="74" t="s">
        <v>192</v>
      </c>
      <c r="H110" t="s">
        <v>178</v>
      </c>
      <c r="I110" s="67">
        <v>0</v>
      </c>
      <c r="J110" s="67">
        <f>Table16[[#This Row],[Spores]]/0.00148087354061701</f>
        <v>0</v>
      </c>
      <c r="K110" s="67">
        <f>Table16[[#This Row],[Estimated_Conc_mL]]*100*5</f>
        <v>0</v>
      </c>
    </row>
    <row r="111" spans="1:11" x14ac:dyDescent="0.25">
      <c r="A111" t="s">
        <v>179</v>
      </c>
      <c r="B111" t="s">
        <v>186</v>
      </c>
      <c r="C111" t="s">
        <v>180</v>
      </c>
      <c r="D111" s="1">
        <v>32</v>
      </c>
      <c r="E111" t="s">
        <v>42</v>
      </c>
      <c r="F111" s="79">
        <v>45224</v>
      </c>
      <c r="G111" s="74" t="s">
        <v>192</v>
      </c>
      <c r="H111" t="s">
        <v>178</v>
      </c>
      <c r="I111" s="67">
        <v>0</v>
      </c>
      <c r="J111" s="67">
        <f>Table16[[#This Row],[Spores]]/0.00148087354061701</f>
        <v>0</v>
      </c>
      <c r="K111" s="67">
        <f>Table16[[#This Row],[Estimated_Conc_mL]]*100*5</f>
        <v>0</v>
      </c>
    </row>
    <row r="112" spans="1:11" x14ac:dyDescent="0.25">
      <c r="A112" t="s">
        <v>179</v>
      </c>
      <c r="B112" t="s">
        <v>186</v>
      </c>
      <c r="C112" t="s">
        <v>180</v>
      </c>
      <c r="D112" s="1">
        <v>32</v>
      </c>
      <c r="E112" t="s">
        <v>42</v>
      </c>
      <c r="F112" s="79">
        <v>45224</v>
      </c>
      <c r="G112" s="74" t="s">
        <v>192</v>
      </c>
      <c r="H112" t="s">
        <v>178</v>
      </c>
      <c r="I112" s="67">
        <v>0</v>
      </c>
      <c r="J112" s="67">
        <f>Table16[[#This Row],[Spores]]/0.00148087354061701</f>
        <v>0</v>
      </c>
      <c r="K112" s="67">
        <f>Table16[[#This Row],[Estimated_Conc_mL]]*100*5</f>
        <v>0</v>
      </c>
    </row>
    <row r="113" spans="1:11" x14ac:dyDescent="0.25">
      <c r="A113" t="s">
        <v>179</v>
      </c>
      <c r="B113" s="75" t="s">
        <v>189</v>
      </c>
      <c r="C113" s="75" t="s">
        <v>181</v>
      </c>
      <c r="D113" s="77">
        <v>32</v>
      </c>
      <c r="E113" t="s">
        <v>40</v>
      </c>
      <c r="F113" s="79">
        <v>45222</v>
      </c>
      <c r="G113" s="74" t="s">
        <v>192</v>
      </c>
      <c r="H113" t="s">
        <v>178</v>
      </c>
      <c r="I113" s="67">
        <v>243</v>
      </c>
      <c r="J113" s="67">
        <f>Table16[[#This Row],[Spores]]/0.00148087354061701</f>
        <v>164092.33694509347</v>
      </c>
      <c r="K113" s="67">
        <f>Table16[[#This Row],[Estimated_Conc_mL]]*100*5</f>
        <v>82046168.472546726</v>
      </c>
    </row>
    <row r="114" spans="1:11" x14ac:dyDescent="0.25">
      <c r="A114" t="s">
        <v>179</v>
      </c>
      <c r="B114" t="s">
        <v>187</v>
      </c>
      <c r="C114" t="s">
        <v>181</v>
      </c>
      <c r="D114" s="1">
        <v>8</v>
      </c>
      <c r="E114" t="s">
        <v>41</v>
      </c>
      <c r="F114" s="79">
        <v>45222</v>
      </c>
      <c r="G114" s="74" t="s">
        <v>192</v>
      </c>
      <c r="H114" t="s">
        <v>178</v>
      </c>
      <c r="I114" s="67">
        <v>246</v>
      </c>
      <c r="J114" s="67">
        <f>Table16[[#This Row],[Spores]]/0.00148087354061701</f>
        <v>166118.16826540328</v>
      </c>
      <c r="K114" s="67">
        <f>Table16[[#This Row],[Estimated_Conc_mL]]*100*5</f>
        <v>83059084.132701635</v>
      </c>
    </row>
    <row r="115" spans="1:11" x14ac:dyDescent="0.25">
      <c r="A115" t="s">
        <v>179</v>
      </c>
      <c r="B115" s="73" t="s">
        <v>188</v>
      </c>
      <c r="C115" s="73" t="s">
        <v>181</v>
      </c>
      <c r="D115" s="76">
        <v>16</v>
      </c>
      <c r="E115" t="s">
        <v>41</v>
      </c>
      <c r="F115" s="79">
        <v>45222</v>
      </c>
      <c r="G115" s="74" t="s">
        <v>192</v>
      </c>
      <c r="H115" t="s">
        <v>178</v>
      </c>
      <c r="I115" s="67">
        <v>262</v>
      </c>
      <c r="J115" s="67">
        <f>Table16[[#This Row],[Spores]]/0.00148087354061701</f>
        <v>176922.60197372219</v>
      </c>
      <c r="K115" s="67">
        <f>Table16[[#This Row],[Estimated_Conc_mL]]*100*5</f>
        <v>88461300.98686111</v>
      </c>
    </row>
    <row r="116" spans="1:11" x14ac:dyDescent="0.25">
      <c r="A116" t="s">
        <v>179</v>
      </c>
      <c r="B116" t="s">
        <v>187</v>
      </c>
      <c r="C116" t="s">
        <v>181</v>
      </c>
      <c r="D116" s="1">
        <v>8</v>
      </c>
      <c r="E116" t="s">
        <v>42</v>
      </c>
      <c r="F116" s="79">
        <v>45222</v>
      </c>
      <c r="G116" s="74" t="s">
        <v>192</v>
      </c>
      <c r="H116" t="s">
        <v>178</v>
      </c>
      <c r="I116" s="67">
        <v>264</v>
      </c>
      <c r="J116" s="67">
        <f>Table16[[#This Row],[Spores]]/0.00148087354061701</f>
        <v>178273.15618726207</v>
      </c>
      <c r="K116" s="67">
        <f>Table16[[#This Row],[Estimated_Conc_mL]]*100*5</f>
        <v>89136578.093631029</v>
      </c>
    </row>
    <row r="117" spans="1:11" x14ac:dyDescent="0.25">
      <c r="A117" t="s">
        <v>179</v>
      </c>
      <c r="B117" s="75" t="s">
        <v>189</v>
      </c>
      <c r="C117" s="75" t="s">
        <v>181</v>
      </c>
      <c r="D117" s="77">
        <v>32</v>
      </c>
      <c r="E117" t="s">
        <v>40</v>
      </c>
      <c r="F117" s="79">
        <v>45222</v>
      </c>
      <c r="G117" s="74" t="s">
        <v>192</v>
      </c>
      <c r="H117" t="s">
        <v>178</v>
      </c>
      <c r="I117" s="67">
        <v>267</v>
      </c>
      <c r="J117" s="67">
        <f>Table16[[#This Row],[Spores]]/0.00148087354061701</f>
        <v>180298.98750757184</v>
      </c>
      <c r="K117" s="67">
        <f>Table16[[#This Row],[Estimated_Conc_mL]]*100*5</f>
        <v>90149493.753785923</v>
      </c>
    </row>
    <row r="118" spans="1:11" x14ac:dyDescent="0.25">
      <c r="A118" t="s">
        <v>179</v>
      </c>
      <c r="B118" t="s">
        <v>188</v>
      </c>
      <c r="C118" t="s">
        <v>181</v>
      </c>
      <c r="D118" s="1">
        <v>16</v>
      </c>
      <c r="E118" t="s">
        <v>39</v>
      </c>
      <c r="F118" s="79">
        <v>45222</v>
      </c>
      <c r="G118" s="74" t="s">
        <v>192</v>
      </c>
      <c r="H118" t="s">
        <v>178</v>
      </c>
      <c r="I118" s="67">
        <v>271</v>
      </c>
      <c r="J118" s="67">
        <f>Table16[[#This Row],[Spores]]/0.00148087354061701</f>
        <v>183000.09593465159</v>
      </c>
      <c r="K118" s="67">
        <f>Table16[[#This Row],[Estimated_Conc_mL]]*100*5</f>
        <v>91500047.967325807</v>
      </c>
    </row>
    <row r="119" spans="1:11" x14ac:dyDescent="0.25">
      <c r="A119" t="s">
        <v>179</v>
      </c>
      <c r="B119" t="s">
        <v>187</v>
      </c>
      <c r="C119" t="s">
        <v>181</v>
      </c>
      <c r="D119" s="1">
        <v>8</v>
      </c>
      <c r="E119" t="s">
        <v>48</v>
      </c>
      <c r="F119" s="79">
        <v>45230</v>
      </c>
      <c r="G119" t="s">
        <v>192</v>
      </c>
      <c r="H119" t="s">
        <v>178</v>
      </c>
      <c r="I119" s="67">
        <v>275</v>
      </c>
      <c r="J119" s="67">
        <f>Table16[[#This Row],[Spores]]/0.00148087354061701</f>
        <v>185701.2043617313</v>
      </c>
      <c r="K119" s="67">
        <f>Table16[[#This Row],[Estimated_Conc_mL]]*100*5</f>
        <v>92850602.180865645</v>
      </c>
    </row>
    <row r="120" spans="1:11" x14ac:dyDescent="0.25">
      <c r="A120" t="s">
        <v>179</v>
      </c>
      <c r="B120" s="73" t="s">
        <v>187</v>
      </c>
      <c r="C120" s="73" t="s">
        <v>181</v>
      </c>
      <c r="D120" s="76">
        <v>8</v>
      </c>
      <c r="E120" t="s">
        <v>40</v>
      </c>
      <c r="F120" s="79">
        <v>45222</v>
      </c>
      <c r="G120" s="74" t="s">
        <v>192</v>
      </c>
      <c r="H120" t="s">
        <v>178</v>
      </c>
      <c r="I120" s="67">
        <v>306</v>
      </c>
      <c r="J120" s="67">
        <f>Table16[[#This Row],[Spores]]/0.00148087354061701</f>
        <v>206634.7946715992</v>
      </c>
      <c r="K120" s="67">
        <f>Table16[[#This Row],[Estimated_Conc_mL]]*100*5</f>
        <v>103317397.3357996</v>
      </c>
    </row>
    <row r="121" spans="1:11" x14ac:dyDescent="0.25">
      <c r="A121" t="s">
        <v>179</v>
      </c>
      <c r="B121" t="s">
        <v>188</v>
      </c>
      <c r="C121" t="s">
        <v>181</v>
      </c>
      <c r="D121" s="1">
        <v>16</v>
      </c>
      <c r="E121" t="s">
        <v>39</v>
      </c>
      <c r="F121" s="79">
        <v>45222</v>
      </c>
      <c r="G121" t="s">
        <v>113</v>
      </c>
      <c r="H121" t="s">
        <v>177</v>
      </c>
      <c r="I121" s="67">
        <v>325</v>
      </c>
      <c r="J121" s="67">
        <f>Table16[[#This Row],[Spores]]/0.00148087354061701</f>
        <v>219465.0597002279</v>
      </c>
      <c r="K121" s="67">
        <f>Table16[[#This Row],[Estimated_Conc_mL]]*100*5</f>
        <v>109732529.85011396</v>
      </c>
    </row>
    <row r="122" spans="1:11" x14ac:dyDescent="0.25">
      <c r="A122" t="s">
        <v>179</v>
      </c>
      <c r="B122" t="s">
        <v>187</v>
      </c>
      <c r="C122" t="s">
        <v>181</v>
      </c>
      <c r="D122" s="1">
        <v>8</v>
      </c>
      <c r="E122" t="s">
        <v>43</v>
      </c>
      <c r="F122" s="79">
        <v>45222</v>
      </c>
      <c r="G122" t="s">
        <v>113</v>
      </c>
      <c r="H122" t="s">
        <v>177</v>
      </c>
      <c r="I122" s="67">
        <v>337</v>
      </c>
      <c r="J122" s="67">
        <f>Table16[[#This Row],[Spores]]/0.00148087354061701</f>
        <v>227568.3849814671</v>
      </c>
      <c r="K122" s="67">
        <f>Table16[[#This Row],[Estimated_Conc_mL]]*100*5</f>
        <v>113784192.49073355</v>
      </c>
    </row>
    <row r="123" spans="1:11" x14ac:dyDescent="0.25">
      <c r="A123" t="s">
        <v>179</v>
      </c>
      <c r="B123" t="s">
        <v>188</v>
      </c>
      <c r="C123" t="s">
        <v>181</v>
      </c>
      <c r="D123" s="1">
        <v>16</v>
      </c>
      <c r="E123" t="s">
        <v>179</v>
      </c>
      <c r="F123" s="79">
        <v>45239</v>
      </c>
      <c r="G123" s="74" t="s">
        <v>192</v>
      </c>
      <c r="H123" t="s">
        <v>178</v>
      </c>
      <c r="I123" s="67">
        <v>368</v>
      </c>
      <c r="J123" s="67">
        <f>Table16[[#This Row],[Spores]]/0.00148087354061701</f>
        <v>248501.97529133499</v>
      </c>
      <c r="K123" s="67">
        <f>Table16[[#This Row],[Estimated_Conc_mL]]*100*5</f>
        <v>124250987.64566749</v>
      </c>
    </row>
    <row r="124" spans="1:11" x14ac:dyDescent="0.25">
      <c r="A124" t="s">
        <v>179</v>
      </c>
      <c r="B124" t="s">
        <v>188</v>
      </c>
      <c r="C124" t="s">
        <v>181</v>
      </c>
      <c r="D124" s="1">
        <v>16</v>
      </c>
      <c r="E124" t="s">
        <v>39</v>
      </c>
      <c r="F124" s="79">
        <v>45222</v>
      </c>
      <c r="G124" t="s">
        <v>113</v>
      </c>
      <c r="H124" t="s">
        <v>177</v>
      </c>
      <c r="I124" s="67">
        <v>372</v>
      </c>
      <c r="J124" s="67">
        <f>Table16[[#This Row],[Spores]]/0.00148087354061701</f>
        <v>251203.08371841471</v>
      </c>
      <c r="K124" s="67">
        <f>Table16[[#This Row],[Estimated_Conc_mL]]*100*5</f>
        <v>125601541.85920736</v>
      </c>
    </row>
    <row r="125" spans="1:11" x14ac:dyDescent="0.25">
      <c r="A125" t="s">
        <v>179</v>
      </c>
      <c r="B125" s="73" t="s">
        <v>189</v>
      </c>
      <c r="C125" s="73" t="s">
        <v>181</v>
      </c>
      <c r="D125" s="76">
        <v>32</v>
      </c>
      <c r="E125" t="s">
        <v>41</v>
      </c>
      <c r="F125" s="79">
        <v>45222</v>
      </c>
      <c r="G125" s="74" t="s">
        <v>192</v>
      </c>
      <c r="H125" t="s">
        <v>178</v>
      </c>
      <c r="I125" s="67">
        <v>374</v>
      </c>
      <c r="J125" s="67">
        <f>Table16[[#This Row],[Spores]]/0.00148087354061701</f>
        <v>252553.63793195458</v>
      </c>
      <c r="K125" s="67">
        <f>Table16[[#This Row],[Estimated_Conc_mL]]*100*5</f>
        <v>126276818.96597728</v>
      </c>
    </row>
    <row r="126" spans="1:11" x14ac:dyDescent="0.25">
      <c r="A126" t="s">
        <v>179</v>
      </c>
      <c r="B126" t="s">
        <v>189</v>
      </c>
      <c r="C126" t="s">
        <v>181</v>
      </c>
      <c r="D126" s="1">
        <v>32</v>
      </c>
      <c r="E126" t="s">
        <v>44</v>
      </c>
      <c r="F126" s="79">
        <v>45230</v>
      </c>
      <c r="G126" t="s">
        <v>113</v>
      </c>
      <c r="H126" t="s">
        <v>177</v>
      </c>
      <c r="I126" s="67">
        <v>411</v>
      </c>
      <c r="J126" s="67">
        <f>Table16[[#This Row],[Spores]]/0.00148087354061701</f>
        <v>277538.89088244207</v>
      </c>
      <c r="K126" s="67">
        <f>Table16[[#This Row],[Estimated_Conc_mL]]*100*5</f>
        <v>138769445.44122103</v>
      </c>
    </row>
    <row r="127" spans="1:11" x14ac:dyDescent="0.25">
      <c r="A127" t="s">
        <v>179</v>
      </c>
      <c r="B127" s="73" t="s">
        <v>187</v>
      </c>
      <c r="C127" s="73" t="s">
        <v>181</v>
      </c>
      <c r="D127" s="76">
        <v>8</v>
      </c>
      <c r="E127" s="51" t="s">
        <v>179</v>
      </c>
      <c r="F127" s="79">
        <v>45232</v>
      </c>
      <c r="G127" t="s">
        <v>113</v>
      </c>
      <c r="H127" t="s">
        <v>178</v>
      </c>
      <c r="I127" s="67">
        <v>422</v>
      </c>
      <c r="J127" s="67">
        <f>Table16[[#This Row],[Spores]]/0.00148087354061701</f>
        <v>284966.93905691133</v>
      </c>
      <c r="K127" s="67">
        <f>Table16[[#This Row],[Estimated_Conc_mL]]*100*5</f>
        <v>142483469.52845567</v>
      </c>
    </row>
    <row r="128" spans="1:11" x14ac:dyDescent="0.25">
      <c r="A128" t="s">
        <v>179</v>
      </c>
      <c r="B128" s="73" t="s">
        <v>188</v>
      </c>
      <c r="C128" s="73" t="s">
        <v>181</v>
      </c>
      <c r="D128" s="76">
        <v>16</v>
      </c>
      <c r="E128" t="s">
        <v>42</v>
      </c>
      <c r="F128" s="79">
        <v>45222</v>
      </c>
      <c r="G128" s="74" t="s">
        <v>192</v>
      </c>
      <c r="H128" t="s">
        <v>178</v>
      </c>
      <c r="I128" s="67">
        <v>425</v>
      </c>
      <c r="J128" s="67">
        <f>Table16[[#This Row],[Spores]]/0.00148087354061701</f>
        <v>286992.77037722111</v>
      </c>
      <c r="K128" s="67">
        <f>Table16[[#This Row],[Estimated_Conc_mL]]*100*5</f>
        <v>143496385.18861055</v>
      </c>
    </row>
    <row r="129" spans="1:11" x14ac:dyDescent="0.25">
      <c r="A129" t="s">
        <v>179</v>
      </c>
      <c r="B129" s="75" t="s">
        <v>187</v>
      </c>
      <c r="C129" s="75" t="s">
        <v>181</v>
      </c>
      <c r="D129" s="77">
        <v>8</v>
      </c>
      <c r="E129" t="s">
        <v>44</v>
      </c>
      <c r="F129" s="79">
        <v>45222</v>
      </c>
      <c r="G129" s="74" t="s">
        <v>192</v>
      </c>
      <c r="H129" t="s">
        <v>178</v>
      </c>
      <c r="I129" s="67">
        <v>429</v>
      </c>
      <c r="J129" s="67">
        <f>Table16[[#This Row],[Spores]]/0.00148087354061701</f>
        <v>289693.87880430085</v>
      </c>
      <c r="K129" s="67">
        <f>Table16[[#This Row],[Estimated_Conc_mL]]*100*5</f>
        <v>144846939.40215042</v>
      </c>
    </row>
    <row r="130" spans="1:11" x14ac:dyDescent="0.25">
      <c r="A130" t="s">
        <v>179</v>
      </c>
      <c r="B130" t="s">
        <v>188</v>
      </c>
      <c r="C130" t="s">
        <v>181</v>
      </c>
      <c r="D130" s="1">
        <v>16</v>
      </c>
      <c r="E130" t="s">
        <v>179</v>
      </c>
      <c r="F130" s="79">
        <v>45239</v>
      </c>
      <c r="G130" s="74" t="s">
        <v>192</v>
      </c>
      <c r="H130" t="s">
        <v>178</v>
      </c>
      <c r="I130" s="67">
        <v>479</v>
      </c>
      <c r="J130" s="67">
        <f>Table16[[#This Row],[Spores]]/0.00148087354061701</f>
        <v>323457.73414279742</v>
      </c>
      <c r="K130" s="67">
        <f>Table16[[#This Row],[Estimated_Conc_mL]]*100*5</f>
        <v>161728867.07139871</v>
      </c>
    </row>
    <row r="131" spans="1:11" x14ac:dyDescent="0.25">
      <c r="A131" t="s">
        <v>179</v>
      </c>
      <c r="B131" t="s">
        <v>189</v>
      </c>
      <c r="C131" t="s">
        <v>181</v>
      </c>
      <c r="D131" s="1">
        <v>32</v>
      </c>
      <c r="E131" t="s">
        <v>44</v>
      </c>
      <c r="F131" s="79">
        <v>45230</v>
      </c>
      <c r="G131" s="74" t="s">
        <v>192</v>
      </c>
      <c r="H131" t="s">
        <v>178</v>
      </c>
      <c r="I131" s="67">
        <v>516</v>
      </c>
      <c r="J131" s="67">
        <f>Table16[[#This Row],[Spores]]/0.00148087354061701</f>
        <v>348442.9870932849</v>
      </c>
      <c r="K131" s="67">
        <f>Table16[[#This Row],[Estimated_Conc_mL]]*100*5</f>
        <v>174221493.54664242</v>
      </c>
    </row>
    <row r="132" spans="1:11" x14ac:dyDescent="0.25">
      <c r="A132" t="s">
        <v>179</v>
      </c>
      <c r="B132" s="73" t="s">
        <v>188</v>
      </c>
      <c r="C132" s="73" t="s">
        <v>181</v>
      </c>
      <c r="D132" s="76">
        <v>16</v>
      </c>
      <c r="E132" t="s">
        <v>41</v>
      </c>
      <c r="F132" s="79">
        <v>45222</v>
      </c>
      <c r="G132" s="74" t="s">
        <v>192</v>
      </c>
      <c r="H132" t="s">
        <v>178</v>
      </c>
      <c r="I132" s="67">
        <v>517</v>
      </c>
      <c r="J132" s="67">
        <f>Table16[[#This Row],[Spores]]/0.00148087354061701</f>
        <v>349118.26420005487</v>
      </c>
      <c r="K132" s="67">
        <f>Table16[[#This Row],[Estimated_Conc_mL]]*100*5</f>
        <v>174559132.10002744</v>
      </c>
    </row>
    <row r="133" spans="1:11" x14ac:dyDescent="0.25">
      <c r="A133" t="s">
        <v>179</v>
      </c>
      <c r="B133" t="s">
        <v>187</v>
      </c>
      <c r="C133" t="s">
        <v>181</v>
      </c>
      <c r="D133" s="1">
        <v>8</v>
      </c>
      <c r="E133" t="s">
        <v>179</v>
      </c>
      <c r="F133" s="79">
        <v>45239</v>
      </c>
      <c r="G133" s="74" t="s">
        <v>192</v>
      </c>
      <c r="H133" t="s">
        <v>178</v>
      </c>
      <c r="I133" s="67">
        <v>520</v>
      </c>
      <c r="J133" s="67">
        <f>Table16[[#This Row],[Spores]]/0.00148087354061701</f>
        <v>351144.09552036464</v>
      </c>
      <c r="K133" s="67">
        <f>Table16[[#This Row],[Estimated_Conc_mL]]*100*5</f>
        <v>175572047.76018232</v>
      </c>
    </row>
    <row r="134" spans="1:11" x14ac:dyDescent="0.25">
      <c r="A134" t="s">
        <v>179</v>
      </c>
      <c r="B134" s="73" t="s">
        <v>188</v>
      </c>
      <c r="C134" s="73" t="s">
        <v>181</v>
      </c>
      <c r="D134" s="76">
        <v>16</v>
      </c>
      <c r="E134" t="s">
        <v>42</v>
      </c>
      <c r="F134" s="79">
        <v>45222</v>
      </c>
      <c r="G134" s="74" t="s">
        <v>192</v>
      </c>
      <c r="H134" t="s">
        <v>178</v>
      </c>
      <c r="I134" s="67">
        <v>524</v>
      </c>
      <c r="J134" s="67">
        <f>Table16[[#This Row],[Spores]]/0.00148087354061701</f>
        <v>353845.20394744439</v>
      </c>
      <c r="K134" s="67">
        <f>Table16[[#This Row],[Estimated_Conc_mL]]*100*5</f>
        <v>176922601.97372222</v>
      </c>
    </row>
    <row r="135" spans="1:11" x14ac:dyDescent="0.25">
      <c r="A135" t="s">
        <v>179</v>
      </c>
      <c r="B135" s="73" t="s">
        <v>189</v>
      </c>
      <c r="C135" s="73" t="s">
        <v>181</v>
      </c>
      <c r="D135" s="76">
        <v>32</v>
      </c>
      <c r="E135" s="51" t="s">
        <v>179</v>
      </c>
      <c r="F135" s="79">
        <v>45232</v>
      </c>
      <c r="G135" t="s">
        <v>113</v>
      </c>
      <c r="H135" t="s">
        <v>178</v>
      </c>
      <c r="I135" s="67">
        <v>550</v>
      </c>
      <c r="J135" s="67">
        <f>Table16[[#This Row],[Spores]]/0.00148087354061701</f>
        <v>371402.40872346261</v>
      </c>
      <c r="K135" s="67">
        <f>Table16[[#This Row],[Estimated_Conc_mL]]*100*5</f>
        <v>185701204.36173129</v>
      </c>
    </row>
    <row r="136" spans="1:11" x14ac:dyDescent="0.25">
      <c r="A136" t="s">
        <v>179</v>
      </c>
      <c r="B136" s="75" t="s">
        <v>187</v>
      </c>
      <c r="C136" s="75" t="s">
        <v>181</v>
      </c>
      <c r="D136" s="77">
        <v>8</v>
      </c>
      <c r="E136" t="s">
        <v>40</v>
      </c>
      <c r="F136" s="79">
        <v>45222</v>
      </c>
      <c r="G136" s="74" t="s">
        <v>192</v>
      </c>
      <c r="H136" t="s">
        <v>178</v>
      </c>
      <c r="I136" s="67">
        <v>696</v>
      </c>
      <c r="J136" s="67">
        <f>Table16[[#This Row],[Spores]]/0.00148087354061701</f>
        <v>469992.86631187267</v>
      </c>
      <c r="K136" s="67">
        <f>Table16[[#This Row],[Estimated_Conc_mL]]*100*5</f>
        <v>234996433.15593633</v>
      </c>
    </row>
    <row r="137" spans="1:11" x14ac:dyDescent="0.25">
      <c r="A137" t="s">
        <v>179</v>
      </c>
      <c r="B137" t="s">
        <v>187</v>
      </c>
      <c r="C137" t="s">
        <v>181</v>
      </c>
      <c r="D137" s="1">
        <v>8</v>
      </c>
      <c r="E137" t="s">
        <v>39</v>
      </c>
      <c r="F137" s="79">
        <v>45222</v>
      </c>
      <c r="G137" s="74" t="s">
        <v>192</v>
      </c>
      <c r="H137" t="s">
        <v>178</v>
      </c>
      <c r="I137" s="67">
        <v>713</v>
      </c>
      <c r="J137" s="67">
        <f>Table16[[#This Row],[Spores]]/0.00148087354061701</f>
        <v>481472.57712696155</v>
      </c>
      <c r="K137" s="67">
        <f>Table16[[#This Row],[Estimated_Conc_mL]]*100*5</f>
        <v>240736288.56348079</v>
      </c>
    </row>
    <row r="138" spans="1:11" x14ac:dyDescent="0.25">
      <c r="A138" t="s">
        <v>179</v>
      </c>
      <c r="B138" t="s">
        <v>187</v>
      </c>
      <c r="C138" t="s">
        <v>181</v>
      </c>
      <c r="D138" s="1">
        <v>8</v>
      </c>
      <c r="E138" t="s">
        <v>48</v>
      </c>
      <c r="F138" s="79">
        <v>45230</v>
      </c>
      <c r="G138" t="s">
        <v>113</v>
      </c>
      <c r="H138" t="s">
        <v>178</v>
      </c>
      <c r="I138" s="67">
        <v>729</v>
      </c>
      <c r="J138" s="67">
        <f>Table16[[#This Row],[Spores]]/0.00148087354061701</f>
        <v>492277.01083528047</v>
      </c>
      <c r="K138" s="67">
        <f>Table16[[#This Row],[Estimated_Conc_mL]]*100*5</f>
        <v>246138505.41764024</v>
      </c>
    </row>
    <row r="139" spans="1:11" x14ac:dyDescent="0.25">
      <c r="A139" t="s">
        <v>179</v>
      </c>
      <c r="B139" t="s">
        <v>189</v>
      </c>
      <c r="C139" t="s">
        <v>181</v>
      </c>
      <c r="D139" s="1">
        <v>32</v>
      </c>
      <c r="E139" t="s">
        <v>179</v>
      </c>
      <c r="F139" s="79">
        <v>45235</v>
      </c>
      <c r="G139" t="s">
        <v>113</v>
      </c>
      <c r="H139" t="s">
        <v>178</v>
      </c>
      <c r="I139" s="67">
        <v>958</v>
      </c>
      <c r="J139" s="67">
        <f>Table16[[#This Row],[Spores]]/0.00148087354061701</f>
        <v>646915.46828559483</v>
      </c>
      <c r="K139" s="67">
        <f>Table16[[#This Row],[Estimated_Conc_mL]]*100*5</f>
        <v>323457734.14279741</v>
      </c>
    </row>
    <row r="140" spans="1:11" x14ac:dyDescent="0.25">
      <c r="A140" t="s">
        <v>179</v>
      </c>
      <c r="B140" t="s">
        <v>188</v>
      </c>
      <c r="C140" t="s">
        <v>181</v>
      </c>
      <c r="D140" s="1">
        <v>16</v>
      </c>
      <c r="E140" t="s">
        <v>44</v>
      </c>
      <c r="F140" s="79">
        <v>45230</v>
      </c>
      <c r="G140" t="s">
        <v>113</v>
      </c>
      <c r="H140" t="s">
        <v>178</v>
      </c>
      <c r="I140" s="67">
        <v>1350</v>
      </c>
      <c r="J140" s="67">
        <f>Table16[[#This Row],[Spores]]/0.00148087354061701</f>
        <v>911624.0941394082</v>
      </c>
      <c r="K140" s="67">
        <f>Table16[[#This Row],[Estimated_Conc_mL]]*100*5</f>
        <v>455812047.06970406</v>
      </c>
    </row>
    <row r="141" spans="1:11" x14ac:dyDescent="0.25">
      <c r="A141" t="s">
        <v>179</v>
      </c>
      <c r="B141" s="75" t="s">
        <v>186</v>
      </c>
      <c r="C141" s="75" t="s">
        <v>180</v>
      </c>
      <c r="D141" s="77">
        <v>32</v>
      </c>
      <c r="E141" s="53" t="s">
        <v>179</v>
      </c>
      <c r="F141" s="79">
        <v>45232</v>
      </c>
      <c r="G141" t="s">
        <v>113</v>
      </c>
      <c r="H141" t="s">
        <v>193</v>
      </c>
      <c r="I141" s="67">
        <v>0</v>
      </c>
      <c r="J141" s="67">
        <f>Table16[[#This Row],[Spores]]/0.00148087354061701</f>
        <v>0</v>
      </c>
      <c r="K141" s="67">
        <f>Table16[[#This Row],[Estimated_Conc_mL]]*100*5</f>
        <v>0</v>
      </c>
    </row>
    <row r="142" spans="1:11" x14ac:dyDescent="0.25">
      <c r="A142" t="s">
        <v>179</v>
      </c>
      <c r="B142" t="s">
        <v>185</v>
      </c>
      <c r="C142" t="s">
        <v>180</v>
      </c>
      <c r="D142" s="1">
        <v>16</v>
      </c>
      <c r="E142" t="s">
        <v>39</v>
      </c>
      <c r="F142" s="79">
        <v>45222</v>
      </c>
      <c r="G142" s="74" t="s">
        <v>192</v>
      </c>
      <c r="H142" t="s">
        <v>178</v>
      </c>
      <c r="I142" s="67">
        <v>0</v>
      </c>
      <c r="J142" s="67">
        <f>Table16[[#This Row],[Spores]]/0.00148087354061701</f>
        <v>0</v>
      </c>
      <c r="K142" s="67">
        <f>Table16[[#This Row],[Estimated_Conc_mL]]*100*5</f>
        <v>0</v>
      </c>
    </row>
    <row r="143" spans="1:11" x14ac:dyDescent="0.25">
      <c r="A143" t="s">
        <v>179</v>
      </c>
      <c r="B143" t="s">
        <v>186</v>
      </c>
      <c r="C143" t="s">
        <v>180</v>
      </c>
      <c r="D143" s="1">
        <v>32</v>
      </c>
      <c r="E143" t="s">
        <v>40</v>
      </c>
      <c r="F143" s="79">
        <v>45222</v>
      </c>
      <c r="G143" s="74" t="s">
        <v>192</v>
      </c>
      <c r="H143" t="s">
        <v>178</v>
      </c>
      <c r="I143" s="67">
        <v>0</v>
      </c>
      <c r="J143" s="67">
        <f>Table16[[#This Row],[Spores]]/0.00148087354061701</f>
        <v>0</v>
      </c>
      <c r="K143" s="67">
        <f>Table16[[#This Row],[Estimated_Conc_mL]]*100*5</f>
        <v>0</v>
      </c>
    </row>
    <row r="144" spans="1:11" x14ac:dyDescent="0.25">
      <c r="A144" t="s">
        <v>179</v>
      </c>
      <c r="B144" t="s">
        <v>185</v>
      </c>
      <c r="C144" t="s">
        <v>180</v>
      </c>
      <c r="D144" s="1">
        <v>16</v>
      </c>
      <c r="E144" t="s">
        <v>40</v>
      </c>
      <c r="F144" s="79">
        <v>45222</v>
      </c>
      <c r="G144" s="74" t="s">
        <v>192</v>
      </c>
      <c r="H144" t="s">
        <v>178</v>
      </c>
      <c r="I144" s="67">
        <v>0</v>
      </c>
      <c r="J144" s="67">
        <f>Table16[[#This Row],[Spores]]/0.00148087354061701</f>
        <v>0</v>
      </c>
      <c r="K144" s="67">
        <f>Table16[[#This Row],[Estimated_Conc_mL]]*100*5</f>
        <v>0</v>
      </c>
    </row>
    <row r="145" spans="1:11" x14ac:dyDescent="0.25">
      <c r="A145" t="s">
        <v>179</v>
      </c>
      <c r="B145" t="s">
        <v>184</v>
      </c>
      <c r="C145" t="s">
        <v>180</v>
      </c>
      <c r="D145" s="1">
        <v>8</v>
      </c>
      <c r="E145" t="s">
        <v>41</v>
      </c>
      <c r="F145" s="79">
        <v>45222</v>
      </c>
      <c r="G145" s="74" t="s">
        <v>192</v>
      </c>
      <c r="H145" t="s">
        <v>178</v>
      </c>
      <c r="I145" s="67">
        <v>0</v>
      </c>
      <c r="J145" s="67">
        <f>Table16[[#This Row],[Spores]]/0.00148087354061701</f>
        <v>0</v>
      </c>
      <c r="K145" s="67">
        <f>Table16[[#This Row],[Estimated_Conc_mL]]*100*5</f>
        <v>0</v>
      </c>
    </row>
    <row r="146" spans="1:11" x14ac:dyDescent="0.25">
      <c r="A146" t="s">
        <v>179</v>
      </c>
      <c r="B146" t="s">
        <v>184</v>
      </c>
      <c r="C146" t="s">
        <v>180</v>
      </c>
      <c r="D146" s="1">
        <v>8</v>
      </c>
      <c r="E146" t="s">
        <v>44</v>
      </c>
      <c r="F146" s="79">
        <v>45223</v>
      </c>
      <c r="G146" s="74" t="s">
        <v>192</v>
      </c>
      <c r="H146" t="s">
        <v>178</v>
      </c>
      <c r="I146" s="67">
        <v>0</v>
      </c>
      <c r="J146" s="67">
        <f>Table16[[#This Row],[Spores]]/0.00148087354061701</f>
        <v>0</v>
      </c>
      <c r="K146" s="67">
        <f>Table16[[#This Row],[Estimated_Conc_mL]]*100*5</f>
        <v>0</v>
      </c>
    </row>
    <row r="147" spans="1:11" x14ac:dyDescent="0.25">
      <c r="A147" t="s">
        <v>179</v>
      </c>
      <c r="B147" t="s">
        <v>186</v>
      </c>
      <c r="C147" t="s">
        <v>180</v>
      </c>
      <c r="D147" s="1">
        <v>32</v>
      </c>
      <c r="E147" t="s">
        <v>42</v>
      </c>
      <c r="F147" s="79">
        <v>45224</v>
      </c>
      <c r="G147" s="74" t="s">
        <v>192</v>
      </c>
      <c r="H147" t="s">
        <v>178</v>
      </c>
      <c r="I147" s="67">
        <v>0</v>
      </c>
      <c r="J147" s="67">
        <f>Table16[[#This Row],[Spores]]/0.00148087354061701</f>
        <v>0</v>
      </c>
      <c r="K147" s="67">
        <f>Table16[[#This Row],[Estimated_Conc_mL]]*100*5</f>
        <v>0</v>
      </c>
    </row>
    <row r="148" spans="1:11" x14ac:dyDescent="0.25">
      <c r="A148" t="s">
        <v>160</v>
      </c>
      <c r="B148" t="s">
        <v>187</v>
      </c>
      <c r="C148" t="s">
        <v>181</v>
      </c>
      <c r="D148" s="1">
        <v>8</v>
      </c>
      <c r="E148" t="s">
        <v>48</v>
      </c>
      <c r="F148" s="79">
        <v>45240.875</v>
      </c>
      <c r="G148" s="74" t="s">
        <v>192</v>
      </c>
      <c r="H148" t="s">
        <v>177</v>
      </c>
      <c r="I148" s="67">
        <v>2940</v>
      </c>
      <c r="J148" s="67">
        <f>Table16[[#This Row],[Spores]]/0.00148087354061701</f>
        <v>1985314.6939036001</v>
      </c>
      <c r="K148" s="67">
        <f>Table16[[#This Row],[Estimated_Conc_mL]]*100*5</f>
        <v>992657346.95179999</v>
      </c>
    </row>
    <row r="149" spans="1:11" x14ac:dyDescent="0.25">
      <c r="A149" t="s">
        <v>159</v>
      </c>
      <c r="B149" t="s">
        <v>184</v>
      </c>
      <c r="C149" t="s">
        <v>180</v>
      </c>
      <c r="D149" s="1">
        <v>8</v>
      </c>
      <c r="E149" t="s">
        <v>48</v>
      </c>
      <c r="F149" s="79">
        <v>45240.875</v>
      </c>
      <c r="G149" s="74" t="s">
        <v>192</v>
      </c>
      <c r="H149" t="s">
        <v>177</v>
      </c>
      <c r="I149" s="67">
        <v>0</v>
      </c>
      <c r="J149" s="67">
        <f>Table16[[#This Row],[Spores]]/0.00148087354061701</f>
        <v>0</v>
      </c>
      <c r="K149" s="67">
        <f>Table16[[#This Row],[Estimated_Conc_mL]]*100*5</f>
        <v>0</v>
      </c>
    </row>
    <row r="150" spans="1:11" x14ac:dyDescent="0.25">
      <c r="A150" t="s">
        <v>158</v>
      </c>
      <c r="B150" t="s">
        <v>184</v>
      </c>
      <c r="C150" t="s">
        <v>180</v>
      </c>
      <c r="D150" s="1">
        <v>8</v>
      </c>
      <c r="E150" t="s">
        <v>48</v>
      </c>
      <c r="F150" s="79">
        <v>45240.875</v>
      </c>
      <c r="G150" s="74" t="s">
        <v>192</v>
      </c>
      <c r="H150" t="s">
        <v>177</v>
      </c>
      <c r="I150" s="67">
        <v>0</v>
      </c>
      <c r="J150" s="67">
        <f>Table16[[#This Row],[Spores]]/0.00148087354061701</f>
        <v>0</v>
      </c>
      <c r="K150" s="67">
        <f>Table16[[#This Row],[Estimated_Conc_mL]]*100*5</f>
        <v>0</v>
      </c>
    </row>
    <row r="151" spans="1:11" x14ac:dyDescent="0.25">
      <c r="A151" t="s">
        <v>157</v>
      </c>
      <c r="B151" t="s">
        <v>185</v>
      </c>
      <c r="C151" t="s">
        <v>180</v>
      </c>
      <c r="D151" s="1">
        <v>16</v>
      </c>
      <c r="E151" t="s">
        <v>45</v>
      </c>
      <c r="F151" s="79">
        <v>45239.875</v>
      </c>
      <c r="G151" s="74" t="s">
        <v>192</v>
      </c>
      <c r="H151" t="s">
        <v>177</v>
      </c>
      <c r="I151" s="67">
        <v>0</v>
      </c>
      <c r="J151" s="67">
        <f>Table16[[#This Row],[Spores]]/0.00148087354061701</f>
        <v>0</v>
      </c>
      <c r="K151" s="67">
        <f>Table16[[#This Row],[Estimated_Conc_mL]]*100*5</f>
        <v>0</v>
      </c>
    </row>
    <row r="152" spans="1:11" x14ac:dyDescent="0.25">
      <c r="A152" t="s">
        <v>156</v>
      </c>
      <c r="B152" t="s">
        <v>185</v>
      </c>
      <c r="C152" t="s">
        <v>180</v>
      </c>
      <c r="D152" s="1">
        <v>16</v>
      </c>
      <c r="E152" t="s">
        <v>45</v>
      </c>
      <c r="F152" s="79">
        <v>45239.875</v>
      </c>
      <c r="G152" s="74" t="s">
        <v>192</v>
      </c>
      <c r="H152" t="s">
        <v>177</v>
      </c>
      <c r="I152" s="67">
        <v>0</v>
      </c>
      <c r="J152" s="67">
        <f>Table16[[#This Row],[Spores]]/0.00148087354061701</f>
        <v>0</v>
      </c>
      <c r="K152" s="67">
        <f>Table16[[#This Row],[Estimated_Conc_mL]]*100*5</f>
        <v>0</v>
      </c>
    </row>
    <row r="153" spans="1:11" x14ac:dyDescent="0.25">
      <c r="A153" t="s">
        <v>155</v>
      </c>
      <c r="B153" t="s">
        <v>185</v>
      </c>
      <c r="C153" t="s">
        <v>180</v>
      </c>
      <c r="D153" s="1">
        <v>16</v>
      </c>
      <c r="E153" t="s">
        <v>45</v>
      </c>
      <c r="F153" s="79">
        <v>45239.875</v>
      </c>
      <c r="G153" s="74" t="s">
        <v>192</v>
      </c>
      <c r="H153" t="s">
        <v>177</v>
      </c>
      <c r="I153" s="67">
        <v>0</v>
      </c>
      <c r="J153" s="67">
        <f>Table16[[#This Row],[Spores]]/0.00148087354061701</f>
        <v>0</v>
      </c>
      <c r="K153" s="67">
        <f>Table16[[#This Row],[Estimated_Conc_mL]]*100*5</f>
        <v>0</v>
      </c>
    </row>
    <row r="154" spans="1:11" x14ac:dyDescent="0.25">
      <c r="A154" t="s">
        <v>154</v>
      </c>
      <c r="B154" t="s">
        <v>186</v>
      </c>
      <c r="C154" t="s">
        <v>180</v>
      </c>
      <c r="D154" s="1">
        <v>32</v>
      </c>
      <c r="E154" t="s">
        <v>43</v>
      </c>
      <c r="F154" s="79">
        <v>45238.333333333336</v>
      </c>
      <c r="G154" s="74" t="s">
        <v>192</v>
      </c>
      <c r="H154" t="s">
        <v>177</v>
      </c>
      <c r="I154" s="67">
        <v>0</v>
      </c>
      <c r="J154" s="67">
        <f>Table16[[#This Row],[Spores]]/0.00148087354061701</f>
        <v>0</v>
      </c>
      <c r="K154" s="67">
        <f>Table16[[#This Row],[Estimated_Conc_mL]]*100*5</f>
        <v>0</v>
      </c>
    </row>
    <row r="155" spans="1:11" x14ac:dyDescent="0.25">
      <c r="A155" t="s">
        <v>153</v>
      </c>
      <c r="B155" t="s">
        <v>186</v>
      </c>
      <c r="C155" t="s">
        <v>180</v>
      </c>
      <c r="D155" s="1">
        <v>32</v>
      </c>
      <c r="E155" t="s">
        <v>43</v>
      </c>
      <c r="F155" s="79">
        <v>45238.333333333336</v>
      </c>
      <c r="G155" s="74" t="s">
        <v>192</v>
      </c>
      <c r="H155" t="s">
        <v>177</v>
      </c>
      <c r="I155" s="67">
        <v>0</v>
      </c>
      <c r="J155" s="67">
        <f>Table16[[#This Row],[Spores]]/0.00148087354061701</f>
        <v>0</v>
      </c>
      <c r="K155" s="67">
        <f>Table16[[#This Row],[Estimated_Conc_mL]]*100*5</f>
        <v>0</v>
      </c>
    </row>
    <row r="156" spans="1:11" x14ac:dyDescent="0.25">
      <c r="A156" t="s">
        <v>148</v>
      </c>
      <c r="B156" t="s">
        <v>186</v>
      </c>
      <c r="C156" t="s">
        <v>180</v>
      </c>
      <c r="D156" s="1">
        <v>32</v>
      </c>
      <c r="E156" t="s">
        <v>43</v>
      </c>
      <c r="F156" s="79">
        <v>45238.333333333336</v>
      </c>
      <c r="G156" s="74" t="s">
        <v>192</v>
      </c>
      <c r="H156" t="s">
        <v>177</v>
      </c>
      <c r="I156" s="67">
        <v>0</v>
      </c>
      <c r="J156" s="67">
        <f>Table16[[#This Row],[Spores]]/0.00148087354061701</f>
        <v>0</v>
      </c>
      <c r="K156" s="67">
        <f>Table16[[#This Row],[Estimated_Conc_mL]]*100*5</f>
        <v>0</v>
      </c>
    </row>
    <row r="157" spans="1:11" x14ac:dyDescent="0.25">
      <c r="A157" t="s">
        <v>60</v>
      </c>
      <c r="B157" t="s">
        <v>184</v>
      </c>
      <c r="C157" t="s">
        <v>180</v>
      </c>
      <c r="D157" s="1">
        <v>8</v>
      </c>
      <c r="E157" t="s">
        <v>41</v>
      </c>
      <c r="F157" s="79">
        <v>45237.573611111111</v>
      </c>
      <c r="G157" s="74" t="s">
        <v>192</v>
      </c>
      <c r="H157" t="s">
        <v>177</v>
      </c>
      <c r="I157" s="67">
        <v>0</v>
      </c>
      <c r="J157" s="67">
        <f>Table16[[#This Row],[Spores]]/0.00148087354061701</f>
        <v>0</v>
      </c>
      <c r="K157" s="67">
        <f>Table16[[#This Row],[Estimated_Conc_mL]]*100*5</f>
        <v>0</v>
      </c>
    </row>
    <row r="158" spans="1:11" x14ac:dyDescent="0.25">
      <c r="A158" t="s">
        <v>147</v>
      </c>
      <c r="B158" t="s">
        <v>185</v>
      </c>
      <c r="C158" t="s">
        <v>180</v>
      </c>
      <c r="D158" s="1">
        <v>16</v>
      </c>
      <c r="E158" t="s">
        <v>44</v>
      </c>
      <c r="F158" s="79">
        <v>45237.573611111111</v>
      </c>
      <c r="G158" s="74" t="s">
        <v>192</v>
      </c>
      <c r="H158" t="s">
        <v>177</v>
      </c>
      <c r="I158" s="67">
        <v>0</v>
      </c>
      <c r="J158" s="67">
        <f>Table16[[#This Row],[Spores]]/0.00148087354061701</f>
        <v>0</v>
      </c>
      <c r="K158" s="67">
        <f>Table16[[#This Row],[Estimated_Conc_mL]]*100*5</f>
        <v>0</v>
      </c>
    </row>
    <row r="159" spans="1:11" x14ac:dyDescent="0.25">
      <c r="A159" t="s">
        <v>146</v>
      </c>
      <c r="B159" t="s">
        <v>185</v>
      </c>
      <c r="C159" t="s">
        <v>180</v>
      </c>
      <c r="D159" s="1">
        <v>16</v>
      </c>
      <c r="E159" t="s">
        <v>44</v>
      </c>
      <c r="F159" s="79">
        <v>45237.573611111111</v>
      </c>
      <c r="G159" s="74" t="s">
        <v>192</v>
      </c>
      <c r="H159" t="s">
        <v>177</v>
      </c>
      <c r="I159" s="67">
        <v>0</v>
      </c>
      <c r="J159" s="67">
        <f>Table16[[#This Row],[Spores]]/0.00148087354061701</f>
        <v>0</v>
      </c>
      <c r="K159" s="67">
        <f>Table16[[#This Row],[Estimated_Conc_mL]]*100*5</f>
        <v>0</v>
      </c>
    </row>
    <row r="160" spans="1:11" x14ac:dyDescent="0.25">
      <c r="A160" t="s">
        <v>145</v>
      </c>
      <c r="B160" t="s">
        <v>185</v>
      </c>
      <c r="C160" t="s">
        <v>180</v>
      </c>
      <c r="D160" s="1">
        <v>16</v>
      </c>
      <c r="E160" t="s">
        <v>44</v>
      </c>
      <c r="F160" s="79">
        <v>45235.947222222225</v>
      </c>
      <c r="G160" s="74" t="s">
        <v>192</v>
      </c>
      <c r="H160" t="s">
        <v>177</v>
      </c>
      <c r="I160" s="67">
        <v>0</v>
      </c>
      <c r="J160" s="67">
        <f>Table16[[#This Row],[Spores]]/0.00148087354061701</f>
        <v>0</v>
      </c>
      <c r="K160" s="67">
        <f>Table16[[#This Row],[Estimated_Conc_mL]]*100*5</f>
        <v>0</v>
      </c>
    </row>
    <row r="161" spans="1:11" x14ac:dyDescent="0.25">
      <c r="A161" t="s">
        <v>143</v>
      </c>
      <c r="B161" t="s">
        <v>186</v>
      </c>
      <c r="C161" t="s">
        <v>180</v>
      </c>
      <c r="D161" s="1">
        <v>32</v>
      </c>
      <c r="E161" t="s">
        <v>42</v>
      </c>
      <c r="F161" s="79">
        <v>45235.947222222225</v>
      </c>
      <c r="G161" s="74" t="s">
        <v>192</v>
      </c>
      <c r="H161" t="s">
        <v>177</v>
      </c>
      <c r="I161" s="67">
        <v>0</v>
      </c>
      <c r="J161" s="67">
        <f>Table16[[#This Row],[Spores]]/0.00148087354061701</f>
        <v>0</v>
      </c>
      <c r="K161" s="67">
        <f>Table16[[#This Row],[Estimated_Conc_mL]]*100*5</f>
        <v>0</v>
      </c>
    </row>
    <row r="162" spans="1:11" x14ac:dyDescent="0.25">
      <c r="A162" t="s">
        <v>142</v>
      </c>
      <c r="B162" t="s">
        <v>186</v>
      </c>
      <c r="C162" t="s">
        <v>180</v>
      </c>
      <c r="D162" s="1">
        <v>32</v>
      </c>
      <c r="E162" t="s">
        <v>42</v>
      </c>
      <c r="F162" s="79">
        <v>45235.947222222225</v>
      </c>
      <c r="G162" s="74" t="s">
        <v>192</v>
      </c>
      <c r="H162" t="s">
        <v>177</v>
      </c>
      <c r="I162" s="67">
        <v>0</v>
      </c>
      <c r="J162" s="67">
        <f>Table16[[#This Row],[Spores]]/0.00148087354061701</f>
        <v>0</v>
      </c>
      <c r="K162" s="67">
        <f>Table16[[#This Row],[Estimated_Conc_mL]]*100*5</f>
        <v>0</v>
      </c>
    </row>
    <row r="163" spans="1:11" x14ac:dyDescent="0.25">
      <c r="A163" t="s">
        <v>141</v>
      </c>
      <c r="B163" t="s">
        <v>186</v>
      </c>
      <c r="C163" t="s">
        <v>180</v>
      </c>
      <c r="D163" s="1">
        <v>32</v>
      </c>
      <c r="E163" t="s">
        <v>42</v>
      </c>
      <c r="F163" s="79">
        <v>45235.947222222225</v>
      </c>
      <c r="G163" s="74" t="s">
        <v>192</v>
      </c>
      <c r="H163" t="s">
        <v>177</v>
      </c>
      <c r="I163" s="67">
        <v>0</v>
      </c>
      <c r="J163" s="67">
        <f>Table16[[#This Row],[Spores]]/0.00148087354061701</f>
        <v>0</v>
      </c>
      <c r="K163" s="67">
        <f>Table16[[#This Row],[Estimated_Conc_mL]]*100*5</f>
        <v>0</v>
      </c>
    </row>
    <row r="164" spans="1:11" x14ac:dyDescent="0.25">
      <c r="A164" t="s">
        <v>140</v>
      </c>
      <c r="B164" t="s">
        <v>185</v>
      </c>
      <c r="C164" t="s">
        <v>180</v>
      </c>
      <c r="D164" s="1">
        <v>16</v>
      </c>
      <c r="E164" t="s">
        <v>43</v>
      </c>
      <c r="F164" s="79">
        <v>45235.947222222225</v>
      </c>
      <c r="G164" s="74" t="s">
        <v>192</v>
      </c>
      <c r="H164" t="s">
        <v>177</v>
      </c>
      <c r="I164" s="67">
        <v>0</v>
      </c>
      <c r="J164" s="67">
        <f>Table16[[#This Row],[Spores]]/0.00148087354061701</f>
        <v>0</v>
      </c>
      <c r="K164" s="67">
        <f>Table16[[#This Row],[Estimated_Conc_mL]]*100*5</f>
        <v>0</v>
      </c>
    </row>
    <row r="165" spans="1:11" x14ac:dyDescent="0.25">
      <c r="A165" t="s">
        <v>139</v>
      </c>
      <c r="B165" t="s">
        <v>185</v>
      </c>
      <c r="C165" t="s">
        <v>180</v>
      </c>
      <c r="D165" s="1">
        <v>16</v>
      </c>
      <c r="E165" t="s">
        <v>43</v>
      </c>
      <c r="F165" s="79">
        <v>45235.947222222225</v>
      </c>
      <c r="G165" s="74" t="s">
        <v>192</v>
      </c>
      <c r="H165" t="s">
        <v>177</v>
      </c>
      <c r="I165" s="67">
        <v>0</v>
      </c>
      <c r="J165" s="67">
        <f>Table16[[#This Row],[Spores]]/0.00148087354061701</f>
        <v>0</v>
      </c>
      <c r="K165" s="67">
        <f>Table16[[#This Row],[Estimated_Conc_mL]]*100*5</f>
        <v>0</v>
      </c>
    </row>
    <row r="166" spans="1:11" x14ac:dyDescent="0.25">
      <c r="A166" t="s">
        <v>138</v>
      </c>
      <c r="B166" t="s">
        <v>185</v>
      </c>
      <c r="C166" t="s">
        <v>180</v>
      </c>
      <c r="D166" s="1">
        <v>16</v>
      </c>
      <c r="E166" t="s">
        <v>43</v>
      </c>
      <c r="F166" s="79">
        <v>45235.947222222225</v>
      </c>
      <c r="G166" s="74" t="s">
        <v>192</v>
      </c>
      <c r="H166" t="s">
        <v>177</v>
      </c>
      <c r="I166" s="67">
        <v>0</v>
      </c>
      <c r="J166" s="67">
        <f>Table16[[#This Row],[Spores]]/0.00148087354061701</f>
        <v>0</v>
      </c>
      <c r="K166" s="67">
        <f>Table16[[#This Row],[Estimated_Conc_mL]]*100*5</f>
        <v>0</v>
      </c>
    </row>
    <row r="167" spans="1:11" x14ac:dyDescent="0.25">
      <c r="A167" t="s">
        <v>137</v>
      </c>
      <c r="B167" t="s">
        <v>184</v>
      </c>
      <c r="C167" t="s">
        <v>180</v>
      </c>
      <c r="D167" s="1">
        <v>8</v>
      </c>
      <c r="E167" t="s">
        <v>45</v>
      </c>
      <c r="F167" s="79">
        <v>45235.947222222225</v>
      </c>
      <c r="G167" s="74" t="s">
        <v>192</v>
      </c>
      <c r="H167" t="s">
        <v>177</v>
      </c>
      <c r="I167" s="67">
        <v>0</v>
      </c>
      <c r="J167" s="67">
        <f>Table16[[#This Row],[Spores]]/0.00148087354061701</f>
        <v>0</v>
      </c>
      <c r="K167" s="67">
        <f>Table16[[#This Row],[Estimated_Conc_mL]]*100*5</f>
        <v>0</v>
      </c>
    </row>
    <row r="168" spans="1:11" x14ac:dyDescent="0.25">
      <c r="A168" t="s">
        <v>59</v>
      </c>
      <c r="B168" t="s">
        <v>184</v>
      </c>
      <c r="C168" t="s">
        <v>180</v>
      </c>
      <c r="D168" s="1">
        <v>8</v>
      </c>
      <c r="E168" t="s">
        <v>41</v>
      </c>
      <c r="F168" s="79">
        <v>45235.947222222225</v>
      </c>
      <c r="G168" s="74" t="s">
        <v>192</v>
      </c>
      <c r="H168" t="s">
        <v>177</v>
      </c>
      <c r="I168" s="67">
        <v>0</v>
      </c>
      <c r="J168" s="67">
        <f>Table16[[#This Row],[Spores]]/0.00148087354061701</f>
        <v>0</v>
      </c>
      <c r="K168" s="67">
        <f>Table16[[#This Row],[Estimated_Conc_mL]]*100*5</f>
        <v>0</v>
      </c>
    </row>
    <row r="169" spans="1:11" x14ac:dyDescent="0.25">
      <c r="A169" t="s">
        <v>136</v>
      </c>
      <c r="B169" t="s">
        <v>184</v>
      </c>
      <c r="C169" t="s">
        <v>180</v>
      </c>
      <c r="D169" s="1">
        <v>8</v>
      </c>
      <c r="E169" t="s">
        <v>45</v>
      </c>
      <c r="F169" s="79">
        <v>45235.479068865738</v>
      </c>
      <c r="G169" s="74" t="s">
        <v>192</v>
      </c>
      <c r="H169" t="s">
        <v>177</v>
      </c>
      <c r="I169" s="67">
        <v>0</v>
      </c>
      <c r="J169" s="67">
        <f>Table16[[#This Row],[Spores]]/0.00148087354061701</f>
        <v>0</v>
      </c>
      <c r="K169" s="67">
        <f>Table16[[#This Row],[Estimated_Conc_mL]]*100*5</f>
        <v>0</v>
      </c>
    </row>
    <row r="170" spans="1:11" x14ac:dyDescent="0.25">
      <c r="A170" t="s">
        <v>135</v>
      </c>
      <c r="B170" t="s">
        <v>184</v>
      </c>
      <c r="C170" t="s">
        <v>180</v>
      </c>
      <c r="D170" s="1">
        <v>8</v>
      </c>
      <c r="E170" t="s">
        <v>45</v>
      </c>
      <c r="F170" s="79">
        <v>45235.479068865738</v>
      </c>
      <c r="G170" s="74" t="s">
        <v>192</v>
      </c>
      <c r="H170" t="s">
        <v>177</v>
      </c>
      <c r="I170" s="67">
        <v>0</v>
      </c>
      <c r="J170" s="67">
        <f>Table16[[#This Row],[Spores]]/0.00148087354061701</f>
        <v>0</v>
      </c>
      <c r="K170" s="67">
        <f>Table16[[#This Row],[Estimated_Conc_mL]]*100*5</f>
        <v>0</v>
      </c>
    </row>
    <row r="171" spans="1:11" x14ac:dyDescent="0.25">
      <c r="A171" t="s">
        <v>133</v>
      </c>
      <c r="B171" t="s">
        <v>189</v>
      </c>
      <c r="C171" t="s">
        <v>181</v>
      </c>
      <c r="D171" s="1">
        <v>32</v>
      </c>
      <c r="E171" t="s">
        <v>43</v>
      </c>
      <c r="F171" s="79">
        <v>45235.479068865738</v>
      </c>
      <c r="G171" s="74" t="s">
        <v>192</v>
      </c>
      <c r="H171" t="s">
        <v>177</v>
      </c>
      <c r="I171" s="67">
        <v>159</v>
      </c>
      <c r="J171" s="67">
        <f>Table16[[#This Row],[Spores]]/0.00148087354061701</f>
        <v>107369.05997641919</v>
      </c>
      <c r="K171" s="67">
        <f>Table16[[#This Row],[Estimated_Conc_mL]]*100*5</f>
        <v>53684529.988209598</v>
      </c>
    </row>
    <row r="172" spans="1:11" x14ac:dyDescent="0.25">
      <c r="A172" t="s">
        <v>132</v>
      </c>
      <c r="B172" t="s">
        <v>189</v>
      </c>
      <c r="C172" t="s">
        <v>181</v>
      </c>
      <c r="D172" s="1">
        <v>32</v>
      </c>
      <c r="E172" t="s">
        <v>42</v>
      </c>
      <c r="F172" s="79">
        <v>45235.479068865738</v>
      </c>
      <c r="G172" s="74" t="s">
        <v>192</v>
      </c>
      <c r="H172" t="s">
        <v>177</v>
      </c>
      <c r="I172" s="67">
        <v>109</v>
      </c>
      <c r="J172" s="67">
        <f>Table16[[#This Row],[Spores]]/0.00148087354061701</f>
        <v>73605.204637922594</v>
      </c>
      <c r="K172" s="67">
        <f>Table16[[#This Row],[Estimated_Conc_mL]]*100*5</f>
        <v>36802602.3189613</v>
      </c>
    </row>
    <row r="173" spans="1:11" x14ac:dyDescent="0.25">
      <c r="A173" t="s">
        <v>131</v>
      </c>
      <c r="B173" t="s">
        <v>189</v>
      </c>
      <c r="C173" t="s">
        <v>181</v>
      </c>
      <c r="D173" s="1">
        <v>32</v>
      </c>
      <c r="E173" t="s">
        <v>42</v>
      </c>
      <c r="F173" s="79">
        <v>45235.479068865738</v>
      </c>
      <c r="G173" s="74" t="s">
        <v>192</v>
      </c>
      <c r="H173" t="s">
        <v>177</v>
      </c>
      <c r="I173" s="67">
        <v>99</v>
      </c>
      <c r="J173" s="67">
        <f>Table16[[#This Row],[Spores]]/0.00148087354061701</f>
        <v>66852.433570223264</v>
      </c>
      <c r="K173" s="67">
        <f>Table16[[#This Row],[Estimated_Conc_mL]]*100*5</f>
        <v>33426216.785111632</v>
      </c>
    </row>
    <row r="174" spans="1:11" x14ac:dyDescent="0.25">
      <c r="A174" t="s">
        <v>130</v>
      </c>
      <c r="B174" t="s">
        <v>188</v>
      </c>
      <c r="C174" t="s">
        <v>181</v>
      </c>
      <c r="D174" s="1">
        <v>16</v>
      </c>
      <c r="E174" t="s">
        <v>43</v>
      </c>
      <c r="F174" s="79">
        <v>45235.479068865738</v>
      </c>
      <c r="G174" s="74" t="s">
        <v>192</v>
      </c>
      <c r="H174" t="s">
        <v>177</v>
      </c>
      <c r="I174" s="67">
        <v>9</v>
      </c>
      <c r="J174" s="67">
        <f>Table16[[#This Row],[Spores]]/0.00148087354061701</f>
        <v>6077.4939609293879</v>
      </c>
      <c r="K174" s="67">
        <f>Table16[[#This Row],[Estimated_Conc_mL]]*100*5</f>
        <v>3038746.9804646941</v>
      </c>
    </row>
    <row r="175" spans="1:11" x14ac:dyDescent="0.25">
      <c r="A175" t="s">
        <v>129</v>
      </c>
      <c r="B175" t="s">
        <v>187</v>
      </c>
      <c r="C175" t="s">
        <v>181</v>
      </c>
      <c r="D175" s="1">
        <v>8</v>
      </c>
      <c r="E175" t="s">
        <v>45</v>
      </c>
      <c r="F175" s="79">
        <v>45235.479068865738</v>
      </c>
      <c r="G175" s="74" t="s">
        <v>192</v>
      </c>
      <c r="H175" t="s">
        <v>177</v>
      </c>
      <c r="I175" s="67">
        <v>397</v>
      </c>
      <c r="J175" s="67">
        <f>Table16[[#This Row],[Spores]]/0.00148087354061701</f>
        <v>268085.01138766302</v>
      </c>
      <c r="K175" s="67">
        <f>Table16[[#This Row],[Estimated_Conc_mL]]*100*5</f>
        <v>134042505.69383152</v>
      </c>
    </row>
    <row r="176" spans="1:11" x14ac:dyDescent="0.25">
      <c r="A176" t="s">
        <v>128</v>
      </c>
      <c r="B176" t="s">
        <v>187</v>
      </c>
      <c r="C176" t="s">
        <v>181</v>
      </c>
      <c r="D176" s="1">
        <v>8</v>
      </c>
      <c r="E176" t="s">
        <v>45</v>
      </c>
      <c r="F176" s="79">
        <v>45235.479068865738</v>
      </c>
      <c r="G176" s="74" t="s">
        <v>192</v>
      </c>
      <c r="H176" t="s">
        <v>177</v>
      </c>
      <c r="I176" s="67">
        <v>58</v>
      </c>
      <c r="J176" s="67">
        <f>Table16[[#This Row],[Spores]]/0.00148087354061701</f>
        <v>39166.072192656058</v>
      </c>
      <c r="K176" s="67">
        <f>Table16[[#This Row],[Estimated_Conc_mL]]*100*5</f>
        <v>19583036.096328028</v>
      </c>
    </row>
    <row r="177" spans="1:11" x14ac:dyDescent="0.25">
      <c r="A177" t="s">
        <v>127</v>
      </c>
      <c r="B177" t="s">
        <v>187</v>
      </c>
      <c r="C177" t="s">
        <v>181</v>
      </c>
      <c r="D177" s="1">
        <v>8</v>
      </c>
      <c r="E177" t="s">
        <v>45</v>
      </c>
      <c r="F177" s="79">
        <v>45235.479068865738</v>
      </c>
      <c r="G177" s="74" t="s">
        <v>192</v>
      </c>
      <c r="H177" t="s">
        <v>177</v>
      </c>
      <c r="I177" s="67">
        <v>188</v>
      </c>
      <c r="J177" s="67">
        <f>Table16[[#This Row],[Spores]]/0.00148087354061701</f>
        <v>126952.09607274723</v>
      </c>
      <c r="K177" s="67">
        <f>Table16[[#This Row],[Estimated_Conc_mL]]*100*5</f>
        <v>63476048.036373615</v>
      </c>
    </row>
    <row r="178" spans="1:11" x14ac:dyDescent="0.25">
      <c r="A178" t="s">
        <v>126</v>
      </c>
      <c r="B178" t="s">
        <v>186</v>
      </c>
      <c r="C178" t="s">
        <v>180</v>
      </c>
      <c r="D178" s="1">
        <v>32</v>
      </c>
      <c r="E178" t="s">
        <v>41</v>
      </c>
      <c r="F178" s="79">
        <v>45235.479068865738</v>
      </c>
      <c r="G178" s="74" t="s">
        <v>192</v>
      </c>
      <c r="H178" t="s">
        <v>177</v>
      </c>
      <c r="I178" s="67">
        <v>0</v>
      </c>
      <c r="J178" s="67">
        <f>Table16[[#This Row],[Spores]]/0.00148087354061701</f>
        <v>0</v>
      </c>
      <c r="K178" s="67">
        <f>Table16[[#This Row],[Estimated_Conc_mL]]*100*5</f>
        <v>0</v>
      </c>
    </row>
    <row r="179" spans="1:11" x14ac:dyDescent="0.25">
      <c r="A179" t="s">
        <v>58</v>
      </c>
      <c r="B179" t="s">
        <v>184</v>
      </c>
      <c r="C179" t="s">
        <v>180</v>
      </c>
      <c r="D179" s="1">
        <v>8</v>
      </c>
      <c r="E179" t="s">
        <v>41</v>
      </c>
      <c r="F179" s="79">
        <v>45235.479068865738</v>
      </c>
      <c r="G179" s="74" t="s">
        <v>192</v>
      </c>
      <c r="H179" t="s">
        <v>177</v>
      </c>
      <c r="I179" s="67">
        <v>0</v>
      </c>
      <c r="J179" s="67">
        <f>Table16[[#This Row],[Spores]]/0.00148087354061701</f>
        <v>0</v>
      </c>
      <c r="K179" s="67">
        <f>Table16[[#This Row],[Estimated_Conc_mL]]*100*5</f>
        <v>0</v>
      </c>
    </row>
    <row r="180" spans="1:11" x14ac:dyDescent="0.25">
      <c r="A180" t="s">
        <v>125</v>
      </c>
      <c r="B180" t="s">
        <v>186</v>
      </c>
      <c r="C180" t="s">
        <v>180</v>
      </c>
      <c r="D180" s="1">
        <v>32</v>
      </c>
      <c r="E180" t="s">
        <v>41</v>
      </c>
      <c r="F180" s="79">
        <v>45235.479068865738</v>
      </c>
      <c r="G180" s="74" t="s">
        <v>192</v>
      </c>
      <c r="H180" t="s">
        <v>177</v>
      </c>
      <c r="I180" s="67">
        <v>0</v>
      </c>
      <c r="J180" s="67">
        <f>Table16[[#This Row],[Spores]]/0.00148087354061701</f>
        <v>0</v>
      </c>
      <c r="K180" s="67">
        <f>Table16[[#This Row],[Estimated_Conc_mL]]*100*5</f>
        <v>0</v>
      </c>
    </row>
    <row r="181" spans="1:11" x14ac:dyDescent="0.25">
      <c r="A181" t="s">
        <v>124</v>
      </c>
      <c r="B181" t="s">
        <v>186</v>
      </c>
      <c r="C181" t="s">
        <v>180</v>
      </c>
      <c r="D181" s="1">
        <v>32</v>
      </c>
      <c r="E181" t="s">
        <v>41</v>
      </c>
      <c r="F181" s="79">
        <v>45235.479068865738</v>
      </c>
      <c r="G181" s="74" t="s">
        <v>192</v>
      </c>
      <c r="H181" t="s">
        <v>177</v>
      </c>
      <c r="I181" s="67">
        <v>0</v>
      </c>
      <c r="J181" s="67">
        <f>Table16[[#This Row],[Spores]]/0.00148087354061701</f>
        <v>0</v>
      </c>
      <c r="K181" s="67">
        <f>Table16[[#This Row],[Estimated_Conc_mL]]*100*5</f>
        <v>0</v>
      </c>
    </row>
    <row r="182" spans="1:11" x14ac:dyDescent="0.25">
      <c r="A182" t="s">
        <v>123</v>
      </c>
      <c r="B182" t="s">
        <v>185</v>
      </c>
      <c r="C182" t="s">
        <v>180</v>
      </c>
      <c r="D182" s="1">
        <v>16</v>
      </c>
      <c r="E182" t="s">
        <v>42</v>
      </c>
      <c r="F182" s="79">
        <v>45235.479068865738</v>
      </c>
      <c r="G182" s="74" t="s">
        <v>192</v>
      </c>
      <c r="H182" t="s">
        <v>177</v>
      </c>
      <c r="I182" s="67">
        <v>0</v>
      </c>
      <c r="J182" s="67">
        <f>Table16[[#This Row],[Spores]]/0.00148087354061701</f>
        <v>0</v>
      </c>
      <c r="K182" s="67">
        <f>Table16[[#This Row],[Estimated_Conc_mL]]*100*5</f>
        <v>0</v>
      </c>
    </row>
    <row r="183" spans="1:11" x14ac:dyDescent="0.25">
      <c r="A183" t="s">
        <v>122</v>
      </c>
      <c r="B183" t="s">
        <v>185</v>
      </c>
      <c r="C183" t="s">
        <v>180</v>
      </c>
      <c r="D183" s="1">
        <v>16</v>
      </c>
      <c r="E183" t="s">
        <v>42</v>
      </c>
      <c r="F183" s="79">
        <v>45235.479068865738</v>
      </c>
      <c r="G183" s="74" t="s">
        <v>192</v>
      </c>
      <c r="H183" t="s">
        <v>177</v>
      </c>
      <c r="I183" s="67">
        <v>0</v>
      </c>
      <c r="J183" s="67">
        <f>Table16[[#This Row],[Spores]]/0.00148087354061701</f>
        <v>0</v>
      </c>
      <c r="K183" s="67">
        <f>Table16[[#This Row],[Estimated_Conc_mL]]*100*5</f>
        <v>0</v>
      </c>
    </row>
    <row r="184" spans="1:11" x14ac:dyDescent="0.25">
      <c r="A184" t="s">
        <v>121</v>
      </c>
      <c r="B184" t="s">
        <v>185</v>
      </c>
      <c r="C184" t="s">
        <v>180</v>
      </c>
      <c r="D184" s="1">
        <v>16</v>
      </c>
      <c r="E184" t="s">
        <v>42</v>
      </c>
      <c r="F184" s="79">
        <v>45235.479068865738</v>
      </c>
      <c r="G184" s="74" t="s">
        <v>192</v>
      </c>
      <c r="H184" t="s">
        <v>177</v>
      </c>
      <c r="I184" s="67">
        <v>0</v>
      </c>
      <c r="J184" s="67">
        <f>Table16[[#This Row],[Spores]]/0.00148087354061701</f>
        <v>0</v>
      </c>
      <c r="K184" s="67">
        <f>Table16[[#This Row],[Estimated_Conc_mL]]*100*5</f>
        <v>0</v>
      </c>
    </row>
    <row r="185" spans="1:11" x14ac:dyDescent="0.25">
      <c r="A185" t="s">
        <v>120</v>
      </c>
      <c r="B185" t="s">
        <v>184</v>
      </c>
      <c r="C185" t="s">
        <v>180</v>
      </c>
      <c r="D185" s="1">
        <v>8</v>
      </c>
      <c r="E185" t="s">
        <v>44</v>
      </c>
      <c r="F185" s="79">
        <v>45235.479068865738</v>
      </c>
      <c r="G185" s="74" t="s">
        <v>192</v>
      </c>
      <c r="H185" t="s">
        <v>177</v>
      </c>
      <c r="I185" s="67">
        <v>0</v>
      </c>
      <c r="J185" s="67">
        <f>Table16[[#This Row],[Spores]]/0.00148087354061701</f>
        <v>0</v>
      </c>
      <c r="K185" s="67">
        <f>Table16[[#This Row],[Estimated_Conc_mL]]*100*5</f>
        <v>0</v>
      </c>
    </row>
    <row r="186" spans="1:11" x14ac:dyDescent="0.25">
      <c r="A186" t="s">
        <v>119</v>
      </c>
      <c r="B186" t="s">
        <v>184</v>
      </c>
      <c r="C186" t="s">
        <v>180</v>
      </c>
      <c r="D186" s="1">
        <v>8</v>
      </c>
      <c r="E186" t="s">
        <v>44</v>
      </c>
      <c r="F186" s="79">
        <v>45235.479068865738</v>
      </c>
      <c r="G186" s="74" t="s">
        <v>192</v>
      </c>
      <c r="H186" t="s">
        <v>177</v>
      </c>
      <c r="I186" s="67">
        <v>0</v>
      </c>
      <c r="J186" s="67">
        <f>Table16[[#This Row],[Spores]]/0.00148087354061701</f>
        <v>0</v>
      </c>
      <c r="K186" s="67">
        <f>Table16[[#This Row],[Estimated_Conc_mL]]*100*5</f>
        <v>0</v>
      </c>
    </row>
    <row r="187" spans="1:11" x14ac:dyDescent="0.25">
      <c r="A187" t="s">
        <v>118</v>
      </c>
      <c r="B187" t="s">
        <v>184</v>
      </c>
      <c r="C187" t="s">
        <v>180</v>
      </c>
      <c r="D187" s="1">
        <v>8</v>
      </c>
      <c r="E187" t="s">
        <v>44</v>
      </c>
      <c r="F187" s="79">
        <v>45235.479068865738</v>
      </c>
      <c r="G187" s="74" t="s">
        <v>192</v>
      </c>
      <c r="H187" t="s">
        <v>177</v>
      </c>
      <c r="I187" s="67">
        <v>0</v>
      </c>
      <c r="J187" s="67">
        <f>Table16[[#This Row],[Spores]]/0.00148087354061701</f>
        <v>0</v>
      </c>
      <c r="K187" s="67">
        <f>Table16[[#This Row],[Estimated_Conc_mL]]*100*5</f>
        <v>0</v>
      </c>
    </row>
    <row r="188" spans="1:11" x14ac:dyDescent="0.25">
      <c r="A188" t="s">
        <v>117</v>
      </c>
      <c r="B188" t="s">
        <v>184</v>
      </c>
      <c r="C188" t="s">
        <v>180</v>
      </c>
      <c r="D188" s="1">
        <v>8</v>
      </c>
      <c r="E188" t="s">
        <v>43</v>
      </c>
      <c r="F188" s="79">
        <v>45233.69835648148</v>
      </c>
      <c r="G188" s="74" t="s">
        <v>192</v>
      </c>
      <c r="H188" t="s">
        <v>177</v>
      </c>
      <c r="I188" s="67">
        <v>0</v>
      </c>
      <c r="J188" s="67">
        <f>Table16[[#This Row],[Spores]]/0.00148087354061701</f>
        <v>0</v>
      </c>
      <c r="K188" s="67">
        <f>Table16[[#This Row],[Estimated_Conc_mL]]*100*5</f>
        <v>0</v>
      </c>
    </row>
    <row r="189" spans="1:11" x14ac:dyDescent="0.25">
      <c r="A189" t="s">
        <v>116</v>
      </c>
      <c r="B189" t="s">
        <v>184</v>
      </c>
      <c r="C189" t="s">
        <v>180</v>
      </c>
      <c r="D189" s="1">
        <v>8</v>
      </c>
      <c r="E189" t="s">
        <v>40</v>
      </c>
      <c r="F189" s="79">
        <v>45233.698354513886</v>
      </c>
      <c r="G189" s="74" t="s">
        <v>192</v>
      </c>
      <c r="H189" t="s">
        <v>177</v>
      </c>
      <c r="I189" s="67">
        <v>0</v>
      </c>
      <c r="J189" s="67">
        <f>Table16[[#This Row],[Spores]]/0.00148087354061701</f>
        <v>0</v>
      </c>
      <c r="K189" s="67">
        <f>Table16[[#This Row],[Estimated_Conc_mL]]*100*5</f>
        <v>0</v>
      </c>
    </row>
    <row r="190" spans="1:11" x14ac:dyDescent="0.25">
      <c r="A190" t="s">
        <v>116</v>
      </c>
      <c r="B190" t="s">
        <v>184</v>
      </c>
      <c r="C190" t="s">
        <v>180</v>
      </c>
      <c r="D190" s="1">
        <v>8</v>
      </c>
      <c r="E190" t="s">
        <v>43</v>
      </c>
      <c r="F190" s="79">
        <v>45233.698354513886</v>
      </c>
      <c r="G190" s="74" t="s">
        <v>192</v>
      </c>
      <c r="H190" t="s">
        <v>177</v>
      </c>
      <c r="I190" s="67">
        <v>0</v>
      </c>
      <c r="J190" s="67">
        <f>Table16[[#This Row],[Spores]]/0.00148087354061701</f>
        <v>0</v>
      </c>
      <c r="K190" s="67">
        <f>Table16[[#This Row],[Estimated_Conc_mL]]*100*5</f>
        <v>0</v>
      </c>
    </row>
    <row r="191" spans="1:11" x14ac:dyDescent="0.25">
      <c r="A191" t="s">
        <v>115</v>
      </c>
      <c r="B191" t="s">
        <v>184</v>
      </c>
      <c r="C191" t="s">
        <v>180</v>
      </c>
      <c r="D191" s="1">
        <v>8</v>
      </c>
      <c r="E191" t="s">
        <v>43</v>
      </c>
      <c r="F191" s="79">
        <v>45233.698354513886</v>
      </c>
      <c r="G191" s="74" t="s">
        <v>192</v>
      </c>
      <c r="H191" t="s">
        <v>177</v>
      </c>
      <c r="I191" s="67">
        <v>0</v>
      </c>
      <c r="J191" s="67">
        <f>Table16[[#This Row],[Spores]]/0.00148087354061701</f>
        <v>0</v>
      </c>
      <c r="K191" s="67">
        <f>Table16[[#This Row],[Estimated_Conc_mL]]*100*5</f>
        <v>0</v>
      </c>
    </row>
    <row r="192" spans="1:11" x14ac:dyDescent="0.25">
      <c r="A192" t="s">
        <v>109</v>
      </c>
      <c r="B192" t="s">
        <v>189</v>
      </c>
      <c r="C192" t="s">
        <v>181</v>
      </c>
      <c r="D192" s="1">
        <v>32</v>
      </c>
      <c r="E192" t="s">
        <v>41</v>
      </c>
      <c r="F192" s="79">
        <v>45233.698354513886</v>
      </c>
      <c r="G192" s="74" t="s">
        <v>192</v>
      </c>
      <c r="H192" t="s">
        <v>177</v>
      </c>
      <c r="I192" s="67">
        <v>71</v>
      </c>
      <c r="J192" s="67">
        <f>Table16[[#This Row],[Spores]]/0.00148087354061701</f>
        <v>47944.674580665174</v>
      </c>
      <c r="K192" s="67">
        <f>Table16[[#This Row],[Estimated_Conc_mL]]*100*5</f>
        <v>23972337.290332586</v>
      </c>
    </row>
    <row r="193" spans="1:11" x14ac:dyDescent="0.25">
      <c r="A193" t="s">
        <v>108</v>
      </c>
      <c r="B193" t="s">
        <v>189</v>
      </c>
      <c r="C193" t="s">
        <v>181</v>
      </c>
      <c r="D193" s="1">
        <v>32</v>
      </c>
      <c r="E193" t="s">
        <v>41</v>
      </c>
      <c r="F193" s="79">
        <v>45233.698354513886</v>
      </c>
      <c r="G193" s="74" t="s">
        <v>192</v>
      </c>
      <c r="H193" t="s">
        <v>177</v>
      </c>
      <c r="I193" s="67">
        <v>148</v>
      </c>
      <c r="J193" s="67">
        <f>Table16[[#This Row],[Spores]]/0.00148087354061701</f>
        <v>99941.011801949935</v>
      </c>
      <c r="K193" s="67">
        <f>Table16[[#This Row],[Estimated_Conc_mL]]*100*5</f>
        <v>49970505.900974959</v>
      </c>
    </row>
    <row r="194" spans="1:11" x14ac:dyDescent="0.25">
      <c r="A194" t="s">
        <v>107</v>
      </c>
      <c r="B194" t="s">
        <v>189</v>
      </c>
      <c r="C194" t="s">
        <v>181</v>
      </c>
      <c r="D194" s="1">
        <v>32</v>
      </c>
      <c r="E194" t="s">
        <v>40</v>
      </c>
      <c r="F194" s="79">
        <v>45233.698354513886</v>
      </c>
      <c r="G194" s="74" t="s">
        <v>192</v>
      </c>
      <c r="H194" t="s">
        <v>177</v>
      </c>
      <c r="I194" s="67">
        <v>55</v>
      </c>
      <c r="J194" s="67">
        <f>Table16[[#This Row],[Spores]]/0.00148087354061701</f>
        <v>37140.240872346265</v>
      </c>
      <c r="K194" s="67">
        <f>Table16[[#This Row],[Estimated_Conc_mL]]*100*5</f>
        <v>18570120.436173134</v>
      </c>
    </row>
    <row r="195" spans="1:11" x14ac:dyDescent="0.25">
      <c r="A195" t="s">
        <v>106</v>
      </c>
      <c r="B195" t="s">
        <v>189</v>
      </c>
      <c r="C195" t="s">
        <v>181</v>
      </c>
      <c r="D195" s="1">
        <v>32</v>
      </c>
      <c r="E195" t="s">
        <v>40</v>
      </c>
      <c r="F195" s="79">
        <v>45233.698354513886</v>
      </c>
      <c r="G195" s="74" t="s">
        <v>192</v>
      </c>
      <c r="H195" t="s">
        <v>177</v>
      </c>
      <c r="I195" s="67">
        <v>309</v>
      </c>
      <c r="J195" s="67">
        <f>Table16[[#This Row],[Spores]]/0.00148087354061701</f>
        <v>208660.62599190901</v>
      </c>
      <c r="K195" s="67">
        <f>Table16[[#This Row],[Estimated_Conc_mL]]*100*5</f>
        <v>104330312.99595451</v>
      </c>
    </row>
    <row r="196" spans="1:11" x14ac:dyDescent="0.25">
      <c r="A196" t="s">
        <v>105</v>
      </c>
      <c r="B196" t="s">
        <v>189</v>
      </c>
      <c r="C196" t="s">
        <v>181</v>
      </c>
      <c r="D196" s="1">
        <v>32</v>
      </c>
      <c r="E196" t="s">
        <v>40</v>
      </c>
      <c r="F196" s="79">
        <v>45233.698354513886</v>
      </c>
      <c r="G196" s="74" t="s">
        <v>192</v>
      </c>
      <c r="H196" t="s">
        <v>177</v>
      </c>
      <c r="I196" s="67">
        <v>352</v>
      </c>
      <c r="J196" s="67">
        <f>Table16[[#This Row],[Spores]]/0.00148087354061701</f>
        <v>237697.54158301608</v>
      </c>
      <c r="K196" s="67">
        <f>Table16[[#This Row],[Estimated_Conc_mL]]*100*5</f>
        <v>118848770.79150803</v>
      </c>
    </row>
    <row r="197" spans="1:11" x14ac:dyDescent="0.25">
      <c r="A197" t="s">
        <v>104</v>
      </c>
      <c r="B197" t="s">
        <v>189</v>
      </c>
      <c r="C197" t="s">
        <v>181</v>
      </c>
      <c r="D197" s="1">
        <v>32</v>
      </c>
      <c r="E197" t="s">
        <v>39</v>
      </c>
      <c r="F197" s="79">
        <v>45233.698354513886</v>
      </c>
      <c r="G197" s="74" t="s">
        <v>192</v>
      </c>
      <c r="H197" t="s">
        <v>177</v>
      </c>
      <c r="I197" s="67">
        <v>310</v>
      </c>
      <c r="J197" s="67">
        <f>Table16[[#This Row],[Spores]]/0.00148087354061701</f>
        <v>209335.90309867891</v>
      </c>
      <c r="K197" s="67">
        <f>Table16[[#This Row],[Estimated_Conc_mL]]*100*5</f>
        <v>104667951.54933946</v>
      </c>
    </row>
    <row r="198" spans="1:11" x14ac:dyDescent="0.25">
      <c r="A198" t="s">
        <v>103</v>
      </c>
      <c r="B198" t="s">
        <v>189</v>
      </c>
      <c r="C198" t="s">
        <v>181</v>
      </c>
      <c r="D198" s="1">
        <v>32</v>
      </c>
      <c r="E198" t="s">
        <v>39</v>
      </c>
      <c r="F198" s="79">
        <v>45233.698354513886</v>
      </c>
      <c r="G198" s="74" t="s">
        <v>192</v>
      </c>
      <c r="H198" t="s">
        <v>177</v>
      </c>
      <c r="I198" s="67">
        <v>231</v>
      </c>
      <c r="J198" s="67">
        <f>Table16[[#This Row],[Spores]]/0.00148087354061701</f>
        <v>155989.0116638543</v>
      </c>
      <c r="K198" s="67">
        <f>Table16[[#This Row],[Estimated_Conc_mL]]*100*5</f>
        <v>77994505.83192715</v>
      </c>
    </row>
    <row r="199" spans="1:11" x14ac:dyDescent="0.25">
      <c r="A199" t="s">
        <v>196</v>
      </c>
      <c r="B199" t="s">
        <v>189</v>
      </c>
      <c r="C199" t="s">
        <v>181</v>
      </c>
      <c r="D199" s="1">
        <v>32</v>
      </c>
      <c r="E199" t="s">
        <v>39</v>
      </c>
      <c r="F199" s="79">
        <v>45233.698354513886</v>
      </c>
      <c r="G199" s="74" t="s">
        <v>192</v>
      </c>
      <c r="H199" t="s">
        <v>177</v>
      </c>
      <c r="I199" s="67">
        <v>130</v>
      </c>
      <c r="J199" s="67">
        <f>Table16[[#This Row],[Spores]]/0.00148087354061701</f>
        <v>87786.023880091161</v>
      </c>
      <c r="K199" s="67">
        <f>Table16[[#This Row],[Estimated_Conc_mL]]*100*5</f>
        <v>43893011.94004558</v>
      </c>
    </row>
    <row r="200" spans="1:11" x14ac:dyDescent="0.25">
      <c r="A200" t="s">
        <v>101</v>
      </c>
      <c r="B200" t="s">
        <v>188</v>
      </c>
      <c r="C200" t="s">
        <v>181</v>
      </c>
      <c r="D200" s="1">
        <v>16</v>
      </c>
      <c r="E200" t="s">
        <v>42</v>
      </c>
      <c r="F200" s="79">
        <v>45233.698354513886</v>
      </c>
      <c r="G200" s="74" t="s">
        <v>192</v>
      </c>
      <c r="H200" t="s">
        <v>177</v>
      </c>
      <c r="I200" s="67">
        <v>174</v>
      </c>
      <c r="J200" s="67">
        <f>Table16[[#This Row],[Spores]]/0.00148087354061701</f>
        <v>117498.21657796817</v>
      </c>
      <c r="K200" s="67">
        <f>Table16[[#This Row],[Estimated_Conc_mL]]*100*5</f>
        <v>58749108.288984083</v>
      </c>
    </row>
    <row r="201" spans="1:11" x14ac:dyDescent="0.25">
      <c r="A201" t="s">
        <v>56</v>
      </c>
      <c r="B201" t="s">
        <v>184</v>
      </c>
      <c r="C201" t="s">
        <v>180</v>
      </c>
      <c r="D201" s="1">
        <v>8</v>
      </c>
      <c r="E201" t="s">
        <v>40</v>
      </c>
      <c r="F201" s="79">
        <v>45233.698354513886</v>
      </c>
      <c r="G201" s="74" t="s">
        <v>192</v>
      </c>
      <c r="H201" t="s">
        <v>177</v>
      </c>
      <c r="I201" s="67">
        <v>0</v>
      </c>
      <c r="J201" s="67">
        <f>Table16[[#This Row],[Spores]]/0.00148087354061701</f>
        <v>0</v>
      </c>
      <c r="K201" s="67">
        <f>Table16[[#This Row],[Estimated_Conc_mL]]*100*5</f>
        <v>0</v>
      </c>
    </row>
    <row r="202" spans="1:11" x14ac:dyDescent="0.25">
      <c r="A202" t="s">
        <v>100</v>
      </c>
      <c r="B202" t="s">
        <v>188</v>
      </c>
      <c r="C202" t="s">
        <v>181</v>
      </c>
      <c r="D202" s="1">
        <v>16</v>
      </c>
      <c r="E202" t="s">
        <v>42</v>
      </c>
      <c r="F202" s="79">
        <v>45233.698354513886</v>
      </c>
      <c r="G202" s="74" t="s">
        <v>192</v>
      </c>
      <c r="H202" t="s">
        <v>177</v>
      </c>
      <c r="I202" s="67">
        <v>89</v>
      </c>
      <c r="J202" s="67">
        <f>Table16[[#This Row],[Spores]]/0.00148087354061701</f>
        <v>60099.662502523948</v>
      </c>
      <c r="K202" s="67">
        <f>Table16[[#This Row],[Estimated_Conc_mL]]*100*5</f>
        <v>30049831.251261976</v>
      </c>
    </row>
    <row r="203" spans="1:11" x14ac:dyDescent="0.25">
      <c r="A203" t="s">
        <v>99</v>
      </c>
      <c r="B203" t="s">
        <v>188</v>
      </c>
      <c r="C203" t="s">
        <v>181</v>
      </c>
      <c r="D203" s="1">
        <v>16</v>
      </c>
      <c r="E203" t="s">
        <v>42</v>
      </c>
      <c r="F203" s="79">
        <v>45233.698354513886</v>
      </c>
      <c r="G203" s="74" t="s">
        <v>192</v>
      </c>
      <c r="H203" t="s">
        <v>177</v>
      </c>
      <c r="I203" s="67">
        <v>55</v>
      </c>
      <c r="J203" s="67">
        <f>Table16[[#This Row],[Spores]]/0.00148087354061701</f>
        <v>37140.240872346265</v>
      </c>
      <c r="K203" s="67">
        <f>Table16[[#This Row],[Estimated_Conc_mL]]*100*5</f>
        <v>18570120.436173134</v>
      </c>
    </row>
    <row r="204" spans="1:11" x14ac:dyDescent="0.25">
      <c r="A204" t="s">
        <v>98</v>
      </c>
      <c r="B204" t="s">
        <v>188</v>
      </c>
      <c r="C204" t="s">
        <v>181</v>
      </c>
      <c r="D204" s="1">
        <v>16</v>
      </c>
      <c r="E204" t="s">
        <v>41</v>
      </c>
      <c r="F204" s="79">
        <v>45233.698354513886</v>
      </c>
      <c r="G204" s="74" t="s">
        <v>192</v>
      </c>
      <c r="H204" t="s">
        <v>177</v>
      </c>
      <c r="I204" s="67">
        <v>34</v>
      </c>
      <c r="J204" s="67">
        <f>Table16[[#This Row],[Spores]]/0.00148087354061701</f>
        <v>22959.421630177691</v>
      </c>
      <c r="K204" s="67">
        <f>Table16[[#This Row],[Estimated_Conc_mL]]*100*5</f>
        <v>11479710.815088844</v>
      </c>
    </row>
    <row r="205" spans="1:11" x14ac:dyDescent="0.25">
      <c r="A205" t="s">
        <v>195</v>
      </c>
      <c r="B205" t="s">
        <v>188</v>
      </c>
      <c r="C205" t="s">
        <v>181</v>
      </c>
      <c r="D205" s="1">
        <v>16</v>
      </c>
      <c r="E205" t="s">
        <v>41</v>
      </c>
      <c r="F205" s="79">
        <v>45233.698354513886</v>
      </c>
      <c r="G205" t="s">
        <v>113</v>
      </c>
      <c r="H205" t="s">
        <v>177</v>
      </c>
      <c r="I205" s="67">
        <v>226</v>
      </c>
      <c r="J205" s="67">
        <f>Table16[[#This Row],[Spores]]/0.00148087354061701</f>
        <v>152612.62613000465</v>
      </c>
      <c r="K205" s="67">
        <f>Table16[[#This Row],[Estimated_Conc_mL]]*100*5</f>
        <v>76306313.065002322</v>
      </c>
    </row>
    <row r="206" spans="1:11" x14ac:dyDescent="0.25">
      <c r="A206" t="s">
        <v>96</v>
      </c>
      <c r="B206" t="s">
        <v>188</v>
      </c>
      <c r="C206" t="s">
        <v>181</v>
      </c>
      <c r="D206" s="1">
        <v>16</v>
      </c>
      <c r="E206" t="s">
        <v>40</v>
      </c>
      <c r="F206" s="79">
        <v>45233.698354513886</v>
      </c>
      <c r="G206" s="74" t="s">
        <v>192</v>
      </c>
      <c r="H206" t="s">
        <v>177</v>
      </c>
      <c r="I206" s="67">
        <v>69</v>
      </c>
      <c r="J206" s="67">
        <f>Table16[[#This Row],[Spores]]/0.00148087354061701</f>
        <v>46594.12036712531</v>
      </c>
      <c r="K206" s="67">
        <f>Table16[[#This Row],[Estimated_Conc_mL]]*100*5</f>
        <v>23297060.183562655</v>
      </c>
    </row>
    <row r="207" spans="1:11" x14ac:dyDescent="0.25">
      <c r="A207" t="s">
        <v>197</v>
      </c>
      <c r="B207" t="s">
        <v>188</v>
      </c>
      <c r="C207" t="s">
        <v>181</v>
      </c>
      <c r="D207" s="1">
        <v>16</v>
      </c>
      <c r="E207" t="s">
        <v>40</v>
      </c>
      <c r="F207" s="79">
        <v>45233.698354513886</v>
      </c>
      <c r="G207" t="s">
        <v>113</v>
      </c>
      <c r="H207" t="s">
        <v>177</v>
      </c>
      <c r="I207" s="67">
        <v>199</v>
      </c>
      <c r="J207" s="67">
        <f>Table16[[#This Row],[Spores]]/0.00148087354061701</f>
        <v>134380.14424721646</v>
      </c>
      <c r="K207" s="67">
        <f>Table16[[#This Row],[Estimated_Conc_mL]]*100*5</f>
        <v>67190072.123608232</v>
      </c>
    </row>
    <row r="208" spans="1:11" x14ac:dyDescent="0.25">
      <c r="A208" t="s">
        <v>94</v>
      </c>
      <c r="B208" t="s">
        <v>187</v>
      </c>
      <c r="C208" t="s">
        <v>181</v>
      </c>
      <c r="D208" s="1">
        <v>8</v>
      </c>
      <c r="E208" t="s">
        <v>44</v>
      </c>
      <c r="F208" s="79">
        <v>45233.698354513886</v>
      </c>
      <c r="G208" s="74" t="s">
        <v>192</v>
      </c>
      <c r="H208" t="s">
        <v>177</v>
      </c>
      <c r="I208" s="67">
        <v>639</v>
      </c>
      <c r="J208" s="67">
        <f>Table16[[#This Row],[Spores]]/0.00148087354061701</f>
        <v>431502.07122598658</v>
      </c>
      <c r="K208" s="67">
        <f>Table16[[#This Row],[Estimated_Conc_mL]]*100*5</f>
        <v>215751035.61299327</v>
      </c>
    </row>
    <row r="209" spans="1:11" x14ac:dyDescent="0.25">
      <c r="A209" t="s">
        <v>93</v>
      </c>
      <c r="B209" t="s">
        <v>187</v>
      </c>
      <c r="C209" t="s">
        <v>181</v>
      </c>
      <c r="D209" s="1">
        <v>8</v>
      </c>
      <c r="E209" t="s">
        <v>44</v>
      </c>
      <c r="F209" s="79">
        <v>45233.698354513886</v>
      </c>
      <c r="G209" s="74" t="s">
        <v>192</v>
      </c>
      <c r="H209" t="s">
        <v>177</v>
      </c>
      <c r="I209" s="67">
        <v>87</v>
      </c>
      <c r="J209" s="67">
        <f>Table16[[#This Row],[Spores]]/0.00148087354061701</f>
        <v>58749.108288984084</v>
      </c>
      <c r="K209" s="67">
        <f>Table16[[#This Row],[Estimated_Conc_mL]]*100*5</f>
        <v>29374554.144492041</v>
      </c>
    </row>
    <row r="210" spans="1:11" x14ac:dyDescent="0.25">
      <c r="A210" t="s">
        <v>92</v>
      </c>
      <c r="B210" t="s">
        <v>187</v>
      </c>
      <c r="C210" t="s">
        <v>181</v>
      </c>
      <c r="D210" s="1">
        <v>8</v>
      </c>
      <c r="E210" t="s">
        <v>44</v>
      </c>
      <c r="F210" s="79">
        <v>45233.698354513886</v>
      </c>
      <c r="G210" s="74" t="s">
        <v>192</v>
      </c>
      <c r="H210" t="s">
        <v>177</v>
      </c>
      <c r="I210" s="67">
        <v>349</v>
      </c>
      <c r="J210" s="67">
        <f>Table16[[#This Row],[Spores]]/0.00148087354061701</f>
        <v>235671.71026270627</v>
      </c>
      <c r="K210" s="67">
        <f>Table16[[#This Row],[Estimated_Conc_mL]]*100*5</f>
        <v>117835855.13135314</v>
      </c>
    </row>
    <row r="211" spans="1:11" x14ac:dyDescent="0.25">
      <c r="A211" t="s">
        <v>91</v>
      </c>
      <c r="B211" t="s">
        <v>187</v>
      </c>
      <c r="C211" t="s">
        <v>181</v>
      </c>
      <c r="D211" s="1">
        <v>8</v>
      </c>
      <c r="E211" t="s">
        <v>43</v>
      </c>
      <c r="F211" s="79">
        <v>45233.698354513886</v>
      </c>
      <c r="G211" s="74" t="s">
        <v>192</v>
      </c>
      <c r="H211" t="s">
        <v>177</v>
      </c>
      <c r="I211" s="67">
        <v>325</v>
      </c>
      <c r="J211" s="67">
        <f>Table16[[#This Row],[Spores]]/0.00148087354061701</f>
        <v>219465.0597002279</v>
      </c>
      <c r="K211" s="67">
        <f>Table16[[#This Row],[Estimated_Conc_mL]]*100*5</f>
        <v>109732529.85011396</v>
      </c>
    </row>
    <row r="212" spans="1:11" x14ac:dyDescent="0.25">
      <c r="A212" t="s">
        <v>55</v>
      </c>
      <c r="B212" t="s">
        <v>184</v>
      </c>
      <c r="C212" t="s">
        <v>180</v>
      </c>
      <c r="D212" s="1">
        <v>8</v>
      </c>
      <c r="E212" t="s">
        <v>40</v>
      </c>
      <c r="F212" s="79">
        <v>45233.698354513886</v>
      </c>
      <c r="G212" s="74" t="s">
        <v>192</v>
      </c>
      <c r="H212" t="s">
        <v>177</v>
      </c>
      <c r="I212" s="67">
        <v>0</v>
      </c>
      <c r="J212" s="67">
        <f>Table16[[#This Row],[Spores]]/0.00148087354061701</f>
        <v>0</v>
      </c>
      <c r="K212" s="67">
        <f>Table16[[#This Row],[Estimated_Conc_mL]]*100*5</f>
        <v>0</v>
      </c>
    </row>
    <row r="213" spans="1:11" x14ac:dyDescent="0.25">
      <c r="A213" t="s">
        <v>90</v>
      </c>
      <c r="B213" t="s">
        <v>187</v>
      </c>
      <c r="C213" t="s">
        <v>181</v>
      </c>
      <c r="D213" s="1">
        <v>8</v>
      </c>
      <c r="E213" t="s">
        <v>43</v>
      </c>
      <c r="F213" s="79">
        <v>45233.698354513886</v>
      </c>
      <c r="G213" s="74" t="s">
        <v>192</v>
      </c>
      <c r="H213" t="s">
        <v>177</v>
      </c>
      <c r="I213" s="67">
        <v>125</v>
      </c>
      <c r="J213" s="67">
        <f>Table16[[#This Row],[Spores]]/0.00148087354061701</f>
        <v>84409.638346241511</v>
      </c>
      <c r="K213" s="67">
        <f>Table16[[#This Row],[Estimated_Conc_mL]]*100*5</f>
        <v>42204819.173120752</v>
      </c>
    </row>
    <row r="214" spans="1:11" x14ac:dyDescent="0.25">
      <c r="A214" t="s">
        <v>89</v>
      </c>
      <c r="B214" t="s">
        <v>187</v>
      </c>
      <c r="C214" t="s">
        <v>181</v>
      </c>
      <c r="D214" s="1">
        <v>8</v>
      </c>
      <c r="E214" t="s">
        <v>42</v>
      </c>
      <c r="F214" s="79">
        <v>45233.698354513886</v>
      </c>
      <c r="G214" s="74" t="s">
        <v>192</v>
      </c>
      <c r="H214" t="s">
        <v>177</v>
      </c>
      <c r="I214" s="67">
        <v>180</v>
      </c>
      <c r="J214" s="67">
        <f>Table16[[#This Row],[Spores]]/0.00148087354061701</f>
        <v>121549.87921858777</v>
      </c>
      <c r="K214" s="67">
        <f>Table16[[#This Row],[Estimated_Conc_mL]]*100*5</f>
        <v>60774939.609293878</v>
      </c>
    </row>
    <row r="215" spans="1:11" x14ac:dyDescent="0.25">
      <c r="A215" t="s">
        <v>194</v>
      </c>
      <c r="B215" t="s">
        <v>187</v>
      </c>
      <c r="C215" t="s">
        <v>181</v>
      </c>
      <c r="D215" s="1">
        <v>8</v>
      </c>
      <c r="E215" t="s">
        <v>42</v>
      </c>
      <c r="F215" s="79">
        <v>45233.698354513886</v>
      </c>
      <c r="G215" t="s">
        <v>113</v>
      </c>
      <c r="H215" t="s">
        <v>177</v>
      </c>
      <c r="I215" s="67">
        <v>434</v>
      </c>
      <c r="J215" s="67">
        <f>Table16[[#This Row],[Spores]]/0.00148087354061701</f>
        <v>293070.2643381505</v>
      </c>
      <c r="K215" s="67">
        <f>Table16[[#This Row],[Estimated_Conc_mL]]*100*5</f>
        <v>146535132.16907525</v>
      </c>
    </row>
    <row r="216" spans="1:11" x14ac:dyDescent="0.25">
      <c r="A216" t="s">
        <v>87</v>
      </c>
      <c r="B216" t="s">
        <v>187</v>
      </c>
      <c r="C216" t="s">
        <v>181</v>
      </c>
      <c r="D216" s="1">
        <v>8</v>
      </c>
      <c r="E216" t="s">
        <v>41</v>
      </c>
      <c r="F216" s="79">
        <v>45233.698354513886</v>
      </c>
      <c r="G216" s="74" t="s">
        <v>192</v>
      </c>
      <c r="H216" t="s">
        <v>177</v>
      </c>
      <c r="I216" s="67">
        <v>563</v>
      </c>
      <c r="J216" s="67">
        <f>Table16[[#This Row],[Spores]]/0.00148087354061701</f>
        <v>380181.01111147174</v>
      </c>
      <c r="K216" s="67">
        <f>Table16[[#This Row],[Estimated_Conc_mL]]*100*5</f>
        <v>190090505.55573586</v>
      </c>
    </row>
    <row r="217" spans="1:11" x14ac:dyDescent="0.25">
      <c r="A217" t="s">
        <v>86</v>
      </c>
      <c r="B217" t="s">
        <v>187</v>
      </c>
      <c r="C217" t="s">
        <v>181</v>
      </c>
      <c r="D217" s="1">
        <v>8</v>
      </c>
      <c r="E217" t="s">
        <v>41</v>
      </c>
      <c r="F217" s="79">
        <v>45233.698354513886</v>
      </c>
      <c r="G217" s="74" t="s">
        <v>192</v>
      </c>
      <c r="H217" t="s">
        <v>177</v>
      </c>
      <c r="I217" s="67">
        <v>109</v>
      </c>
      <c r="J217" s="67">
        <f>Table16[[#This Row],[Spores]]/0.00148087354061701</f>
        <v>73605.204637922594</v>
      </c>
      <c r="K217" s="67">
        <f>Table16[[#This Row],[Estimated_Conc_mL]]*100*5</f>
        <v>36802602.3189613</v>
      </c>
    </row>
    <row r="218" spans="1:11" x14ac:dyDescent="0.25">
      <c r="A218" t="s">
        <v>85</v>
      </c>
      <c r="B218" t="s">
        <v>187</v>
      </c>
      <c r="C218" t="s">
        <v>181</v>
      </c>
      <c r="D218" s="1">
        <v>8</v>
      </c>
      <c r="E218" t="s">
        <v>41</v>
      </c>
      <c r="F218" s="79">
        <v>45233.698354513886</v>
      </c>
      <c r="G218" s="74" t="s">
        <v>192</v>
      </c>
      <c r="H218" t="s">
        <v>177</v>
      </c>
      <c r="I218" s="67">
        <v>248</v>
      </c>
      <c r="J218" s="67">
        <f>Table16[[#This Row],[Spores]]/0.00148087354061701</f>
        <v>167468.72247894315</v>
      </c>
      <c r="K218" s="67">
        <f>Table16[[#This Row],[Estimated_Conc_mL]]*100*5</f>
        <v>83734361.23947157</v>
      </c>
    </row>
    <row r="219" spans="1:11" x14ac:dyDescent="0.25">
      <c r="A219" t="s">
        <v>84</v>
      </c>
      <c r="B219" t="s">
        <v>187</v>
      </c>
      <c r="C219" t="s">
        <v>181</v>
      </c>
      <c r="D219" s="1">
        <v>8</v>
      </c>
      <c r="E219" t="s">
        <v>40</v>
      </c>
      <c r="F219" s="79">
        <v>45233.698354513886</v>
      </c>
      <c r="G219" s="74" t="s">
        <v>192</v>
      </c>
      <c r="H219" t="s">
        <v>177</v>
      </c>
      <c r="I219" s="67">
        <v>29</v>
      </c>
      <c r="J219" s="67">
        <f>Table16[[#This Row],[Spores]]/0.00148087354061701</f>
        <v>19583.036096328029</v>
      </c>
      <c r="K219" s="67">
        <f>Table16[[#This Row],[Estimated_Conc_mL]]*100*5</f>
        <v>9791518.0481640138</v>
      </c>
    </row>
    <row r="220" spans="1:11" x14ac:dyDescent="0.25">
      <c r="A220" t="s">
        <v>83</v>
      </c>
      <c r="B220" t="s">
        <v>187</v>
      </c>
      <c r="C220" t="s">
        <v>181</v>
      </c>
      <c r="D220" s="1">
        <v>8</v>
      </c>
      <c r="E220" t="s">
        <v>40</v>
      </c>
      <c r="F220" s="79">
        <v>45233.698354513886</v>
      </c>
      <c r="G220" s="74" t="s">
        <v>192</v>
      </c>
      <c r="H220" t="s">
        <v>177</v>
      </c>
      <c r="I220" s="67">
        <v>52</v>
      </c>
      <c r="J220" s="67">
        <f>Table16[[#This Row],[Spores]]/0.00148087354061701</f>
        <v>35114.409552036464</v>
      </c>
      <c r="K220" s="67">
        <f>Table16[[#This Row],[Estimated_Conc_mL]]*100*5</f>
        <v>17557204.776018232</v>
      </c>
    </row>
    <row r="221" spans="1:11" x14ac:dyDescent="0.25">
      <c r="A221" t="s">
        <v>82</v>
      </c>
      <c r="B221" t="s">
        <v>187</v>
      </c>
      <c r="C221" t="s">
        <v>181</v>
      </c>
      <c r="D221" s="1">
        <v>8</v>
      </c>
      <c r="E221" t="s">
        <v>40</v>
      </c>
      <c r="F221" s="79">
        <v>45233.698354513886</v>
      </c>
      <c r="G221" s="74" t="s">
        <v>192</v>
      </c>
      <c r="H221" t="s">
        <v>177</v>
      </c>
      <c r="I221" s="67">
        <v>529</v>
      </c>
      <c r="J221" s="67">
        <f>Table16[[#This Row],[Spores]]/0.00148087354061701</f>
        <v>357221.58948129404</v>
      </c>
      <c r="K221" s="67">
        <f>Table16[[#This Row],[Estimated_Conc_mL]]*100*5</f>
        <v>178610794.74064702</v>
      </c>
    </row>
    <row r="222" spans="1:11" x14ac:dyDescent="0.25">
      <c r="A222" t="s">
        <v>81</v>
      </c>
      <c r="B222" t="s">
        <v>187</v>
      </c>
      <c r="C222" t="s">
        <v>181</v>
      </c>
      <c r="D222" s="1">
        <v>8</v>
      </c>
      <c r="E222" t="s">
        <v>39</v>
      </c>
      <c r="F222" s="79">
        <v>45233.698354513886</v>
      </c>
      <c r="G222" s="74" t="s">
        <v>192</v>
      </c>
      <c r="H222" t="s">
        <v>177</v>
      </c>
      <c r="I222" s="67">
        <v>180</v>
      </c>
      <c r="J222" s="67">
        <f>Table16[[#This Row],[Spores]]/0.00148087354061701</f>
        <v>121549.87921858777</v>
      </c>
      <c r="K222" s="67">
        <f>Table16[[#This Row],[Estimated_Conc_mL]]*100*5</f>
        <v>60774939.609293878</v>
      </c>
    </row>
    <row r="223" spans="1:11" x14ac:dyDescent="0.25">
      <c r="A223" t="s">
        <v>54</v>
      </c>
      <c r="B223" t="s">
        <v>184</v>
      </c>
      <c r="C223" t="s">
        <v>180</v>
      </c>
      <c r="D223" s="1">
        <v>8</v>
      </c>
      <c r="E223" t="s">
        <v>39</v>
      </c>
      <c r="F223" s="79">
        <v>45233.698354513886</v>
      </c>
      <c r="G223" s="74" t="s">
        <v>192</v>
      </c>
      <c r="H223" t="s">
        <v>177</v>
      </c>
      <c r="I223" s="67">
        <v>0</v>
      </c>
      <c r="J223" s="67">
        <f>Table16[[#This Row],[Spores]]/0.00148087354061701</f>
        <v>0</v>
      </c>
      <c r="K223" s="67">
        <f>Table16[[#This Row],[Estimated_Conc_mL]]*100*5</f>
        <v>0</v>
      </c>
    </row>
    <row r="224" spans="1:11" x14ac:dyDescent="0.25">
      <c r="A224" t="s">
        <v>80</v>
      </c>
      <c r="B224" t="s">
        <v>187</v>
      </c>
      <c r="C224" t="s">
        <v>181</v>
      </c>
      <c r="D224" s="1">
        <v>8</v>
      </c>
      <c r="E224" t="s">
        <v>39</v>
      </c>
      <c r="F224" s="79">
        <v>45233.698354513886</v>
      </c>
      <c r="G224" s="74" t="s">
        <v>192</v>
      </c>
      <c r="H224" t="s">
        <v>177</v>
      </c>
      <c r="I224" s="67">
        <v>50</v>
      </c>
      <c r="J224" s="67">
        <f>Table16[[#This Row],[Spores]]/0.00148087354061701</f>
        <v>33763.8553384966</v>
      </c>
      <c r="K224" s="67">
        <f>Table16[[#This Row],[Estimated_Conc_mL]]*100*5</f>
        <v>16881927.669248298</v>
      </c>
    </row>
    <row r="225" spans="1:11" x14ac:dyDescent="0.25">
      <c r="A225" t="s">
        <v>79</v>
      </c>
      <c r="B225" t="s">
        <v>187</v>
      </c>
      <c r="C225" t="s">
        <v>181</v>
      </c>
      <c r="D225" s="1">
        <v>8</v>
      </c>
      <c r="E225" t="s">
        <v>39</v>
      </c>
      <c r="F225" s="79">
        <v>45233.698354513886</v>
      </c>
      <c r="G225" s="74" t="s">
        <v>192</v>
      </c>
      <c r="H225" t="s">
        <v>177</v>
      </c>
      <c r="I225" s="67">
        <v>271</v>
      </c>
      <c r="J225" s="67">
        <f>Table16[[#This Row],[Spores]]/0.00148087354061701</f>
        <v>183000.09593465159</v>
      </c>
      <c r="K225" s="67">
        <f>Table16[[#This Row],[Estimated_Conc_mL]]*100*5</f>
        <v>91500047.967325807</v>
      </c>
    </row>
    <row r="226" spans="1:11" x14ac:dyDescent="0.25">
      <c r="A226" t="s">
        <v>78</v>
      </c>
      <c r="B226" t="s">
        <v>186</v>
      </c>
      <c r="C226" t="s">
        <v>180</v>
      </c>
      <c r="D226" s="1">
        <v>32</v>
      </c>
      <c r="E226" t="s">
        <v>40</v>
      </c>
      <c r="F226" s="79">
        <v>45233.698354513886</v>
      </c>
      <c r="G226" s="74" t="s">
        <v>192</v>
      </c>
      <c r="H226" t="s">
        <v>177</v>
      </c>
      <c r="I226" s="67">
        <v>0</v>
      </c>
      <c r="J226" s="67">
        <f>Table16[[#This Row],[Spores]]/0.00148087354061701</f>
        <v>0</v>
      </c>
      <c r="K226" s="67">
        <f>Table16[[#This Row],[Estimated_Conc_mL]]*100*5</f>
        <v>0</v>
      </c>
    </row>
    <row r="227" spans="1:11" x14ac:dyDescent="0.25">
      <c r="A227" t="s">
        <v>77</v>
      </c>
      <c r="B227" t="s">
        <v>186</v>
      </c>
      <c r="C227" t="s">
        <v>180</v>
      </c>
      <c r="D227" s="1">
        <v>32</v>
      </c>
      <c r="E227" t="s">
        <v>40</v>
      </c>
      <c r="F227" s="79">
        <v>45233.698354513886</v>
      </c>
      <c r="G227" s="74" t="s">
        <v>192</v>
      </c>
      <c r="H227" t="s">
        <v>177</v>
      </c>
      <c r="I227" s="67">
        <v>0</v>
      </c>
      <c r="J227" s="67">
        <f>Table16[[#This Row],[Spores]]/0.00148087354061701</f>
        <v>0</v>
      </c>
      <c r="K227" s="67">
        <f>Table16[[#This Row],[Estimated_Conc_mL]]*100*5</f>
        <v>0</v>
      </c>
    </row>
    <row r="228" spans="1:11" x14ac:dyDescent="0.25">
      <c r="A228" t="s">
        <v>76</v>
      </c>
      <c r="B228" t="s">
        <v>186</v>
      </c>
      <c r="C228" t="s">
        <v>180</v>
      </c>
      <c r="D228" s="1">
        <v>32</v>
      </c>
      <c r="E228" t="s">
        <v>40</v>
      </c>
      <c r="F228" s="79">
        <v>45233.698354513886</v>
      </c>
      <c r="G228" s="74" t="s">
        <v>192</v>
      </c>
      <c r="H228" t="s">
        <v>177</v>
      </c>
      <c r="I228" s="67">
        <v>0</v>
      </c>
      <c r="J228" s="67">
        <f>Table16[[#This Row],[Spores]]/0.00148087354061701</f>
        <v>0</v>
      </c>
      <c r="K228" s="67">
        <f>Table16[[#This Row],[Estimated_Conc_mL]]*100*5</f>
        <v>0</v>
      </c>
    </row>
    <row r="229" spans="1:11" x14ac:dyDescent="0.25">
      <c r="A229" t="s">
        <v>75</v>
      </c>
      <c r="B229" t="s">
        <v>186</v>
      </c>
      <c r="C229" t="s">
        <v>180</v>
      </c>
      <c r="D229" s="1">
        <v>32</v>
      </c>
      <c r="E229" t="s">
        <v>39</v>
      </c>
      <c r="F229" s="79">
        <v>45233.698354513886</v>
      </c>
      <c r="G229" s="74" t="s">
        <v>192</v>
      </c>
      <c r="H229" t="s">
        <v>177</v>
      </c>
      <c r="I229" s="67">
        <v>0</v>
      </c>
      <c r="J229" s="67">
        <f>Table16[[#This Row],[Spores]]/0.00148087354061701</f>
        <v>0</v>
      </c>
      <c r="K229" s="67">
        <f>Table16[[#This Row],[Estimated_Conc_mL]]*100*5</f>
        <v>0</v>
      </c>
    </row>
    <row r="230" spans="1:11" x14ac:dyDescent="0.25">
      <c r="A230" t="s">
        <v>74</v>
      </c>
      <c r="B230" t="s">
        <v>186</v>
      </c>
      <c r="C230" t="s">
        <v>180</v>
      </c>
      <c r="D230" s="1">
        <v>32</v>
      </c>
      <c r="E230" t="s">
        <v>39</v>
      </c>
      <c r="F230" s="79">
        <v>45233.698354513886</v>
      </c>
      <c r="G230" s="74" t="s">
        <v>192</v>
      </c>
      <c r="H230" t="s">
        <v>177</v>
      </c>
      <c r="I230" s="67">
        <v>0</v>
      </c>
      <c r="J230" s="67">
        <f>Table16[[#This Row],[Spores]]/0.00148087354061701</f>
        <v>0</v>
      </c>
      <c r="K230" s="67">
        <f>Table16[[#This Row],[Estimated_Conc_mL]]*100*5</f>
        <v>0</v>
      </c>
    </row>
    <row r="231" spans="1:11" x14ac:dyDescent="0.25">
      <c r="A231" t="s">
        <v>73</v>
      </c>
      <c r="B231" t="s">
        <v>186</v>
      </c>
      <c r="C231" t="s">
        <v>180</v>
      </c>
      <c r="D231" s="1">
        <v>32</v>
      </c>
      <c r="E231" t="s">
        <v>39</v>
      </c>
      <c r="F231" s="79">
        <v>45233.698354513886</v>
      </c>
      <c r="G231" s="74" t="s">
        <v>192</v>
      </c>
      <c r="H231" t="s">
        <v>177</v>
      </c>
      <c r="I231" s="67">
        <v>0</v>
      </c>
      <c r="J231" s="67">
        <f>Table16[[#This Row],[Spores]]/0.00148087354061701</f>
        <v>0</v>
      </c>
      <c r="K231" s="67">
        <f>Table16[[#This Row],[Estimated_Conc_mL]]*100*5</f>
        <v>0</v>
      </c>
    </row>
    <row r="232" spans="1:11" x14ac:dyDescent="0.25">
      <c r="A232" t="s">
        <v>72</v>
      </c>
      <c r="B232" t="s">
        <v>185</v>
      </c>
      <c r="C232" t="s">
        <v>180</v>
      </c>
      <c r="D232" s="1">
        <v>16</v>
      </c>
      <c r="E232" t="s">
        <v>41</v>
      </c>
      <c r="F232" s="79">
        <v>45233.698354513886</v>
      </c>
      <c r="G232" s="74" t="s">
        <v>192</v>
      </c>
      <c r="H232" t="s">
        <v>177</v>
      </c>
      <c r="I232" s="67">
        <v>0</v>
      </c>
      <c r="J232" s="67">
        <f>Table16[[#This Row],[Spores]]/0.00148087354061701</f>
        <v>0</v>
      </c>
      <c r="K232" s="67">
        <f>Table16[[#This Row],[Estimated_Conc_mL]]*100*5</f>
        <v>0</v>
      </c>
    </row>
    <row r="233" spans="1:11" x14ac:dyDescent="0.25">
      <c r="A233" t="s">
        <v>71</v>
      </c>
      <c r="B233" t="s">
        <v>185</v>
      </c>
      <c r="C233" t="s">
        <v>180</v>
      </c>
      <c r="D233" s="1">
        <v>16</v>
      </c>
      <c r="E233" t="s">
        <v>41</v>
      </c>
      <c r="F233" s="79">
        <v>45233.698354513886</v>
      </c>
      <c r="G233" s="74" t="s">
        <v>192</v>
      </c>
      <c r="H233" t="s">
        <v>177</v>
      </c>
      <c r="I233" s="67">
        <v>0</v>
      </c>
      <c r="J233" s="67">
        <f>Table16[[#This Row],[Spores]]/0.00148087354061701</f>
        <v>0</v>
      </c>
      <c r="K233" s="67">
        <f>Table16[[#This Row],[Estimated_Conc_mL]]*100*5</f>
        <v>0</v>
      </c>
    </row>
    <row r="234" spans="1:11" x14ac:dyDescent="0.25">
      <c r="A234" t="s">
        <v>53</v>
      </c>
      <c r="B234" t="s">
        <v>184</v>
      </c>
      <c r="C234" t="s">
        <v>180</v>
      </c>
      <c r="D234" s="1">
        <v>8</v>
      </c>
      <c r="E234" t="s">
        <v>39</v>
      </c>
      <c r="F234" s="79">
        <v>45233.698354513886</v>
      </c>
      <c r="G234" s="74" t="s">
        <v>192</v>
      </c>
      <c r="H234" t="s">
        <v>177</v>
      </c>
      <c r="I234" s="67">
        <v>0</v>
      </c>
      <c r="J234" s="67">
        <f>Table16[[#This Row],[Spores]]/0.00148087354061701</f>
        <v>0</v>
      </c>
      <c r="K234" s="67">
        <f>Table16[[#This Row],[Estimated_Conc_mL]]*100*5</f>
        <v>0</v>
      </c>
    </row>
    <row r="235" spans="1:11" x14ac:dyDescent="0.25">
      <c r="A235" t="s">
        <v>70</v>
      </c>
      <c r="B235" t="s">
        <v>185</v>
      </c>
      <c r="C235" t="s">
        <v>180</v>
      </c>
      <c r="D235" s="1">
        <v>16</v>
      </c>
      <c r="E235" t="s">
        <v>41</v>
      </c>
      <c r="F235" s="79">
        <v>45233.698354513886</v>
      </c>
      <c r="G235" s="74" t="s">
        <v>192</v>
      </c>
      <c r="H235" t="s">
        <v>177</v>
      </c>
      <c r="I235" s="67">
        <v>0</v>
      </c>
      <c r="J235" s="67">
        <f>Table16[[#This Row],[Spores]]/0.00148087354061701</f>
        <v>0</v>
      </c>
      <c r="K235" s="67">
        <f>Table16[[#This Row],[Estimated_Conc_mL]]*100*5</f>
        <v>0</v>
      </c>
    </row>
    <row r="236" spans="1:11" x14ac:dyDescent="0.25">
      <c r="A236" t="s">
        <v>69</v>
      </c>
      <c r="B236" t="s">
        <v>185</v>
      </c>
      <c r="C236" t="s">
        <v>180</v>
      </c>
      <c r="D236" s="1">
        <v>16</v>
      </c>
      <c r="E236" t="s">
        <v>40</v>
      </c>
      <c r="F236" s="79">
        <v>45233.698354513886</v>
      </c>
      <c r="G236" s="74" t="s">
        <v>192</v>
      </c>
      <c r="H236" t="s">
        <v>177</v>
      </c>
      <c r="I236" s="67">
        <v>0</v>
      </c>
      <c r="J236" s="67">
        <f>Table16[[#This Row],[Spores]]/0.00148087354061701</f>
        <v>0</v>
      </c>
      <c r="K236" s="67">
        <f>Table16[[#This Row],[Estimated_Conc_mL]]*100*5</f>
        <v>0</v>
      </c>
    </row>
    <row r="237" spans="1:11" x14ac:dyDescent="0.25">
      <c r="A237" t="s">
        <v>68</v>
      </c>
      <c r="B237" t="s">
        <v>185</v>
      </c>
      <c r="C237" t="s">
        <v>180</v>
      </c>
      <c r="D237" s="1">
        <v>16</v>
      </c>
      <c r="E237" t="s">
        <v>40</v>
      </c>
      <c r="F237" s="79">
        <v>45233.698354513886</v>
      </c>
      <c r="G237" s="74" t="s">
        <v>192</v>
      </c>
      <c r="H237" t="s">
        <v>177</v>
      </c>
      <c r="I237" s="67">
        <v>0</v>
      </c>
      <c r="J237" s="67">
        <f>Table16[[#This Row],[Spores]]/0.00148087354061701</f>
        <v>0</v>
      </c>
      <c r="K237" s="67">
        <f>Table16[[#This Row],[Estimated_Conc_mL]]*100*5</f>
        <v>0</v>
      </c>
    </row>
    <row r="238" spans="1:11" x14ac:dyDescent="0.25">
      <c r="A238" t="s">
        <v>67</v>
      </c>
      <c r="B238" t="s">
        <v>185</v>
      </c>
      <c r="C238" t="s">
        <v>180</v>
      </c>
      <c r="D238" s="1">
        <v>16</v>
      </c>
      <c r="E238" t="s">
        <v>40</v>
      </c>
      <c r="F238" s="79">
        <v>45233.698354513886</v>
      </c>
      <c r="G238" s="74" t="s">
        <v>192</v>
      </c>
      <c r="H238" t="s">
        <v>177</v>
      </c>
      <c r="I238" s="67">
        <v>0</v>
      </c>
      <c r="J238" s="67">
        <f>Table16[[#This Row],[Spores]]/0.00148087354061701</f>
        <v>0</v>
      </c>
      <c r="K238" s="67">
        <f>Table16[[#This Row],[Estimated_Conc_mL]]*100*5</f>
        <v>0</v>
      </c>
    </row>
    <row r="239" spans="1:11" x14ac:dyDescent="0.25">
      <c r="A239" t="s">
        <v>66</v>
      </c>
      <c r="B239" t="s">
        <v>185</v>
      </c>
      <c r="C239" t="s">
        <v>180</v>
      </c>
      <c r="D239" s="1">
        <v>16</v>
      </c>
      <c r="E239" t="s">
        <v>39</v>
      </c>
      <c r="F239" s="79">
        <v>45233.698354513886</v>
      </c>
      <c r="G239" s="74" t="s">
        <v>192</v>
      </c>
      <c r="H239" t="s">
        <v>177</v>
      </c>
      <c r="I239" s="67">
        <v>0</v>
      </c>
      <c r="J239" s="67">
        <f>Table16[[#This Row],[Spores]]/0.00148087354061701</f>
        <v>0</v>
      </c>
      <c r="K239" s="67">
        <f>Table16[[#This Row],[Estimated_Conc_mL]]*100*5</f>
        <v>0</v>
      </c>
    </row>
    <row r="240" spans="1:11" x14ac:dyDescent="0.25">
      <c r="A240" t="s">
        <v>65</v>
      </c>
      <c r="B240" t="s">
        <v>185</v>
      </c>
      <c r="C240" t="s">
        <v>180</v>
      </c>
      <c r="D240" s="1">
        <v>16</v>
      </c>
      <c r="E240" t="s">
        <v>39</v>
      </c>
      <c r="F240" s="79">
        <v>45233.698354513886</v>
      </c>
      <c r="G240" s="74" t="s">
        <v>192</v>
      </c>
      <c r="H240" t="s">
        <v>177</v>
      </c>
      <c r="I240" s="67">
        <v>0</v>
      </c>
      <c r="J240" s="67">
        <f>Table16[[#This Row],[Spores]]/0.00148087354061701</f>
        <v>0</v>
      </c>
      <c r="K240" s="67">
        <f>Table16[[#This Row],[Estimated_Conc_mL]]*100*5</f>
        <v>0</v>
      </c>
    </row>
    <row r="241" spans="1:11" x14ac:dyDescent="0.25">
      <c r="A241" t="s">
        <v>64</v>
      </c>
      <c r="B241" t="s">
        <v>185</v>
      </c>
      <c r="C241" t="s">
        <v>180</v>
      </c>
      <c r="D241" s="1">
        <v>16</v>
      </c>
      <c r="E241" t="s">
        <v>39</v>
      </c>
      <c r="F241" s="79">
        <v>45233.698354513886</v>
      </c>
      <c r="G241" s="74" t="s">
        <v>192</v>
      </c>
      <c r="H241" t="s">
        <v>177</v>
      </c>
      <c r="I241" s="67">
        <v>0</v>
      </c>
      <c r="J241" s="67">
        <f>Table16[[#This Row],[Spores]]/0.00148087354061701</f>
        <v>0</v>
      </c>
      <c r="K241" s="67">
        <f>Table16[[#This Row],[Estimated_Conc_mL]]*100*5</f>
        <v>0</v>
      </c>
    </row>
    <row r="242" spans="1:11" x14ac:dyDescent="0.25">
      <c r="A242" t="s">
        <v>63</v>
      </c>
      <c r="B242" t="s">
        <v>184</v>
      </c>
      <c r="C242" t="s">
        <v>180</v>
      </c>
      <c r="D242" s="1">
        <v>8</v>
      </c>
      <c r="E242" t="s">
        <v>42</v>
      </c>
      <c r="F242" s="79">
        <v>45233.698354513886</v>
      </c>
      <c r="G242" s="74" t="s">
        <v>192</v>
      </c>
      <c r="H242" t="s">
        <v>177</v>
      </c>
      <c r="I242" s="67">
        <v>0</v>
      </c>
      <c r="J242" s="67">
        <f>Table16[[#This Row],[Spores]]/0.00148087354061701</f>
        <v>0</v>
      </c>
      <c r="K242" s="67">
        <f>Table16[[#This Row],[Estimated_Conc_mL]]*100*5</f>
        <v>0</v>
      </c>
    </row>
    <row r="243" spans="1:11" x14ac:dyDescent="0.25">
      <c r="A243" t="s">
        <v>62</v>
      </c>
      <c r="B243" t="s">
        <v>184</v>
      </c>
      <c r="C243" t="s">
        <v>180</v>
      </c>
      <c r="D243" s="1">
        <v>8</v>
      </c>
      <c r="E243" t="s">
        <v>42</v>
      </c>
      <c r="F243" s="79">
        <v>45233.698354513886</v>
      </c>
      <c r="G243" s="74" t="s">
        <v>192</v>
      </c>
      <c r="H243" t="s">
        <v>177</v>
      </c>
      <c r="I243" s="67">
        <v>0</v>
      </c>
      <c r="J243" s="67">
        <f>Table16[[#This Row],[Spores]]/0.00148087354061701</f>
        <v>0</v>
      </c>
      <c r="K243" s="67">
        <f>Table16[[#This Row],[Estimated_Conc_mL]]*100*5</f>
        <v>0</v>
      </c>
    </row>
    <row r="244" spans="1:11" x14ac:dyDescent="0.25">
      <c r="A244" t="s">
        <v>61</v>
      </c>
      <c r="B244" t="s">
        <v>184</v>
      </c>
      <c r="C244" t="s">
        <v>180</v>
      </c>
      <c r="D244" s="1">
        <v>8</v>
      </c>
      <c r="E244" t="s">
        <v>42</v>
      </c>
      <c r="F244" s="79">
        <v>45233.698354513886</v>
      </c>
      <c r="G244" s="74" t="s">
        <v>192</v>
      </c>
      <c r="H244" t="s">
        <v>177</v>
      </c>
      <c r="I244" s="67">
        <v>0</v>
      </c>
      <c r="J244" s="67">
        <f>Table16[[#This Row],[Spores]]/0.00148087354061701</f>
        <v>0</v>
      </c>
      <c r="K244" s="67">
        <f>Table16[[#This Row],[Estimated_Conc_mL]]*100*5</f>
        <v>0</v>
      </c>
    </row>
    <row r="245" spans="1:11" x14ac:dyDescent="0.25">
      <c r="A245" t="s">
        <v>52</v>
      </c>
      <c r="B245" t="s">
        <v>184</v>
      </c>
      <c r="C245" t="s">
        <v>180</v>
      </c>
      <c r="D245" s="1">
        <v>8</v>
      </c>
      <c r="E245" t="s">
        <v>39</v>
      </c>
      <c r="F245" s="79">
        <v>45233.698354513886</v>
      </c>
      <c r="G245" s="74" t="s">
        <v>192</v>
      </c>
      <c r="H245" t="s">
        <v>177</v>
      </c>
      <c r="I245" s="67">
        <v>0</v>
      </c>
      <c r="J245" s="67">
        <f>Table16[[#This Row],[Spores]]/0.00148087354061701</f>
        <v>0</v>
      </c>
      <c r="K245" s="67">
        <f>Table16[[#This Row],[Estimated_Conc_mL]]*100*5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1300"/>
  <sheetViews>
    <sheetView zoomScale="85" zoomScaleNormal="85" workbookViewId="0">
      <pane ySplit="4" topLeftCell="A221" activePane="bottomLeft" state="frozen"/>
      <selection activeCell="A5" sqref="A5"/>
      <selection pane="bottomLeft" activeCell="J221" sqref="J221"/>
    </sheetView>
  </sheetViews>
  <sheetFormatPr defaultRowHeight="15" customHeight="1" x14ac:dyDescent="0.25"/>
  <cols>
    <col min="2" max="2" width="10" customWidth="1"/>
    <col min="3" max="3" width="23" customWidth="1"/>
    <col min="4" max="4" width="7.7109375" customWidth="1"/>
    <col min="5" max="6" width="9.85546875" customWidth="1"/>
    <col min="7" max="7" width="12.85546875" customWidth="1"/>
    <col min="8" max="8" width="8.7109375" customWidth="1"/>
    <col min="9" max="10" width="8.7109375" style="67" customWidth="1"/>
    <col min="11" max="11" width="9" customWidth="1"/>
    <col min="12" max="12" width="8.28515625" customWidth="1"/>
    <col min="13" max="13" width="9.28515625" customWidth="1"/>
    <col min="14" max="17" width="9.85546875" customWidth="1"/>
    <col min="18" max="18" width="7.7109375" customWidth="1"/>
    <col min="19" max="19" width="11.140625" customWidth="1"/>
    <col min="20" max="20" width="10.28515625" style="4" customWidth="1"/>
    <col min="21" max="21" width="12.85546875" style="4" customWidth="1"/>
    <col min="22" max="22" width="13.28515625" customWidth="1"/>
    <col min="23" max="23" width="13.140625" customWidth="1"/>
    <col min="24" max="24" width="15.28515625" customWidth="1"/>
    <col min="25" max="26" width="17.140625" customWidth="1"/>
  </cols>
  <sheetData>
    <row r="1" spans="2:27" ht="15" customHeight="1" x14ac:dyDescent="0.25">
      <c r="B1" t="s">
        <v>19</v>
      </c>
      <c r="S1" s="1"/>
    </row>
    <row r="2" spans="2:27" ht="15" customHeight="1" x14ac:dyDescent="0.25">
      <c r="B2" t="s">
        <v>210</v>
      </c>
      <c r="S2" s="1"/>
    </row>
    <row r="3" spans="2:27" ht="15" customHeight="1" x14ac:dyDescent="0.25">
      <c r="B3" t="s">
        <v>211</v>
      </c>
      <c r="S3" s="1"/>
    </row>
    <row r="4" spans="2:27" ht="45" customHeight="1" x14ac:dyDescent="0.25">
      <c r="C4" s="13" t="s">
        <v>0</v>
      </c>
      <c r="D4" s="14" t="s">
        <v>1</v>
      </c>
      <c r="E4" s="14" t="s">
        <v>2</v>
      </c>
      <c r="F4" s="14" t="s">
        <v>208</v>
      </c>
      <c r="G4" s="14" t="s">
        <v>3</v>
      </c>
      <c r="H4" s="14" t="s">
        <v>4</v>
      </c>
      <c r="I4" s="68" t="s">
        <v>202</v>
      </c>
      <c r="J4" s="68" t="s">
        <v>203</v>
      </c>
      <c r="K4" s="14" t="s">
        <v>6</v>
      </c>
      <c r="L4" s="14" t="s">
        <v>7</v>
      </c>
      <c r="M4" s="14" t="s">
        <v>8</v>
      </c>
      <c r="N4" s="14" t="s">
        <v>204</v>
      </c>
      <c r="O4" s="14" t="s">
        <v>207</v>
      </c>
      <c r="P4" s="14" t="s">
        <v>205</v>
      </c>
      <c r="Q4" s="14" t="s">
        <v>209</v>
      </c>
      <c r="R4" s="14" t="s">
        <v>10</v>
      </c>
      <c r="S4" s="14" t="s">
        <v>206</v>
      </c>
      <c r="T4" s="14" t="s">
        <v>46</v>
      </c>
      <c r="U4" s="14" t="s">
        <v>12</v>
      </c>
      <c r="V4" s="14" t="s">
        <v>13</v>
      </c>
      <c r="W4" s="14" t="s">
        <v>14</v>
      </c>
      <c r="X4" s="14" t="s">
        <v>15</v>
      </c>
      <c r="Y4" s="14" t="s">
        <v>16</v>
      </c>
      <c r="Z4" s="14" t="s">
        <v>165</v>
      </c>
    </row>
    <row r="5" spans="2:27" ht="15" customHeight="1" x14ac:dyDescent="0.25">
      <c r="B5" s="2"/>
      <c r="C5" s="19" t="s">
        <v>17</v>
      </c>
      <c r="D5" s="20">
        <v>1</v>
      </c>
      <c r="E5" s="21">
        <v>1</v>
      </c>
      <c r="F5" s="21">
        <f>E5+14</f>
        <v>15</v>
      </c>
      <c r="G5" s="22">
        <v>45204</v>
      </c>
      <c r="H5" s="21"/>
      <c r="I5" s="32"/>
      <c r="J5" s="32"/>
      <c r="K5" s="21"/>
      <c r="L5" s="21"/>
      <c r="M5" s="21"/>
      <c r="N5" s="21"/>
      <c r="O5" s="21"/>
      <c r="P5" s="21"/>
      <c r="Q5" s="21"/>
      <c r="R5" s="21">
        <v>8</v>
      </c>
      <c r="S5" s="21"/>
      <c r="T5" s="29"/>
      <c r="U5" s="29"/>
      <c r="V5" s="30"/>
      <c r="W5" s="30"/>
      <c r="X5" s="30"/>
      <c r="Y5" s="30"/>
      <c r="Z5" s="30"/>
    </row>
    <row r="6" spans="2:27" ht="15" customHeight="1" x14ac:dyDescent="0.25">
      <c r="B6" s="2"/>
      <c r="C6" s="19" t="s">
        <v>17</v>
      </c>
      <c r="D6" s="20">
        <v>2</v>
      </c>
      <c r="E6" s="21">
        <v>1</v>
      </c>
      <c r="F6" s="21">
        <f t="shared" ref="F6:F69" si="0">E6+14</f>
        <v>15</v>
      </c>
      <c r="G6" s="22">
        <v>45204</v>
      </c>
      <c r="H6" s="21"/>
      <c r="I6" s="32"/>
      <c r="J6" s="32"/>
      <c r="K6" s="21"/>
      <c r="L6" s="21"/>
      <c r="M6" s="21"/>
      <c r="N6" s="21"/>
      <c r="O6" s="21"/>
      <c r="P6" s="21"/>
      <c r="Q6" s="21"/>
      <c r="R6" s="21">
        <v>8</v>
      </c>
      <c r="S6" s="21"/>
      <c r="T6" s="29"/>
      <c r="U6" s="29"/>
      <c r="V6" s="30"/>
      <c r="W6" s="30"/>
      <c r="X6" s="30"/>
      <c r="Y6" s="30"/>
      <c r="Z6" s="30"/>
    </row>
    <row r="7" spans="2:27" ht="15" customHeight="1" x14ac:dyDescent="0.25">
      <c r="B7" s="2"/>
      <c r="C7" s="19" t="s">
        <v>17</v>
      </c>
      <c r="D7" s="20">
        <v>3</v>
      </c>
      <c r="E7" s="21">
        <v>1</v>
      </c>
      <c r="F7" s="21">
        <f t="shared" si="0"/>
        <v>15</v>
      </c>
      <c r="G7" s="22">
        <v>45204</v>
      </c>
      <c r="H7" s="21"/>
      <c r="I7" s="32"/>
      <c r="J7" s="32"/>
      <c r="K7" s="21"/>
      <c r="L7" s="21"/>
      <c r="M7" s="21"/>
      <c r="N7" s="21"/>
      <c r="O7" s="21"/>
      <c r="P7" s="21"/>
      <c r="Q7" s="21"/>
      <c r="R7" s="21">
        <v>8</v>
      </c>
      <c r="S7" s="21"/>
      <c r="T7" s="29"/>
      <c r="U7" s="29"/>
      <c r="V7" s="30"/>
      <c r="W7" s="30"/>
      <c r="X7" s="30"/>
      <c r="Y7" s="30"/>
      <c r="Z7" s="30"/>
    </row>
    <row r="8" spans="2:27" ht="15" customHeight="1" x14ac:dyDescent="0.25">
      <c r="B8" s="2"/>
      <c r="C8" s="19" t="s">
        <v>17</v>
      </c>
      <c r="D8" s="20">
        <v>4</v>
      </c>
      <c r="E8" s="21">
        <v>1</v>
      </c>
      <c r="F8" s="21">
        <f t="shared" si="0"/>
        <v>15</v>
      </c>
      <c r="G8" s="22">
        <v>45204</v>
      </c>
      <c r="H8" s="21"/>
      <c r="I8" s="32"/>
      <c r="J8" s="32"/>
      <c r="K8" s="21"/>
      <c r="L8" s="21"/>
      <c r="M8" s="21"/>
      <c r="N8" s="21"/>
      <c r="O8" s="21"/>
      <c r="P8" s="21"/>
      <c r="Q8" s="21"/>
      <c r="R8" s="21">
        <v>8</v>
      </c>
      <c r="S8" s="21"/>
      <c r="T8" s="29"/>
      <c r="U8" s="29"/>
      <c r="V8" s="30"/>
      <c r="W8" s="30"/>
      <c r="X8" s="30"/>
      <c r="Y8" s="30"/>
      <c r="Z8" s="30"/>
      <c r="AA8" s="3"/>
    </row>
    <row r="9" spans="2:27" ht="15" customHeight="1" x14ac:dyDescent="0.25">
      <c r="B9" s="2"/>
      <c r="C9" s="19" t="s">
        <v>17</v>
      </c>
      <c r="D9" s="20">
        <v>5</v>
      </c>
      <c r="E9" s="21">
        <v>1</v>
      </c>
      <c r="F9" s="21">
        <f t="shared" si="0"/>
        <v>15</v>
      </c>
      <c r="G9" s="22">
        <v>45204</v>
      </c>
      <c r="H9" s="21"/>
      <c r="I9" s="32"/>
      <c r="J9" s="32"/>
      <c r="K9" s="21"/>
      <c r="L9" s="21"/>
      <c r="M9" s="21"/>
      <c r="N9" s="21"/>
      <c r="O9" s="21"/>
      <c r="P9" s="21"/>
      <c r="Q9" s="21"/>
      <c r="R9" s="21">
        <v>8</v>
      </c>
      <c r="S9" s="21"/>
      <c r="T9" s="29"/>
      <c r="U9" s="29"/>
      <c r="V9" s="30"/>
      <c r="W9" s="30"/>
      <c r="X9" s="30"/>
      <c r="Y9" s="30"/>
      <c r="Z9" s="30"/>
      <c r="AA9" s="3"/>
    </row>
    <row r="10" spans="2:27" ht="15" customHeight="1" x14ac:dyDescent="0.25">
      <c r="B10" s="2"/>
      <c r="C10" s="19" t="s">
        <v>17</v>
      </c>
      <c r="D10" s="20">
        <v>6</v>
      </c>
      <c r="E10" s="21">
        <v>1</v>
      </c>
      <c r="F10" s="21">
        <f t="shared" si="0"/>
        <v>15</v>
      </c>
      <c r="G10" s="22">
        <v>45204</v>
      </c>
      <c r="H10" s="21"/>
      <c r="I10" s="32"/>
      <c r="J10" s="32"/>
      <c r="K10" s="21"/>
      <c r="L10" s="21"/>
      <c r="M10" s="21"/>
      <c r="N10" s="21"/>
      <c r="O10" s="21"/>
      <c r="P10" s="21"/>
      <c r="Q10" s="21"/>
      <c r="R10" s="21">
        <v>8</v>
      </c>
      <c r="S10" s="21"/>
      <c r="T10" s="29"/>
      <c r="U10" s="29"/>
      <c r="V10" s="30"/>
      <c r="W10" s="30"/>
      <c r="X10" s="30"/>
      <c r="Y10" s="30"/>
      <c r="Z10" s="30"/>
      <c r="AA10" s="3"/>
    </row>
    <row r="11" spans="2:27" ht="15" customHeight="1" x14ac:dyDescent="0.25">
      <c r="B11" s="2"/>
      <c r="C11" s="19" t="s">
        <v>17</v>
      </c>
      <c r="D11" s="20">
        <v>7</v>
      </c>
      <c r="E11" s="21">
        <v>1</v>
      </c>
      <c r="F11" s="21">
        <f t="shared" si="0"/>
        <v>15</v>
      </c>
      <c r="G11" s="22">
        <v>45204</v>
      </c>
      <c r="H11" s="21"/>
      <c r="I11" s="32"/>
      <c r="J11" s="32"/>
      <c r="K11" s="21"/>
      <c r="L11" s="21"/>
      <c r="M11" s="21"/>
      <c r="N11" s="31"/>
      <c r="O11" s="31"/>
      <c r="P11" s="31"/>
      <c r="Q11" s="31"/>
      <c r="R11" s="21">
        <v>8</v>
      </c>
      <c r="S11" s="21"/>
      <c r="T11" s="29"/>
      <c r="U11" s="29"/>
      <c r="V11" s="30"/>
      <c r="W11" s="30"/>
      <c r="X11" s="30"/>
      <c r="Y11" s="30"/>
      <c r="Z11" s="30"/>
      <c r="AA11" s="3"/>
    </row>
    <row r="12" spans="2:27" ht="15" customHeight="1" x14ac:dyDescent="0.25">
      <c r="B12" s="2"/>
      <c r="C12" s="19" t="s">
        <v>17</v>
      </c>
      <c r="D12" s="20">
        <v>8</v>
      </c>
      <c r="E12" s="21">
        <v>1</v>
      </c>
      <c r="F12" s="21">
        <f t="shared" si="0"/>
        <v>15</v>
      </c>
      <c r="G12" s="22">
        <v>45204</v>
      </c>
      <c r="H12" s="21"/>
      <c r="I12" s="33"/>
      <c r="J12" s="33"/>
      <c r="K12" s="21"/>
      <c r="L12" s="21"/>
      <c r="M12" s="21"/>
      <c r="N12" s="31"/>
      <c r="O12" s="31"/>
      <c r="P12" s="31"/>
      <c r="Q12" s="31"/>
      <c r="R12" s="21">
        <v>8</v>
      </c>
      <c r="S12" s="21"/>
      <c r="T12" s="29"/>
      <c r="U12" s="29"/>
      <c r="V12" s="30"/>
      <c r="W12" s="30"/>
      <c r="X12" s="30"/>
      <c r="Y12" s="30"/>
      <c r="Z12" s="30"/>
      <c r="AA12" s="3"/>
    </row>
    <row r="13" spans="2:27" ht="15" customHeight="1" x14ac:dyDescent="0.25">
      <c r="B13" s="2"/>
      <c r="C13" s="19" t="s">
        <v>17</v>
      </c>
      <c r="D13" s="20">
        <v>9</v>
      </c>
      <c r="E13" s="21">
        <v>1</v>
      </c>
      <c r="F13" s="21">
        <f t="shared" si="0"/>
        <v>15</v>
      </c>
      <c r="G13" s="22">
        <v>45204</v>
      </c>
      <c r="H13" s="21"/>
      <c r="I13" s="33"/>
      <c r="J13" s="33"/>
      <c r="K13" s="21"/>
      <c r="L13" s="21"/>
      <c r="M13" s="21"/>
      <c r="N13" s="31"/>
      <c r="O13" s="31"/>
      <c r="P13" s="31"/>
      <c r="Q13" s="31"/>
      <c r="R13" s="21">
        <v>8</v>
      </c>
      <c r="S13" s="21"/>
      <c r="T13" s="29"/>
      <c r="U13" s="29"/>
      <c r="V13" s="30"/>
      <c r="W13" s="30"/>
      <c r="X13" s="30"/>
      <c r="Y13" s="30"/>
      <c r="Z13" s="30"/>
      <c r="AA13" s="3"/>
    </row>
    <row r="14" spans="2:27" ht="15" customHeight="1" x14ac:dyDescent="0.25">
      <c r="B14" s="2"/>
      <c r="C14" s="19" t="s">
        <v>17</v>
      </c>
      <c r="D14" s="20">
        <v>10</v>
      </c>
      <c r="E14" s="21">
        <v>1</v>
      </c>
      <c r="F14" s="21">
        <f t="shared" si="0"/>
        <v>15</v>
      </c>
      <c r="G14" s="22">
        <v>45204</v>
      </c>
      <c r="H14" s="21"/>
      <c r="I14" s="33"/>
      <c r="J14" s="33"/>
      <c r="K14" s="21"/>
      <c r="L14" s="21"/>
      <c r="M14" s="21"/>
      <c r="N14" s="31"/>
      <c r="O14" s="31"/>
      <c r="P14" s="31"/>
      <c r="Q14" s="31"/>
      <c r="R14" s="21">
        <v>8</v>
      </c>
      <c r="S14" s="21"/>
      <c r="T14" s="29"/>
      <c r="U14" s="29"/>
      <c r="V14" s="30"/>
      <c r="W14" s="30"/>
      <c r="X14" s="30"/>
      <c r="Y14" s="30"/>
      <c r="Z14" s="30"/>
      <c r="AA14" s="3"/>
    </row>
    <row r="15" spans="2:27" ht="15" customHeight="1" x14ac:dyDescent="0.25">
      <c r="B15" s="2"/>
      <c r="C15" s="19" t="s">
        <v>18</v>
      </c>
      <c r="D15" s="20">
        <v>1</v>
      </c>
      <c r="E15" s="21">
        <v>1</v>
      </c>
      <c r="F15" s="21">
        <f t="shared" si="0"/>
        <v>15</v>
      </c>
      <c r="G15" s="22">
        <v>45204</v>
      </c>
      <c r="H15" s="21"/>
      <c r="I15" s="33"/>
      <c r="J15" s="33"/>
      <c r="K15" s="21"/>
      <c r="L15" s="21"/>
      <c r="M15" s="21"/>
      <c r="N15" s="31"/>
      <c r="O15" s="31"/>
      <c r="P15" s="31"/>
      <c r="Q15" s="31"/>
      <c r="R15" s="21">
        <v>16</v>
      </c>
      <c r="S15" s="21"/>
      <c r="T15" s="29"/>
      <c r="U15" s="29"/>
      <c r="V15" s="30"/>
      <c r="W15" s="30"/>
      <c r="X15" s="30"/>
      <c r="Y15" s="30"/>
      <c r="Z15" s="30"/>
      <c r="AA15" s="3"/>
    </row>
    <row r="16" spans="2:27" ht="15" customHeight="1" x14ac:dyDescent="0.25">
      <c r="B16" s="2"/>
      <c r="C16" s="19" t="s">
        <v>18</v>
      </c>
      <c r="D16" s="20">
        <v>2</v>
      </c>
      <c r="E16" s="21">
        <v>1</v>
      </c>
      <c r="F16" s="21">
        <f t="shared" si="0"/>
        <v>15</v>
      </c>
      <c r="G16" s="22">
        <v>45204</v>
      </c>
      <c r="H16" s="21"/>
      <c r="I16" s="33"/>
      <c r="J16" s="33"/>
      <c r="K16" s="21"/>
      <c r="L16" s="21"/>
      <c r="M16" s="21"/>
      <c r="N16" s="31"/>
      <c r="O16" s="31"/>
      <c r="P16" s="31"/>
      <c r="Q16" s="31"/>
      <c r="R16" s="21">
        <v>16</v>
      </c>
      <c r="S16" s="21"/>
      <c r="T16" s="29"/>
      <c r="U16" s="29"/>
      <c r="V16" s="30"/>
      <c r="W16" s="30"/>
      <c r="X16" s="30"/>
      <c r="Y16" s="30"/>
      <c r="Z16" s="30"/>
      <c r="AA16" s="3"/>
    </row>
    <row r="17" spans="3:27" ht="15" customHeight="1" x14ac:dyDescent="0.25">
      <c r="C17" s="19" t="s">
        <v>18</v>
      </c>
      <c r="D17" s="20">
        <v>3</v>
      </c>
      <c r="E17" s="21">
        <v>1</v>
      </c>
      <c r="F17" s="21">
        <f t="shared" si="0"/>
        <v>15</v>
      </c>
      <c r="G17" s="22">
        <v>45204</v>
      </c>
      <c r="H17" s="30"/>
      <c r="I17" s="33"/>
      <c r="J17" s="33"/>
      <c r="K17" s="21"/>
      <c r="L17" s="30"/>
      <c r="M17" s="30"/>
      <c r="N17" s="30"/>
      <c r="O17" s="30"/>
      <c r="P17" s="30"/>
      <c r="Q17" s="30"/>
      <c r="R17" s="21">
        <v>16</v>
      </c>
      <c r="S17" s="30"/>
      <c r="T17" s="29"/>
      <c r="U17" s="29"/>
      <c r="V17" s="30"/>
      <c r="W17" s="30"/>
      <c r="X17" s="30"/>
      <c r="Y17" s="30"/>
      <c r="Z17" s="30"/>
      <c r="AA17" s="3"/>
    </row>
    <row r="18" spans="3:27" ht="15" customHeight="1" x14ac:dyDescent="0.25">
      <c r="C18" s="19" t="s">
        <v>18</v>
      </c>
      <c r="D18" s="20">
        <v>4</v>
      </c>
      <c r="E18" s="21">
        <v>1</v>
      </c>
      <c r="F18" s="21">
        <f t="shared" si="0"/>
        <v>15</v>
      </c>
      <c r="G18" s="22">
        <v>45204</v>
      </c>
      <c r="H18" s="30"/>
      <c r="I18" s="33"/>
      <c r="J18" s="33"/>
      <c r="K18" s="21"/>
      <c r="L18" s="30"/>
      <c r="M18" s="30"/>
      <c r="N18" s="30"/>
      <c r="O18" s="30"/>
      <c r="P18" s="30"/>
      <c r="Q18" s="30"/>
      <c r="R18" s="21">
        <v>16</v>
      </c>
      <c r="S18" s="30"/>
      <c r="T18" s="29"/>
      <c r="U18" s="29"/>
      <c r="V18" s="30"/>
      <c r="W18" s="30"/>
      <c r="X18" s="30"/>
      <c r="Y18" s="30"/>
      <c r="Z18" s="30"/>
      <c r="AA18" s="3"/>
    </row>
    <row r="19" spans="3:27" ht="15" customHeight="1" x14ac:dyDescent="0.25">
      <c r="C19" s="19" t="s">
        <v>18</v>
      </c>
      <c r="D19" s="20">
        <v>5</v>
      </c>
      <c r="E19" s="21">
        <v>1</v>
      </c>
      <c r="F19" s="21">
        <f t="shared" si="0"/>
        <v>15</v>
      </c>
      <c r="G19" s="22">
        <v>45204</v>
      </c>
      <c r="H19" s="30"/>
      <c r="I19" s="33"/>
      <c r="J19" s="33"/>
      <c r="K19" s="21"/>
      <c r="L19" s="30"/>
      <c r="M19" s="30"/>
      <c r="N19" s="30"/>
      <c r="O19" s="30"/>
      <c r="P19" s="30"/>
      <c r="Q19" s="30"/>
      <c r="R19" s="21">
        <v>16</v>
      </c>
      <c r="S19" s="30"/>
      <c r="T19" s="29"/>
      <c r="U19" s="29"/>
      <c r="V19" s="30"/>
      <c r="W19" s="30"/>
      <c r="X19" s="30"/>
      <c r="Y19" s="30"/>
      <c r="Z19" s="30"/>
      <c r="AA19" s="3"/>
    </row>
    <row r="20" spans="3:27" ht="15" customHeight="1" x14ac:dyDescent="0.25">
      <c r="C20" s="19" t="s">
        <v>20</v>
      </c>
      <c r="D20" s="20">
        <v>1</v>
      </c>
      <c r="E20" s="21">
        <v>1</v>
      </c>
      <c r="F20" s="21">
        <f t="shared" si="0"/>
        <v>15</v>
      </c>
      <c r="G20" s="22">
        <v>45204</v>
      </c>
      <c r="H20" s="30"/>
      <c r="I20" s="33"/>
      <c r="J20" s="33"/>
      <c r="K20" s="21"/>
      <c r="L20" s="30"/>
      <c r="M20" s="30"/>
      <c r="N20" s="30"/>
      <c r="O20" s="30"/>
      <c r="P20" s="30"/>
      <c r="Q20" s="30"/>
      <c r="R20" s="30">
        <v>32</v>
      </c>
      <c r="S20" s="30"/>
      <c r="T20" s="29"/>
      <c r="U20" s="29"/>
      <c r="V20" s="30"/>
      <c r="W20" s="30"/>
      <c r="X20" s="30"/>
      <c r="Y20" s="30"/>
      <c r="Z20" s="30"/>
      <c r="AA20" s="3"/>
    </row>
    <row r="21" spans="3:27" ht="15" customHeight="1" x14ac:dyDescent="0.25">
      <c r="C21" s="19" t="s">
        <v>20</v>
      </c>
      <c r="D21" s="20">
        <v>2</v>
      </c>
      <c r="E21" s="21">
        <v>1</v>
      </c>
      <c r="F21" s="21">
        <f t="shared" si="0"/>
        <v>15</v>
      </c>
      <c r="G21" s="22">
        <v>45204</v>
      </c>
      <c r="H21" s="30"/>
      <c r="I21" s="33"/>
      <c r="J21" s="33"/>
      <c r="K21" s="21"/>
      <c r="L21" s="30"/>
      <c r="M21" s="30"/>
      <c r="N21" s="30"/>
      <c r="O21" s="30"/>
      <c r="P21" s="30"/>
      <c r="Q21" s="30"/>
      <c r="R21" s="30">
        <v>32</v>
      </c>
      <c r="S21" s="30"/>
      <c r="T21" s="29"/>
      <c r="U21" s="29"/>
      <c r="V21" s="30"/>
      <c r="W21" s="30"/>
      <c r="X21" s="30"/>
      <c r="Y21" s="30"/>
      <c r="Z21" s="30"/>
    </row>
    <row r="22" spans="3:27" ht="15" customHeight="1" x14ac:dyDescent="0.25">
      <c r="C22" s="19" t="s">
        <v>20</v>
      </c>
      <c r="D22" s="20">
        <v>3</v>
      </c>
      <c r="E22" s="21">
        <v>1</v>
      </c>
      <c r="F22" s="21">
        <f t="shared" si="0"/>
        <v>15</v>
      </c>
      <c r="G22" s="22">
        <v>45204</v>
      </c>
      <c r="H22" s="30"/>
      <c r="I22" s="33"/>
      <c r="J22" s="33"/>
      <c r="K22" s="21"/>
      <c r="L22" s="30"/>
      <c r="M22" s="30"/>
      <c r="N22" s="30"/>
      <c r="O22" s="30"/>
      <c r="P22" s="30"/>
      <c r="Q22" s="30"/>
      <c r="R22" s="30">
        <v>32</v>
      </c>
      <c r="S22" s="30"/>
      <c r="T22" s="29"/>
      <c r="U22" s="29"/>
      <c r="V22" s="30"/>
      <c r="W22" s="30"/>
      <c r="X22" s="30"/>
      <c r="Y22" s="30"/>
      <c r="Z22" s="30"/>
    </row>
    <row r="23" spans="3:27" ht="15" customHeight="1" x14ac:dyDescent="0.25">
      <c r="C23" s="23" t="s">
        <v>24</v>
      </c>
      <c r="D23" s="24">
        <v>1</v>
      </c>
      <c r="E23" s="25">
        <v>1</v>
      </c>
      <c r="F23" s="25">
        <f t="shared" si="0"/>
        <v>15</v>
      </c>
      <c r="G23" s="26">
        <v>45204</v>
      </c>
      <c r="H23" s="27"/>
      <c r="I23" s="34"/>
      <c r="J23" s="34"/>
      <c r="K23" s="25"/>
      <c r="L23" s="27"/>
      <c r="M23" s="27"/>
      <c r="N23" s="27"/>
      <c r="O23" s="27"/>
      <c r="P23" s="27"/>
      <c r="Q23" s="27"/>
      <c r="R23" s="27">
        <v>8</v>
      </c>
      <c r="S23" s="27"/>
      <c r="T23" s="28"/>
      <c r="U23" s="28"/>
      <c r="V23" s="27"/>
      <c r="W23" s="27"/>
      <c r="X23" s="27"/>
      <c r="Y23" s="27"/>
      <c r="Z23" s="27"/>
    </row>
    <row r="24" spans="3:27" ht="15" customHeight="1" x14ac:dyDescent="0.25">
      <c r="C24" s="15" t="s">
        <v>24</v>
      </c>
      <c r="D24" s="5">
        <v>2</v>
      </c>
      <c r="E24" s="6">
        <v>1</v>
      </c>
      <c r="F24" s="6">
        <f t="shared" si="0"/>
        <v>15</v>
      </c>
      <c r="G24" s="16">
        <v>45204</v>
      </c>
      <c r="H24" s="8"/>
      <c r="I24" s="35"/>
      <c r="J24" s="35"/>
      <c r="K24" s="6"/>
      <c r="L24" s="8"/>
      <c r="M24" s="8"/>
      <c r="N24" s="8"/>
      <c r="O24" s="8"/>
      <c r="P24" s="8"/>
      <c r="Q24" s="8"/>
      <c r="R24" s="8">
        <v>8</v>
      </c>
      <c r="S24" s="8"/>
      <c r="T24" s="7"/>
      <c r="U24" s="7"/>
      <c r="V24" s="8"/>
      <c r="W24" s="8"/>
      <c r="X24" s="8"/>
      <c r="Y24" s="8"/>
      <c r="Z24" s="8"/>
    </row>
    <row r="25" spans="3:27" ht="15" customHeight="1" x14ac:dyDescent="0.25">
      <c r="C25" s="15" t="s">
        <v>24</v>
      </c>
      <c r="D25" s="5">
        <v>3</v>
      </c>
      <c r="E25" s="6">
        <v>1</v>
      </c>
      <c r="F25" s="6">
        <f t="shared" si="0"/>
        <v>15</v>
      </c>
      <c r="G25" s="16">
        <v>45204</v>
      </c>
      <c r="H25" s="8"/>
      <c r="I25" s="35"/>
      <c r="J25" s="35"/>
      <c r="K25" s="6"/>
      <c r="L25" s="8"/>
      <c r="M25" s="8"/>
      <c r="N25" s="8"/>
      <c r="O25" s="8"/>
      <c r="P25" s="8"/>
      <c r="Q25" s="8"/>
      <c r="R25" s="8">
        <v>8</v>
      </c>
      <c r="S25" s="8"/>
      <c r="T25" s="7"/>
      <c r="U25" s="7"/>
      <c r="V25" s="8"/>
      <c r="W25" s="8"/>
      <c r="X25" s="8"/>
      <c r="Y25" s="8"/>
      <c r="Z25" s="8"/>
    </row>
    <row r="26" spans="3:27" ht="15" customHeight="1" x14ac:dyDescent="0.25">
      <c r="C26" s="15" t="s">
        <v>24</v>
      </c>
      <c r="D26" s="5">
        <v>4</v>
      </c>
      <c r="E26" s="6">
        <v>1</v>
      </c>
      <c r="F26" s="6">
        <f t="shared" si="0"/>
        <v>15</v>
      </c>
      <c r="G26" s="16">
        <v>45204</v>
      </c>
      <c r="H26" s="8"/>
      <c r="I26" s="35"/>
      <c r="J26" s="35"/>
      <c r="K26" s="6"/>
      <c r="L26" s="8"/>
      <c r="M26" s="8"/>
      <c r="N26" s="8"/>
      <c r="O26" s="8"/>
      <c r="P26" s="8"/>
      <c r="Q26" s="8"/>
      <c r="R26" s="8">
        <v>8</v>
      </c>
      <c r="S26" s="8"/>
      <c r="T26" s="7"/>
      <c r="U26" s="7"/>
      <c r="V26" s="8"/>
      <c r="W26" s="8"/>
      <c r="X26" s="8"/>
      <c r="Y26" s="8"/>
      <c r="Z26" s="8"/>
    </row>
    <row r="27" spans="3:27" ht="15" customHeight="1" x14ac:dyDescent="0.25">
      <c r="C27" s="15" t="s">
        <v>24</v>
      </c>
      <c r="D27" s="5">
        <v>5</v>
      </c>
      <c r="E27" s="6">
        <v>1</v>
      </c>
      <c r="F27" s="6">
        <f t="shared" si="0"/>
        <v>15</v>
      </c>
      <c r="G27" s="16">
        <v>45204</v>
      </c>
      <c r="H27" s="8"/>
      <c r="I27" s="35"/>
      <c r="J27" s="35"/>
      <c r="K27" s="6"/>
      <c r="L27" s="8"/>
      <c r="M27" s="8"/>
      <c r="N27" s="8"/>
      <c r="O27" s="8"/>
      <c r="P27" s="8"/>
      <c r="Q27" s="8"/>
      <c r="R27" s="8">
        <v>8</v>
      </c>
      <c r="S27" s="8"/>
      <c r="T27" s="7"/>
      <c r="U27" s="7"/>
      <c r="V27" s="8"/>
      <c r="W27" s="8"/>
      <c r="X27" s="8"/>
      <c r="Y27" s="8"/>
      <c r="Z27" s="8"/>
    </row>
    <row r="28" spans="3:27" ht="15" customHeight="1" x14ac:dyDescent="0.25">
      <c r="C28" s="15" t="s">
        <v>24</v>
      </c>
      <c r="D28" s="5">
        <v>6</v>
      </c>
      <c r="E28" s="6">
        <v>1</v>
      </c>
      <c r="F28" s="6">
        <f t="shared" si="0"/>
        <v>15</v>
      </c>
      <c r="G28" s="16">
        <v>45204</v>
      </c>
      <c r="H28" s="8"/>
      <c r="I28" s="35"/>
      <c r="J28" s="35"/>
      <c r="K28" s="6"/>
      <c r="L28" s="8"/>
      <c r="M28" s="8"/>
      <c r="N28" s="8"/>
      <c r="O28" s="8"/>
      <c r="P28" s="8"/>
      <c r="Q28" s="8"/>
      <c r="R28" s="8">
        <v>8</v>
      </c>
      <c r="S28" s="8"/>
      <c r="T28" s="7"/>
      <c r="U28" s="7"/>
      <c r="V28" s="8"/>
      <c r="W28" s="8"/>
      <c r="X28" s="8"/>
      <c r="Y28" s="8"/>
      <c r="Z28" s="8"/>
    </row>
    <row r="29" spans="3:27" ht="15" customHeight="1" x14ac:dyDescent="0.25">
      <c r="C29" s="15" t="s">
        <v>24</v>
      </c>
      <c r="D29" s="5">
        <v>7</v>
      </c>
      <c r="E29" s="6">
        <v>1</v>
      </c>
      <c r="F29" s="6">
        <f t="shared" si="0"/>
        <v>15</v>
      </c>
      <c r="G29" s="16">
        <v>45204</v>
      </c>
      <c r="H29" s="8"/>
      <c r="I29" s="35"/>
      <c r="J29" s="35"/>
      <c r="K29" s="6"/>
      <c r="L29" s="8"/>
      <c r="M29" s="8"/>
      <c r="N29" s="8"/>
      <c r="O29" s="8"/>
      <c r="P29" s="8"/>
      <c r="Q29" s="8"/>
      <c r="R29" s="8">
        <v>8</v>
      </c>
      <c r="S29" s="8"/>
      <c r="T29" s="7"/>
      <c r="U29" s="7"/>
      <c r="V29" s="8"/>
      <c r="W29" s="8"/>
      <c r="X29" s="8"/>
      <c r="Y29" s="8"/>
      <c r="Z29" s="8"/>
    </row>
    <row r="30" spans="3:27" ht="15" customHeight="1" x14ac:dyDescent="0.25">
      <c r="C30" s="15" t="s">
        <v>24</v>
      </c>
      <c r="D30" s="5">
        <v>8</v>
      </c>
      <c r="E30" s="6">
        <v>1</v>
      </c>
      <c r="F30" s="6">
        <f t="shared" si="0"/>
        <v>15</v>
      </c>
      <c r="G30" s="16">
        <v>45204</v>
      </c>
      <c r="H30" s="8"/>
      <c r="I30" s="35"/>
      <c r="J30" s="35"/>
      <c r="K30" s="6"/>
      <c r="L30" s="8"/>
      <c r="M30" s="8"/>
      <c r="N30" s="8"/>
      <c r="O30" s="8"/>
      <c r="P30" s="8"/>
      <c r="Q30" s="8"/>
      <c r="R30" s="8">
        <v>8</v>
      </c>
      <c r="S30" s="8"/>
      <c r="T30" s="7"/>
      <c r="U30" s="7"/>
      <c r="V30" s="8"/>
      <c r="W30" s="8"/>
      <c r="X30" s="8"/>
      <c r="Y30" s="8"/>
      <c r="Z30" s="8"/>
    </row>
    <row r="31" spans="3:27" ht="15" customHeight="1" x14ac:dyDescent="0.25">
      <c r="C31" s="15" t="s">
        <v>24</v>
      </c>
      <c r="D31" s="5">
        <v>9</v>
      </c>
      <c r="E31" s="6">
        <v>1</v>
      </c>
      <c r="F31" s="6">
        <f t="shared" si="0"/>
        <v>15</v>
      </c>
      <c r="G31" s="16">
        <v>45204</v>
      </c>
      <c r="H31" s="8"/>
      <c r="I31" s="35"/>
      <c r="J31" s="35"/>
      <c r="K31" s="6"/>
      <c r="L31" s="8"/>
      <c r="M31" s="8"/>
      <c r="N31" s="8"/>
      <c r="O31" s="8"/>
      <c r="P31" s="8"/>
      <c r="Q31" s="8"/>
      <c r="R31" s="8">
        <v>8</v>
      </c>
      <c r="S31" s="8"/>
      <c r="T31" s="7"/>
      <c r="U31" s="7"/>
      <c r="V31" s="8"/>
      <c r="W31" s="8"/>
      <c r="X31" s="8"/>
      <c r="Y31" s="8"/>
      <c r="Z31" s="8"/>
    </row>
    <row r="32" spans="3:27" ht="15" customHeight="1" x14ac:dyDescent="0.25">
      <c r="C32" s="15" t="s">
        <v>24</v>
      </c>
      <c r="D32" s="5">
        <v>10</v>
      </c>
      <c r="E32" s="6">
        <v>1</v>
      </c>
      <c r="F32" s="6">
        <f t="shared" si="0"/>
        <v>15</v>
      </c>
      <c r="G32" s="16">
        <v>45204</v>
      </c>
      <c r="H32" s="8"/>
      <c r="I32" s="35"/>
      <c r="J32" s="35"/>
      <c r="K32" s="6"/>
      <c r="L32" s="8"/>
      <c r="M32" s="8"/>
      <c r="N32" s="8"/>
      <c r="O32" s="8"/>
      <c r="P32" s="8"/>
      <c r="Q32" s="8"/>
      <c r="R32" s="8">
        <v>8</v>
      </c>
      <c r="S32" s="8"/>
      <c r="T32" s="7"/>
      <c r="U32" s="7"/>
      <c r="V32" s="8"/>
      <c r="W32" s="8"/>
      <c r="X32" s="8"/>
      <c r="Y32" s="8"/>
      <c r="Z32" s="8"/>
    </row>
    <row r="33" spans="3:26" ht="15" customHeight="1" x14ac:dyDescent="0.25">
      <c r="C33" s="15" t="s">
        <v>25</v>
      </c>
      <c r="D33" s="5">
        <v>1</v>
      </c>
      <c r="E33" s="6">
        <v>1</v>
      </c>
      <c r="F33" s="6">
        <f t="shared" si="0"/>
        <v>15</v>
      </c>
      <c r="G33" s="16">
        <v>45204</v>
      </c>
      <c r="H33" s="8"/>
      <c r="I33" s="35"/>
      <c r="J33" s="35"/>
      <c r="K33" s="6"/>
      <c r="L33" s="8"/>
      <c r="M33" s="8"/>
      <c r="N33" s="8"/>
      <c r="O33" s="8"/>
      <c r="P33" s="8"/>
      <c r="Q33" s="8"/>
      <c r="R33" s="8">
        <v>16</v>
      </c>
      <c r="S33" s="8"/>
      <c r="T33" s="7"/>
      <c r="U33" s="7"/>
      <c r="V33" s="8"/>
      <c r="W33" s="8"/>
      <c r="X33" s="8"/>
      <c r="Y33" s="8"/>
      <c r="Z33" s="8"/>
    </row>
    <row r="34" spans="3:26" ht="15" customHeight="1" x14ac:dyDescent="0.25">
      <c r="C34" s="15" t="s">
        <v>25</v>
      </c>
      <c r="D34" s="5">
        <v>2</v>
      </c>
      <c r="E34" s="6">
        <v>1</v>
      </c>
      <c r="F34" s="6">
        <f t="shared" si="0"/>
        <v>15</v>
      </c>
      <c r="G34" s="16">
        <v>45204</v>
      </c>
      <c r="H34" s="8"/>
      <c r="I34" s="35"/>
      <c r="J34" s="35"/>
      <c r="K34" s="6"/>
      <c r="L34" s="8"/>
      <c r="M34" s="8"/>
      <c r="N34" s="8"/>
      <c r="O34" s="8"/>
      <c r="P34" s="8"/>
      <c r="Q34" s="8"/>
      <c r="R34" s="8">
        <v>16</v>
      </c>
      <c r="S34" s="8"/>
      <c r="T34" s="7" t="s">
        <v>21</v>
      </c>
      <c r="U34" s="7"/>
      <c r="V34" s="8"/>
      <c r="W34" s="8"/>
      <c r="X34" s="8"/>
      <c r="Y34" s="8"/>
      <c r="Z34" s="8"/>
    </row>
    <row r="35" spans="3:26" ht="15" customHeight="1" x14ac:dyDescent="0.25">
      <c r="C35" s="15" t="s">
        <v>25</v>
      </c>
      <c r="D35" s="5">
        <v>3</v>
      </c>
      <c r="E35" s="6">
        <v>1</v>
      </c>
      <c r="F35" s="6">
        <f t="shared" si="0"/>
        <v>15</v>
      </c>
      <c r="G35" s="16">
        <v>45204</v>
      </c>
      <c r="H35" s="8"/>
      <c r="I35" s="35"/>
      <c r="J35" s="35"/>
      <c r="K35" s="6"/>
      <c r="L35" s="8"/>
      <c r="M35" s="8"/>
      <c r="N35" s="8"/>
      <c r="O35" s="8"/>
      <c r="P35" s="8"/>
      <c r="Q35" s="8"/>
      <c r="R35" s="8">
        <v>16</v>
      </c>
      <c r="S35" s="8"/>
      <c r="T35" s="7" t="s">
        <v>21</v>
      </c>
      <c r="U35" s="7"/>
      <c r="V35" s="8"/>
      <c r="W35" s="8"/>
      <c r="X35" s="8"/>
      <c r="Y35" s="8"/>
      <c r="Z35" s="8"/>
    </row>
    <row r="36" spans="3:26" ht="15" customHeight="1" x14ac:dyDescent="0.25">
      <c r="C36" s="15" t="s">
        <v>25</v>
      </c>
      <c r="D36" s="5">
        <v>4</v>
      </c>
      <c r="E36" s="6">
        <v>1</v>
      </c>
      <c r="F36" s="6">
        <f t="shared" si="0"/>
        <v>15</v>
      </c>
      <c r="G36" s="16">
        <v>45204</v>
      </c>
      <c r="H36" s="8"/>
      <c r="I36" s="35"/>
      <c r="J36" s="35"/>
      <c r="K36" s="6"/>
      <c r="L36" s="8"/>
      <c r="M36" s="8"/>
      <c r="N36" s="8"/>
      <c r="O36" s="8"/>
      <c r="P36" s="8"/>
      <c r="Q36" s="8"/>
      <c r="R36" s="8">
        <v>16</v>
      </c>
      <c r="S36" s="8"/>
      <c r="T36" s="7"/>
      <c r="U36" s="7"/>
      <c r="V36" s="8"/>
      <c r="W36" s="8"/>
      <c r="X36" s="8"/>
      <c r="Y36" s="8"/>
      <c r="Z36" s="8"/>
    </row>
    <row r="37" spans="3:26" ht="15" customHeight="1" x14ac:dyDescent="0.25">
      <c r="C37" s="15" t="s">
        <v>25</v>
      </c>
      <c r="D37" s="5">
        <v>5</v>
      </c>
      <c r="E37" s="6">
        <v>1</v>
      </c>
      <c r="F37" s="6">
        <f t="shared" si="0"/>
        <v>15</v>
      </c>
      <c r="G37" s="16">
        <v>45204</v>
      </c>
      <c r="H37" s="8"/>
      <c r="I37" s="35"/>
      <c r="J37" s="35"/>
      <c r="K37" s="6"/>
      <c r="L37" s="8"/>
      <c r="M37" s="8"/>
      <c r="N37" s="8"/>
      <c r="O37" s="8"/>
      <c r="P37" s="8"/>
      <c r="Q37" s="8"/>
      <c r="R37" s="8">
        <v>16</v>
      </c>
      <c r="S37" s="8"/>
      <c r="T37" s="7"/>
      <c r="U37" s="7"/>
      <c r="V37" s="8"/>
      <c r="W37" s="8"/>
      <c r="X37" s="8"/>
      <c r="Y37" s="8"/>
      <c r="Z37" s="8"/>
    </row>
    <row r="38" spans="3:26" ht="15" customHeight="1" x14ac:dyDescent="0.25">
      <c r="C38" s="15" t="s">
        <v>26</v>
      </c>
      <c r="D38" s="5">
        <v>1</v>
      </c>
      <c r="E38" s="6">
        <v>1</v>
      </c>
      <c r="F38" s="6">
        <f t="shared" si="0"/>
        <v>15</v>
      </c>
      <c r="G38" s="16">
        <v>45204</v>
      </c>
      <c r="H38" s="8"/>
      <c r="I38" s="35"/>
      <c r="J38" s="35"/>
      <c r="K38" s="6"/>
      <c r="L38" s="8"/>
      <c r="M38" s="8"/>
      <c r="N38" s="8"/>
      <c r="O38" s="8"/>
      <c r="P38" s="8"/>
      <c r="Q38" s="8"/>
      <c r="R38" s="8">
        <v>32</v>
      </c>
      <c r="S38" s="8"/>
      <c r="T38" s="7" t="s">
        <v>21</v>
      </c>
      <c r="U38" s="7"/>
      <c r="V38" s="8"/>
      <c r="W38" s="8"/>
      <c r="X38" s="8"/>
      <c r="Y38" s="8"/>
      <c r="Z38" s="8"/>
    </row>
    <row r="39" spans="3:26" ht="15" customHeight="1" x14ac:dyDescent="0.25">
      <c r="C39" s="15" t="s">
        <v>26</v>
      </c>
      <c r="D39" s="5">
        <v>2</v>
      </c>
      <c r="E39" s="6">
        <v>1</v>
      </c>
      <c r="F39" s="6">
        <f t="shared" si="0"/>
        <v>15</v>
      </c>
      <c r="G39" s="16">
        <v>45204</v>
      </c>
      <c r="H39" s="8"/>
      <c r="I39" s="35"/>
      <c r="J39" s="35"/>
      <c r="K39" s="6"/>
      <c r="L39" s="8"/>
      <c r="M39" s="8"/>
      <c r="N39" s="8"/>
      <c r="O39" s="8"/>
      <c r="P39" s="8"/>
      <c r="Q39" s="8"/>
      <c r="R39" s="8">
        <v>32</v>
      </c>
      <c r="S39" s="8"/>
      <c r="T39" s="7" t="s">
        <v>21</v>
      </c>
      <c r="U39" s="7"/>
      <c r="V39" s="8"/>
      <c r="W39" s="8"/>
      <c r="X39" s="8"/>
      <c r="Y39" s="8"/>
      <c r="Z39" s="8"/>
    </row>
    <row r="40" spans="3:26" ht="15" customHeight="1" x14ac:dyDescent="0.25">
      <c r="C40" s="17" t="s">
        <v>26</v>
      </c>
      <c r="D40" s="9">
        <v>3</v>
      </c>
      <c r="E40" s="11">
        <v>1</v>
      </c>
      <c r="F40" s="11">
        <f t="shared" si="0"/>
        <v>15</v>
      </c>
      <c r="G40" s="18">
        <v>45204</v>
      </c>
      <c r="H40" s="10"/>
      <c r="I40" s="36"/>
      <c r="J40" s="36"/>
      <c r="K40" s="11"/>
      <c r="L40" s="10"/>
      <c r="M40" s="10"/>
      <c r="N40" s="10"/>
      <c r="O40" s="10"/>
      <c r="P40" s="10"/>
      <c r="Q40" s="10"/>
      <c r="R40" s="10">
        <v>32</v>
      </c>
      <c r="S40" s="10"/>
      <c r="T40" s="12" t="s">
        <v>21</v>
      </c>
      <c r="U40" s="12"/>
      <c r="V40" s="10"/>
      <c r="W40" s="10"/>
      <c r="X40" s="10"/>
      <c r="Y40" s="10"/>
      <c r="Z40" s="10"/>
    </row>
    <row r="41" spans="3:26" ht="15" customHeight="1" x14ac:dyDescent="0.25">
      <c r="C41" s="19" t="s">
        <v>17</v>
      </c>
      <c r="D41" s="20">
        <v>1</v>
      </c>
      <c r="E41" s="21">
        <v>2</v>
      </c>
      <c r="F41" s="21">
        <f t="shared" si="0"/>
        <v>16</v>
      </c>
      <c r="G41" s="22">
        <v>45205</v>
      </c>
      <c r="H41" s="21"/>
      <c r="I41" s="32"/>
      <c r="J41" s="32"/>
      <c r="K41" s="21">
        <v>5.7939999999999996</v>
      </c>
      <c r="L41" s="21"/>
      <c r="M41" s="21"/>
      <c r="N41" s="21"/>
      <c r="O41" s="21"/>
      <c r="P41" s="21"/>
      <c r="Q41" s="21"/>
      <c r="R41" s="21">
        <v>8</v>
      </c>
      <c r="S41" s="21">
        <f t="shared" ref="S41:S104" si="1">R5-R41</f>
        <v>0</v>
      </c>
      <c r="T41" s="29"/>
      <c r="U41" s="29"/>
      <c r="V41" s="30"/>
      <c r="W41" s="30"/>
      <c r="X41" s="30"/>
      <c r="Y41" s="30"/>
      <c r="Z41" s="30"/>
    </row>
    <row r="42" spans="3:26" ht="15" customHeight="1" x14ac:dyDescent="0.25">
      <c r="C42" s="19" t="s">
        <v>17</v>
      </c>
      <c r="D42" s="20">
        <v>2</v>
      </c>
      <c r="E42" s="21">
        <v>2</v>
      </c>
      <c r="F42" s="21">
        <f t="shared" si="0"/>
        <v>16</v>
      </c>
      <c r="G42" s="22">
        <v>45205</v>
      </c>
      <c r="H42" s="21"/>
      <c r="I42" s="32"/>
      <c r="J42" s="32"/>
      <c r="K42" s="21">
        <v>6.8109999999999999</v>
      </c>
      <c r="L42" s="21"/>
      <c r="M42" s="21"/>
      <c r="N42" s="21"/>
      <c r="O42" s="21"/>
      <c r="P42" s="21"/>
      <c r="Q42" s="21"/>
      <c r="R42" s="21">
        <v>8</v>
      </c>
      <c r="S42" s="21">
        <f t="shared" si="1"/>
        <v>0</v>
      </c>
      <c r="T42" s="29"/>
      <c r="U42" s="29"/>
      <c r="V42" s="30"/>
      <c r="W42" s="30"/>
      <c r="X42" s="30"/>
      <c r="Y42" s="30"/>
      <c r="Z42" s="30"/>
    </row>
    <row r="43" spans="3:26" ht="15" customHeight="1" x14ac:dyDescent="0.25">
      <c r="C43" s="19" t="s">
        <v>17</v>
      </c>
      <c r="D43" s="20">
        <v>3</v>
      </c>
      <c r="E43" s="21">
        <v>2</v>
      </c>
      <c r="F43" s="21">
        <f t="shared" si="0"/>
        <v>16</v>
      </c>
      <c r="G43" s="22">
        <v>45205</v>
      </c>
      <c r="H43" s="21"/>
      <c r="I43" s="32"/>
      <c r="J43" s="32"/>
      <c r="K43" s="21">
        <v>5.7619999999999996</v>
      </c>
      <c r="L43" s="21"/>
      <c r="M43" s="21"/>
      <c r="N43" s="21"/>
      <c r="O43" s="21"/>
      <c r="P43" s="21"/>
      <c r="Q43" s="21"/>
      <c r="R43" s="21">
        <v>8</v>
      </c>
      <c r="S43" s="21">
        <f t="shared" si="1"/>
        <v>0</v>
      </c>
      <c r="T43" s="29"/>
      <c r="U43" s="29"/>
      <c r="V43" s="30"/>
      <c r="W43" s="30"/>
      <c r="X43" s="30"/>
      <c r="Y43" s="30"/>
      <c r="Z43" s="30"/>
    </row>
    <row r="44" spans="3:26" ht="15" customHeight="1" x14ac:dyDescent="0.25">
      <c r="C44" s="19" t="s">
        <v>17</v>
      </c>
      <c r="D44" s="20">
        <v>4</v>
      </c>
      <c r="E44" s="21">
        <v>2</v>
      </c>
      <c r="F44" s="21">
        <f t="shared" si="0"/>
        <v>16</v>
      </c>
      <c r="G44" s="22">
        <v>45205</v>
      </c>
      <c r="H44" s="21"/>
      <c r="I44" s="32"/>
      <c r="J44" s="32"/>
      <c r="K44" s="21">
        <v>6.657</v>
      </c>
      <c r="L44" s="21"/>
      <c r="M44" s="21"/>
      <c r="N44" s="21"/>
      <c r="O44" s="21"/>
      <c r="P44" s="21"/>
      <c r="Q44" s="21"/>
      <c r="R44" s="21">
        <v>8</v>
      </c>
      <c r="S44" s="21">
        <f t="shared" si="1"/>
        <v>0</v>
      </c>
      <c r="T44" s="29"/>
      <c r="U44" s="29"/>
      <c r="V44" s="30"/>
      <c r="W44" s="30"/>
      <c r="X44" s="30"/>
      <c r="Y44" s="30"/>
      <c r="Z44" s="30"/>
    </row>
    <row r="45" spans="3:26" ht="15" customHeight="1" x14ac:dyDescent="0.25">
      <c r="C45" s="19" t="s">
        <v>17</v>
      </c>
      <c r="D45" s="20">
        <v>5</v>
      </c>
      <c r="E45" s="21">
        <v>2</v>
      </c>
      <c r="F45" s="21">
        <f t="shared" si="0"/>
        <v>16</v>
      </c>
      <c r="G45" s="22">
        <v>45205</v>
      </c>
      <c r="H45" s="21"/>
      <c r="I45" s="32"/>
      <c r="J45" s="32"/>
      <c r="K45" s="21">
        <v>5.74</v>
      </c>
      <c r="L45" s="21"/>
      <c r="M45" s="21"/>
      <c r="N45" s="21"/>
      <c r="O45" s="21"/>
      <c r="P45" s="21"/>
      <c r="Q45" s="21"/>
      <c r="R45" s="21">
        <v>7</v>
      </c>
      <c r="S45" s="21">
        <f t="shared" si="1"/>
        <v>1</v>
      </c>
      <c r="T45" s="29"/>
      <c r="U45" s="29"/>
      <c r="V45" s="30"/>
      <c r="W45" s="30"/>
      <c r="X45" s="30"/>
      <c r="Y45" s="30"/>
      <c r="Z45" s="30"/>
    </row>
    <row r="46" spans="3:26" ht="15" customHeight="1" x14ac:dyDescent="0.25">
      <c r="C46" s="19" t="s">
        <v>17</v>
      </c>
      <c r="D46" s="20">
        <v>6</v>
      </c>
      <c r="E46" s="21">
        <v>2</v>
      </c>
      <c r="F46" s="21">
        <f t="shared" si="0"/>
        <v>16</v>
      </c>
      <c r="G46" s="22">
        <v>45205</v>
      </c>
      <c r="H46" s="21"/>
      <c r="I46" s="32"/>
      <c r="J46" s="32"/>
      <c r="K46" s="21">
        <v>5.7770000000000001</v>
      </c>
      <c r="L46" s="21"/>
      <c r="M46" s="21"/>
      <c r="N46" s="21"/>
      <c r="O46" s="21"/>
      <c r="P46" s="21"/>
      <c r="Q46" s="21"/>
      <c r="R46" s="21">
        <v>8</v>
      </c>
      <c r="S46" s="21">
        <f t="shared" si="1"/>
        <v>0</v>
      </c>
      <c r="T46" s="29"/>
      <c r="U46" s="29"/>
      <c r="V46" s="30"/>
      <c r="W46" s="30"/>
      <c r="X46" s="30"/>
      <c r="Y46" s="30"/>
      <c r="Z46" s="30"/>
    </row>
    <row r="47" spans="3:26" ht="15" customHeight="1" x14ac:dyDescent="0.25">
      <c r="C47" s="19" t="s">
        <v>17</v>
      </c>
      <c r="D47" s="20">
        <v>7</v>
      </c>
      <c r="E47" s="21">
        <v>2</v>
      </c>
      <c r="F47" s="21">
        <f t="shared" si="0"/>
        <v>16</v>
      </c>
      <c r="G47" s="22">
        <v>45205</v>
      </c>
      <c r="H47" s="21"/>
      <c r="I47" s="32"/>
      <c r="J47" s="32"/>
      <c r="K47" s="21">
        <v>6.1980000000000004</v>
      </c>
      <c r="L47" s="21"/>
      <c r="M47" s="21"/>
      <c r="N47" s="31"/>
      <c r="O47" s="31"/>
      <c r="P47" s="31"/>
      <c r="Q47" s="31"/>
      <c r="R47" s="21">
        <v>8</v>
      </c>
      <c r="S47" s="21">
        <f t="shared" si="1"/>
        <v>0</v>
      </c>
      <c r="T47" s="29"/>
      <c r="U47" s="29"/>
      <c r="V47" s="30"/>
      <c r="W47" s="30"/>
      <c r="X47" s="30"/>
      <c r="Y47" s="30"/>
      <c r="Z47" s="30"/>
    </row>
    <row r="48" spans="3:26" ht="15" customHeight="1" x14ac:dyDescent="0.25">
      <c r="C48" s="19" t="s">
        <v>17</v>
      </c>
      <c r="D48" s="20">
        <v>8</v>
      </c>
      <c r="E48" s="21">
        <v>2</v>
      </c>
      <c r="F48" s="21">
        <f t="shared" si="0"/>
        <v>16</v>
      </c>
      <c r="G48" s="22">
        <v>45205</v>
      </c>
      <c r="H48" s="21"/>
      <c r="I48" s="33"/>
      <c r="J48" s="33"/>
      <c r="K48" s="21">
        <v>6.2110000000000003</v>
      </c>
      <c r="L48" s="21"/>
      <c r="M48" s="21"/>
      <c r="N48" s="31"/>
      <c r="O48" s="31"/>
      <c r="P48" s="31"/>
      <c r="Q48" s="31"/>
      <c r="R48" s="21">
        <v>7</v>
      </c>
      <c r="S48" s="21">
        <f t="shared" si="1"/>
        <v>1</v>
      </c>
      <c r="T48" s="29"/>
      <c r="U48" s="29"/>
      <c r="V48" s="30"/>
      <c r="W48" s="30"/>
      <c r="X48" s="30"/>
      <c r="Y48" s="30"/>
      <c r="Z48" s="30"/>
    </row>
    <row r="49" spans="3:26" ht="15" customHeight="1" x14ac:dyDescent="0.25">
      <c r="C49" s="19" t="s">
        <v>17</v>
      </c>
      <c r="D49" s="20">
        <v>9</v>
      </c>
      <c r="E49" s="21">
        <v>2</v>
      </c>
      <c r="F49" s="21">
        <f t="shared" si="0"/>
        <v>16</v>
      </c>
      <c r="G49" s="22">
        <v>45205</v>
      </c>
      <c r="H49" s="21"/>
      <c r="I49" s="33"/>
      <c r="J49" s="33"/>
      <c r="K49" s="21">
        <v>5.68</v>
      </c>
      <c r="L49" s="21"/>
      <c r="M49" s="21"/>
      <c r="N49" s="31"/>
      <c r="O49" s="31"/>
      <c r="P49" s="31"/>
      <c r="Q49" s="31"/>
      <c r="R49" s="21">
        <v>8</v>
      </c>
      <c r="S49" s="21">
        <f t="shared" si="1"/>
        <v>0</v>
      </c>
      <c r="T49" s="29"/>
      <c r="U49" s="29"/>
      <c r="V49" s="30"/>
      <c r="W49" s="30"/>
      <c r="X49" s="30"/>
      <c r="Y49" s="30"/>
      <c r="Z49" s="30"/>
    </row>
    <row r="50" spans="3:26" ht="15" customHeight="1" x14ac:dyDescent="0.25">
      <c r="C50" s="19" t="s">
        <v>17</v>
      </c>
      <c r="D50" s="20">
        <v>10</v>
      </c>
      <c r="E50" s="21">
        <v>2</v>
      </c>
      <c r="F50" s="21">
        <f t="shared" si="0"/>
        <v>16</v>
      </c>
      <c r="G50" s="22">
        <v>45205</v>
      </c>
      <c r="H50" s="21"/>
      <c r="I50" s="33"/>
      <c r="J50" s="33"/>
      <c r="K50" s="21">
        <v>5.0119999999999996</v>
      </c>
      <c r="L50" s="21"/>
      <c r="M50" s="21"/>
      <c r="N50" s="31"/>
      <c r="O50" s="31"/>
      <c r="P50" s="31"/>
      <c r="Q50" s="31"/>
      <c r="R50" s="21">
        <v>7</v>
      </c>
      <c r="S50" s="21">
        <f t="shared" si="1"/>
        <v>1</v>
      </c>
      <c r="T50" s="29"/>
      <c r="U50" s="29"/>
      <c r="V50" s="30"/>
      <c r="W50" s="30"/>
      <c r="X50" s="30"/>
      <c r="Y50" s="30"/>
      <c r="Z50" s="30"/>
    </row>
    <row r="51" spans="3:26" ht="15" customHeight="1" x14ac:dyDescent="0.25">
      <c r="C51" s="19" t="s">
        <v>18</v>
      </c>
      <c r="D51" s="20">
        <v>1</v>
      </c>
      <c r="E51" s="21">
        <v>2</v>
      </c>
      <c r="F51" s="21">
        <f t="shared" si="0"/>
        <v>16</v>
      </c>
      <c r="G51" s="22">
        <v>45205</v>
      </c>
      <c r="H51" s="21"/>
      <c r="I51" s="33"/>
      <c r="J51" s="33"/>
      <c r="K51" s="21">
        <v>6.01</v>
      </c>
      <c r="L51" s="21"/>
      <c r="M51" s="21"/>
      <c r="N51" s="31"/>
      <c r="O51" s="31"/>
      <c r="P51" s="31"/>
      <c r="Q51" s="31"/>
      <c r="R51" s="21">
        <v>16</v>
      </c>
      <c r="S51" s="21">
        <f t="shared" si="1"/>
        <v>0</v>
      </c>
      <c r="T51" s="29"/>
      <c r="U51" s="29"/>
      <c r="V51" s="30"/>
      <c r="W51" s="30"/>
      <c r="X51" s="30"/>
      <c r="Y51" s="30"/>
      <c r="Z51" s="30"/>
    </row>
    <row r="52" spans="3:26" ht="15" customHeight="1" x14ac:dyDescent="0.25">
      <c r="C52" s="19" t="s">
        <v>18</v>
      </c>
      <c r="D52" s="20">
        <v>2</v>
      </c>
      <c r="E52" s="21">
        <v>2</v>
      </c>
      <c r="F52" s="21">
        <f t="shared" si="0"/>
        <v>16</v>
      </c>
      <c r="G52" s="22">
        <v>45205</v>
      </c>
      <c r="H52" s="21"/>
      <c r="I52" s="33"/>
      <c r="J52" s="33"/>
      <c r="K52" s="21">
        <v>7.7670000000000003</v>
      </c>
      <c r="L52" s="21"/>
      <c r="M52" s="21"/>
      <c r="N52" s="31"/>
      <c r="O52" s="31"/>
      <c r="P52" s="31"/>
      <c r="Q52" s="31"/>
      <c r="R52" s="21">
        <v>16</v>
      </c>
      <c r="S52" s="21">
        <f t="shared" si="1"/>
        <v>0</v>
      </c>
      <c r="T52" s="29"/>
      <c r="U52" s="29"/>
      <c r="V52" s="30"/>
      <c r="W52" s="30"/>
      <c r="X52" s="30"/>
      <c r="Y52" s="30"/>
      <c r="Z52" s="30"/>
    </row>
    <row r="53" spans="3:26" ht="15" customHeight="1" x14ac:dyDescent="0.25">
      <c r="C53" s="19" t="s">
        <v>18</v>
      </c>
      <c r="D53" s="20">
        <v>3</v>
      </c>
      <c r="E53" s="21">
        <v>2</v>
      </c>
      <c r="F53" s="21">
        <f t="shared" si="0"/>
        <v>16</v>
      </c>
      <c r="G53" s="22">
        <v>45205</v>
      </c>
      <c r="H53" s="30"/>
      <c r="I53" s="33"/>
      <c r="J53" s="33"/>
      <c r="K53" s="21">
        <v>6.5</v>
      </c>
      <c r="L53" s="30"/>
      <c r="M53" s="30"/>
      <c r="N53" s="30"/>
      <c r="O53" s="30"/>
      <c r="P53" s="30"/>
      <c r="Q53" s="30"/>
      <c r="R53" s="30">
        <v>16</v>
      </c>
      <c r="S53" s="30">
        <f t="shared" si="1"/>
        <v>0</v>
      </c>
      <c r="T53" s="29"/>
      <c r="U53" s="29"/>
      <c r="V53" s="30"/>
      <c r="W53" s="30"/>
      <c r="X53" s="30"/>
      <c r="Y53" s="30"/>
      <c r="Z53" s="30"/>
    </row>
    <row r="54" spans="3:26" ht="15" customHeight="1" x14ac:dyDescent="0.25">
      <c r="C54" s="19" t="s">
        <v>18</v>
      </c>
      <c r="D54" s="20">
        <v>4</v>
      </c>
      <c r="E54" s="21">
        <v>2</v>
      </c>
      <c r="F54" s="21">
        <f t="shared" si="0"/>
        <v>16</v>
      </c>
      <c r="G54" s="22">
        <v>45205</v>
      </c>
      <c r="H54" s="30"/>
      <c r="I54" s="33"/>
      <c r="J54" s="33"/>
      <c r="K54" s="21">
        <v>5.6639999999999997</v>
      </c>
      <c r="L54" s="30"/>
      <c r="M54" s="30"/>
      <c r="N54" s="30"/>
      <c r="O54" s="30"/>
      <c r="P54" s="30"/>
      <c r="Q54" s="30"/>
      <c r="R54" s="30">
        <v>16</v>
      </c>
      <c r="S54" s="30">
        <f t="shared" si="1"/>
        <v>0</v>
      </c>
      <c r="T54" s="29"/>
      <c r="U54" s="29"/>
      <c r="V54" s="30"/>
      <c r="W54" s="30"/>
      <c r="X54" s="30"/>
      <c r="Y54" s="30"/>
      <c r="Z54" s="30"/>
    </row>
    <row r="55" spans="3:26" ht="15" customHeight="1" x14ac:dyDescent="0.25">
      <c r="C55" s="19" t="s">
        <v>18</v>
      </c>
      <c r="D55" s="20">
        <v>5</v>
      </c>
      <c r="E55" s="21">
        <v>2</v>
      </c>
      <c r="F55" s="21">
        <f t="shared" si="0"/>
        <v>16</v>
      </c>
      <c r="G55" s="22">
        <v>45205</v>
      </c>
      <c r="H55" s="30"/>
      <c r="I55" s="33"/>
      <c r="J55" s="33"/>
      <c r="K55" s="21">
        <v>6.7549999999999999</v>
      </c>
      <c r="L55" s="30"/>
      <c r="M55" s="30"/>
      <c r="N55" s="30"/>
      <c r="O55" s="30"/>
      <c r="P55" s="30"/>
      <c r="Q55" s="30"/>
      <c r="R55" s="30">
        <v>15</v>
      </c>
      <c r="S55" s="30">
        <f t="shared" si="1"/>
        <v>1</v>
      </c>
      <c r="T55" s="29"/>
      <c r="U55" s="29"/>
      <c r="V55" s="30"/>
      <c r="W55" s="30"/>
      <c r="X55" s="30"/>
      <c r="Y55" s="30"/>
      <c r="Z55" s="30"/>
    </row>
    <row r="56" spans="3:26" ht="15" customHeight="1" x14ac:dyDescent="0.25">
      <c r="C56" s="19" t="s">
        <v>20</v>
      </c>
      <c r="D56" s="20">
        <v>1</v>
      </c>
      <c r="E56" s="21">
        <v>2</v>
      </c>
      <c r="F56" s="21">
        <f t="shared" si="0"/>
        <v>16</v>
      </c>
      <c r="G56" s="22">
        <v>45205</v>
      </c>
      <c r="H56" s="30"/>
      <c r="I56" s="33"/>
      <c r="J56" s="33"/>
      <c r="K56" s="21">
        <v>6.4119999999999999</v>
      </c>
      <c r="L56" s="30"/>
      <c r="M56" s="30"/>
      <c r="N56" s="30"/>
      <c r="O56" s="30"/>
      <c r="P56" s="30"/>
      <c r="Q56" s="30"/>
      <c r="R56" s="30">
        <v>32</v>
      </c>
      <c r="S56" s="30">
        <f t="shared" si="1"/>
        <v>0</v>
      </c>
      <c r="T56" s="29"/>
      <c r="U56" s="29"/>
      <c r="V56" s="30"/>
      <c r="W56" s="30"/>
      <c r="X56" s="30"/>
      <c r="Y56" s="30"/>
      <c r="Z56" s="30"/>
    </row>
    <row r="57" spans="3:26" ht="15" customHeight="1" x14ac:dyDescent="0.25">
      <c r="C57" s="19" t="s">
        <v>20</v>
      </c>
      <c r="D57" s="20">
        <v>2</v>
      </c>
      <c r="E57" s="21">
        <v>2</v>
      </c>
      <c r="F57" s="21">
        <f t="shared" si="0"/>
        <v>16</v>
      </c>
      <c r="G57" s="22">
        <v>45205</v>
      </c>
      <c r="H57" s="30"/>
      <c r="I57" s="33"/>
      <c r="J57" s="33"/>
      <c r="K57" s="21">
        <v>7.3289999999999997</v>
      </c>
      <c r="L57" s="30"/>
      <c r="M57" s="30"/>
      <c r="N57" s="30"/>
      <c r="O57" s="30"/>
      <c r="P57" s="30"/>
      <c r="Q57" s="30"/>
      <c r="R57" s="30">
        <v>31</v>
      </c>
      <c r="S57" s="30">
        <f t="shared" si="1"/>
        <v>1</v>
      </c>
      <c r="T57" s="29"/>
      <c r="U57" s="29"/>
      <c r="V57" s="30"/>
      <c r="W57" s="30"/>
      <c r="X57" s="30"/>
      <c r="Y57" s="30"/>
      <c r="Z57" s="30"/>
    </row>
    <row r="58" spans="3:26" ht="15" customHeight="1" x14ac:dyDescent="0.25">
      <c r="C58" s="19" t="s">
        <v>20</v>
      </c>
      <c r="D58" s="20">
        <v>3</v>
      </c>
      <c r="E58" s="21">
        <v>2</v>
      </c>
      <c r="F58" s="21">
        <f t="shared" si="0"/>
        <v>16</v>
      </c>
      <c r="G58" s="22">
        <v>45205</v>
      </c>
      <c r="H58" s="30"/>
      <c r="I58" s="33"/>
      <c r="J58" s="33"/>
      <c r="K58" s="21">
        <v>6.0979999999999999</v>
      </c>
      <c r="L58" s="30"/>
      <c r="M58" s="30"/>
      <c r="N58" s="30"/>
      <c r="O58" s="30"/>
      <c r="P58" s="30"/>
      <c r="Q58" s="30"/>
      <c r="R58" s="30">
        <v>31</v>
      </c>
      <c r="S58" s="30">
        <f t="shared" si="1"/>
        <v>1</v>
      </c>
      <c r="T58" s="29"/>
      <c r="U58" s="29"/>
      <c r="V58" s="30"/>
      <c r="W58" s="30"/>
      <c r="X58" s="30"/>
      <c r="Y58" s="30"/>
      <c r="Z58" s="30"/>
    </row>
    <row r="59" spans="3:26" ht="15" customHeight="1" x14ac:dyDescent="0.25">
      <c r="C59" s="23" t="s">
        <v>24</v>
      </c>
      <c r="D59" s="24">
        <v>1</v>
      </c>
      <c r="E59" s="25">
        <v>2</v>
      </c>
      <c r="F59" s="25">
        <f t="shared" si="0"/>
        <v>16</v>
      </c>
      <c r="G59" s="26">
        <v>45205</v>
      </c>
      <c r="H59" s="27"/>
      <c r="I59" s="34"/>
      <c r="J59" s="34"/>
      <c r="K59" s="25">
        <v>6.1660000000000004</v>
      </c>
      <c r="L59" s="27"/>
      <c r="M59" s="27"/>
      <c r="N59" s="27"/>
      <c r="O59" s="27"/>
      <c r="P59" s="27"/>
      <c r="Q59" s="27"/>
      <c r="R59" s="27">
        <v>8</v>
      </c>
      <c r="S59" s="27">
        <f t="shared" si="1"/>
        <v>0</v>
      </c>
      <c r="T59" s="28"/>
      <c r="U59" s="28"/>
      <c r="V59" s="27"/>
      <c r="W59" s="27"/>
      <c r="X59" s="27"/>
      <c r="Y59" s="27"/>
      <c r="Z59" s="27"/>
    </row>
    <row r="60" spans="3:26" ht="15" customHeight="1" x14ac:dyDescent="0.25">
      <c r="C60" s="15" t="s">
        <v>24</v>
      </c>
      <c r="D60" s="5">
        <v>2</v>
      </c>
      <c r="E60" s="6">
        <v>2</v>
      </c>
      <c r="F60" s="6">
        <f t="shared" si="0"/>
        <v>16</v>
      </c>
      <c r="G60" s="16">
        <v>45205</v>
      </c>
      <c r="H60" s="8"/>
      <c r="I60" s="35"/>
      <c r="J60" s="35"/>
      <c r="K60" s="6">
        <v>7.1680000000000001</v>
      </c>
      <c r="L60" s="8"/>
      <c r="M60" s="8"/>
      <c r="N60" s="8"/>
      <c r="O60" s="8"/>
      <c r="P60" s="8"/>
      <c r="Q60" s="8"/>
      <c r="R60" s="8">
        <v>8</v>
      </c>
      <c r="S60" s="8">
        <f t="shared" si="1"/>
        <v>0</v>
      </c>
      <c r="T60" s="7"/>
      <c r="U60" s="7"/>
      <c r="V60" s="8"/>
      <c r="W60" s="8"/>
      <c r="X60" s="8"/>
      <c r="Y60" s="8"/>
      <c r="Z60" s="8"/>
    </row>
    <row r="61" spans="3:26" ht="15" customHeight="1" x14ac:dyDescent="0.25">
      <c r="C61" s="15" t="s">
        <v>24</v>
      </c>
      <c r="D61" s="5">
        <v>3</v>
      </c>
      <c r="E61" s="6">
        <v>2</v>
      </c>
      <c r="F61" s="6">
        <f t="shared" si="0"/>
        <v>16</v>
      </c>
      <c r="G61" s="16">
        <v>45205</v>
      </c>
      <c r="H61" s="8"/>
      <c r="I61" s="35"/>
      <c r="J61" s="35"/>
      <c r="K61" s="6">
        <v>7.3780000000000001</v>
      </c>
      <c r="L61" s="8"/>
      <c r="M61" s="8"/>
      <c r="N61" s="8"/>
      <c r="O61" s="8"/>
      <c r="P61" s="8"/>
      <c r="Q61" s="8"/>
      <c r="R61" s="8">
        <v>8</v>
      </c>
      <c r="S61" s="8">
        <f t="shared" si="1"/>
        <v>0</v>
      </c>
      <c r="T61" s="7"/>
      <c r="U61" s="7"/>
      <c r="V61" s="8"/>
      <c r="W61" s="8"/>
      <c r="X61" s="8"/>
      <c r="Y61" s="8"/>
      <c r="Z61" s="8"/>
    </row>
    <row r="62" spans="3:26" ht="15" customHeight="1" x14ac:dyDescent="0.25">
      <c r="C62" s="15" t="s">
        <v>24</v>
      </c>
      <c r="D62" s="5">
        <v>4</v>
      </c>
      <c r="E62" s="6">
        <v>2</v>
      </c>
      <c r="F62" s="6">
        <f t="shared" si="0"/>
        <v>16</v>
      </c>
      <c r="G62" s="16">
        <v>45205</v>
      </c>
      <c r="H62" s="8"/>
      <c r="I62" s="35"/>
      <c r="J62" s="35"/>
      <c r="K62" s="6">
        <v>6.1760000000000002</v>
      </c>
      <c r="L62" s="8"/>
      <c r="M62" s="8"/>
      <c r="N62" s="8"/>
      <c r="O62" s="8"/>
      <c r="P62" s="8"/>
      <c r="Q62" s="8"/>
      <c r="R62" s="8">
        <v>8</v>
      </c>
      <c r="S62" s="8">
        <f t="shared" si="1"/>
        <v>0</v>
      </c>
      <c r="T62" s="7"/>
      <c r="U62" s="7"/>
      <c r="V62" s="8"/>
      <c r="W62" s="8"/>
      <c r="X62" s="8"/>
      <c r="Y62" s="8"/>
      <c r="Z62" s="8"/>
    </row>
    <row r="63" spans="3:26" ht="15" customHeight="1" x14ac:dyDescent="0.25">
      <c r="C63" s="15" t="s">
        <v>24</v>
      </c>
      <c r="D63" s="5">
        <v>5</v>
      </c>
      <c r="E63" s="6">
        <v>2</v>
      </c>
      <c r="F63" s="6">
        <f t="shared" si="0"/>
        <v>16</v>
      </c>
      <c r="G63" s="16">
        <v>45205</v>
      </c>
      <c r="H63" s="8"/>
      <c r="I63" s="35"/>
      <c r="J63" s="35"/>
      <c r="K63" s="6">
        <v>6.48</v>
      </c>
      <c r="L63" s="8"/>
      <c r="M63" s="8"/>
      <c r="N63" s="8"/>
      <c r="O63" s="8"/>
      <c r="P63" s="8"/>
      <c r="Q63" s="8"/>
      <c r="R63" s="8">
        <v>7</v>
      </c>
      <c r="S63" s="8">
        <f t="shared" si="1"/>
        <v>1</v>
      </c>
      <c r="T63" s="7"/>
      <c r="U63" s="7"/>
      <c r="V63" s="8"/>
      <c r="W63" s="8"/>
      <c r="X63" s="8"/>
      <c r="Y63" s="8"/>
      <c r="Z63" s="8"/>
    </row>
    <row r="64" spans="3:26" ht="15" customHeight="1" x14ac:dyDescent="0.25">
      <c r="C64" s="15" t="s">
        <v>24</v>
      </c>
      <c r="D64" s="5">
        <v>6</v>
      </c>
      <c r="E64" s="6">
        <v>2</v>
      </c>
      <c r="F64" s="6">
        <f t="shared" si="0"/>
        <v>16</v>
      </c>
      <c r="G64" s="16">
        <v>45205</v>
      </c>
      <c r="H64" s="8"/>
      <c r="I64" s="35"/>
      <c r="J64" s="35"/>
      <c r="K64" s="6">
        <v>6.2149999999999999</v>
      </c>
      <c r="L64" s="8"/>
      <c r="M64" s="8"/>
      <c r="N64" s="8"/>
      <c r="O64" s="8"/>
      <c r="P64" s="8"/>
      <c r="Q64" s="8"/>
      <c r="R64" s="8">
        <v>7</v>
      </c>
      <c r="S64" s="8">
        <f t="shared" si="1"/>
        <v>1</v>
      </c>
      <c r="T64" s="7"/>
      <c r="U64" s="7"/>
      <c r="V64" s="8"/>
      <c r="W64" s="8"/>
      <c r="X64" s="8"/>
      <c r="Y64" s="8"/>
      <c r="Z64" s="8"/>
    </row>
    <row r="65" spans="3:26" ht="15" customHeight="1" x14ac:dyDescent="0.25">
      <c r="C65" s="15" t="s">
        <v>24</v>
      </c>
      <c r="D65" s="5">
        <v>7</v>
      </c>
      <c r="E65" s="6">
        <v>2</v>
      </c>
      <c r="F65" s="6">
        <f t="shared" si="0"/>
        <v>16</v>
      </c>
      <c r="G65" s="16">
        <v>45205</v>
      </c>
      <c r="H65" s="8"/>
      <c r="I65" s="35"/>
      <c r="J65" s="35"/>
      <c r="K65" s="6">
        <v>6.181</v>
      </c>
      <c r="L65" s="8"/>
      <c r="M65" s="8"/>
      <c r="N65" s="8"/>
      <c r="O65" s="8"/>
      <c r="P65" s="8"/>
      <c r="Q65" s="8"/>
      <c r="R65" s="8">
        <v>8</v>
      </c>
      <c r="S65" s="8">
        <f t="shared" si="1"/>
        <v>0</v>
      </c>
      <c r="T65" s="7"/>
      <c r="U65" s="7"/>
      <c r="V65" s="8"/>
      <c r="W65" s="8"/>
      <c r="X65" s="8"/>
      <c r="Y65" s="8"/>
      <c r="Z65" s="8"/>
    </row>
    <row r="66" spans="3:26" ht="15" customHeight="1" x14ac:dyDescent="0.25">
      <c r="C66" s="15" t="s">
        <v>24</v>
      </c>
      <c r="D66" s="5">
        <v>8</v>
      </c>
      <c r="E66" s="6">
        <v>2</v>
      </c>
      <c r="F66" s="6">
        <f t="shared" si="0"/>
        <v>16</v>
      </c>
      <c r="G66" s="16">
        <v>45205</v>
      </c>
      <c r="H66" s="8"/>
      <c r="I66" s="35"/>
      <c r="J66" s="35"/>
      <c r="K66" s="6">
        <v>6.6740000000000004</v>
      </c>
      <c r="L66" s="8"/>
      <c r="M66" s="8"/>
      <c r="N66" s="8"/>
      <c r="O66" s="8"/>
      <c r="P66" s="8"/>
      <c r="Q66" s="8"/>
      <c r="R66" s="8">
        <v>8</v>
      </c>
      <c r="S66" s="8">
        <f t="shared" si="1"/>
        <v>0</v>
      </c>
      <c r="T66" s="7"/>
      <c r="U66" s="7"/>
      <c r="V66" s="8"/>
      <c r="W66" s="8"/>
      <c r="X66" s="8"/>
      <c r="Y66" s="8"/>
      <c r="Z66" s="8"/>
    </row>
    <row r="67" spans="3:26" ht="15" customHeight="1" x14ac:dyDescent="0.25">
      <c r="C67" s="15" t="s">
        <v>24</v>
      </c>
      <c r="D67" s="5">
        <v>9</v>
      </c>
      <c r="E67" s="6">
        <v>2</v>
      </c>
      <c r="F67" s="6">
        <f t="shared" si="0"/>
        <v>16</v>
      </c>
      <c r="G67" s="16">
        <v>45205</v>
      </c>
      <c r="H67" s="8"/>
      <c r="I67" s="35"/>
      <c r="J67" s="35"/>
      <c r="K67" s="6">
        <v>6.0369999999999999</v>
      </c>
      <c r="L67" s="8"/>
      <c r="M67" s="8"/>
      <c r="N67" s="8"/>
      <c r="O67" s="8"/>
      <c r="P67" s="8"/>
      <c r="Q67" s="8"/>
      <c r="R67" s="8">
        <v>7</v>
      </c>
      <c r="S67" s="8">
        <f t="shared" si="1"/>
        <v>1</v>
      </c>
      <c r="T67" s="7"/>
      <c r="U67" s="7"/>
      <c r="V67" s="8"/>
      <c r="W67" s="8"/>
      <c r="X67" s="8"/>
      <c r="Y67" s="8"/>
      <c r="Z67" s="8"/>
    </row>
    <row r="68" spans="3:26" ht="15" customHeight="1" x14ac:dyDescent="0.25">
      <c r="C68" s="15" t="s">
        <v>24</v>
      </c>
      <c r="D68" s="5">
        <v>10</v>
      </c>
      <c r="E68" s="6">
        <v>2</v>
      </c>
      <c r="F68" s="6">
        <f t="shared" si="0"/>
        <v>16</v>
      </c>
      <c r="G68" s="16">
        <v>45205</v>
      </c>
      <c r="H68" s="8"/>
      <c r="I68" s="35"/>
      <c r="J68" s="35"/>
      <c r="K68" s="6">
        <v>6.6040000000000001</v>
      </c>
      <c r="L68" s="8"/>
      <c r="M68" s="8"/>
      <c r="N68" s="8"/>
      <c r="O68" s="8"/>
      <c r="P68" s="8"/>
      <c r="Q68" s="8"/>
      <c r="R68" s="8">
        <v>8</v>
      </c>
      <c r="S68" s="8">
        <f t="shared" si="1"/>
        <v>0</v>
      </c>
      <c r="T68" s="7"/>
      <c r="U68" s="7"/>
      <c r="V68" s="8"/>
      <c r="W68" s="8"/>
      <c r="X68" s="8"/>
      <c r="Y68" s="8"/>
      <c r="Z68" s="8"/>
    </row>
    <row r="69" spans="3:26" ht="15" customHeight="1" x14ac:dyDescent="0.25">
      <c r="C69" s="15" t="s">
        <v>25</v>
      </c>
      <c r="D69" s="5">
        <v>1</v>
      </c>
      <c r="E69" s="6">
        <v>2</v>
      </c>
      <c r="F69" s="6">
        <f t="shared" si="0"/>
        <v>16</v>
      </c>
      <c r="G69" s="16">
        <v>45205</v>
      </c>
      <c r="H69" s="8"/>
      <c r="I69" s="35"/>
      <c r="J69" s="35"/>
      <c r="K69" s="6">
        <v>5.7290000000000001</v>
      </c>
      <c r="L69" s="8"/>
      <c r="M69" s="8"/>
      <c r="N69" s="8"/>
      <c r="O69" s="8"/>
      <c r="P69" s="8"/>
      <c r="Q69" s="8"/>
      <c r="R69" s="8">
        <v>15</v>
      </c>
      <c r="S69" s="8">
        <f t="shared" si="1"/>
        <v>1</v>
      </c>
      <c r="T69" s="7"/>
      <c r="U69" s="7"/>
      <c r="V69" s="8"/>
      <c r="W69" s="8"/>
      <c r="X69" s="8"/>
      <c r="Y69" s="8"/>
      <c r="Z69" s="8"/>
    </row>
    <row r="70" spans="3:26" ht="15" customHeight="1" x14ac:dyDescent="0.25">
      <c r="C70" s="15" t="s">
        <v>25</v>
      </c>
      <c r="D70" s="5">
        <v>2</v>
      </c>
      <c r="E70" s="6">
        <v>2</v>
      </c>
      <c r="F70" s="6">
        <f t="shared" ref="F70:F133" si="2">E70+14</f>
        <v>16</v>
      </c>
      <c r="G70" s="16">
        <v>45205</v>
      </c>
      <c r="H70" s="8"/>
      <c r="I70" s="35"/>
      <c r="J70" s="35"/>
      <c r="K70" s="6">
        <v>5.6260000000000003</v>
      </c>
      <c r="L70" s="8"/>
      <c r="M70" s="8"/>
      <c r="N70" s="8"/>
      <c r="O70" s="8"/>
      <c r="P70" s="8"/>
      <c r="Q70" s="8"/>
      <c r="R70" s="8">
        <v>15</v>
      </c>
      <c r="S70" s="8">
        <f t="shared" si="1"/>
        <v>1</v>
      </c>
      <c r="T70" s="7" t="s">
        <v>21</v>
      </c>
      <c r="U70" s="7"/>
      <c r="V70" s="8"/>
      <c r="W70" s="8"/>
      <c r="X70" s="8"/>
      <c r="Y70" s="8"/>
      <c r="Z70" s="8"/>
    </row>
    <row r="71" spans="3:26" ht="15" customHeight="1" x14ac:dyDescent="0.25">
      <c r="C71" s="15" t="s">
        <v>25</v>
      </c>
      <c r="D71" s="5">
        <v>3</v>
      </c>
      <c r="E71" s="6">
        <v>2</v>
      </c>
      <c r="F71" s="6">
        <f t="shared" si="2"/>
        <v>16</v>
      </c>
      <c r="G71" s="16">
        <v>45205</v>
      </c>
      <c r="H71" s="8"/>
      <c r="I71" s="35"/>
      <c r="J71" s="35"/>
      <c r="K71" s="6">
        <v>5.6260000000000003</v>
      </c>
      <c r="L71" s="8"/>
      <c r="M71" s="8"/>
      <c r="N71" s="8"/>
      <c r="O71" s="8"/>
      <c r="P71" s="8"/>
      <c r="Q71" s="8"/>
      <c r="R71" s="8">
        <v>13</v>
      </c>
      <c r="S71" s="8">
        <f t="shared" si="1"/>
        <v>3</v>
      </c>
      <c r="T71" s="7" t="s">
        <v>21</v>
      </c>
      <c r="U71" s="7"/>
      <c r="V71" s="8"/>
      <c r="W71" s="8"/>
      <c r="X71" s="8"/>
      <c r="Y71" s="8"/>
      <c r="Z71" s="8"/>
    </row>
    <row r="72" spans="3:26" ht="15" customHeight="1" x14ac:dyDescent="0.25">
      <c r="C72" s="15" t="s">
        <v>25</v>
      </c>
      <c r="D72" s="5">
        <v>4</v>
      </c>
      <c r="E72" s="6">
        <v>2</v>
      </c>
      <c r="F72" s="6">
        <f t="shared" si="2"/>
        <v>16</v>
      </c>
      <c r="G72" s="16">
        <v>45205</v>
      </c>
      <c r="H72" s="8"/>
      <c r="I72" s="35"/>
      <c r="J72" s="35"/>
      <c r="K72" s="6">
        <v>5.8339999999999996</v>
      </c>
      <c r="L72" s="8"/>
      <c r="M72" s="8"/>
      <c r="N72" s="8"/>
      <c r="O72" s="8"/>
      <c r="P72" s="8"/>
      <c r="Q72" s="8"/>
      <c r="R72" s="8">
        <v>15</v>
      </c>
      <c r="S72" s="8">
        <f t="shared" si="1"/>
        <v>1</v>
      </c>
      <c r="T72" s="7"/>
      <c r="U72" s="7"/>
      <c r="V72" s="8"/>
      <c r="W72" s="8"/>
      <c r="X72" s="8"/>
      <c r="Y72" s="8"/>
      <c r="Z72" s="8"/>
    </row>
    <row r="73" spans="3:26" ht="15" customHeight="1" x14ac:dyDescent="0.25">
      <c r="C73" s="15" t="s">
        <v>25</v>
      </c>
      <c r="D73" s="5">
        <v>5</v>
      </c>
      <c r="E73" s="6">
        <v>2</v>
      </c>
      <c r="F73" s="6">
        <f t="shared" si="2"/>
        <v>16</v>
      </c>
      <c r="G73" s="16">
        <v>45205</v>
      </c>
      <c r="H73" s="8"/>
      <c r="I73" s="35"/>
      <c r="J73" s="35"/>
      <c r="K73" s="6">
        <v>5.0880000000000001</v>
      </c>
      <c r="L73" s="8"/>
      <c r="M73" s="8"/>
      <c r="N73" s="8"/>
      <c r="O73" s="8"/>
      <c r="P73" s="8"/>
      <c r="Q73" s="8"/>
      <c r="R73" s="8">
        <v>16</v>
      </c>
      <c r="S73" s="8">
        <f t="shared" si="1"/>
        <v>0</v>
      </c>
      <c r="T73" s="7"/>
      <c r="U73" s="7"/>
      <c r="V73" s="8"/>
      <c r="W73" s="8"/>
      <c r="X73" s="8"/>
      <c r="Y73" s="8"/>
      <c r="Z73" s="8"/>
    </row>
    <row r="74" spans="3:26" ht="15" customHeight="1" x14ac:dyDescent="0.25">
      <c r="C74" s="15" t="s">
        <v>26</v>
      </c>
      <c r="D74" s="5">
        <v>1</v>
      </c>
      <c r="E74" s="6">
        <v>2</v>
      </c>
      <c r="F74" s="6">
        <f t="shared" si="2"/>
        <v>16</v>
      </c>
      <c r="G74" s="16">
        <v>45205</v>
      </c>
      <c r="H74" s="8"/>
      <c r="I74" s="35"/>
      <c r="J74" s="35"/>
      <c r="K74" s="6">
        <v>5.5780000000000003</v>
      </c>
      <c r="L74" s="8"/>
      <c r="M74" s="8"/>
      <c r="N74" s="8"/>
      <c r="O74" s="8"/>
      <c r="P74" s="8"/>
      <c r="Q74" s="8"/>
      <c r="R74" s="8">
        <v>32</v>
      </c>
      <c r="S74" s="8">
        <f t="shared" si="1"/>
        <v>0</v>
      </c>
      <c r="T74" s="7" t="s">
        <v>21</v>
      </c>
      <c r="U74" s="7"/>
      <c r="V74" s="8"/>
      <c r="W74" s="8"/>
      <c r="X74" s="8"/>
      <c r="Y74" s="8"/>
      <c r="Z74" s="8"/>
    </row>
    <row r="75" spans="3:26" ht="15" customHeight="1" x14ac:dyDescent="0.25">
      <c r="C75" s="15" t="s">
        <v>26</v>
      </c>
      <c r="D75" s="5">
        <v>2</v>
      </c>
      <c r="E75" s="6">
        <v>2</v>
      </c>
      <c r="F75" s="6">
        <f t="shared" si="2"/>
        <v>16</v>
      </c>
      <c r="G75" s="16">
        <v>45205</v>
      </c>
      <c r="H75" s="8"/>
      <c r="I75" s="35"/>
      <c r="J75" s="35"/>
      <c r="K75" s="6">
        <v>5.0419999999999998</v>
      </c>
      <c r="L75" s="8"/>
      <c r="M75" s="8"/>
      <c r="N75" s="8"/>
      <c r="O75" s="8"/>
      <c r="P75" s="8"/>
      <c r="Q75" s="8"/>
      <c r="R75" s="8">
        <v>31</v>
      </c>
      <c r="S75" s="8">
        <f t="shared" si="1"/>
        <v>1</v>
      </c>
      <c r="T75" s="7" t="s">
        <v>21</v>
      </c>
      <c r="U75" s="7"/>
      <c r="V75" s="8"/>
      <c r="W75" s="8"/>
      <c r="X75" s="8"/>
      <c r="Y75" s="8"/>
      <c r="Z75" s="8"/>
    </row>
    <row r="76" spans="3:26" ht="15" customHeight="1" x14ac:dyDescent="0.25">
      <c r="C76" s="17" t="s">
        <v>26</v>
      </c>
      <c r="D76" s="9">
        <v>3</v>
      </c>
      <c r="E76" s="11">
        <v>2</v>
      </c>
      <c r="F76" s="11">
        <f t="shared" si="2"/>
        <v>16</v>
      </c>
      <c r="G76" s="18">
        <v>45205</v>
      </c>
      <c r="H76" s="10"/>
      <c r="I76" s="36"/>
      <c r="J76" s="36"/>
      <c r="K76" s="11">
        <v>5.359</v>
      </c>
      <c r="L76" s="10"/>
      <c r="M76" s="10"/>
      <c r="N76" s="10"/>
      <c r="O76" s="10"/>
      <c r="P76" s="10"/>
      <c r="Q76" s="10"/>
      <c r="R76" s="10">
        <v>31</v>
      </c>
      <c r="S76" s="10">
        <f t="shared" si="1"/>
        <v>1</v>
      </c>
      <c r="T76" s="12" t="s">
        <v>21</v>
      </c>
      <c r="U76" s="12"/>
      <c r="V76" s="10"/>
      <c r="W76" s="10"/>
      <c r="X76" s="10"/>
      <c r="Y76" s="10"/>
      <c r="Z76" s="10"/>
    </row>
    <row r="77" spans="3:26" ht="15" customHeight="1" x14ac:dyDescent="0.25">
      <c r="C77" s="19" t="s">
        <v>17</v>
      </c>
      <c r="D77" s="20">
        <v>1</v>
      </c>
      <c r="E77" s="21">
        <v>3</v>
      </c>
      <c r="F77" s="21">
        <f t="shared" si="2"/>
        <v>17</v>
      </c>
      <c r="G77" s="22">
        <v>45206</v>
      </c>
      <c r="H77" s="21"/>
      <c r="I77" s="32"/>
      <c r="J77" s="32"/>
      <c r="K77" s="21"/>
      <c r="L77" s="21"/>
      <c r="M77" s="21"/>
      <c r="N77" s="21"/>
      <c r="O77" s="21"/>
      <c r="P77" s="21"/>
      <c r="Q77" s="21"/>
      <c r="R77" s="21">
        <v>8</v>
      </c>
      <c r="S77" s="21">
        <f t="shared" si="1"/>
        <v>0</v>
      </c>
      <c r="T77" s="29"/>
      <c r="U77" s="29"/>
      <c r="V77" s="30"/>
      <c r="W77" s="30"/>
      <c r="X77" s="30"/>
      <c r="Y77" s="30"/>
      <c r="Z77" s="30"/>
    </row>
    <row r="78" spans="3:26" ht="15" customHeight="1" x14ac:dyDescent="0.25">
      <c r="C78" s="19" t="s">
        <v>17</v>
      </c>
      <c r="D78" s="20">
        <v>2</v>
      </c>
      <c r="E78" s="21">
        <v>3</v>
      </c>
      <c r="F78" s="21">
        <f t="shared" si="2"/>
        <v>17</v>
      </c>
      <c r="G78" s="22">
        <v>45206</v>
      </c>
      <c r="H78" s="21"/>
      <c r="I78" s="32"/>
      <c r="J78" s="32"/>
      <c r="K78" s="21"/>
      <c r="L78" s="21"/>
      <c r="M78" s="21"/>
      <c r="N78" s="21"/>
      <c r="O78" s="21"/>
      <c r="P78" s="21"/>
      <c r="Q78" s="21"/>
      <c r="R78" s="21">
        <v>8</v>
      </c>
      <c r="S78" s="21">
        <f t="shared" si="1"/>
        <v>0</v>
      </c>
      <c r="T78" s="29"/>
      <c r="U78" s="29"/>
      <c r="V78" s="30"/>
      <c r="W78" s="30"/>
      <c r="X78" s="30"/>
      <c r="Y78" s="30"/>
      <c r="Z78" s="30"/>
    </row>
    <row r="79" spans="3:26" ht="15" customHeight="1" x14ac:dyDescent="0.25">
      <c r="C79" s="19" t="s">
        <v>17</v>
      </c>
      <c r="D79" s="20">
        <v>3</v>
      </c>
      <c r="E79" s="21">
        <v>3</v>
      </c>
      <c r="F79" s="21">
        <f t="shared" si="2"/>
        <v>17</v>
      </c>
      <c r="G79" s="22">
        <v>45206</v>
      </c>
      <c r="H79" s="21"/>
      <c r="I79" s="32"/>
      <c r="J79" s="32"/>
      <c r="K79" s="21"/>
      <c r="L79" s="21"/>
      <c r="M79" s="21"/>
      <c r="N79" s="21"/>
      <c r="O79" s="21"/>
      <c r="P79" s="21"/>
      <c r="Q79" s="21"/>
      <c r="R79" s="21">
        <v>8</v>
      </c>
      <c r="S79" s="21">
        <f t="shared" si="1"/>
        <v>0</v>
      </c>
      <c r="T79" s="29"/>
      <c r="U79" s="29"/>
      <c r="V79" s="30"/>
      <c r="W79" s="30"/>
      <c r="X79" s="30"/>
      <c r="Y79" s="30"/>
      <c r="Z79" s="30"/>
    </row>
    <row r="80" spans="3:26" ht="15" customHeight="1" x14ac:dyDescent="0.25">
      <c r="C80" s="19" t="s">
        <v>17</v>
      </c>
      <c r="D80" s="20">
        <v>4</v>
      </c>
      <c r="E80" s="21">
        <v>3</v>
      </c>
      <c r="F80" s="21">
        <f t="shared" si="2"/>
        <v>17</v>
      </c>
      <c r="G80" s="22">
        <v>45206</v>
      </c>
      <c r="H80" s="21"/>
      <c r="I80" s="32"/>
      <c r="J80" s="32"/>
      <c r="K80" s="21"/>
      <c r="L80" s="21"/>
      <c r="M80" s="21"/>
      <c r="N80" s="21"/>
      <c r="O80" s="21"/>
      <c r="P80" s="21"/>
      <c r="Q80" s="21"/>
      <c r="R80" s="21">
        <v>7</v>
      </c>
      <c r="S80" s="21">
        <f t="shared" si="1"/>
        <v>1</v>
      </c>
      <c r="T80" s="29"/>
      <c r="U80" s="29"/>
      <c r="V80" s="30"/>
      <c r="W80" s="30"/>
      <c r="X80" s="30"/>
      <c r="Y80" s="30"/>
      <c r="Z80" s="30"/>
    </row>
    <row r="81" spans="3:26" ht="15" customHeight="1" x14ac:dyDescent="0.25">
      <c r="C81" s="19" t="s">
        <v>17</v>
      </c>
      <c r="D81" s="20">
        <v>5</v>
      </c>
      <c r="E81" s="21">
        <v>3</v>
      </c>
      <c r="F81" s="21">
        <f t="shared" si="2"/>
        <v>17</v>
      </c>
      <c r="G81" s="22">
        <v>45206</v>
      </c>
      <c r="H81" s="21"/>
      <c r="I81" s="32"/>
      <c r="J81" s="32"/>
      <c r="K81" s="21"/>
      <c r="L81" s="21"/>
      <c r="M81" s="21"/>
      <c r="N81" s="21"/>
      <c r="O81" s="21"/>
      <c r="P81" s="21"/>
      <c r="Q81" s="21"/>
      <c r="R81" s="21">
        <v>7</v>
      </c>
      <c r="S81" s="21">
        <f t="shared" si="1"/>
        <v>0</v>
      </c>
      <c r="T81" s="29"/>
      <c r="U81" s="29"/>
      <c r="V81" s="30"/>
      <c r="W81" s="30"/>
      <c r="X81" s="30"/>
      <c r="Y81" s="30"/>
      <c r="Z81" s="30"/>
    </row>
    <row r="82" spans="3:26" ht="15" customHeight="1" x14ac:dyDescent="0.25">
      <c r="C82" s="19" t="s">
        <v>17</v>
      </c>
      <c r="D82" s="20">
        <v>6</v>
      </c>
      <c r="E82" s="21">
        <v>3</v>
      </c>
      <c r="F82" s="21">
        <f t="shared" si="2"/>
        <v>17</v>
      </c>
      <c r="G82" s="22">
        <v>45206</v>
      </c>
      <c r="H82" s="21"/>
      <c r="I82" s="32"/>
      <c r="J82" s="32"/>
      <c r="K82" s="21"/>
      <c r="L82" s="21"/>
      <c r="M82" s="21"/>
      <c r="N82" s="21"/>
      <c r="O82" s="21"/>
      <c r="P82" s="21"/>
      <c r="Q82" s="21"/>
      <c r="R82" s="21">
        <v>8</v>
      </c>
      <c r="S82" s="21">
        <f t="shared" si="1"/>
        <v>0</v>
      </c>
      <c r="T82" s="29"/>
      <c r="U82" s="29"/>
      <c r="V82" s="30"/>
      <c r="W82" s="30"/>
      <c r="X82" s="30"/>
      <c r="Y82" s="30"/>
      <c r="Z82" s="30"/>
    </row>
    <row r="83" spans="3:26" ht="15" customHeight="1" x14ac:dyDescent="0.25">
      <c r="C83" s="19" t="s">
        <v>17</v>
      </c>
      <c r="D83" s="20">
        <v>7</v>
      </c>
      <c r="E83" s="21">
        <v>3</v>
      </c>
      <c r="F83" s="21">
        <f t="shared" si="2"/>
        <v>17</v>
      </c>
      <c r="G83" s="22">
        <v>45206</v>
      </c>
      <c r="H83" s="21"/>
      <c r="I83" s="32"/>
      <c r="J83" s="32"/>
      <c r="K83" s="21"/>
      <c r="L83" s="21"/>
      <c r="M83" s="21"/>
      <c r="N83" s="31"/>
      <c r="O83" s="31"/>
      <c r="P83" s="31"/>
      <c r="Q83" s="31"/>
      <c r="R83" s="21">
        <v>8</v>
      </c>
      <c r="S83" s="21">
        <f t="shared" si="1"/>
        <v>0</v>
      </c>
      <c r="T83" s="29"/>
      <c r="U83" s="29"/>
      <c r="V83" s="30"/>
      <c r="W83" s="30"/>
      <c r="X83" s="30"/>
      <c r="Y83" s="30"/>
      <c r="Z83" s="30"/>
    </row>
    <row r="84" spans="3:26" ht="15" customHeight="1" x14ac:dyDescent="0.25">
      <c r="C84" s="19" t="s">
        <v>17</v>
      </c>
      <c r="D84" s="20">
        <v>8</v>
      </c>
      <c r="E84" s="21">
        <v>3</v>
      </c>
      <c r="F84" s="21">
        <f t="shared" si="2"/>
        <v>17</v>
      </c>
      <c r="G84" s="22">
        <v>45206</v>
      </c>
      <c r="H84" s="21"/>
      <c r="I84" s="33"/>
      <c r="J84" s="33"/>
      <c r="K84" s="21"/>
      <c r="L84" s="21"/>
      <c r="M84" s="21"/>
      <c r="N84" s="31"/>
      <c r="O84" s="31"/>
      <c r="P84" s="31"/>
      <c r="Q84" s="31"/>
      <c r="R84" s="21">
        <v>6</v>
      </c>
      <c r="S84" s="21">
        <f t="shared" si="1"/>
        <v>1</v>
      </c>
      <c r="T84" s="29"/>
      <c r="U84" s="29"/>
      <c r="V84" s="30"/>
      <c r="W84" s="30"/>
      <c r="X84" s="30"/>
      <c r="Y84" s="30"/>
      <c r="Z84" s="30"/>
    </row>
    <row r="85" spans="3:26" ht="15" customHeight="1" x14ac:dyDescent="0.25">
      <c r="C85" s="19" t="s">
        <v>17</v>
      </c>
      <c r="D85" s="20">
        <v>9</v>
      </c>
      <c r="E85" s="21">
        <v>3</v>
      </c>
      <c r="F85" s="21">
        <f t="shared" si="2"/>
        <v>17</v>
      </c>
      <c r="G85" s="22">
        <v>45206</v>
      </c>
      <c r="H85" s="21"/>
      <c r="I85" s="33"/>
      <c r="J85" s="33"/>
      <c r="K85" s="21"/>
      <c r="L85" s="21"/>
      <c r="M85" s="21"/>
      <c r="N85" s="31"/>
      <c r="O85" s="31"/>
      <c r="P85" s="31"/>
      <c r="Q85" s="31"/>
      <c r="R85" s="21">
        <v>8</v>
      </c>
      <c r="S85" s="21">
        <f t="shared" si="1"/>
        <v>0</v>
      </c>
      <c r="T85" s="29"/>
      <c r="U85" s="29"/>
      <c r="V85" s="30"/>
      <c r="W85" s="30"/>
      <c r="X85" s="30"/>
      <c r="Y85" s="30"/>
      <c r="Z85" s="30"/>
    </row>
    <row r="86" spans="3:26" ht="15" customHeight="1" x14ac:dyDescent="0.25">
      <c r="C86" s="19" t="s">
        <v>17</v>
      </c>
      <c r="D86" s="20">
        <v>10</v>
      </c>
      <c r="E86" s="21">
        <v>3</v>
      </c>
      <c r="F86" s="21">
        <f t="shared" si="2"/>
        <v>17</v>
      </c>
      <c r="G86" s="22">
        <v>45206</v>
      </c>
      <c r="H86" s="21"/>
      <c r="I86" s="33"/>
      <c r="J86" s="33"/>
      <c r="K86" s="21"/>
      <c r="L86" s="21"/>
      <c r="M86" s="21"/>
      <c r="N86" s="31"/>
      <c r="O86" s="31"/>
      <c r="P86" s="31"/>
      <c r="Q86" s="31"/>
      <c r="R86" s="21">
        <v>7</v>
      </c>
      <c r="S86" s="21">
        <f t="shared" si="1"/>
        <v>0</v>
      </c>
      <c r="T86" s="29"/>
      <c r="U86" s="29"/>
      <c r="V86" s="30"/>
      <c r="W86" s="30"/>
      <c r="X86" s="30"/>
      <c r="Y86" s="30"/>
      <c r="Z86" s="30"/>
    </row>
    <row r="87" spans="3:26" ht="15" customHeight="1" x14ac:dyDescent="0.25">
      <c r="C87" s="19" t="s">
        <v>18</v>
      </c>
      <c r="D87" s="20">
        <v>1</v>
      </c>
      <c r="E87" s="21">
        <v>3</v>
      </c>
      <c r="F87" s="21">
        <f t="shared" si="2"/>
        <v>17</v>
      </c>
      <c r="G87" s="22">
        <v>45206</v>
      </c>
      <c r="H87" s="21"/>
      <c r="I87" s="33"/>
      <c r="J87" s="33"/>
      <c r="K87" s="21"/>
      <c r="L87" s="21"/>
      <c r="M87" s="21"/>
      <c r="N87" s="31"/>
      <c r="O87" s="31"/>
      <c r="P87" s="31"/>
      <c r="Q87" s="31"/>
      <c r="R87" s="21">
        <v>15</v>
      </c>
      <c r="S87" s="21">
        <f t="shared" si="1"/>
        <v>1</v>
      </c>
      <c r="T87" s="29"/>
      <c r="U87" s="29"/>
      <c r="V87" s="30"/>
      <c r="W87" s="30"/>
      <c r="X87" s="30"/>
      <c r="Y87" s="30"/>
      <c r="Z87" s="30"/>
    </row>
    <row r="88" spans="3:26" ht="15" customHeight="1" x14ac:dyDescent="0.25">
      <c r="C88" s="19" t="s">
        <v>18</v>
      </c>
      <c r="D88" s="20">
        <v>2</v>
      </c>
      <c r="E88" s="21">
        <v>3</v>
      </c>
      <c r="F88" s="21">
        <f t="shared" si="2"/>
        <v>17</v>
      </c>
      <c r="G88" s="22">
        <v>45206</v>
      </c>
      <c r="H88" s="21"/>
      <c r="I88" s="33"/>
      <c r="J88" s="33"/>
      <c r="K88" s="21"/>
      <c r="L88" s="21"/>
      <c r="M88" s="21"/>
      <c r="N88" s="31"/>
      <c r="O88" s="31"/>
      <c r="P88" s="31"/>
      <c r="Q88" s="31"/>
      <c r="R88" s="21">
        <v>16</v>
      </c>
      <c r="S88" s="21">
        <f t="shared" si="1"/>
        <v>0</v>
      </c>
      <c r="T88" s="29" t="s">
        <v>21</v>
      </c>
      <c r="U88" s="29"/>
      <c r="V88" s="30"/>
      <c r="W88" s="30"/>
      <c r="X88" s="30"/>
      <c r="Y88" s="30"/>
      <c r="Z88" s="30"/>
    </row>
    <row r="89" spans="3:26" ht="15" customHeight="1" x14ac:dyDescent="0.25">
      <c r="C89" s="19" t="s">
        <v>18</v>
      </c>
      <c r="D89" s="20">
        <v>3</v>
      </c>
      <c r="E89" s="21">
        <v>3</v>
      </c>
      <c r="F89" s="21">
        <f t="shared" si="2"/>
        <v>17</v>
      </c>
      <c r="G89" s="22">
        <v>45206</v>
      </c>
      <c r="H89" s="30"/>
      <c r="I89" s="33"/>
      <c r="J89" s="33"/>
      <c r="K89" s="21"/>
      <c r="L89" s="30"/>
      <c r="M89" s="30"/>
      <c r="N89" s="30"/>
      <c r="O89" s="30"/>
      <c r="P89" s="30"/>
      <c r="Q89" s="30"/>
      <c r="R89" s="30">
        <v>16</v>
      </c>
      <c r="S89" s="30">
        <f t="shared" si="1"/>
        <v>0</v>
      </c>
      <c r="T89" s="29" t="s">
        <v>21</v>
      </c>
      <c r="U89" s="29"/>
      <c r="V89" s="30"/>
      <c r="W89" s="30"/>
      <c r="X89" s="30"/>
      <c r="Y89" s="30"/>
      <c r="Z89" s="30"/>
    </row>
    <row r="90" spans="3:26" ht="15" customHeight="1" x14ac:dyDescent="0.25">
      <c r="C90" s="19" t="s">
        <v>18</v>
      </c>
      <c r="D90" s="20">
        <v>4</v>
      </c>
      <c r="E90" s="21">
        <v>3</v>
      </c>
      <c r="F90" s="21">
        <f t="shared" si="2"/>
        <v>17</v>
      </c>
      <c r="G90" s="22">
        <v>45206</v>
      </c>
      <c r="H90" s="30"/>
      <c r="I90" s="33"/>
      <c r="J90" s="33"/>
      <c r="K90" s="21"/>
      <c r="L90" s="30"/>
      <c r="M90" s="30"/>
      <c r="N90" s="30"/>
      <c r="O90" s="30"/>
      <c r="P90" s="30"/>
      <c r="Q90" s="30"/>
      <c r="R90" s="30">
        <v>15</v>
      </c>
      <c r="S90" s="30">
        <f t="shared" si="1"/>
        <v>1</v>
      </c>
      <c r="T90" s="29" t="s">
        <v>21</v>
      </c>
      <c r="U90" s="29"/>
      <c r="V90" s="30"/>
      <c r="W90" s="30"/>
      <c r="X90" s="30"/>
      <c r="Y90" s="30"/>
      <c r="Z90" s="30"/>
    </row>
    <row r="91" spans="3:26" ht="15" customHeight="1" x14ac:dyDescent="0.25">
      <c r="C91" s="19" t="s">
        <v>18</v>
      </c>
      <c r="D91" s="20">
        <v>5</v>
      </c>
      <c r="E91" s="21">
        <v>3</v>
      </c>
      <c r="F91" s="21">
        <f t="shared" si="2"/>
        <v>17</v>
      </c>
      <c r="G91" s="22">
        <v>45206</v>
      </c>
      <c r="H91" s="30"/>
      <c r="I91" s="33"/>
      <c r="J91" s="33"/>
      <c r="K91" s="21"/>
      <c r="L91" s="30"/>
      <c r="M91" s="30"/>
      <c r="N91" s="30"/>
      <c r="O91" s="30"/>
      <c r="P91" s="30"/>
      <c r="Q91" s="30"/>
      <c r="R91" s="30">
        <v>15</v>
      </c>
      <c r="S91" s="30">
        <f t="shared" si="1"/>
        <v>0</v>
      </c>
      <c r="T91" s="29"/>
      <c r="U91" s="29"/>
      <c r="V91" s="30"/>
      <c r="W91" s="30"/>
      <c r="X91" s="30"/>
      <c r="Y91" s="30"/>
      <c r="Z91" s="30"/>
    </row>
    <row r="92" spans="3:26" ht="15" customHeight="1" x14ac:dyDescent="0.25">
      <c r="C92" s="19" t="s">
        <v>20</v>
      </c>
      <c r="D92" s="20">
        <v>1</v>
      </c>
      <c r="E92" s="21">
        <v>3</v>
      </c>
      <c r="F92" s="21">
        <f t="shared" si="2"/>
        <v>17</v>
      </c>
      <c r="G92" s="22">
        <v>45206</v>
      </c>
      <c r="H92" s="30"/>
      <c r="I92" s="33"/>
      <c r="J92" s="33"/>
      <c r="K92" s="21"/>
      <c r="L92" s="30"/>
      <c r="M92" s="30"/>
      <c r="N92" s="30"/>
      <c r="O92" s="30"/>
      <c r="P92" s="30"/>
      <c r="Q92" s="30"/>
      <c r="R92" s="30">
        <v>29</v>
      </c>
      <c r="S92" s="30">
        <f t="shared" si="1"/>
        <v>3</v>
      </c>
      <c r="T92" s="29"/>
      <c r="U92" s="29"/>
      <c r="V92" s="30"/>
      <c r="W92" s="30"/>
      <c r="X92" s="30"/>
      <c r="Y92" s="30"/>
      <c r="Z92" s="30"/>
    </row>
    <row r="93" spans="3:26" ht="15" customHeight="1" x14ac:dyDescent="0.25">
      <c r="C93" s="19" t="s">
        <v>20</v>
      </c>
      <c r="D93" s="20">
        <v>2</v>
      </c>
      <c r="E93" s="21">
        <v>3</v>
      </c>
      <c r="F93" s="21">
        <f t="shared" si="2"/>
        <v>17</v>
      </c>
      <c r="G93" s="22">
        <v>45206</v>
      </c>
      <c r="H93" s="30"/>
      <c r="I93" s="33"/>
      <c r="J93" s="33"/>
      <c r="K93" s="21"/>
      <c r="L93" s="30"/>
      <c r="M93" s="30"/>
      <c r="N93" s="30"/>
      <c r="O93" s="30"/>
      <c r="P93" s="30"/>
      <c r="Q93" s="30"/>
      <c r="R93" s="30">
        <v>30</v>
      </c>
      <c r="S93" s="30">
        <f t="shared" si="1"/>
        <v>1</v>
      </c>
      <c r="T93" s="29"/>
      <c r="U93" s="29"/>
      <c r="V93" s="30"/>
      <c r="W93" s="30"/>
      <c r="X93" s="30"/>
      <c r="Y93" s="30"/>
      <c r="Z93" s="30"/>
    </row>
    <row r="94" spans="3:26" ht="15" customHeight="1" x14ac:dyDescent="0.25">
      <c r="C94" s="19" t="s">
        <v>20</v>
      </c>
      <c r="D94" s="20">
        <v>3</v>
      </c>
      <c r="E94" s="21">
        <v>3</v>
      </c>
      <c r="F94" s="21">
        <f t="shared" si="2"/>
        <v>17</v>
      </c>
      <c r="G94" s="22">
        <v>45206</v>
      </c>
      <c r="H94" s="30"/>
      <c r="I94" s="33"/>
      <c r="J94" s="33"/>
      <c r="K94" s="21"/>
      <c r="L94" s="30"/>
      <c r="M94" s="30"/>
      <c r="N94" s="30"/>
      <c r="O94" s="30"/>
      <c r="P94" s="30"/>
      <c r="Q94" s="30"/>
      <c r="R94" s="30">
        <v>29</v>
      </c>
      <c r="S94" s="30">
        <f t="shared" si="1"/>
        <v>2</v>
      </c>
      <c r="T94" s="29" t="s">
        <v>21</v>
      </c>
      <c r="U94" s="29"/>
      <c r="V94" s="30"/>
      <c r="W94" s="30"/>
      <c r="X94" s="30"/>
      <c r="Y94" s="30"/>
      <c r="Z94" s="30"/>
    </row>
    <row r="95" spans="3:26" ht="15" customHeight="1" x14ac:dyDescent="0.25">
      <c r="C95" s="23" t="s">
        <v>24</v>
      </c>
      <c r="D95" s="24">
        <v>1</v>
      </c>
      <c r="E95" s="25">
        <v>3</v>
      </c>
      <c r="F95" s="25">
        <f t="shared" si="2"/>
        <v>17</v>
      </c>
      <c r="G95" s="26">
        <v>45206</v>
      </c>
      <c r="H95" s="27"/>
      <c r="I95" s="34"/>
      <c r="J95" s="34"/>
      <c r="K95" s="25"/>
      <c r="L95" s="27"/>
      <c r="M95" s="27"/>
      <c r="N95" s="27"/>
      <c r="O95" s="27"/>
      <c r="P95" s="27"/>
      <c r="Q95" s="27"/>
      <c r="R95" s="27">
        <v>8</v>
      </c>
      <c r="S95" s="27">
        <f t="shared" si="1"/>
        <v>0</v>
      </c>
      <c r="T95" s="28"/>
      <c r="U95" s="28"/>
      <c r="V95" s="27"/>
      <c r="W95" s="27"/>
      <c r="X95" s="27"/>
      <c r="Y95" s="27"/>
      <c r="Z95" s="27"/>
    </row>
    <row r="96" spans="3:26" ht="15" customHeight="1" x14ac:dyDescent="0.25">
      <c r="C96" s="15" t="s">
        <v>24</v>
      </c>
      <c r="D96" s="5">
        <v>2</v>
      </c>
      <c r="E96" s="6">
        <v>3</v>
      </c>
      <c r="F96" s="6">
        <f t="shared" si="2"/>
        <v>17</v>
      </c>
      <c r="G96" s="16">
        <v>45206</v>
      </c>
      <c r="H96" s="8"/>
      <c r="I96" s="35"/>
      <c r="J96" s="35"/>
      <c r="K96" s="6"/>
      <c r="L96" s="8"/>
      <c r="M96" s="8"/>
      <c r="N96" s="8"/>
      <c r="O96" s="8"/>
      <c r="P96" s="8"/>
      <c r="Q96" s="8"/>
      <c r="R96" s="8">
        <v>8</v>
      </c>
      <c r="S96" s="8">
        <f t="shared" si="1"/>
        <v>0</v>
      </c>
      <c r="T96" s="7"/>
      <c r="U96" s="7"/>
      <c r="V96" s="8"/>
      <c r="W96" s="8"/>
      <c r="X96" s="8"/>
      <c r="Y96" s="8"/>
      <c r="Z96" s="8"/>
    </row>
    <row r="97" spans="3:26" ht="15" customHeight="1" x14ac:dyDescent="0.25">
      <c r="C97" s="15" t="s">
        <v>24</v>
      </c>
      <c r="D97" s="5">
        <v>3</v>
      </c>
      <c r="E97" s="6">
        <v>3</v>
      </c>
      <c r="F97" s="6">
        <f t="shared" si="2"/>
        <v>17</v>
      </c>
      <c r="G97" s="16">
        <v>45206</v>
      </c>
      <c r="H97" s="8"/>
      <c r="I97" s="35"/>
      <c r="J97" s="35"/>
      <c r="K97" s="6"/>
      <c r="L97" s="8"/>
      <c r="M97" s="8"/>
      <c r="N97" s="8"/>
      <c r="O97" s="8"/>
      <c r="P97" s="8"/>
      <c r="Q97" s="8"/>
      <c r="R97" s="8">
        <v>6</v>
      </c>
      <c r="S97" s="8">
        <f t="shared" si="1"/>
        <v>2</v>
      </c>
      <c r="T97" s="7"/>
      <c r="U97" s="7"/>
      <c r="V97" s="8"/>
      <c r="W97" s="8"/>
      <c r="X97" s="8"/>
      <c r="Y97" s="8"/>
      <c r="Z97" s="8"/>
    </row>
    <row r="98" spans="3:26" ht="15" customHeight="1" x14ac:dyDescent="0.25">
      <c r="C98" s="15" t="s">
        <v>24</v>
      </c>
      <c r="D98" s="5">
        <v>4</v>
      </c>
      <c r="E98" s="6">
        <v>3</v>
      </c>
      <c r="F98" s="6">
        <f t="shared" si="2"/>
        <v>17</v>
      </c>
      <c r="G98" s="16">
        <v>45206</v>
      </c>
      <c r="H98" s="8"/>
      <c r="I98" s="35"/>
      <c r="J98" s="35"/>
      <c r="K98" s="6"/>
      <c r="L98" s="8"/>
      <c r="M98" s="8"/>
      <c r="N98" s="8"/>
      <c r="O98" s="8"/>
      <c r="P98" s="8"/>
      <c r="Q98" s="8"/>
      <c r="R98" s="8">
        <v>8</v>
      </c>
      <c r="S98" s="8">
        <f t="shared" si="1"/>
        <v>0</v>
      </c>
      <c r="T98" s="7"/>
      <c r="U98" s="7"/>
      <c r="V98" s="8"/>
      <c r="W98" s="8"/>
      <c r="X98" s="8"/>
      <c r="Y98" s="8"/>
      <c r="Z98" s="8"/>
    </row>
    <row r="99" spans="3:26" ht="15" customHeight="1" x14ac:dyDescent="0.25">
      <c r="C99" s="15" t="s">
        <v>24</v>
      </c>
      <c r="D99" s="5">
        <v>5</v>
      </c>
      <c r="E99" s="6">
        <v>3</v>
      </c>
      <c r="F99" s="6">
        <f t="shared" si="2"/>
        <v>17</v>
      </c>
      <c r="G99" s="16">
        <v>45206</v>
      </c>
      <c r="H99" s="8"/>
      <c r="I99" s="35"/>
      <c r="J99" s="35"/>
      <c r="K99" s="6"/>
      <c r="L99" s="8"/>
      <c r="M99" s="8"/>
      <c r="N99" s="8"/>
      <c r="O99" s="8"/>
      <c r="P99" s="8"/>
      <c r="Q99" s="8"/>
      <c r="R99" s="8">
        <v>6</v>
      </c>
      <c r="S99" s="8">
        <f t="shared" si="1"/>
        <v>1</v>
      </c>
      <c r="T99" s="7" t="s">
        <v>21</v>
      </c>
      <c r="U99" s="7"/>
      <c r="V99" s="8"/>
      <c r="W99" s="8"/>
      <c r="X99" s="8"/>
      <c r="Y99" s="8"/>
      <c r="Z99" s="8"/>
    </row>
    <row r="100" spans="3:26" ht="15" customHeight="1" x14ac:dyDescent="0.25">
      <c r="C100" s="15" t="s">
        <v>24</v>
      </c>
      <c r="D100" s="5">
        <v>6</v>
      </c>
      <c r="E100" s="6">
        <v>3</v>
      </c>
      <c r="F100" s="6">
        <f t="shared" si="2"/>
        <v>17</v>
      </c>
      <c r="G100" s="16">
        <v>45206</v>
      </c>
      <c r="H100" s="8"/>
      <c r="I100" s="35"/>
      <c r="J100" s="35"/>
      <c r="K100" s="6"/>
      <c r="L100" s="8"/>
      <c r="M100" s="8"/>
      <c r="N100" s="8"/>
      <c r="O100" s="8"/>
      <c r="P100" s="8"/>
      <c r="Q100" s="8"/>
      <c r="R100" s="8">
        <v>6</v>
      </c>
      <c r="S100" s="8">
        <f t="shared" si="1"/>
        <v>1</v>
      </c>
      <c r="T100" s="7" t="s">
        <v>21</v>
      </c>
      <c r="U100" s="7"/>
      <c r="V100" s="8"/>
      <c r="W100" s="8"/>
      <c r="X100" s="8"/>
      <c r="Y100" s="8"/>
      <c r="Z100" s="8"/>
    </row>
    <row r="101" spans="3:26" ht="15" customHeight="1" x14ac:dyDescent="0.25">
      <c r="C101" s="15" t="s">
        <v>24</v>
      </c>
      <c r="D101" s="5">
        <v>7</v>
      </c>
      <c r="E101" s="6">
        <v>3</v>
      </c>
      <c r="F101" s="6">
        <f t="shared" si="2"/>
        <v>17</v>
      </c>
      <c r="G101" s="16">
        <v>45206</v>
      </c>
      <c r="H101" s="8"/>
      <c r="I101" s="35"/>
      <c r="J101" s="35"/>
      <c r="K101" s="6"/>
      <c r="L101" s="8"/>
      <c r="M101" s="8"/>
      <c r="N101" s="8"/>
      <c r="O101" s="8"/>
      <c r="P101" s="8"/>
      <c r="Q101" s="8"/>
      <c r="R101" s="8">
        <v>8</v>
      </c>
      <c r="S101" s="8">
        <f t="shared" si="1"/>
        <v>0</v>
      </c>
      <c r="T101" s="7"/>
      <c r="U101" s="7"/>
      <c r="V101" s="8"/>
      <c r="W101" s="8"/>
      <c r="X101" s="8"/>
      <c r="Y101" s="8"/>
      <c r="Z101" s="8"/>
    </row>
    <row r="102" spans="3:26" ht="15" customHeight="1" x14ac:dyDescent="0.25">
      <c r="C102" s="15" t="s">
        <v>24</v>
      </c>
      <c r="D102" s="5">
        <v>8</v>
      </c>
      <c r="E102" s="6">
        <v>3</v>
      </c>
      <c r="F102" s="6">
        <f t="shared" si="2"/>
        <v>17</v>
      </c>
      <c r="G102" s="16">
        <v>45206</v>
      </c>
      <c r="H102" s="8"/>
      <c r="I102" s="35"/>
      <c r="J102" s="35"/>
      <c r="K102" s="6"/>
      <c r="L102" s="8"/>
      <c r="M102" s="8"/>
      <c r="N102" s="8"/>
      <c r="O102" s="8"/>
      <c r="P102" s="8"/>
      <c r="Q102" s="8"/>
      <c r="R102" s="8">
        <v>8</v>
      </c>
      <c r="S102" s="8">
        <f t="shared" si="1"/>
        <v>0</v>
      </c>
      <c r="T102" s="7"/>
      <c r="U102" s="7"/>
      <c r="V102" s="8"/>
      <c r="W102" s="8"/>
      <c r="X102" s="8"/>
      <c r="Y102" s="8"/>
      <c r="Z102" s="8"/>
    </row>
    <row r="103" spans="3:26" ht="15" customHeight="1" x14ac:dyDescent="0.25">
      <c r="C103" s="15" t="s">
        <v>24</v>
      </c>
      <c r="D103" s="5">
        <v>9</v>
      </c>
      <c r="E103" s="6">
        <v>3</v>
      </c>
      <c r="F103" s="6">
        <f t="shared" si="2"/>
        <v>17</v>
      </c>
      <c r="G103" s="16">
        <v>45206</v>
      </c>
      <c r="H103" s="8"/>
      <c r="I103" s="35"/>
      <c r="J103" s="35"/>
      <c r="K103" s="6"/>
      <c r="L103" s="8"/>
      <c r="M103" s="8"/>
      <c r="N103" s="8"/>
      <c r="O103" s="8"/>
      <c r="P103" s="8"/>
      <c r="Q103" s="8"/>
      <c r="R103" s="8">
        <v>7</v>
      </c>
      <c r="S103" s="8">
        <f t="shared" si="1"/>
        <v>0</v>
      </c>
      <c r="T103" s="7"/>
      <c r="U103" s="7"/>
      <c r="V103" s="8"/>
      <c r="W103" s="8"/>
      <c r="X103" s="8"/>
      <c r="Y103" s="8"/>
      <c r="Z103" s="8"/>
    </row>
    <row r="104" spans="3:26" ht="15" customHeight="1" x14ac:dyDescent="0.25">
      <c r="C104" s="15" t="s">
        <v>24</v>
      </c>
      <c r="D104" s="5">
        <v>10</v>
      </c>
      <c r="E104" s="6">
        <v>3</v>
      </c>
      <c r="F104" s="6">
        <f t="shared" si="2"/>
        <v>17</v>
      </c>
      <c r="G104" s="16">
        <v>45206</v>
      </c>
      <c r="H104" s="8"/>
      <c r="I104" s="35"/>
      <c r="J104" s="35"/>
      <c r="K104" s="6"/>
      <c r="L104" s="8"/>
      <c r="M104" s="8"/>
      <c r="N104" s="8"/>
      <c r="O104" s="8"/>
      <c r="P104" s="8"/>
      <c r="Q104" s="8"/>
      <c r="R104" s="8">
        <v>8</v>
      </c>
      <c r="S104" s="8">
        <f t="shared" si="1"/>
        <v>0</v>
      </c>
      <c r="T104" s="7"/>
      <c r="U104" s="7"/>
      <c r="V104" s="8"/>
      <c r="W104" s="8"/>
      <c r="X104" s="8"/>
      <c r="Y104" s="8"/>
      <c r="Z104" s="8"/>
    </row>
    <row r="105" spans="3:26" ht="15" customHeight="1" x14ac:dyDescent="0.25">
      <c r="C105" s="15" t="s">
        <v>25</v>
      </c>
      <c r="D105" s="5">
        <v>1</v>
      </c>
      <c r="E105" s="6">
        <v>3</v>
      </c>
      <c r="F105" s="6">
        <f t="shared" si="2"/>
        <v>17</v>
      </c>
      <c r="G105" s="16">
        <v>45206</v>
      </c>
      <c r="H105" s="8"/>
      <c r="I105" s="35"/>
      <c r="J105" s="35"/>
      <c r="K105" s="6"/>
      <c r="L105" s="8"/>
      <c r="M105" s="8"/>
      <c r="N105" s="8"/>
      <c r="O105" s="8"/>
      <c r="P105" s="8"/>
      <c r="Q105" s="8"/>
      <c r="R105" s="8">
        <v>13</v>
      </c>
      <c r="S105" s="8">
        <f t="shared" ref="S105:S168" si="3">R69-R105</f>
        <v>2</v>
      </c>
      <c r="T105" s="7" t="s">
        <v>21</v>
      </c>
      <c r="U105" s="7"/>
      <c r="V105" s="8"/>
      <c r="W105" s="8"/>
      <c r="X105" s="8"/>
      <c r="Y105" s="8"/>
      <c r="Z105" s="8"/>
    </row>
    <row r="106" spans="3:26" ht="15" customHeight="1" x14ac:dyDescent="0.25">
      <c r="C106" s="15" t="s">
        <v>25</v>
      </c>
      <c r="D106" s="5">
        <v>2</v>
      </c>
      <c r="E106" s="6">
        <v>3</v>
      </c>
      <c r="F106" s="6">
        <f t="shared" si="2"/>
        <v>17</v>
      </c>
      <c r="G106" s="16">
        <v>45206</v>
      </c>
      <c r="H106" s="8"/>
      <c r="I106" s="35"/>
      <c r="J106" s="35"/>
      <c r="K106" s="6"/>
      <c r="L106" s="8"/>
      <c r="M106" s="8"/>
      <c r="N106" s="8"/>
      <c r="O106" s="8"/>
      <c r="P106" s="8"/>
      <c r="Q106" s="8"/>
      <c r="R106" s="8">
        <v>13</v>
      </c>
      <c r="S106" s="8">
        <f t="shared" si="3"/>
        <v>2</v>
      </c>
      <c r="T106" s="7"/>
      <c r="U106" s="7"/>
      <c r="V106" s="8"/>
      <c r="W106" s="8"/>
      <c r="X106" s="8"/>
      <c r="Y106" s="8"/>
      <c r="Z106" s="8"/>
    </row>
    <row r="107" spans="3:26" ht="15" customHeight="1" x14ac:dyDescent="0.25">
      <c r="C107" s="15" t="s">
        <v>25</v>
      </c>
      <c r="D107" s="5">
        <v>3</v>
      </c>
      <c r="E107" s="6">
        <v>3</v>
      </c>
      <c r="F107" s="6">
        <f t="shared" si="2"/>
        <v>17</v>
      </c>
      <c r="G107" s="16">
        <v>45206</v>
      </c>
      <c r="H107" s="8"/>
      <c r="I107" s="35"/>
      <c r="J107" s="35"/>
      <c r="K107" s="6"/>
      <c r="L107" s="8"/>
      <c r="M107" s="8"/>
      <c r="N107" s="8"/>
      <c r="O107" s="8"/>
      <c r="P107" s="8"/>
      <c r="Q107" s="8"/>
      <c r="R107" s="8">
        <v>12</v>
      </c>
      <c r="S107" s="8">
        <f t="shared" si="3"/>
        <v>1</v>
      </c>
      <c r="T107" s="7"/>
      <c r="U107" s="7"/>
      <c r="V107" s="8"/>
      <c r="W107" s="8"/>
      <c r="X107" s="8"/>
      <c r="Y107" s="8"/>
      <c r="Z107" s="8"/>
    </row>
    <row r="108" spans="3:26" ht="15" customHeight="1" x14ac:dyDescent="0.25">
      <c r="C108" s="15" t="s">
        <v>25</v>
      </c>
      <c r="D108" s="5">
        <v>4</v>
      </c>
      <c r="E108" s="6">
        <v>3</v>
      </c>
      <c r="F108" s="6">
        <f t="shared" si="2"/>
        <v>17</v>
      </c>
      <c r="G108" s="16">
        <v>45206</v>
      </c>
      <c r="H108" s="8"/>
      <c r="I108" s="35"/>
      <c r="J108" s="35"/>
      <c r="K108" s="6"/>
      <c r="L108" s="8"/>
      <c r="M108" s="8"/>
      <c r="N108" s="8"/>
      <c r="O108" s="8"/>
      <c r="P108" s="8"/>
      <c r="Q108" s="8"/>
      <c r="R108" s="8">
        <v>13</v>
      </c>
      <c r="S108" s="8">
        <f t="shared" si="3"/>
        <v>2</v>
      </c>
      <c r="T108" s="7"/>
      <c r="U108" s="7"/>
      <c r="V108" s="8"/>
      <c r="W108" s="8"/>
      <c r="X108" s="8"/>
      <c r="Y108" s="8"/>
      <c r="Z108" s="8"/>
    </row>
    <row r="109" spans="3:26" ht="15" customHeight="1" x14ac:dyDescent="0.25">
      <c r="C109" s="15" t="s">
        <v>25</v>
      </c>
      <c r="D109" s="5">
        <v>5</v>
      </c>
      <c r="E109" s="6">
        <v>3</v>
      </c>
      <c r="F109" s="6">
        <f t="shared" si="2"/>
        <v>17</v>
      </c>
      <c r="G109" s="16">
        <v>45206</v>
      </c>
      <c r="H109" s="8"/>
      <c r="I109" s="35"/>
      <c r="J109" s="35"/>
      <c r="K109" s="6"/>
      <c r="L109" s="8"/>
      <c r="M109" s="8"/>
      <c r="N109" s="8"/>
      <c r="O109" s="8"/>
      <c r="P109" s="8"/>
      <c r="Q109" s="8"/>
      <c r="R109" s="8">
        <v>15</v>
      </c>
      <c r="S109" s="8">
        <f t="shared" si="3"/>
        <v>1</v>
      </c>
      <c r="T109" s="7"/>
      <c r="U109" s="7"/>
      <c r="V109" s="8"/>
      <c r="W109" s="8"/>
      <c r="X109" s="8"/>
      <c r="Y109" s="8"/>
      <c r="Z109" s="8"/>
    </row>
    <row r="110" spans="3:26" ht="15" customHeight="1" x14ac:dyDescent="0.25">
      <c r="C110" s="15" t="s">
        <v>26</v>
      </c>
      <c r="D110" s="5">
        <v>1</v>
      </c>
      <c r="E110" s="6">
        <v>3</v>
      </c>
      <c r="F110" s="6">
        <f t="shared" si="2"/>
        <v>17</v>
      </c>
      <c r="G110" s="16">
        <v>45206</v>
      </c>
      <c r="H110" s="8"/>
      <c r="I110" s="35"/>
      <c r="J110" s="35"/>
      <c r="K110" s="6"/>
      <c r="L110" s="8"/>
      <c r="M110" s="8"/>
      <c r="N110" s="8"/>
      <c r="O110" s="8"/>
      <c r="P110" s="8"/>
      <c r="Q110" s="8"/>
      <c r="R110" s="8">
        <v>29</v>
      </c>
      <c r="S110" s="8">
        <f t="shared" si="3"/>
        <v>3</v>
      </c>
      <c r="T110" s="7"/>
      <c r="U110" s="7"/>
      <c r="V110" s="8"/>
      <c r="W110" s="8"/>
      <c r="X110" s="8"/>
      <c r="Y110" s="8"/>
      <c r="Z110" s="8"/>
    </row>
    <row r="111" spans="3:26" ht="15" customHeight="1" x14ac:dyDescent="0.25">
      <c r="C111" s="15" t="s">
        <v>26</v>
      </c>
      <c r="D111" s="5">
        <v>2</v>
      </c>
      <c r="E111" s="6">
        <v>3</v>
      </c>
      <c r="F111" s="6">
        <f t="shared" si="2"/>
        <v>17</v>
      </c>
      <c r="G111" s="16">
        <v>45206</v>
      </c>
      <c r="H111" s="8"/>
      <c r="I111" s="35"/>
      <c r="J111" s="35"/>
      <c r="K111" s="6"/>
      <c r="L111" s="8"/>
      <c r="M111" s="8"/>
      <c r="N111" s="8"/>
      <c r="O111" s="8"/>
      <c r="P111" s="8"/>
      <c r="Q111" s="8"/>
      <c r="R111" s="8">
        <v>29</v>
      </c>
      <c r="S111" s="8">
        <f t="shared" si="3"/>
        <v>2</v>
      </c>
      <c r="T111" s="7"/>
      <c r="U111" s="7"/>
      <c r="V111" s="8"/>
      <c r="W111" s="8"/>
      <c r="X111" s="8"/>
      <c r="Y111" s="8"/>
      <c r="Z111" s="8"/>
    </row>
    <row r="112" spans="3:26" ht="15" customHeight="1" x14ac:dyDescent="0.25">
      <c r="C112" s="17" t="s">
        <v>26</v>
      </c>
      <c r="D112" s="9">
        <v>3</v>
      </c>
      <c r="E112" s="11">
        <v>3</v>
      </c>
      <c r="F112" s="11">
        <f t="shared" si="2"/>
        <v>17</v>
      </c>
      <c r="G112" s="18">
        <v>45206</v>
      </c>
      <c r="H112" s="10"/>
      <c r="I112" s="36"/>
      <c r="J112" s="36"/>
      <c r="K112" s="11"/>
      <c r="L112" s="10"/>
      <c r="M112" s="10"/>
      <c r="N112" s="10"/>
      <c r="O112" s="10"/>
      <c r="P112" s="10"/>
      <c r="Q112" s="10"/>
      <c r="R112" s="10">
        <v>28</v>
      </c>
      <c r="S112" s="10">
        <f t="shared" si="3"/>
        <v>3</v>
      </c>
      <c r="T112" s="12" t="s">
        <v>21</v>
      </c>
      <c r="U112" s="12"/>
      <c r="V112" s="10"/>
      <c r="W112" s="10"/>
      <c r="X112" s="10"/>
      <c r="Y112" s="10"/>
      <c r="Z112" s="10"/>
    </row>
    <row r="113" spans="3:26" ht="15" customHeight="1" x14ac:dyDescent="0.25">
      <c r="C113" s="19" t="s">
        <v>17</v>
      </c>
      <c r="D113" s="20">
        <v>1</v>
      </c>
      <c r="E113" s="21">
        <v>4</v>
      </c>
      <c r="F113" s="21">
        <f t="shared" si="2"/>
        <v>18</v>
      </c>
      <c r="G113" s="22">
        <v>45207</v>
      </c>
      <c r="H113" s="21"/>
      <c r="I113" s="32"/>
      <c r="J113" s="32"/>
      <c r="K113" s="21"/>
      <c r="L113" s="21"/>
      <c r="M113" s="21"/>
      <c r="N113" s="21"/>
      <c r="O113" s="21"/>
      <c r="P113" s="21"/>
      <c r="Q113" s="21"/>
      <c r="R113" s="21">
        <v>8</v>
      </c>
      <c r="S113" s="21">
        <f t="shared" si="3"/>
        <v>0</v>
      </c>
      <c r="T113" s="29"/>
      <c r="U113" s="29"/>
      <c r="V113" s="30"/>
      <c r="W113" s="30"/>
      <c r="X113" s="30"/>
      <c r="Y113" s="30"/>
      <c r="Z113" s="30"/>
    </row>
    <row r="114" spans="3:26" ht="15" customHeight="1" x14ac:dyDescent="0.25">
      <c r="C114" s="19" t="s">
        <v>17</v>
      </c>
      <c r="D114" s="20">
        <v>2</v>
      </c>
      <c r="E114" s="21">
        <v>4</v>
      </c>
      <c r="F114" s="21">
        <f t="shared" si="2"/>
        <v>18</v>
      </c>
      <c r="G114" s="22">
        <v>45207</v>
      </c>
      <c r="H114" s="21"/>
      <c r="I114" s="32"/>
      <c r="J114" s="32"/>
      <c r="K114" s="21"/>
      <c r="L114" s="21"/>
      <c r="M114" s="21"/>
      <c r="N114" s="21"/>
      <c r="O114" s="21"/>
      <c r="P114" s="21"/>
      <c r="Q114" s="21"/>
      <c r="R114" s="21">
        <v>6</v>
      </c>
      <c r="S114" s="21">
        <f t="shared" si="3"/>
        <v>2</v>
      </c>
      <c r="T114" s="29"/>
      <c r="U114" s="29"/>
      <c r="V114" s="30"/>
      <c r="W114" s="30"/>
      <c r="X114" s="30"/>
      <c r="Y114" s="30"/>
      <c r="Z114" s="30"/>
    </row>
    <row r="115" spans="3:26" ht="15" customHeight="1" x14ac:dyDescent="0.25">
      <c r="C115" s="19" t="s">
        <v>17</v>
      </c>
      <c r="D115" s="20">
        <v>3</v>
      </c>
      <c r="E115" s="21">
        <v>4</v>
      </c>
      <c r="F115" s="21">
        <f t="shared" si="2"/>
        <v>18</v>
      </c>
      <c r="G115" s="22">
        <v>45207</v>
      </c>
      <c r="H115" s="21"/>
      <c r="I115" s="32"/>
      <c r="J115" s="32"/>
      <c r="K115" s="21"/>
      <c r="L115" s="21"/>
      <c r="M115" s="21"/>
      <c r="N115" s="21"/>
      <c r="O115" s="21"/>
      <c r="P115" s="21"/>
      <c r="Q115" s="21"/>
      <c r="R115" s="21">
        <v>7</v>
      </c>
      <c r="S115" s="21">
        <f t="shared" si="3"/>
        <v>1</v>
      </c>
      <c r="T115" s="29"/>
      <c r="U115" s="29"/>
      <c r="V115" s="30"/>
      <c r="W115" s="30"/>
      <c r="X115" s="30"/>
      <c r="Y115" s="30"/>
      <c r="Z115" s="30"/>
    </row>
    <row r="116" spans="3:26" ht="15" customHeight="1" x14ac:dyDescent="0.25">
      <c r="C116" s="19" t="s">
        <v>17</v>
      </c>
      <c r="D116" s="20">
        <v>4</v>
      </c>
      <c r="E116" s="21">
        <v>4</v>
      </c>
      <c r="F116" s="21">
        <f t="shared" si="2"/>
        <v>18</v>
      </c>
      <c r="G116" s="22">
        <v>45207</v>
      </c>
      <c r="H116" s="21"/>
      <c r="I116" s="32"/>
      <c r="J116" s="32"/>
      <c r="K116" s="21"/>
      <c r="L116" s="21"/>
      <c r="M116" s="21"/>
      <c r="N116" s="21"/>
      <c r="O116" s="21"/>
      <c r="P116" s="21"/>
      <c r="Q116" s="21"/>
      <c r="R116" s="21">
        <v>5</v>
      </c>
      <c r="S116" s="21">
        <f t="shared" si="3"/>
        <v>2</v>
      </c>
      <c r="T116" s="29"/>
      <c r="U116" s="29"/>
      <c r="V116" s="30"/>
      <c r="W116" s="30"/>
      <c r="X116" s="30"/>
      <c r="Y116" s="30"/>
      <c r="Z116" s="30"/>
    </row>
    <row r="117" spans="3:26" ht="15" customHeight="1" x14ac:dyDescent="0.25">
      <c r="C117" s="19" t="s">
        <v>17</v>
      </c>
      <c r="D117" s="20">
        <v>5</v>
      </c>
      <c r="E117" s="21">
        <v>4</v>
      </c>
      <c r="F117" s="21">
        <f t="shared" si="2"/>
        <v>18</v>
      </c>
      <c r="G117" s="22">
        <v>45207</v>
      </c>
      <c r="H117" s="21"/>
      <c r="I117" s="32"/>
      <c r="J117" s="32"/>
      <c r="K117" s="21"/>
      <c r="L117" s="21"/>
      <c r="M117" s="21"/>
      <c r="N117" s="21"/>
      <c r="O117" s="21"/>
      <c r="P117" s="21"/>
      <c r="Q117" s="21"/>
      <c r="R117" s="21">
        <v>7</v>
      </c>
      <c r="S117" s="21">
        <f t="shared" si="3"/>
        <v>0</v>
      </c>
      <c r="T117" s="29"/>
      <c r="U117" s="29"/>
      <c r="V117" s="30"/>
      <c r="W117" s="30"/>
      <c r="X117" s="30"/>
      <c r="Y117" s="30"/>
      <c r="Z117" s="30"/>
    </row>
    <row r="118" spans="3:26" ht="15" customHeight="1" x14ac:dyDescent="0.25">
      <c r="C118" s="19" t="s">
        <v>17</v>
      </c>
      <c r="D118" s="20">
        <v>6</v>
      </c>
      <c r="E118" s="21">
        <v>4</v>
      </c>
      <c r="F118" s="21">
        <f t="shared" si="2"/>
        <v>18</v>
      </c>
      <c r="G118" s="22">
        <v>45207</v>
      </c>
      <c r="H118" s="21"/>
      <c r="I118" s="32"/>
      <c r="J118" s="32"/>
      <c r="K118" s="21"/>
      <c r="L118" s="21"/>
      <c r="M118" s="21"/>
      <c r="N118" s="21"/>
      <c r="O118" s="21"/>
      <c r="P118" s="21"/>
      <c r="Q118" s="21"/>
      <c r="R118" s="21">
        <v>8</v>
      </c>
      <c r="S118" s="21">
        <f t="shared" si="3"/>
        <v>0</v>
      </c>
      <c r="T118" s="29"/>
      <c r="U118" s="29"/>
      <c r="V118" s="30"/>
      <c r="W118" s="30"/>
      <c r="X118" s="30"/>
      <c r="Y118" s="30"/>
      <c r="Z118" s="30"/>
    </row>
    <row r="119" spans="3:26" ht="15" customHeight="1" x14ac:dyDescent="0.25">
      <c r="C119" s="19" t="s">
        <v>17</v>
      </c>
      <c r="D119" s="20">
        <v>7</v>
      </c>
      <c r="E119" s="21">
        <v>4</v>
      </c>
      <c r="F119" s="21">
        <f t="shared" si="2"/>
        <v>18</v>
      </c>
      <c r="G119" s="22">
        <v>45207</v>
      </c>
      <c r="H119" s="21"/>
      <c r="I119" s="32"/>
      <c r="J119" s="32"/>
      <c r="K119" s="21"/>
      <c r="L119" s="21"/>
      <c r="M119" s="21"/>
      <c r="N119" s="31"/>
      <c r="O119" s="31"/>
      <c r="P119" s="31"/>
      <c r="Q119" s="31"/>
      <c r="R119" s="21">
        <v>8</v>
      </c>
      <c r="S119" s="21">
        <f t="shared" si="3"/>
        <v>0</v>
      </c>
      <c r="T119" s="29"/>
      <c r="U119" s="29"/>
      <c r="V119" s="30"/>
      <c r="W119" s="30"/>
      <c r="X119" s="30"/>
      <c r="Y119" s="30"/>
      <c r="Z119" s="30"/>
    </row>
    <row r="120" spans="3:26" ht="15" customHeight="1" x14ac:dyDescent="0.25">
      <c r="C120" s="19" t="s">
        <v>17</v>
      </c>
      <c r="D120" s="20">
        <v>8</v>
      </c>
      <c r="E120" s="21">
        <v>4</v>
      </c>
      <c r="F120" s="21">
        <f t="shared" si="2"/>
        <v>18</v>
      </c>
      <c r="G120" s="22">
        <v>45207</v>
      </c>
      <c r="H120" s="21"/>
      <c r="I120" s="33"/>
      <c r="J120" s="33"/>
      <c r="K120" s="21"/>
      <c r="L120" s="21"/>
      <c r="M120" s="21"/>
      <c r="N120" s="31"/>
      <c r="O120" s="31"/>
      <c r="P120" s="31"/>
      <c r="Q120" s="31"/>
      <c r="R120" s="21">
        <v>6</v>
      </c>
      <c r="S120" s="21">
        <f t="shared" si="3"/>
        <v>0</v>
      </c>
      <c r="T120" s="29"/>
      <c r="U120" s="29"/>
      <c r="V120" s="30"/>
      <c r="W120" s="30"/>
      <c r="X120" s="30"/>
      <c r="Y120" s="30"/>
      <c r="Z120" s="30"/>
    </row>
    <row r="121" spans="3:26" ht="15" customHeight="1" x14ac:dyDescent="0.25">
      <c r="C121" s="19" t="s">
        <v>17</v>
      </c>
      <c r="D121" s="20">
        <v>9</v>
      </c>
      <c r="E121" s="21">
        <v>4</v>
      </c>
      <c r="F121" s="21">
        <f t="shared" si="2"/>
        <v>18</v>
      </c>
      <c r="G121" s="22">
        <v>45207</v>
      </c>
      <c r="H121" s="21"/>
      <c r="I121" s="33"/>
      <c r="J121" s="33"/>
      <c r="K121" s="21"/>
      <c r="L121" s="21"/>
      <c r="M121" s="21"/>
      <c r="N121" s="31"/>
      <c r="O121" s="31"/>
      <c r="P121" s="31"/>
      <c r="Q121" s="31"/>
      <c r="R121" s="21">
        <v>8</v>
      </c>
      <c r="S121" s="21">
        <f t="shared" si="3"/>
        <v>0</v>
      </c>
      <c r="T121" s="29"/>
      <c r="U121" s="29"/>
      <c r="V121" s="30"/>
      <c r="W121" s="30"/>
      <c r="X121" s="30"/>
      <c r="Y121" s="30"/>
      <c r="Z121" s="30"/>
    </row>
    <row r="122" spans="3:26" ht="15" customHeight="1" x14ac:dyDescent="0.25">
      <c r="C122" s="19" t="s">
        <v>17</v>
      </c>
      <c r="D122" s="20">
        <v>10</v>
      </c>
      <c r="E122" s="21">
        <v>4</v>
      </c>
      <c r="F122" s="21">
        <f t="shared" si="2"/>
        <v>18</v>
      </c>
      <c r="G122" s="22">
        <v>45207</v>
      </c>
      <c r="H122" s="21"/>
      <c r="I122" s="33"/>
      <c r="J122" s="33"/>
      <c r="K122" s="21"/>
      <c r="L122" s="21"/>
      <c r="M122" s="21"/>
      <c r="N122" s="31"/>
      <c r="O122" s="31"/>
      <c r="P122" s="31"/>
      <c r="Q122" s="31"/>
      <c r="R122" s="21">
        <v>7</v>
      </c>
      <c r="S122" s="21">
        <f t="shared" si="3"/>
        <v>0</v>
      </c>
      <c r="T122" s="29"/>
      <c r="U122" s="29"/>
      <c r="V122" s="30"/>
      <c r="W122" s="30"/>
      <c r="X122" s="30"/>
      <c r="Y122" s="30"/>
      <c r="Z122" s="30"/>
    </row>
    <row r="123" spans="3:26" ht="15" customHeight="1" x14ac:dyDescent="0.25">
      <c r="C123" s="19" t="s">
        <v>18</v>
      </c>
      <c r="D123" s="20">
        <v>1</v>
      </c>
      <c r="E123" s="21">
        <v>4</v>
      </c>
      <c r="F123" s="21">
        <f t="shared" si="2"/>
        <v>18</v>
      </c>
      <c r="G123" s="22">
        <v>45207</v>
      </c>
      <c r="H123" s="21"/>
      <c r="I123" s="33"/>
      <c r="J123" s="33"/>
      <c r="K123" s="21"/>
      <c r="L123" s="21"/>
      <c r="M123" s="21"/>
      <c r="N123" s="31"/>
      <c r="O123" s="31"/>
      <c r="P123" s="31"/>
      <c r="Q123" s="31"/>
      <c r="R123" s="21">
        <v>14</v>
      </c>
      <c r="S123" s="21">
        <f t="shared" si="3"/>
        <v>1</v>
      </c>
      <c r="T123" s="29"/>
      <c r="U123" s="29"/>
      <c r="V123" s="30"/>
      <c r="W123" s="30"/>
      <c r="X123" s="30"/>
      <c r="Y123" s="30"/>
      <c r="Z123" s="30"/>
    </row>
    <row r="124" spans="3:26" ht="15" customHeight="1" x14ac:dyDescent="0.25">
      <c r="C124" s="19" t="s">
        <v>18</v>
      </c>
      <c r="D124" s="20">
        <v>2</v>
      </c>
      <c r="E124" s="21">
        <v>4</v>
      </c>
      <c r="F124" s="21">
        <f t="shared" si="2"/>
        <v>18</v>
      </c>
      <c r="G124" s="22">
        <v>45207</v>
      </c>
      <c r="H124" s="21"/>
      <c r="I124" s="33"/>
      <c r="J124" s="33"/>
      <c r="K124" s="21"/>
      <c r="L124" s="21"/>
      <c r="M124" s="21"/>
      <c r="N124" s="31"/>
      <c r="O124" s="31"/>
      <c r="P124" s="31"/>
      <c r="Q124" s="31"/>
      <c r="R124" s="21">
        <v>15</v>
      </c>
      <c r="S124" s="21">
        <f t="shared" si="3"/>
        <v>1</v>
      </c>
      <c r="T124" s="29"/>
      <c r="U124" s="29"/>
      <c r="V124" s="30"/>
      <c r="W124" s="30"/>
      <c r="X124" s="30"/>
      <c r="Y124" s="30"/>
      <c r="Z124" s="30"/>
    </row>
    <row r="125" spans="3:26" ht="15" customHeight="1" x14ac:dyDescent="0.25">
      <c r="C125" s="19" t="s">
        <v>18</v>
      </c>
      <c r="D125" s="20">
        <v>3</v>
      </c>
      <c r="E125" s="21">
        <v>4</v>
      </c>
      <c r="F125" s="21">
        <f t="shared" si="2"/>
        <v>18</v>
      </c>
      <c r="G125" s="22">
        <v>45207</v>
      </c>
      <c r="H125" s="30"/>
      <c r="I125" s="33"/>
      <c r="J125" s="33"/>
      <c r="K125" s="21"/>
      <c r="L125" s="30"/>
      <c r="M125" s="30"/>
      <c r="N125" s="30"/>
      <c r="O125" s="30"/>
      <c r="P125" s="30"/>
      <c r="Q125" s="30"/>
      <c r="R125" s="30">
        <v>16</v>
      </c>
      <c r="S125" s="30">
        <f t="shared" si="3"/>
        <v>0</v>
      </c>
      <c r="T125" s="29"/>
      <c r="U125" s="29"/>
      <c r="V125" s="30"/>
      <c r="W125" s="30"/>
      <c r="X125" s="30"/>
      <c r="Y125" s="30"/>
      <c r="Z125" s="30"/>
    </row>
    <row r="126" spans="3:26" ht="15" customHeight="1" x14ac:dyDescent="0.25">
      <c r="C126" s="19" t="s">
        <v>18</v>
      </c>
      <c r="D126" s="20">
        <v>4</v>
      </c>
      <c r="E126" s="21">
        <v>4</v>
      </c>
      <c r="F126" s="21">
        <f t="shared" si="2"/>
        <v>18</v>
      </c>
      <c r="G126" s="22">
        <v>45207</v>
      </c>
      <c r="H126" s="30"/>
      <c r="I126" s="33"/>
      <c r="J126" s="33"/>
      <c r="K126" s="21"/>
      <c r="L126" s="30"/>
      <c r="M126" s="30"/>
      <c r="N126" s="30"/>
      <c r="O126" s="30"/>
      <c r="P126" s="30"/>
      <c r="Q126" s="30"/>
      <c r="R126" s="30">
        <v>14</v>
      </c>
      <c r="S126" s="30">
        <f t="shared" si="3"/>
        <v>1</v>
      </c>
      <c r="T126" s="29"/>
      <c r="U126" s="29"/>
      <c r="V126" s="30"/>
      <c r="W126" s="30"/>
      <c r="X126" s="30"/>
      <c r="Y126" s="30"/>
      <c r="Z126" s="30"/>
    </row>
    <row r="127" spans="3:26" ht="15" customHeight="1" x14ac:dyDescent="0.25">
      <c r="C127" s="19" t="s">
        <v>18</v>
      </c>
      <c r="D127" s="20">
        <v>5</v>
      </c>
      <c r="E127" s="21">
        <v>4</v>
      </c>
      <c r="F127" s="21">
        <f t="shared" si="2"/>
        <v>18</v>
      </c>
      <c r="G127" s="22">
        <v>45207</v>
      </c>
      <c r="H127" s="30"/>
      <c r="I127" s="33"/>
      <c r="J127" s="33"/>
      <c r="K127" s="21"/>
      <c r="L127" s="30"/>
      <c r="M127" s="30"/>
      <c r="N127" s="30"/>
      <c r="O127" s="30"/>
      <c r="P127" s="30"/>
      <c r="Q127" s="30"/>
      <c r="R127" s="30">
        <v>13</v>
      </c>
      <c r="S127" s="30">
        <f t="shared" si="3"/>
        <v>2</v>
      </c>
      <c r="T127" s="29"/>
      <c r="U127" s="29"/>
      <c r="V127" s="30"/>
      <c r="W127" s="30"/>
      <c r="X127" s="30"/>
      <c r="Y127" s="30"/>
      <c r="Z127" s="30"/>
    </row>
    <row r="128" spans="3:26" ht="15" customHeight="1" x14ac:dyDescent="0.25">
      <c r="C128" s="19" t="s">
        <v>20</v>
      </c>
      <c r="D128" s="20">
        <v>1</v>
      </c>
      <c r="E128" s="21">
        <v>4</v>
      </c>
      <c r="F128" s="21">
        <f t="shared" si="2"/>
        <v>18</v>
      </c>
      <c r="G128" s="22">
        <v>45207</v>
      </c>
      <c r="H128" s="30"/>
      <c r="I128" s="33"/>
      <c r="J128" s="33"/>
      <c r="K128" s="21"/>
      <c r="L128" s="30"/>
      <c r="M128" s="30"/>
      <c r="N128" s="30"/>
      <c r="O128" s="30"/>
      <c r="P128" s="30"/>
      <c r="Q128" s="30"/>
      <c r="R128" s="30">
        <v>27</v>
      </c>
      <c r="S128" s="30">
        <f t="shared" si="3"/>
        <v>2</v>
      </c>
      <c r="T128" s="29"/>
      <c r="U128" s="29"/>
      <c r="V128" s="30"/>
      <c r="W128" s="30"/>
      <c r="X128" s="30"/>
      <c r="Y128" s="30"/>
      <c r="Z128" s="30"/>
    </row>
    <row r="129" spans="3:26" ht="15" customHeight="1" x14ac:dyDescent="0.25">
      <c r="C129" s="19" t="s">
        <v>20</v>
      </c>
      <c r="D129" s="20">
        <v>2</v>
      </c>
      <c r="E129" s="21">
        <v>4</v>
      </c>
      <c r="F129" s="21">
        <f t="shared" si="2"/>
        <v>18</v>
      </c>
      <c r="G129" s="22">
        <v>45207</v>
      </c>
      <c r="H129" s="30"/>
      <c r="I129" s="33"/>
      <c r="J129" s="33"/>
      <c r="K129" s="21"/>
      <c r="L129" s="30"/>
      <c r="M129" s="30"/>
      <c r="N129" s="30"/>
      <c r="O129" s="30"/>
      <c r="P129" s="30"/>
      <c r="Q129" s="30"/>
      <c r="R129" s="30">
        <v>30</v>
      </c>
      <c r="S129" s="30">
        <f t="shared" si="3"/>
        <v>0</v>
      </c>
      <c r="T129" s="29"/>
      <c r="U129" s="29"/>
      <c r="V129" s="30"/>
      <c r="W129" s="30"/>
      <c r="X129" s="30"/>
      <c r="Y129" s="30"/>
      <c r="Z129" s="30"/>
    </row>
    <row r="130" spans="3:26" ht="15" customHeight="1" x14ac:dyDescent="0.25">
      <c r="C130" s="19" t="s">
        <v>20</v>
      </c>
      <c r="D130" s="20">
        <v>3</v>
      </c>
      <c r="E130" s="21">
        <v>4</v>
      </c>
      <c r="F130" s="21">
        <f t="shared" si="2"/>
        <v>18</v>
      </c>
      <c r="G130" s="22">
        <v>45207</v>
      </c>
      <c r="H130" s="30"/>
      <c r="I130" s="33"/>
      <c r="J130" s="33"/>
      <c r="K130" s="21"/>
      <c r="L130" s="30"/>
      <c r="M130" s="30"/>
      <c r="N130" s="30"/>
      <c r="O130" s="30"/>
      <c r="P130" s="30"/>
      <c r="Q130" s="30"/>
      <c r="R130" s="30">
        <v>28</v>
      </c>
      <c r="S130" s="30">
        <f t="shared" si="3"/>
        <v>1</v>
      </c>
      <c r="T130" s="29"/>
      <c r="U130" s="29"/>
      <c r="V130" s="30"/>
      <c r="W130" s="30"/>
      <c r="X130" s="30"/>
      <c r="Y130" s="30"/>
      <c r="Z130" s="30"/>
    </row>
    <row r="131" spans="3:26" ht="15" customHeight="1" x14ac:dyDescent="0.25">
      <c r="C131" s="23" t="s">
        <v>24</v>
      </c>
      <c r="D131" s="24">
        <v>1</v>
      </c>
      <c r="E131" s="25">
        <v>4</v>
      </c>
      <c r="F131" s="25">
        <f t="shared" si="2"/>
        <v>18</v>
      </c>
      <c r="G131" s="26">
        <v>45207</v>
      </c>
      <c r="H131" s="27"/>
      <c r="I131" s="34"/>
      <c r="J131" s="34"/>
      <c r="K131" s="25"/>
      <c r="L131" s="27"/>
      <c r="M131" s="27"/>
      <c r="N131" s="27"/>
      <c r="O131" s="27"/>
      <c r="P131" s="27"/>
      <c r="Q131" s="27"/>
      <c r="R131" s="27">
        <v>8</v>
      </c>
      <c r="S131" s="27">
        <f t="shared" si="3"/>
        <v>0</v>
      </c>
      <c r="T131" s="28"/>
      <c r="U131" s="28"/>
      <c r="V131" s="27"/>
      <c r="W131" s="27"/>
      <c r="X131" s="27"/>
      <c r="Y131" s="27"/>
      <c r="Z131" s="27"/>
    </row>
    <row r="132" spans="3:26" ht="15" customHeight="1" x14ac:dyDescent="0.25">
      <c r="C132" s="15" t="s">
        <v>24</v>
      </c>
      <c r="D132" s="5">
        <v>2</v>
      </c>
      <c r="E132" s="6">
        <v>4</v>
      </c>
      <c r="F132" s="6">
        <f t="shared" si="2"/>
        <v>18</v>
      </c>
      <c r="G132" s="16">
        <v>45207</v>
      </c>
      <c r="H132" s="8"/>
      <c r="I132" s="35"/>
      <c r="J132" s="35"/>
      <c r="K132" s="6"/>
      <c r="L132" s="8"/>
      <c r="M132" s="8"/>
      <c r="N132" s="8"/>
      <c r="O132" s="8"/>
      <c r="P132" s="8"/>
      <c r="Q132" s="8"/>
      <c r="R132" s="8">
        <v>8</v>
      </c>
      <c r="S132" s="8">
        <f t="shared" si="3"/>
        <v>0</v>
      </c>
      <c r="T132" s="7"/>
      <c r="U132" s="7"/>
      <c r="V132" s="8"/>
      <c r="W132" s="8"/>
      <c r="X132" s="8"/>
      <c r="Y132" s="8"/>
      <c r="Z132" s="8"/>
    </row>
    <row r="133" spans="3:26" ht="15" customHeight="1" x14ac:dyDescent="0.25">
      <c r="C133" s="15" t="s">
        <v>24</v>
      </c>
      <c r="D133" s="5">
        <v>3</v>
      </c>
      <c r="E133" s="6">
        <v>4</v>
      </c>
      <c r="F133" s="6">
        <f t="shared" si="2"/>
        <v>18</v>
      </c>
      <c r="G133" s="16">
        <v>45207</v>
      </c>
      <c r="H133" s="8"/>
      <c r="I133" s="35"/>
      <c r="J133" s="35"/>
      <c r="K133" s="6"/>
      <c r="L133" s="8"/>
      <c r="M133" s="8"/>
      <c r="N133" s="8"/>
      <c r="O133" s="8"/>
      <c r="P133" s="8"/>
      <c r="Q133" s="8"/>
      <c r="R133" s="8">
        <v>6</v>
      </c>
      <c r="S133" s="8">
        <f t="shared" si="3"/>
        <v>0</v>
      </c>
      <c r="T133" s="7"/>
      <c r="U133" s="7"/>
      <c r="V133" s="8"/>
      <c r="W133" s="8"/>
      <c r="X133" s="8"/>
      <c r="Y133" s="8"/>
      <c r="Z133" s="8"/>
    </row>
    <row r="134" spans="3:26" ht="15" customHeight="1" x14ac:dyDescent="0.25">
      <c r="C134" s="15" t="s">
        <v>24</v>
      </c>
      <c r="D134" s="5">
        <v>4</v>
      </c>
      <c r="E134" s="6">
        <v>4</v>
      </c>
      <c r="F134" s="6">
        <f t="shared" ref="F134:F197" si="4">E134+14</f>
        <v>18</v>
      </c>
      <c r="G134" s="16">
        <v>45207</v>
      </c>
      <c r="H134" s="8"/>
      <c r="I134" s="35"/>
      <c r="J134" s="35"/>
      <c r="K134" s="6"/>
      <c r="L134" s="8"/>
      <c r="M134" s="8"/>
      <c r="N134" s="8"/>
      <c r="O134" s="8"/>
      <c r="P134" s="8"/>
      <c r="Q134" s="8"/>
      <c r="R134" s="8">
        <v>8</v>
      </c>
      <c r="S134" s="8">
        <f t="shared" si="3"/>
        <v>0</v>
      </c>
      <c r="T134" s="7"/>
      <c r="U134" s="7"/>
      <c r="V134" s="8"/>
      <c r="W134" s="8"/>
      <c r="X134" s="8"/>
      <c r="Y134" s="8"/>
      <c r="Z134" s="8"/>
    </row>
    <row r="135" spans="3:26" ht="15" customHeight="1" x14ac:dyDescent="0.25">
      <c r="C135" s="15" t="s">
        <v>24</v>
      </c>
      <c r="D135" s="5">
        <v>5</v>
      </c>
      <c r="E135" s="6">
        <v>4</v>
      </c>
      <c r="F135" s="6">
        <f t="shared" si="4"/>
        <v>18</v>
      </c>
      <c r="G135" s="16">
        <v>45207</v>
      </c>
      <c r="H135" s="8"/>
      <c r="I135" s="35"/>
      <c r="J135" s="35"/>
      <c r="K135" s="6"/>
      <c r="L135" s="8"/>
      <c r="M135" s="8"/>
      <c r="N135" s="8"/>
      <c r="O135" s="8"/>
      <c r="P135" s="8"/>
      <c r="Q135" s="8"/>
      <c r="R135" s="8">
        <v>5</v>
      </c>
      <c r="S135" s="8">
        <f t="shared" si="3"/>
        <v>1</v>
      </c>
      <c r="T135" s="7"/>
      <c r="U135" s="7"/>
      <c r="V135" s="8"/>
      <c r="W135" s="8"/>
      <c r="X135" s="8"/>
      <c r="Y135" s="8"/>
      <c r="Z135" s="8"/>
    </row>
    <row r="136" spans="3:26" ht="15" customHeight="1" x14ac:dyDescent="0.25">
      <c r="C136" s="15" t="s">
        <v>24</v>
      </c>
      <c r="D136" s="5">
        <v>6</v>
      </c>
      <c r="E136" s="6">
        <v>4</v>
      </c>
      <c r="F136" s="6">
        <f t="shared" si="4"/>
        <v>18</v>
      </c>
      <c r="G136" s="16">
        <v>45207</v>
      </c>
      <c r="H136" s="8"/>
      <c r="I136" s="35"/>
      <c r="J136" s="35"/>
      <c r="K136" s="6"/>
      <c r="L136" s="8"/>
      <c r="M136" s="8"/>
      <c r="N136" s="8"/>
      <c r="O136" s="8"/>
      <c r="P136" s="8"/>
      <c r="Q136" s="8"/>
      <c r="R136" s="8">
        <v>6</v>
      </c>
      <c r="S136" s="8">
        <f t="shared" si="3"/>
        <v>0</v>
      </c>
      <c r="T136" s="7"/>
      <c r="U136" s="7"/>
      <c r="V136" s="8"/>
      <c r="W136" s="8"/>
      <c r="X136" s="8"/>
      <c r="Y136" s="8"/>
      <c r="Z136" s="8"/>
    </row>
    <row r="137" spans="3:26" ht="15" customHeight="1" x14ac:dyDescent="0.25">
      <c r="C137" s="15" t="s">
        <v>24</v>
      </c>
      <c r="D137" s="5">
        <v>7</v>
      </c>
      <c r="E137" s="6">
        <v>4</v>
      </c>
      <c r="F137" s="6">
        <f t="shared" si="4"/>
        <v>18</v>
      </c>
      <c r="G137" s="16">
        <v>45207</v>
      </c>
      <c r="H137" s="8"/>
      <c r="I137" s="35"/>
      <c r="J137" s="35"/>
      <c r="K137" s="6"/>
      <c r="L137" s="8"/>
      <c r="M137" s="8"/>
      <c r="N137" s="8"/>
      <c r="O137" s="8"/>
      <c r="P137" s="8"/>
      <c r="Q137" s="8"/>
      <c r="R137" s="8">
        <v>8</v>
      </c>
      <c r="S137" s="8">
        <f t="shared" si="3"/>
        <v>0</v>
      </c>
      <c r="T137" s="7"/>
      <c r="U137" s="7"/>
      <c r="V137" s="8"/>
      <c r="W137" s="8"/>
      <c r="X137" s="8"/>
      <c r="Y137" s="8"/>
      <c r="Z137" s="8"/>
    </row>
    <row r="138" spans="3:26" ht="15" customHeight="1" x14ac:dyDescent="0.25">
      <c r="C138" s="15" t="s">
        <v>24</v>
      </c>
      <c r="D138" s="5">
        <v>8</v>
      </c>
      <c r="E138" s="6">
        <v>4</v>
      </c>
      <c r="F138" s="6">
        <f t="shared" si="4"/>
        <v>18</v>
      </c>
      <c r="G138" s="16">
        <v>45207</v>
      </c>
      <c r="H138" s="8"/>
      <c r="I138" s="35"/>
      <c r="J138" s="35"/>
      <c r="K138" s="6"/>
      <c r="L138" s="8"/>
      <c r="M138" s="8"/>
      <c r="N138" s="8"/>
      <c r="O138" s="8"/>
      <c r="P138" s="8"/>
      <c r="Q138" s="8"/>
      <c r="R138" s="8">
        <v>8</v>
      </c>
      <c r="S138" s="8">
        <f t="shared" si="3"/>
        <v>0</v>
      </c>
      <c r="T138" s="7"/>
      <c r="U138" s="7"/>
      <c r="V138" s="8"/>
      <c r="W138" s="8"/>
      <c r="X138" s="8"/>
      <c r="Y138" s="8"/>
      <c r="Z138" s="8"/>
    </row>
    <row r="139" spans="3:26" ht="15" customHeight="1" x14ac:dyDescent="0.25">
      <c r="C139" s="15" t="s">
        <v>24</v>
      </c>
      <c r="D139" s="5">
        <v>9</v>
      </c>
      <c r="E139" s="6">
        <v>4</v>
      </c>
      <c r="F139" s="6">
        <f t="shared" si="4"/>
        <v>18</v>
      </c>
      <c r="G139" s="16">
        <v>45207</v>
      </c>
      <c r="H139" s="8"/>
      <c r="I139" s="35"/>
      <c r="J139" s="35"/>
      <c r="K139" s="6"/>
      <c r="L139" s="8"/>
      <c r="M139" s="8"/>
      <c r="N139" s="8"/>
      <c r="O139" s="8"/>
      <c r="P139" s="8"/>
      <c r="Q139" s="8"/>
      <c r="R139" s="8">
        <v>7</v>
      </c>
      <c r="S139" s="8">
        <f t="shared" si="3"/>
        <v>0</v>
      </c>
      <c r="T139" s="7"/>
      <c r="U139" s="7"/>
      <c r="V139" s="8"/>
      <c r="W139" s="8"/>
      <c r="X139" s="8"/>
      <c r="Y139" s="8"/>
      <c r="Z139" s="8"/>
    </row>
    <row r="140" spans="3:26" ht="15" customHeight="1" x14ac:dyDescent="0.25">
      <c r="C140" s="15" t="s">
        <v>24</v>
      </c>
      <c r="D140" s="5">
        <v>10</v>
      </c>
      <c r="E140" s="6">
        <v>4</v>
      </c>
      <c r="F140" s="6">
        <f t="shared" si="4"/>
        <v>18</v>
      </c>
      <c r="G140" s="16">
        <v>45207</v>
      </c>
      <c r="H140" s="8"/>
      <c r="I140" s="35"/>
      <c r="J140" s="35"/>
      <c r="K140" s="6"/>
      <c r="L140" s="8"/>
      <c r="M140" s="8"/>
      <c r="N140" s="8"/>
      <c r="O140" s="8"/>
      <c r="P140" s="8"/>
      <c r="Q140" s="8"/>
      <c r="R140" s="8">
        <v>8</v>
      </c>
      <c r="S140" s="8">
        <f t="shared" si="3"/>
        <v>0</v>
      </c>
      <c r="T140" s="7"/>
      <c r="U140" s="7"/>
      <c r="V140" s="8"/>
      <c r="W140" s="8"/>
      <c r="X140" s="8"/>
      <c r="Y140" s="8"/>
      <c r="Z140" s="8"/>
    </row>
    <row r="141" spans="3:26" ht="15" customHeight="1" x14ac:dyDescent="0.25">
      <c r="C141" s="15" t="s">
        <v>25</v>
      </c>
      <c r="D141" s="5">
        <v>1</v>
      </c>
      <c r="E141" s="6">
        <v>4</v>
      </c>
      <c r="F141" s="6">
        <f t="shared" si="4"/>
        <v>18</v>
      </c>
      <c r="G141" s="16">
        <v>45207</v>
      </c>
      <c r="H141" s="8"/>
      <c r="I141" s="35"/>
      <c r="J141" s="35"/>
      <c r="K141" s="6"/>
      <c r="L141" s="8"/>
      <c r="M141" s="8"/>
      <c r="N141" s="8"/>
      <c r="O141" s="8"/>
      <c r="P141" s="8"/>
      <c r="Q141" s="8"/>
      <c r="R141" s="8">
        <v>13</v>
      </c>
      <c r="S141" s="8">
        <f t="shared" si="3"/>
        <v>0</v>
      </c>
      <c r="T141" s="7"/>
      <c r="U141" s="7"/>
      <c r="V141" s="8"/>
      <c r="W141" s="8"/>
      <c r="X141" s="8"/>
      <c r="Y141" s="8"/>
      <c r="Z141" s="8"/>
    </row>
    <row r="142" spans="3:26" ht="15" customHeight="1" x14ac:dyDescent="0.25">
      <c r="C142" s="15" t="s">
        <v>25</v>
      </c>
      <c r="D142" s="5">
        <v>2</v>
      </c>
      <c r="E142" s="6">
        <v>4</v>
      </c>
      <c r="F142" s="6">
        <f t="shared" si="4"/>
        <v>18</v>
      </c>
      <c r="G142" s="16">
        <v>45207</v>
      </c>
      <c r="H142" s="8"/>
      <c r="I142" s="35"/>
      <c r="J142" s="35"/>
      <c r="K142" s="6"/>
      <c r="L142" s="8"/>
      <c r="M142" s="8"/>
      <c r="N142" s="8"/>
      <c r="O142" s="8"/>
      <c r="P142" s="8"/>
      <c r="Q142" s="8"/>
      <c r="R142" s="8">
        <v>12</v>
      </c>
      <c r="S142" s="8">
        <f t="shared" si="3"/>
        <v>1</v>
      </c>
      <c r="T142" s="7"/>
      <c r="U142" s="7"/>
      <c r="V142" s="8"/>
      <c r="W142" s="8"/>
      <c r="X142" s="8"/>
      <c r="Y142" s="8"/>
      <c r="Z142" s="8"/>
    </row>
    <row r="143" spans="3:26" ht="15" customHeight="1" x14ac:dyDescent="0.25">
      <c r="C143" s="15" t="s">
        <v>25</v>
      </c>
      <c r="D143" s="5">
        <v>3</v>
      </c>
      <c r="E143" s="6">
        <v>4</v>
      </c>
      <c r="F143" s="6">
        <f t="shared" si="4"/>
        <v>18</v>
      </c>
      <c r="G143" s="16">
        <v>45207</v>
      </c>
      <c r="H143" s="8"/>
      <c r="I143" s="35"/>
      <c r="J143" s="35"/>
      <c r="K143" s="6"/>
      <c r="L143" s="8"/>
      <c r="M143" s="8"/>
      <c r="N143" s="8"/>
      <c r="O143" s="8"/>
      <c r="P143" s="8"/>
      <c r="Q143" s="8"/>
      <c r="R143" s="8">
        <v>12</v>
      </c>
      <c r="S143" s="8">
        <f t="shared" si="3"/>
        <v>0</v>
      </c>
      <c r="T143" s="7"/>
      <c r="U143" s="7"/>
      <c r="V143" s="8"/>
      <c r="W143" s="8"/>
      <c r="X143" s="8"/>
      <c r="Y143" s="8"/>
      <c r="Z143" s="8"/>
    </row>
    <row r="144" spans="3:26" ht="15" customHeight="1" x14ac:dyDescent="0.25">
      <c r="C144" s="15" t="s">
        <v>25</v>
      </c>
      <c r="D144" s="5">
        <v>4</v>
      </c>
      <c r="E144" s="6">
        <v>4</v>
      </c>
      <c r="F144" s="6">
        <f t="shared" si="4"/>
        <v>18</v>
      </c>
      <c r="G144" s="16">
        <v>45207</v>
      </c>
      <c r="H144" s="8"/>
      <c r="I144" s="35"/>
      <c r="J144" s="35"/>
      <c r="K144" s="6"/>
      <c r="L144" s="8"/>
      <c r="M144" s="8"/>
      <c r="N144" s="8"/>
      <c r="O144" s="8"/>
      <c r="P144" s="8"/>
      <c r="Q144" s="8"/>
      <c r="R144" s="8">
        <v>12</v>
      </c>
      <c r="S144" s="8">
        <f t="shared" si="3"/>
        <v>1</v>
      </c>
      <c r="T144" s="7"/>
      <c r="U144" s="7"/>
      <c r="V144" s="8"/>
      <c r="W144" s="8"/>
      <c r="X144" s="8"/>
      <c r="Y144" s="8"/>
      <c r="Z144" s="8"/>
    </row>
    <row r="145" spans="3:26" ht="15" customHeight="1" x14ac:dyDescent="0.25">
      <c r="C145" s="15" t="s">
        <v>25</v>
      </c>
      <c r="D145" s="5">
        <v>5</v>
      </c>
      <c r="E145" s="6">
        <v>4</v>
      </c>
      <c r="F145" s="6">
        <f t="shared" si="4"/>
        <v>18</v>
      </c>
      <c r="G145" s="16">
        <v>45207</v>
      </c>
      <c r="H145" s="8"/>
      <c r="I145" s="35"/>
      <c r="J145" s="35"/>
      <c r="K145" s="6"/>
      <c r="L145" s="8"/>
      <c r="M145" s="8"/>
      <c r="N145" s="8"/>
      <c r="O145" s="8"/>
      <c r="P145" s="8"/>
      <c r="Q145" s="8"/>
      <c r="R145" s="8">
        <v>13</v>
      </c>
      <c r="S145" s="8">
        <f t="shared" si="3"/>
        <v>2</v>
      </c>
      <c r="T145" s="7"/>
      <c r="U145" s="7"/>
      <c r="V145" s="8"/>
      <c r="W145" s="8"/>
      <c r="X145" s="8"/>
      <c r="Y145" s="8"/>
      <c r="Z145" s="8"/>
    </row>
    <row r="146" spans="3:26" ht="15" customHeight="1" x14ac:dyDescent="0.25">
      <c r="C146" s="15" t="s">
        <v>26</v>
      </c>
      <c r="D146" s="5">
        <v>1</v>
      </c>
      <c r="E146" s="6">
        <v>4</v>
      </c>
      <c r="F146" s="6">
        <f t="shared" si="4"/>
        <v>18</v>
      </c>
      <c r="G146" s="16">
        <v>45207</v>
      </c>
      <c r="H146" s="8"/>
      <c r="I146" s="35"/>
      <c r="J146" s="35"/>
      <c r="K146" s="6"/>
      <c r="L146" s="8"/>
      <c r="M146" s="8"/>
      <c r="N146" s="8"/>
      <c r="O146" s="8"/>
      <c r="P146" s="8"/>
      <c r="Q146" s="8"/>
      <c r="R146" s="8">
        <v>27</v>
      </c>
      <c r="S146" s="8">
        <f t="shared" si="3"/>
        <v>2</v>
      </c>
      <c r="T146" s="7"/>
      <c r="U146" s="7"/>
      <c r="V146" s="8"/>
      <c r="W146" s="8"/>
      <c r="X146" s="8"/>
      <c r="Y146" s="8"/>
      <c r="Z146" s="8"/>
    </row>
    <row r="147" spans="3:26" ht="15" customHeight="1" x14ac:dyDescent="0.25">
      <c r="C147" s="15" t="s">
        <v>26</v>
      </c>
      <c r="D147" s="5">
        <v>2</v>
      </c>
      <c r="E147" s="6">
        <v>4</v>
      </c>
      <c r="F147" s="6">
        <f t="shared" si="4"/>
        <v>18</v>
      </c>
      <c r="G147" s="16">
        <v>45207</v>
      </c>
      <c r="H147" s="8"/>
      <c r="I147" s="35"/>
      <c r="J147" s="35"/>
      <c r="K147" s="6"/>
      <c r="L147" s="8"/>
      <c r="M147" s="8"/>
      <c r="N147" s="8"/>
      <c r="O147" s="8"/>
      <c r="P147" s="8"/>
      <c r="Q147" s="8"/>
      <c r="R147" s="8">
        <v>28</v>
      </c>
      <c r="S147" s="8">
        <f t="shared" si="3"/>
        <v>1</v>
      </c>
      <c r="T147" s="7"/>
      <c r="U147" s="7"/>
      <c r="V147" s="8"/>
      <c r="W147" s="8"/>
      <c r="X147" s="8"/>
      <c r="Y147" s="8"/>
      <c r="Z147" s="8"/>
    </row>
    <row r="148" spans="3:26" ht="15" customHeight="1" x14ac:dyDescent="0.25">
      <c r="C148" s="17" t="s">
        <v>26</v>
      </c>
      <c r="D148" s="9">
        <v>3</v>
      </c>
      <c r="E148" s="11">
        <v>4</v>
      </c>
      <c r="F148" s="11">
        <f t="shared" si="4"/>
        <v>18</v>
      </c>
      <c r="G148" s="18">
        <v>45207</v>
      </c>
      <c r="H148" s="10"/>
      <c r="I148" s="36"/>
      <c r="J148" s="36"/>
      <c r="K148" s="11"/>
      <c r="L148" s="10"/>
      <c r="M148" s="10"/>
      <c r="N148" s="10"/>
      <c r="O148" s="10"/>
      <c r="P148" s="10"/>
      <c r="Q148" s="10"/>
      <c r="R148" s="10">
        <v>27</v>
      </c>
      <c r="S148" s="10">
        <f t="shared" si="3"/>
        <v>1</v>
      </c>
      <c r="T148" s="12"/>
      <c r="U148" s="12"/>
      <c r="V148" s="10"/>
      <c r="W148" s="10"/>
      <c r="X148" s="10"/>
      <c r="Y148" s="10"/>
      <c r="Z148" s="10"/>
    </row>
    <row r="149" spans="3:26" ht="15" customHeight="1" x14ac:dyDescent="0.25">
      <c r="C149" s="19" t="s">
        <v>17</v>
      </c>
      <c r="D149" s="20">
        <v>1</v>
      </c>
      <c r="E149" s="21">
        <v>5</v>
      </c>
      <c r="F149" s="21">
        <f t="shared" si="4"/>
        <v>19</v>
      </c>
      <c r="G149" s="22">
        <v>45208</v>
      </c>
      <c r="H149" s="21"/>
      <c r="I149" s="32"/>
      <c r="J149" s="32"/>
      <c r="K149" s="21"/>
      <c r="L149" s="21"/>
      <c r="M149" s="21"/>
      <c r="N149" s="21"/>
      <c r="O149" s="21"/>
      <c r="P149" s="21"/>
      <c r="Q149" s="21"/>
      <c r="R149" s="21">
        <v>8</v>
      </c>
      <c r="S149" s="21">
        <f t="shared" si="3"/>
        <v>0</v>
      </c>
      <c r="T149" s="29"/>
      <c r="U149" s="29"/>
      <c r="V149" s="30"/>
      <c r="W149" s="30"/>
      <c r="X149" s="30"/>
      <c r="Y149" s="30"/>
      <c r="Z149" s="30"/>
    </row>
    <row r="150" spans="3:26" ht="15" customHeight="1" x14ac:dyDescent="0.25">
      <c r="C150" s="19" t="s">
        <v>17</v>
      </c>
      <c r="D150" s="20">
        <v>2</v>
      </c>
      <c r="E150" s="21">
        <v>5</v>
      </c>
      <c r="F150" s="21">
        <f t="shared" si="4"/>
        <v>19</v>
      </c>
      <c r="G150" s="22">
        <v>45208</v>
      </c>
      <c r="H150" s="21"/>
      <c r="I150" s="32"/>
      <c r="J150" s="32"/>
      <c r="K150" s="21"/>
      <c r="L150" s="21"/>
      <c r="M150" s="21"/>
      <c r="N150" s="21"/>
      <c r="O150" s="21"/>
      <c r="P150" s="21"/>
      <c r="Q150" s="21"/>
      <c r="R150" s="21">
        <v>6</v>
      </c>
      <c r="S150" s="21">
        <f t="shared" si="3"/>
        <v>0</v>
      </c>
      <c r="T150" s="29"/>
      <c r="U150" s="29"/>
      <c r="V150" s="30"/>
      <c r="W150" s="30"/>
      <c r="X150" s="30"/>
      <c r="Y150" s="30"/>
      <c r="Z150" s="30"/>
    </row>
    <row r="151" spans="3:26" ht="15" customHeight="1" x14ac:dyDescent="0.25">
      <c r="C151" s="19" t="s">
        <v>17</v>
      </c>
      <c r="D151" s="20">
        <v>3</v>
      </c>
      <c r="E151" s="21">
        <v>5</v>
      </c>
      <c r="F151" s="21">
        <f t="shared" si="4"/>
        <v>19</v>
      </c>
      <c r="G151" s="22">
        <v>45208</v>
      </c>
      <c r="H151" s="21"/>
      <c r="I151" s="32"/>
      <c r="J151" s="32"/>
      <c r="K151" s="21"/>
      <c r="L151" s="21"/>
      <c r="M151" s="21"/>
      <c r="N151" s="21"/>
      <c r="O151" s="21"/>
      <c r="P151" s="21"/>
      <c r="Q151" s="21"/>
      <c r="R151" s="21">
        <v>7</v>
      </c>
      <c r="S151" s="21">
        <f t="shared" si="3"/>
        <v>0</v>
      </c>
      <c r="T151" s="29"/>
      <c r="U151" s="29"/>
      <c r="V151" s="30"/>
      <c r="W151" s="30"/>
      <c r="X151" s="30"/>
      <c r="Y151" s="30"/>
      <c r="Z151" s="30"/>
    </row>
    <row r="152" spans="3:26" ht="15" customHeight="1" x14ac:dyDescent="0.25">
      <c r="C152" s="19" t="s">
        <v>17</v>
      </c>
      <c r="D152" s="20">
        <v>4</v>
      </c>
      <c r="E152" s="21">
        <v>5</v>
      </c>
      <c r="F152" s="21">
        <f t="shared" si="4"/>
        <v>19</v>
      </c>
      <c r="G152" s="22">
        <v>45208</v>
      </c>
      <c r="H152" s="21"/>
      <c r="I152" s="32"/>
      <c r="J152" s="32"/>
      <c r="K152" s="21"/>
      <c r="L152" s="21"/>
      <c r="M152" s="21"/>
      <c r="N152" s="21"/>
      <c r="O152" s="21"/>
      <c r="P152" s="21"/>
      <c r="Q152" s="21"/>
      <c r="R152" s="21">
        <v>5</v>
      </c>
      <c r="S152" s="21">
        <f t="shared" si="3"/>
        <v>0</v>
      </c>
      <c r="T152" s="29"/>
      <c r="U152" s="29"/>
      <c r="V152" s="30"/>
      <c r="W152" s="30"/>
      <c r="X152" s="30"/>
      <c r="Y152" s="30"/>
      <c r="Z152" s="30"/>
    </row>
    <row r="153" spans="3:26" ht="15" customHeight="1" x14ac:dyDescent="0.25">
      <c r="C153" s="19" t="s">
        <v>17</v>
      </c>
      <c r="D153" s="20">
        <v>5</v>
      </c>
      <c r="E153" s="21">
        <v>5</v>
      </c>
      <c r="F153" s="21">
        <f t="shared" si="4"/>
        <v>19</v>
      </c>
      <c r="G153" s="22">
        <v>45208</v>
      </c>
      <c r="H153" s="21"/>
      <c r="I153" s="32"/>
      <c r="J153" s="32"/>
      <c r="K153" s="21"/>
      <c r="L153" s="21"/>
      <c r="M153" s="21"/>
      <c r="N153" s="21"/>
      <c r="O153" s="21"/>
      <c r="P153" s="21"/>
      <c r="Q153" s="21"/>
      <c r="R153" s="21">
        <v>7</v>
      </c>
      <c r="S153" s="21">
        <f t="shared" si="3"/>
        <v>0</v>
      </c>
      <c r="T153" s="29"/>
      <c r="U153" s="29"/>
      <c r="V153" s="30"/>
      <c r="W153" s="30"/>
      <c r="X153" s="30"/>
      <c r="Y153" s="30"/>
      <c r="Z153" s="30"/>
    </row>
    <row r="154" spans="3:26" ht="15" customHeight="1" x14ac:dyDescent="0.25">
      <c r="C154" s="19" t="s">
        <v>17</v>
      </c>
      <c r="D154" s="20">
        <v>6</v>
      </c>
      <c r="E154" s="21">
        <v>5</v>
      </c>
      <c r="F154" s="21">
        <f t="shared" si="4"/>
        <v>19</v>
      </c>
      <c r="G154" s="22">
        <v>45208</v>
      </c>
      <c r="H154" s="21"/>
      <c r="I154" s="32"/>
      <c r="J154" s="32"/>
      <c r="K154" s="21"/>
      <c r="L154" s="21"/>
      <c r="M154" s="21"/>
      <c r="N154" s="21"/>
      <c r="O154" s="21"/>
      <c r="P154" s="21"/>
      <c r="Q154" s="21"/>
      <c r="R154" s="21">
        <v>8</v>
      </c>
      <c r="S154" s="21">
        <f t="shared" si="3"/>
        <v>0</v>
      </c>
      <c r="T154" s="29"/>
      <c r="U154" s="29"/>
      <c r="V154" s="30"/>
      <c r="W154" s="30"/>
      <c r="X154" s="30"/>
      <c r="Y154" s="30"/>
      <c r="Z154" s="30"/>
    </row>
    <row r="155" spans="3:26" ht="15" customHeight="1" x14ac:dyDescent="0.25">
      <c r="C155" s="19" t="s">
        <v>17</v>
      </c>
      <c r="D155" s="20">
        <v>7</v>
      </c>
      <c r="E155" s="21">
        <v>5</v>
      </c>
      <c r="F155" s="21">
        <f t="shared" si="4"/>
        <v>19</v>
      </c>
      <c r="G155" s="22">
        <v>45208</v>
      </c>
      <c r="H155" s="21"/>
      <c r="I155" s="32"/>
      <c r="J155" s="32"/>
      <c r="K155" s="21"/>
      <c r="L155" s="21"/>
      <c r="M155" s="21"/>
      <c r="N155" s="31"/>
      <c r="O155" s="31"/>
      <c r="P155" s="31"/>
      <c r="Q155" s="31"/>
      <c r="R155" s="21">
        <v>7</v>
      </c>
      <c r="S155" s="21">
        <f t="shared" si="3"/>
        <v>1</v>
      </c>
      <c r="T155" s="29"/>
      <c r="U155" s="29"/>
      <c r="V155" s="30"/>
      <c r="W155" s="30"/>
      <c r="X155" s="30"/>
      <c r="Y155" s="30"/>
      <c r="Z155" s="30"/>
    </row>
    <row r="156" spans="3:26" ht="15" customHeight="1" x14ac:dyDescent="0.25">
      <c r="C156" s="19" t="s">
        <v>17</v>
      </c>
      <c r="D156" s="20">
        <v>8</v>
      </c>
      <c r="E156" s="21">
        <v>5</v>
      </c>
      <c r="F156" s="21">
        <f t="shared" si="4"/>
        <v>19</v>
      </c>
      <c r="G156" s="22">
        <v>45208</v>
      </c>
      <c r="H156" s="21"/>
      <c r="I156" s="33"/>
      <c r="J156" s="33"/>
      <c r="K156" s="21"/>
      <c r="L156" s="21"/>
      <c r="M156" s="21"/>
      <c r="N156" s="31"/>
      <c r="O156" s="31"/>
      <c r="P156" s="31"/>
      <c r="Q156" s="31"/>
      <c r="R156" s="21">
        <v>5</v>
      </c>
      <c r="S156" s="21">
        <f t="shared" si="3"/>
        <v>1</v>
      </c>
      <c r="T156" s="29"/>
      <c r="U156" s="29"/>
      <c r="V156" s="30"/>
      <c r="W156" s="30"/>
      <c r="X156" s="30"/>
      <c r="Y156" s="30"/>
      <c r="Z156" s="30"/>
    </row>
    <row r="157" spans="3:26" ht="15" customHeight="1" x14ac:dyDescent="0.25">
      <c r="C157" s="19" t="s">
        <v>17</v>
      </c>
      <c r="D157" s="20">
        <v>9</v>
      </c>
      <c r="E157" s="21">
        <v>5</v>
      </c>
      <c r="F157" s="21">
        <f t="shared" si="4"/>
        <v>19</v>
      </c>
      <c r="G157" s="22">
        <v>45208</v>
      </c>
      <c r="H157" s="21"/>
      <c r="I157" s="33"/>
      <c r="J157" s="33"/>
      <c r="K157" s="21"/>
      <c r="L157" s="21"/>
      <c r="M157" s="21"/>
      <c r="N157" s="31"/>
      <c r="O157" s="31"/>
      <c r="P157" s="31"/>
      <c r="Q157" s="31"/>
      <c r="R157" s="21">
        <v>8</v>
      </c>
      <c r="S157" s="21">
        <f t="shared" si="3"/>
        <v>0</v>
      </c>
      <c r="T157" s="29"/>
      <c r="U157" s="29"/>
      <c r="V157" s="30"/>
      <c r="W157" s="30"/>
      <c r="X157" s="30"/>
      <c r="Y157" s="30"/>
      <c r="Z157" s="30"/>
    </row>
    <row r="158" spans="3:26" ht="15" customHeight="1" x14ac:dyDescent="0.25">
      <c r="C158" s="19" t="s">
        <v>17</v>
      </c>
      <c r="D158" s="20">
        <v>10</v>
      </c>
      <c r="E158" s="21">
        <v>5</v>
      </c>
      <c r="F158" s="21">
        <f t="shared" si="4"/>
        <v>19</v>
      </c>
      <c r="G158" s="22">
        <v>45208</v>
      </c>
      <c r="H158" s="21"/>
      <c r="I158" s="33"/>
      <c r="J158" s="33"/>
      <c r="K158" s="21"/>
      <c r="L158" s="21"/>
      <c r="M158" s="21"/>
      <c r="N158" s="31"/>
      <c r="O158" s="31"/>
      <c r="P158" s="31"/>
      <c r="Q158" s="31"/>
      <c r="R158" s="21">
        <v>7</v>
      </c>
      <c r="S158" s="21">
        <f t="shared" si="3"/>
        <v>0</v>
      </c>
      <c r="T158" s="29"/>
      <c r="U158" s="29"/>
      <c r="V158" s="30"/>
      <c r="W158" s="30"/>
      <c r="X158" s="30"/>
      <c r="Y158" s="30"/>
      <c r="Z158" s="30"/>
    </row>
    <row r="159" spans="3:26" ht="15" customHeight="1" x14ac:dyDescent="0.25">
      <c r="C159" s="19" t="s">
        <v>18</v>
      </c>
      <c r="D159" s="20">
        <v>1</v>
      </c>
      <c r="E159" s="21">
        <v>5</v>
      </c>
      <c r="F159" s="21">
        <f t="shared" si="4"/>
        <v>19</v>
      </c>
      <c r="G159" s="22">
        <v>45208</v>
      </c>
      <c r="H159" s="21"/>
      <c r="I159" s="33"/>
      <c r="J159" s="33"/>
      <c r="K159" s="21"/>
      <c r="L159" s="21"/>
      <c r="M159" s="21"/>
      <c r="N159" s="31"/>
      <c r="O159" s="31"/>
      <c r="P159" s="31"/>
      <c r="Q159" s="31"/>
      <c r="R159" s="21">
        <v>14</v>
      </c>
      <c r="S159" s="21">
        <f t="shared" si="3"/>
        <v>0</v>
      </c>
      <c r="T159" s="29"/>
      <c r="U159" s="29"/>
      <c r="V159" s="30"/>
      <c r="W159" s="30"/>
      <c r="X159" s="30"/>
      <c r="Y159" s="30"/>
      <c r="Z159" s="30"/>
    </row>
    <row r="160" spans="3:26" ht="15" customHeight="1" x14ac:dyDescent="0.25">
      <c r="C160" s="19" t="s">
        <v>18</v>
      </c>
      <c r="D160" s="20">
        <v>2</v>
      </c>
      <c r="E160" s="21">
        <v>5</v>
      </c>
      <c r="F160" s="21">
        <f t="shared" si="4"/>
        <v>19</v>
      </c>
      <c r="G160" s="22">
        <v>45208</v>
      </c>
      <c r="H160" s="21"/>
      <c r="I160" s="33"/>
      <c r="J160" s="33"/>
      <c r="K160" s="21"/>
      <c r="L160" s="21"/>
      <c r="M160" s="21"/>
      <c r="N160" s="31"/>
      <c r="O160" s="31"/>
      <c r="P160" s="31"/>
      <c r="Q160" s="31"/>
      <c r="R160" s="21">
        <v>15</v>
      </c>
      <c r="S160" s="21">
        <f t="shared" si="3"/>
        <v>0</v>
      </c>
      <c r="T160" s="29"/>
      <c r="U160" s="29"/>
      <c r="V160" s="30"/>
      <c r="W160" s="30"/>
      <c r="X160" s="30"/>
      <c r="Y160" s="30"/>
      <c r="Z160" s="30"/>
    </row>
    <row r="161" spans="3:26" ht="15" customHeight="1" x14ac:dyDescent="0.25">
      <c r="C161" s="19" t="s">
        <v>18</v>
      </c>
      <c r="D161" s="20">
        <v>3</v>
      </c>
      <c r="E161" s="21">
        <v>5</v>
      </c>
      <c r="F161" s="21">
        <f t="shared" si="4"/>
        <v>19</v>
      </c>
      <c r="G161" s="22">
        <v>45208</v>
      </c>
      <c r="H161" s="30"/>
      <c r="I161" s="33"/>
      <c r="J161" s="33"/>
      <c r="K161" s="21"/>
      <c r="L161" s="30"/>
      <c r="M161" s="30"/>
      <c r="N161" s="30"/>
      <c r="O161" s="30"/>
      <c r="P161" s="30"/>
      <c r="Q161" s="30"/>
      <c r="R161" s="30">
        <v>15</v>
      </c>
      <c r="S161" s="30">
        <f t="shared" si="3"/>
        <v>1</v>
      </c>
      <c r="T161" s="29"/>
      <c r="U161" s="29"/>
      <c r="V161" s="30"/>
      <c r="W161" s="30"/>
      <c r="X161" s="30"/>
      <c r="Y161" s="30"/>
      <c r="Z161" s="30"/>
    </row>
    <row r="162" spans="3:26" ht="15" customHeight="1" x14ac:dyDescent="0.25">
      <c r="C162" s="19" t="s">
        <v>18</v>
      </c>
      <c r="D162" s="20">
        <v>4</v>
      </c>
      <c r="E162" s="21">
        <v>5</v>
      </c>
      <c r="F162" s="21">
        <f t="shared" si="4"/>
        <v>19</v>
      </c>
      <c r="G162" s="22">
        <v>45208</v>
      </c>
      <c r="H162" s="30"/>
      <c r="I162" s="33"/>
      <c r="J162" s="33"/>
      <c r="K162" s="21"/>
      <c r="L162" s="30"/>
      <c r="M162" s="30"/>
      <c r="N162" s="30"/>
      <c r="O162" s="30"/>
      <c r="P162" s="30"/>
      <c r="Q162" s="30"/>
      <c r="R162" s="30">
        <v>14</v>
      </c>
      <c r="S162" s="30">
        <f t="shared" si="3"/>
        <v>0</v>
      </c>
      <c r="T162" s="29"/>
      <c r="U162" s="29"/>
      <c r="V162" s="30"/>
      <c r="W162" s="30"/>
      <c r="X162" s="30"/>
      <c r="Y162" s="30"/>
      <c r="Z162" s="30"/>
    </row>
    <row r="163" spans="3:26" ht="15" customHeight="1" x14ac:dyDescent="0.25">
      <c r="C163" s="19" t="s">
        <v>18</v>
      </c>
      <c r="D163" s="20">
        <v>5</v>
      </c>
      <c r="E163" s="21">
        <v>5</v>
      </c>
      <c r="F163" s="21">
        <f t="shared" si="4"/>
        <v>19</v>
      </c>
      <c r="G163" s="22">
        <v>45208</v>
      </c>
      <c r="H163" s="30"/>
      <c r="I163" s="33"/>
      <c r="J163" s="33"/>
      <c r="K163" s="21"/>
      <c r="L163" s="30"/>
      <c r="M163" s="30"/>
      <c r="N163" s="30"/>
      <c r="O163" s="30"/>
      <c r="P163" s="30"/>
      <c r="Q163" s="30"/>
      <c r="R163" s="30">
        <v>13</v>
      </c>
      <c r="S163" s="30">
        <f t="shared" si="3"/>
        <v>0</v>
      </c>
      <c r="T163" s="29"/>
      <c r="U163" s="29"/>
      <c r="V163" s="30"/>
      <c r="W163" s="30"/>
      <c r="X163" s="30"/>
      <c r="Y163" s="30"/>
      <c r="Z163" s="30"/>
    </row>
    <row r="164" spans="3:26" ht="15" customHeight="1" x14ac:dyDescent="0.25">
      <c r="C164" s="19" t="s">
        <v>20</v>
      </c>
      <c r="D164" s="20">
        <v>1</v>
      </c>
      <c r="E164" s="21">
        <v>5</v>
      </c>
      <c r="F164" s="21">
        <f t="shared" si="4"/>
        <v>19</v>
      </c>
      <c r="G164" s="22">
        <v>45208</v>
      </c>
      <c r="H164" s="30"/>
      <c r="I164" s="33"/>
      <c r="J164" s="33"/>
      <c r="K164" s="21"/>
      <c r="L164" s="30"/>
      <c r="M164" s="30"/>
      <c r="N164" s="30"/>
      <c r="O164" s="30"/>
      <c r="P164" s="30"/>
      <c r="Q164" s="30"/>
      <c r="R164" s="30">
        <v>23</v>
      </c>
      <c r="S164" s="30">
        <f t="shared" si="3"/>
        <v>4</v>
      </c>
      <c r="T164" s="29"/>
      <c r="U164" s="29"/>
      <c r="V164" s="30"/>
      <c r="W164" s="30"/>
      <c r="X164" s="30"/>
      <c r="Y164" s="30"/>
      <c r="Z164" s="30"/>
    </row>
    <row r="165" spans="3:26" ht="15" customHeight="1" x14ac:dyDescent="0.25">
      <c r="C165" s="19" t="s">
        <v>20</v>
      </c>
      <c r="D165" s="20">
        <v>2</v>
      </c>
      <c r="E165" s="21">
        <v>5</v>
      </c>
      <c r="F165" s="21">
        <f t="shared" si="4"/>
        <v>19</v>
      </c>
      <c r="G165" s="22">
        <v>45208</v>
      </c>
      <c r="H165" s="30"/>
      <c r="I165" s="33"/>
      <c r="J165" s="33"/>
      <c r="K165" s="21"/>
      <c r="L165" s="30"/>
      <c r="M165" s="30"/>
      <c r="N165" s="30"/>
      <c r="O165" s="30"/>
      <c r="P165" s="30"/>
      <c r="Q165" s="30"/>
      <c r="R165" s="30">
        <v>25</v>
      </c>
      <c r="S165" s="30">
        <f t="shared" si="3"/>
        <v>5</v>
      </c>
      <c r="T165" s="29"/>
      <c r="U165" s="29"/>
      <c r="V165" s="30"/>
      <c r="W165" s="30"/>
      <c r="X165" s="30"/>
      <c r="Y165" s="30"/>
      <c r="Z165" s="30"/>
    </row>
    <row r="166" spans="3:26" ht="15" customHeight="1" x14ac:dyDescent="0.25">
      <c r="C166" s="19" t="s">
        <v>20</v>
      </c>
      <c r="D166" s="20">
        <v>3</v>
      </c>
      <c r="E166" s="21">
        <v>5</v>
      </c>
      <c r="F166" s="21">
        <f t="shared" si="4"/>
        <v>19</v>
      </c>
      <c r="G166" s="22">
        <v>45208</v>
      </c>
      <c r="H166" s="30"/>
      <c r="I166" s="33"/>
      <c r="J166" s="33"/>
      <c r="K166" s="21"/>
      <c r="L166" s="30"/>
      <c r="M166" s="30"/>
      <c r="N166" s="30"/>
      <c r="O166" s="30"/>
      <c r="P166" s="30"/>
      <c r="Q166" s="30"/>
      <c r="R166" s="30">
        <v>26</v>
      </c>
      <c r="S166" s="30">
        <f t="shared" si="3"/>
        <v>2</v>
      </c>
      <c r="T166" s="29"/>
      <c r="U166" s="29"/>
      <c r="V166" s="30"/>
      <c r="W166" s="30"/>
      <c r="X166" s="30"/>
      <c r="Y166" s="30"/>
      <c r="Z166" s="30"/>
    </row>
    <row r="167" spans="3:26" ht="15" customHeight="1" x14ac:dyDescent="0.25">
      <c r="C167" s="23" t="s">
        <v>24</v>
      </c>
      <c r="D167" s="24">
        <v>1</v>
      </c>
      <c r="E167" s="25">
        <v>5</v>
      </c>
      <c r="F167" s="25">
        <f t="shared" si="4"/>
        <v>19</v>
      </c>
      <c r="G167" s="26">
        <v>45208</v>
      </c>
      <c r="H167" s="27"/>
      <c r="I167" s="34"/>
      <c r="J167" s="34"/>
      <c r="K167" s="25"/>
      <c r="L167" s="27"/>
      <c r="M167" s="27"/>
      <c r="N167" s="27"/>
      <c r="O167" s="27"/>
      <c r="P167" s="27"/>
      <c r="Q167" s="27"/>
      <c r="R167" s="27">
        <v>8</v>
      </c>
      <c r="S167" s="27">
        <f t="shared" si="3"/>
        <v>0</v>
      </c>
      <c r="T167" s="28"/>
      <c r="U167" s="28"/>
      <c r="V167" s="27"/>
      <c r="W167" s="27"/>
      <c r="X167" s="27"/>
      <c r="Y167" s="27"/>
      <c r="Z167" s="27"/>
    </row>
    <row r="168" spans="3:26" ht="15" customHeight="1" x14ac:dyDescent="0.25">
      <c r="C168" s="15" t="s">
        <v>24</v>
      </c>
      <c r="D168" s="5">
        <v>2</v>
      </c>
      <c r="E168" s="6">
        <v>5</v>
      </c>
      <c r="F168" s="6">
        <f t="shared" si="4"/>
        <v>19</v>
      </c>
      <c r="G168" s="16">
        <v>45208</v>
      </c>
      <c r="H168" s="8"/>
      <c r="I168" s="35"/>
      <c r="J168" s="35"/>
      <c r="K168" s="6"/>
      <c r="L168" s="8"/>
      <c r="M168" s="8"/>
      <c r="N168" s="8"/>
      <c r="O168" s="8"/>
      <c r="P168" s="8"/>
      <c r="Q168" s="8"/>
      <c r="R168" s="8">
        <v>8</v>
      </c>
      <c r="S168" s="8">
        <f t="shared" si="3"/>
        <v>0</v>
      </c>
      <c r="T168" s="7"/>
      <c r="U168" s="7"/>
      <c r="V168" s="8"/>
      <c r="W168" s="8"/>
      <c r="X168" s="8"/>
      <c r="Y168" s="8"/>
      <c r="Z168" s="8"/>
    </row>
    <row r="169" spans="3:26" ht="15" customHeight="1" x14ac:dyDescent="0.25">
      <c r="C169" s="15" t="s">
        <v>24</v>
      </c>
      <c r="D169" s="5">
        <v>3</v>
      </c>
      <c r="E169" s="6">
        <v>5</v>
      </c>
      <c r="F169" s="6">
        <f t="shared" si="4"/>
        <v>19</v>
      </c>
      <c r="G169" s="16">
        <v>45208</v>
      </c>
      <c r="H169" s="8"/>
      <c r="I169" s="35"/>
      <c r="J169" s="35"/>
      <c r="K169" s="6"/>
      <c r="L169" s="8"/>
      <c r="M169" s="8"/>
      <c r="N169" s="8"/>
      <c r="O169" s="8"/>
      <c r="P169" s="8"/>
      <c r="Q169" s="8"/>
      <c r="R169" s="8">
        <v>6</v>
      </c>
      <c r="S169" s="8">
        <f t="shared" ref="S169:S232" si="5">R133-R169</f>
        <v>0</v>
      </c>
      <c r="T169" s="7"/>
      <c r="U169" s="7"/>
      <c r="V169" s="8"/>
      <c r="W169" s="8"/>
      <c r="X169" s="8"/>
      <c r="Y169" s="8"/>
      <c r="Z169" s="8"/>
    </row>
    <row r="170" spans="3:26" ht="15" customHeight="1" x14ac:dyDescent="0.25">
      <c r="C170" s="15" t="s">
        <v>24</v>
      </c>
      <c r="D170" s="5">
        <v>4</v>
      </c>
      <c r="E170" s="6">
        <v>5</v>
      </c>
      <c r="F170" s="6">
        <f t="shared" si="4"/>
        <v>19</v>
      </c>
      <c r="G170" s="16">
        <v>45208</v>
      </c>
      <c r="H170" s="8"/>
      <c r="I170" s="35"/>
      <c r="J170" s="35"/>
      <c r="K170" s="6"/>
      <c r="L170" s="8"/>
      <c r="M170" s="8"/>
      <c r="N170" s="8"/>
      <c r="O170" s="8"/>
      <c r="P170" s="8"/>
      <c r="Q170" s="8"/>
      <c r="R170" s="8">
        <v>8</v>
      </c>
      <c r="S170" s="8">
        <f t="shared" si="5"/>
        <v>0</v>
      </c>
      <c r="T170" s="7"/>
      <c r="U170" s="7"/>
      <c r="V170" s="8"/>
      <c r="W170" s="8"/>
      <c r="X170" s="8"/>
      <c r="Y170" s="8"/>
      <c r="Z170" s="8"/>
    </row>
    <row r="171" spans="3:26" ht="15" customHeight="1" x14ac:dyDescent="0.25">
      <c r="C171" s="15" t="s">
        <v>24</v>
      </c>
      <c r="D171" s="5">
        <v>5</v>
      </c>
      <c r="E171" s="6">
        <v>5</v>
      </c>
      <c r="F171" s="6">
        <f t="shared" si="4"/>
        <v>19</v>
      </c>
      <c r="G171" s="16">
        <v>45208</v>
      </c>
      <c r="H171" s="8"/>
      <c r="I171" s="35"/>
      <c r="J171" s="35"/>
      <c r="K171" s="6"/>
      <c r="L171" s="8"/>
      <c r="M171" s="8"/>
      <c r="N171" s="8"/>
      <c r="O171" s="8"/>
      <c r="P171" s="8"/>
      <c r="Q171" s="8"/>
      <c r="R171" s="8">
        <v>5</v>
      </c>
      <c r="S171" s="8">
        <f t="shared" si="5"/>
        <v>0</v>
      </c>
      <c r="T171" s="7"/>
      <c r="U171" s="7"/>
      <c r="V171" s="8"/>
      <c r="W171" s="8"/>
      <c r="X171" s="8"/>
      <c r="Y171" s="8"/>
      <c r="Z171" s="8"/>
    </row>
    <row r="172" spans="3:26" ht="15" customHeight="1" x14ac:dyDescent="0.25">
      <c r="C172" s="15" t="s">
        <v>24</v>
      </c>
      <c r="D172" s="5">
        <v>6</v>
      </c>
      <c r="E172" s="6">
        <v>5</v>
      </c>
      <c r="F172" s="6">
        <f t="shared" si="4"/>
        <v>19</v>
      </c>
      <c r="G172" s="16">
        <v>45208</v>
      </c>
      <c r="H172" s="8"/>
      <c r="I172" s="35"/>
      <c r="J172" s="35"/>
      <c r="K172" s="6"/>
      <c r="L172" s="8"/>
      <c r="M172" s="8"/>
      <c r="N172" s="8"/>
      <c r="O172" s="8"/>
      <c r="P172" s="8"/>
      <c r="Q172" s="8"/>
      <c r="R172" s="8">
        <v>6</v>
      </c>
      <c r="S172" s="8">
        <f t="shared" si="5"/>
        <v>0</v>
      </c>
      <c r="T172" s="7"/>
      <c r="U172" s="7"/>
      <c r="V172" s="8"/>
      <c r="W172" s="8"/>
      <c r="X172" s="8"/>
      <c r="Y172" s="8"/>
      <c r="Z172" s="8"/>
    </row>
    <row r="173" spans="3:26" ht="15" customHeight="1" x14ac:dyDescent="0.25">
      <c r="C173" s="15" t="s">
        <v>24</v>
      </c>
      <c r="D173" s="5">
        <v>7</v>
      </c>
      <c r="E173" s="6">
        <v>5</v>
      </c>
      <c r="F173" s="6">
        <f t="shared" si="4"/>
        <v>19</v>
      </c>
      <c r="G173" s="16">
        <v>45208</v>
      </c>
      <c r="H173" s="8"/>
      <c r="I173" s="35"/>
      <c r="J173" s="35"/>
      <c r="K173" s="6"/>
      <c r="L173" s="8"/>
      <c r="M173" s="8"/>
      <c r="N173" s="8"/>
      <c r="O173" s="8"/>
      <c r="P173" s="8"/>
      <c r="Q173" s="8"/>
      <c r="R173" s="8">
        <v>8</v>
      </c>
      <c r="S173" s="8">
        <f t="shared" si="5"/>
        <v>0</v>
      </c>
      <c r="T173" s="7"/>
      <c r="U173" s="7"/>
      <c r="V173" s="8"/>
      <c r="W173" s="8"/>
      <c r="X173" s="8"/>
      <c r="Y173" s="8"/>
      <c r="Z173" s="8"/>
    </row>
    <row r="174" spans="3:26" ht="15" customHeight="1" x14ac:dyDescent="0.25">
      <c r="C174" s="15" t="s">
        <v>24</v>
      </c>
      <c r="D174" s="5">
        <v>8</v>
      </c>
      <c r="E174" s="6">
        <v>5</v>
      </c>
      <c r="F174" s="6">
        <f t="shared" si="4"/>
        <v>19</v>
      </c>
      <c r="G174" s="16">
        <v>45208</v>
      </c>
      <c r="H174" s="8"/>
      <c r="I174" s="35"/>
      <c r="J174" s="35"/>
      <c r="K174" s="6"/>
      <c r="L174" s="8"/>
      <c r="M174" s="8"/>
      <c r="N174" s="8"/>
      <c r="O174" s="8"/>
      <c r="P174" s="8"/>
      <c r="Q174" s="8"/>
      <c r="R174" s="8">
        <v>8</v>
      </c>
      <c r="S174" s="8">
        <f t="shared" si="5"/>
        <v>0</v>
      </c>
      <c r="T174" s="7"/>
      <c r="U174" s="7"/>
      <c r="V174" s="8"/>
      <c r="W174" s="8"/>
      <c r="X174" s="8"/>
      <c r="Y174" s="8"/>
      <c r="Z174" s="8"/>
    </row>
    <row r="175" spans="3:26" ht="15" customHeight="1" x14ac:dyDescent="0.25">
      <c r="C175" s="15" t="s">
        <v>24</v>
      </c>
      <c r="D175" s="5">
        <v>9</v>
      </c>
      <c r="E175" s="6">
        <v>5</v>
      </c>
      <c r="F175" s="6">
        <f t="shared" si="4"/>
        <v>19</v>
      </c>
      <c r="G175" s="16">
        <v>45208</v>
      </c>
      <c r="H175" s="8"/>
      <c r="I175" s="35"/>
      <c r="J175" s="35"/>
      <c r="K175" s="6"/>
      <c r="L175" s="8"/>
      <c r="M175" s="8"/>
      <c r="N175" s="8"/>
      <c r="O175" s="8"/>
      <c r="P175" s="8"/>
      <c r="Q175" s="8"/>
      <c r="R175" s="8">
        <v>7</v>
      </c>
      <c r="S175" s="8">
        <f t="shared" si="5"/>
        <v>0</v>
      </c>
      <c r="T175" s="7"/>
      <c r="U175" s="7"/>
      <c r="V175" s="8"/>
      <c r="W175" s="8"/>
      <c r="X175" s="8"/>
      <c r="Y175" s="8"/>
      <c r="Z175" s="8"/>
    </row>
    <row r="176" spans="3:26" ht="15" customHeight="1" x14ac:dyDescent="0.25">
      <c r="C176" s="15" t="s">
        <v>24</v>
      </c>
      <c r="D176" s="5">
        <v>10</v>
      </c>
      <c r="E176" s="6">
        <v>5</v>
      </c>
      <c r="F176" s="6">
        <f t="shared" si="4"/>
        <v>19</v>
      </c>
      <c r="G176" s="16">
        <v>45208</v>
      </c>
      <c r="H176" s="8"/>
      <c r="I176" s="35"/>
      <c r="J176" s="35"/>
      <c r="K176" s="6"/>
      <c r="L176" s="8"/>
      <c r="M176" s="8"/>
      <c r="N176" s="8"/>
      <c r="O176" s="8"/>
      <c r="P176" s="8"/>
      <c r="Q176" s="8"/>
      <c r="R176" s="8">
        <v>8</v>
      </c>
      <c r="S176" s="8">
        <f t="shared" si="5"/>
        <v>0</v>
      </c>
      <c r="T176" s="7"/>
      <c r="U176" s="7"/>
      <c r="V176" s="8"/>
      <c r="W176" s="8"/>
      <c r="X176" s="8"/>
      <c r="Y176" s="8"/>
      <c r="Z176" s="8"/>
    </row>
    <row r="177" spans="3:26" ht="15" customHeight="1" x14ac:dyDescent="0.25">
      <c r="C177" s="15" t="s">
        <v>25</v>
      </c>
      <c r="D177" s="5">
        <v>1</v>
      </c>
      <c r="E177" s="6">
        <v>5</v>
      </c>
      <c r="F177" s="6">
        <f t="shared" si="4"/>
        <v>19</v>
      </c>
      <c r="G177" s="16">
        <v>45208</v>
      </c>
      <c r="H177" s="8"/>
      <c r="I177" s="35"/>
      <c r="J177" s="35"/>
      <c r="K177" s="6"/>
      <c r="L177" s="8"/>
      <c r="M177" s="8"/>
      <c r="N177" s="8"/>
      <c r="O177" s="8"/>
      <c r="P177" s="8"/>
      <c r="Q177" s="8"/>
      <c r="R177" s="8">
        <v>13</v>
      </c>
      <c r="S177" s="8">
        <f t="shared" si="5"/>
        <v>0</v>
      </c>
      <c r="T177" s="7"/>
      <c r="U177" s="7"/>
      <c r="V177" s="8"/>
      <c r="W177" s="8"/>
      <c r="X177" s="8"/>
      <c r="Y177" s="8"/>
      <c r="Z177" s="8"/>
    </row>
    <row r="178" spans="3:26" ht="15" customHeight="1" x14ac:dyDescent="0.25">
      <c r="C178" s="15" t="s">
        <v>25</v>
      </c>
      <c r="D178" s="5">
        <v>2</v>
      </c>
      <c r="E178" s="6">
        <v>5</v>
      </c>
      <c r="F178" s="6">
        <f t="shared" si="4"/>
        <v>19</v>
      </c>
      <c r="G178" s="16">
        <v>45208</v>
      </c>
      <c r="H178" s="8"/>
      <c r="I178" s="35"/>
      <c r="J178" s="35"/>
      <c r="K178" s="6"/>
      <c r="L178" s="8"/>
      <c r="M178" s="8"/>
      <c r="N178" s="8"/>
      <c r="O178" s="8"/>
      <c r="P178" s="8"/>
      <c r="Q178" s="8"/>
      <c r="R178" s="8">
        <v>12</v>
      </c>
      <c r="S178" s="8">
        <f t="shared" si="5"/>
        <v>0</v>
      </c>
      <c r="T178" s="7"/>
      <c r="U178" s="7"/>
      <c r="V178" s="8"/>
      <c r="W178" s="8"/>
      <c r="X178" s="8"/>
      <c r="Y178" s="8"/>
      <c r="Z178" s="8"/>
    </row>
    <row r="179" spans="3:26" ht="15" customHeight="1" x14ac:dyDescent="0.25">
      <c r="C179" s="15" t="s">
        <v>25</v>
      </c>
      <c r="D179" s="5">
        <v>3</v>
      </c>
      <c r="E179" s="6">
        <v>5</v>
      </c>
      <c r="F179" s="6">
        <f t="shared" si="4"/>
        <v>19</v>
      </c>
      <c r="G179" s="16">
        <v>45208</v>
      </c>
      <c r="H179" s="8"/>
      <c r="I179" s="35"/>
      <c r="J179" s="35"/>
      <c r="K179" s="6"/>
      <c r="L179" s="8"/>
      <c r="M179" s="8"/>
      <c r="N179" s="8"/>
      <c r="O179" s="8"/>
      <c r="P179" s="8"/>
      <c r="Q179" s="8"/>
      <c r="R179" s="8">
        <v>12</v>
      </c>
      <c r="S179" s="8">
        <f t="shared" si="5"/>
        <v>0</v>
      </c>
      <c r="T179" s="7"/>
      <c r="U179" s="7"/>
      <c r="V179" s="8"/>
      <c r="W179" s="8"/>
      <c r="X179" s="8"/>
      <c r="Y179" s="8"/>
      <c r="Z179" s="8"/>
    </row>
    <row r="180" spans="3:26" ht="15" customHeight="1" x14ac:dyDescent="0.25">
      <c r="C180" s="15" t="s">
        <v>25</v>
      </c>
      <c r="D180" s="5">
        <v>4</v>
      </c>
      <c r="E180" s="6">
        <v>5</v>
      </c>
      <c r="F180" s="6">
        <f t="shared" si="4"/>
        <v>19</v>
      </c>
      <c r="G180" s="16">
        <v>45208</v>
      </c>
      <c r="H180" s="8"/>
      <c r="I180" s="35"/>
      <c r="J180" s="35"/>
      <c r="K180" s="6"/>
      <c r="L180" s="8"/>
      <c r="M180" s="8"/>
      <c r="N180" s="8"/>
      <c r="O180" s="8"/>
      <c r="P180" s="8"/>
      <c r="Q180" s="8"/>
      <c r="R180" s="8">
        <v>12</v>
      </c>
      <c r="S180" s="8">
        <f t="shared" si="5"/>
        <v>0</v>
      </c>
      <c r="T180" s="7"/>
      <c r="U180" s="7"/>
      <c r="V180" s="8"/>
      <c r="W180" s="8"/>
      <c r="X180" s="8"/>
      <c r="Y180" s="8"/>
      <c r="Z180" s="8"/>
    </row>
    <row r="181" spans="3:26" ht="15" customHeight="1" x14ac:dyDescent="0.25">
      <c r="C181" s="15" t="s">
        <v>25</v>
      </c>
      <c r="D181" s="5">
        <v>5</v>
      </c>
      <c r="E181" s="6">
        <v>5</v>
      </c>
      <c r="F181" s="6">
        <f t="shared" si="4"/>
        <v>19</v>
      </c>
      <c r="G181" s="16">
        <v>45208</v>
      </c>
      <c r="H181" s="8"/>
      <c r="I181" s="35"/>
      <c r="J181" s="35"/>
      <c r="K181" s="6"/>
      <c r="L181" s="8"/>
      <c r="M181" s="8"/>
      <c r="N181" s="8"/>
      <c r="O181" s="8"/>
      <c r="P181" s="8"/>
      <c r="Q181" s="8"/>
      <c r="R181" s="8">
        <v>13</v>
      </c>
      <c r="S181" s="8">
        <f t="shared" si="5"/>
        <v>0</v>
      </c>
      <c r="T181" s="7"/>
      <c r="U181" s="7"/>
      <c r="V181" s="8"/>
      <c r="W181" s="8"/>
      <c r="X181" s="8"/>
      <c r="Y181" s="8"/>
      <c r="Z181" s="8"/>
    </row>
    <row r="182" spans="3:26" ht="15" customHeight="1" x14ac:dyDescent="0.25">
      <c r="C182" s="15" t="s">
        <v>26</v>
      </c>
      <c r="D182" s="5">
        <v>1</v>
      </c>
      <c r="E182" s="6">
        <v>5</v>
      </c>
      <c r="F182" s="6">
        <f t="shared" si="4"/>
        <v>19</v>
      </c>
      <c r="G182" s="16">
        <v>45208</v>
      </c>
      <c r="H182" s="8"/>
      <c r="I182" s="35"/>
      <c r="J182" s="35"/>
      <c r="K182" s="6"/>
      <c r="L182" s="8"/>
      <c r="M182" s="8"/>
      <c r="N182" s="8"/>
      <c r="O182" s="8"/>
      <c r="P182" s="8"/>
      <c r="Q182" s="8"/>
      <c r="R182" s="8">
        <v>27</v>
      </c>
      <c r="S182" s="8">
        <f t="shared" si="5"/>
        <v>0</v>
      </c>
      <c r="T182" s="7"/>
      <c r="U182" s="7"/>
      <c r="V182" s="8"/>
      <c r="W182" s="8"/>
      <c r="X182" s="8"/>
      <c r="Y182" s="8"/>
      <c r="Z182" s="8"/>
    </row>
    <row r="183" spans="3:26" ht="15" customHeight="1" x14ac:dyDescent="0.25">
      <c r="C183" s="15" t="s">
        <v>26</v>
      </c>
      <c r="D183" s="5">
        <v>2</v>
      </c>
      <c r="E183" s="6">
        <v>5</v>
      </c>
      <c r="F183" s="6">
        <f t="shared" si="4"/>
        <v>19</v>
      </c>
      <c r="G183" s="16">
        <v>45208</v>
      </c>
      <c r="H183" s="8"/>
      <c r="I183" s="35"/>
      <c r="J183" s="35"/>
      <c r="K183" s="6"/>
      <c r="L183" s="8"/>
      <c r="M183" s="8"/>
      <c r="N183" s="8"/>
      <c r="O183" s="8"/>
      <c r="P183" s="8"/>
      <c r="Q183" s="8"/>
      <c r="R183" s="8">
        <v>28</v>
      </c>
      <c r="S183" s="8">
        <f t="shared" si="5"/>
        <v>0</v>
      </c>
      <c r="T183" s="7"/>
      <c r="U183" s="7"/>
      <c r="V183" s="8"/>
      <c r="W183" s="8"/>
      <c r="X183" s="8"/>
      <c r="Y183" s="8"/>
      <c r="Z183" s="8"/>
    </row>
    <row r="184" spans="3:26" ht="15" customHeight="1" x14ac:dyDescent="0.25">
      <c r="C184" s="17" t="s">
        <v>26</v>
      </c>
      <c r="D184" s="9">
        <v>3</v>
      </c>
      <c r="E184" s="11">
        <v>5</v>
      </c>
      <c r="F184" s="11">
        <f t="shared" si="4"/>
        <v>19</v>
      </c>
      <c r="G184" s="18">
        <v>45208</v>
      </c>
      <c r="H184" s="10"/>
      <c r="I184" s="36"/>
      <c r="J184" s="36"/>
      <c r="K184" s="11"/>
      <c r="L184" s="10"/>
      <c r="M184" s="10"/>
      <c r="N184" s="10"/>
      <c r="O184" s="10"/>
      <c r="P184" s="10"/>
      <c r="Q184" s="10"/>
      <c r="R184" s="10">
        <v>25</v>
      </c>
      <c r="S184" s="10">
        <f t="shared" si="5"/>
        <v>2</v>
      </c>
      <c r="T184" s="12"/>
      <c r="U184" s="12"/>
      <c r="V184" s="10"/>
      <c r="W184" s="10"/>
      <c r="X184" s="10"/>
      <c r="Y184" s="10"/>
      <c r="Z184" s="10"/>
    </row>
    <row r="185" spans="3:26" ht="15" customHeight="1" x14ac:dyDescent="0.25">
      <c r="C185" s="19" t="s">
        <v>17</v>
      </c>
      <c r="D185" s="20">
        <v>1</v>
      </c>
      <c r="E185" s="21">
        <v>6</v>
      </c>
      <c r="F185" s="21">
        <f t="shared" si="4"/>
        <v>20</v>
      </c>
      <c r="G185" s="22">
        <v>45209</v>
      </c>
      <c r="H185" s="21"/>
      <c r="I185" s="32"/>
      <c r="J185" s="32"/>
      <c r="K185" s="21"/>
      <c r="L185" s="21"/>
      <c r="M185" s="21"/>
      <c r="N185" s="21"/>
      <c r="O185" s="21"/>
      <c r="P185" s="21"/>
      <c r="Q185" s="21"/>
      <c r="R185" s="21">
        <v>7</v>
      </c>
      <c r="S185" s="21">
        <f t="shared" si="5"/>
        <v>1</v>
      </c>
      <c r="T185" s="29"/>
      <c r="U185" s="29"/>
      <c r="V185" s="30"/>
      <c r="W185" s="30"/>
      <c r="X185" s="30"/>
      <c r="Y185" s="30"/>
      <c r="Z185" s="30"/>
    </row>
    <row r="186" spans="3:26" ht="15" customHeight="1" x14ac:dyDescent="0.25">
      <c r="C186" s="19" t="s">
        <v>17</v>
      </c>
      <c r="D186" s="20">
        <v>2</v>
      </c>
      <c r="E186" s="21">
        <v>6</v>
      </c>
      <c r="F186" s="21">
        <f t="shared" si="4"/>
        <v>20</v>
      </c>
      <c r="G186" s="22">
        <v>45209</v>
      </c>
      <c r="H186" s="21"/>
      <c r="I186" s="32"/>
      <c r="J186" s="32"/>
      <c r="K186" s="21"/>
      <c r="L186" s="21"/>
      <c r="M186" s="21"/>
      <c r="N186" s="21"/>
      <c r="O186" s="21"/>
      <c r="P186" s="21"/>
      <c r="Q186" s="21"/>
      <c r="R186" s="21">
        <v>6</v>
      </c>
      <c r="S186" s="21">
        <f t="shared" si="5"/>
        <v>0</v>
      </c>
      <c r="T186" s="29"/>
      <c r="U186" s="29"/>
      <c r="V186" s="30"/>
      <c r="W186" s="30"/>
      <c r="X186" s="30"/>
      <c r="Y186" s="30"/>
      <c r="Z186" s="30"/>
    </row>
    <row r="187" spans="3:26" ht="15" customHeight="1" x14ac:dyDescent="0.25">
      <c r="C187" s="19" t="s">
        <v>17</v>
      </c>
      <c r="D187" s="20">
        <v>3</v>
      </c>
      <c r="E187" s="21">
        <v>6</v>
      </c>
      <c r="F187" s="21">
        <f t="shared" si="4"/>
        <v>20</v>
      </c>
      <c r="G187" s="22">
        <v>45209</v>
      </c>
      <c r="H187" s="21"/>
      <c r="I187" s="32"/>
      <c r="J187" s="32"/>
      <c r="K187" s="21"/>
      <c r="L187" s="21"/>
      <c r="M187" s="21"/>
      <c r="N187" s="21"/>
      <c r="O187" s="21"/>
      <c r="P187" s="21"/>
      <c r="Q187" s="21"/>
      <c r="R187" s="21">
        <v>7</v>
      </c>
      <c r="S187" s="21">
        <f t="shared" si="5"/>
        <v>0</v>
      </c>
      <c r="T187" s="29"/>
      <c r="U187" s="29"/>
      <c r="V187" s="30"/>
      <c r="W187" s="30"/>
      <c r="X187" s="30"/>
      <c r="Y187" s="30"/>
      <c r="Z187" s="30"/>
    </row>
    <row r="188" spans="3:26" ht="15" customHeight="1" x14ac:dyDescent="0.25">
      <c r="C188" s="19" t="s">
        <v>17</v>
      </c>
      <c r="D188" s="20">
        <v>4</v>
      </c>
      <c r="E188" s="21">
        <v>6</v>
      </c>
      <c r="F188" s="21">
        <f t="shared" si="4"/>
        <v>20</v>
      </c>
      <c r="G188" s="22">
        <v>45209</v>
      </c>
      <c r="H188" s="21"/>
      <c r="I188" s="32"/>
      <c r="J188" s="32"/>
      <c r="K188" s="21"/>
      <c r="L188" s="21"/>
      <c r="M188" s="21"/>
      <c r="N188" s="21"/>
      <c r="O188" s="21"/>
      <c r="P188" s="21"/>
      <c r="Q188" s="21"/>
      <c r="R188" s="21">
        <v>5</v>
      </c>
      <c r="S188" s="21">
        <f t="shared" si="5"/>
        <v>0</v>
      </c>
      <c r="T188" s="29"/>
      <c r="U188" s="29"/>
      <c r="V188" s="30"/>
      <c r="W188" s="30"/>
      <c r="X188" s="30"/>
      <c r="Y188" s="30"/>
      <c r="Z188" s="30"/>
    </row>
    <row r="189" spans="3:26" ht="15" customHeight="1" x14ac:dyDescent="0.25">
      <c r="C189" s="19" t="s">
        <v>17</v>
      </c>
      <c r="D189" s="20">
        <v>5</v>
      </c>
      <c r="E189" s="21">
        <v>6</v>
      </c>
      <c r="F189" s="21">
        <f t="shared" si="4"/>
        <v>20</v>
      </c>
      <c r="G189" s="22">
        <v>45209</v>
      </c>
      <c r="H189" s="21"/>
      <c r="I189" s="32"/>
      <c r="J189" s="32"/>
      <c r="K189" s="21"/>
      <c r="L189" s="21"/>
      <c r="M189" s="21"/>
      <c r="N189" s="21"/>
      <c r="O189" s="21"/>
      <c r="P189" s="21"/>
      <c r="Q189" s="21"/>
      <c r="R189" s="21">
        <v>7</v>
      </c>
      <c r="S189" s="21">
        <f t="shared" si="5"/>
        <v>0</v>
      </c>
      <c r="T189" s="29"/>
      <c r="U189" s="29"/>
      <c r="V189" s="30"/>
      <c r="W189" s="30"/>
      <c r="X189" s="30"/>
      <c r="Y189" s="30"/>
      <c r="Z189" s="30"/>
    </row>
    <row r="190" spans="3:26" ht="15" customHeight="1" x14ac:dyDescent="0.25">
      <c r="C190" s="19" t="s">
        <v>17</v>
      </c>
      <c r="D190" s="20">
        <v>6</v>
      </c>
      <c r="E190" s="21">
        <v>6</v>
      </c>
      <c r="F190" s="21">
        <f t="shared" si="4"/>
        <v>20</v>
      </c>
      <c r="G190" s="22">
        <v>45209</v>
      </c>
      <c r="H190" s="21"/>
      <c r="I190" s="32"/>
      <c r="J190" s="32"/>
      <c r="K190" s="21"/>
      <c r="L190" s="21"/>
      <c r="M190" s="21"/>
      <c r="N190" s="21"/>
      <c r="O190" s="21"/>
      <c r="P190" s="21"/>
      <c r="Q190" s="21"/>
      <c r="R190" s="21">
        <v>8</v>
      </c>
      <c r="S190" s="21">
        <f t="shared" si="5"/>
        <v>0</v>
      </c>
      <c r="T190" s="29"/>
      <c r="U190" s="29"/>
      <c r="V190" s="30"/>
      <c r="W190" s="30"/>
      <c r="X190" s="30"/>
      <c r="Y190" s="30"/>
      <c r="Z190" s="30"/>
    </row>
    <row r="191" spans="3:26" ht="15" customHeight="1" x14ac:dyDescent="0.25">
      <c r="C191" s="19" t="s">
        <v>17</v>
      </c>
      <c r="D191" s="20">
        <v>7</v>
      </c>
      <c r="E191" s="21">
        <v>6</v>
      </c>
      <c r="F191" s="21">
        <f t="shared" si="4"/>
        <v>20</v>
      </c>
      <c r="G191" s="22">
        <v>45209</v>
      </c>
      <c r="H191" s="21"/>
      <c r="I191" s="32"/>
      <c r="J191" s="32"/>
      <c r="K191" s="21"/>
      <c r="L191" s="21"/>
      <c r="M191" s="21"/>
      <c r="N191" s="31"/>
      <c r="O191" s="31"/>
      <c r="P191" s="31"/>
      <c r="Q191" s="31"/>
      <c r="R191" s="21">
        <v>7</v>
      </c>
      <c r="S191" s="21">
        <f t="shared" si="5"/>
        <v>0</v>
      </c>
      <c r="T191" s="29"/>
      <c r="U191" s="29"/>
      <c r="V191" s="30"/>
      <c r="W191" s="30"/>
      <c r="X191" s="30"/>
      <c r="Y191" s="30"/>
      <c r="Z191" s="30"/>
    </row>
    <row r="192" spans="3:26" ht="15" customHeight="1" x14ac:dyDescent="0.25">
      <c r="C192" s="19" t="s">
        <v>17</v>
      </c>
      <c r="D192" s="20">
        <v>8</v>
      </c>
      <c r="E192" s="21">
        <v>6</v>
      </c>
      <c r="F192" s="21">
        <f t="shared" si="4"/>
        <v>20</v>
      </c>
      <c r="G192" s="22">
        <v>45209</v>
      </c>
      <c r="H192" s="21"/>
      <c r="I192" s="33"/>
      <c r="J192" s="33"/>
      <c r="K192" s="21"/>
      <c r="L192" s="21"/>
      <c r="M192" s="21"/>
      <c r="N192" s="31"/>
      <c r="O192" s="31"/>
      <c r="P192" s="31"/>
      <c r="Q192" s="31"/>
      <c r="R192" s="21">
        <v>5</v>
      </c>
      <c r="S192" s="21">
        <f t="shared" si="5"/>
        <v>0</v>
      </c>
      <c r="T192" s="29"/>
      <c r="U192" s="29"/>
      <c r="V192" s="30"/>
      <c r="W192" s="30"/>
      <c r="X192" s="30"/>
      <c r="Y192" s="30"/>
      <c r="Z192" s="30"/>
    </row>
    <row r="193" spans="3:26" ht="15" customHeight="1" x14ac:dyDescent="0.25">
      <c r="C193" s="19" t="s">
        <v>17</v>
      </c>
      <c r="D193" s="20">
        <v>9</v>
      </c>
      <c r="E193" s="21">
        <v>6</v>
      </c>
      <c r="F193" s="21">
        <f t="shared" si="4"/>
        <v>20</v>
      </c>
      <c r="G193" s="22">
        <v>45209</v>
      </c>
      <c r="H193" s="21"/>
      <c r="I193" s="33"/>
      <c r="J193" s="33"/>
      <c r="K193" s="21"/>
      <c r="L193" s="21"/>
      <c r="M193" s="21"/>
      <c r="N193" s="31"/>
      <c r="O193" s="31"/>
      <c r="P193" s="31"/>
      <c r="Q193" s="31"/>
      <c r="R193" s="21">
        <v>8</v>
      </c>
      <c r="S193" s="21">
        <f t="shared" si="5"/>
        <v>0</v>
      </c>
      <c r="T193" s="29"/>
      <c r="U193" s="29"/>
      <c r="V193" s="30"/>
      <c r="W193" s="30"/>
      <c r="X193" s="30"/>
      <c r="Y193" s="30"/>
      <c r="Z193" s="30"/>
    </row>
    <row r="194" spans="3:26" ht="15" customHeight="1" x14ac:dyDescent="0.25">
      <c r="C194" s="19" t="s">
        <v>17</v>
      </c>
      <c r="D194" s="20">
        <v>10</v>
      </c>
      <c r="E194" s="21">
        <v>6</v>
      </c>
      <c r="F194" s="21">
        <f t="shared" si="4"/>
        <v>20</v>
      </c>
      <c r="G194" s="22">
        <v>45209</v>
      </c>
      <c r="H194" s="21"/>
      <c r="I194" s="33"/>
      <c r="J194" s="33"/>
      <c r="K194" s="21"/>
      <c r="L194" s="21"/>
      <c r="M194" s="21"/>
      <c r="N194" s="31"/>
      <c r="O194" s="31"/>
      <c r="P194" s="31"/>
      <c r="Q194" s="31"/>
      <c r="R194" s="21">
        <v>7</v>
      </c>
      <c r="S194" s="21">
        <f t="shared" si="5"/>
        <v>0</v>
      </c>
      <c r="T194" s="29"/>
      <c r="U194" s="29"/>
      <c r="V194" s="30"/>
      <c r="W194" s="30"/>
      <c r="X194" s="30"/>
      <c r="Y194" s="30"/>
      <c r="Z194" s="30"/>
    </row>
    <row r="195" spans="3:26" ht="15" customHeight="1" x14ac:dyDescent="0.25">
      <c r="C195" s="19" t="s">
        <v>18</v>
      </c>
      <c r="D195" s="20">
        <v>1</v>
      </c>
      <c r="E195" s="21">
        <v>6</v>
      </c>
      <c r="F195" s="21">
        <f t="shared" si="4"/>
        <v>20</v>
      </c>
      <c r="G195" s="22">
        <v>45209</v>
      </c>
      <c r="H195" s="21"/>
      <c r="I195" s="33"/>
      <c r="J195" s="33"/>
      <c r="K195" s="21"/>
      <c r="L195" s="21"/>
      <c r="M195" s="21"/>
      <c r="N195" s="31"/>
      <c r="O195" s="31"/>
      <c r="P195" s="31"/>
      <c r="Q195" s="31"/>
      <c r="R195" s="21">
        <v>14</v>
      </c>
      <c r="S195" s="21">
        <f t="shared" si="5"/>
        <v>0</v>
      </c>
      <c r="T195" s="29"/>
      <c r="U195" s="29"/>
      <c r="V195" s="30"/>
      <c r="W195" s="30"/>
      <c r="X195" s="30"/>
      <c r="Y195" s="30"/>
      <c r="Z195" s="30"/>
    </row>
    <row r="196" spans="3:26" ht="15" customHeight="1" x14ac:dyDescent="0.25">
      <c r="C196" s="19" t="s">
        <v>18</v>
      </c>
      <c r="D196" s="20">
        <v>2</v>
      </c>
      <c r="E196" s="21">
        <v>6</v>
      </c>
      <c r="F196" s="21">
        <f t="shared" si="4"/>
        <v>20</v>
      </c>
      <c r="G196" s="22">
        <v>45209</v>
      </c>
      <c r="H196" s="21"/>
      <c r="I196" s="33"/>
      <c r="J196" s="33"/>
      <c r="K196" s="21"/>
      <c r="L196" s="21"/>
      <c r="M196" s="21"/>
      <c r="N196" s="31"/>
      <c r="O196" s="31"/>
      <c r="P196" s="31"/>
      <c r="Q196" s="31"/>
      <c r="R196" s="21">
        <v>13</v>
      </c>
      <c r="S196" s="21">
        <f t="shared" si="5"/>
        <v>2</v>
      </c>
      <c r="T196" s="29"/>
      <c r="U196" s="29"/>
      <c r="V196" s="30"/>
      <c r="W196" s="30"/>
      <c r="X196" s="30"/>
      <c r="Y196" s="30"/>
      <c r="Z196" s="30"/>
    </row>
    <row r="197" spans="3:26" ht="15" customHeight="1" x14ac:dyDescent="0.25">
      <c r="C197" s="19" t="s">
        <v>18</v>
      </c>
      <c r="D197" s="20">
        <v>3</v>
      </c>
      <c r="E197" s="21">
        <v>6</v>
      </c>
      <c r="F197" s="21">
        <f t="shared" si="4"/>
        <v>20</v>
      </c>
      <c r="G197" s="22">
        <v>45209</v>
      </c>
      <c r="H197" s="30"/>
      <c r="I197" s="33"/>
      <c r="J197" s="33"/>
      <c r="K197" s="21"/>
      <c r="L197" s="30"/>
      <c r="M197" s="30"/>
      <c r="N197" s="30"/>
      <c r="O197" s="30"/>
      <c r="P197" s="30"/>
      <c r="Q197" s="30"/>
      <c r="R197" s="30">
        <v>14</v>
      </c>
      <c r="S197" s="30">
        <f t="shared" si="5"/>
        <v>1</v>
      </c>
      <c r="T197" s="29"/>
      <c r="U197" s="29"/>
      <c r="V197" s="30"/>
      <c r="W197" s="30"/>
      <c r="X197" s="30"/>
      <c r="Y197" s="30"/>
      <c r="Z197" s="30"/>
    </row>
    <row r="198" spans="3:26" ht="15" customHeight="1" x14ac:dyDescent="0.25">
      <c r="C198" s="19" t="s">
        <v>18</v>
      </c>
      <c r="D198" s="20">
        <v>4</v>
      </c>
      <c r="E198" s="21">
        <v>6</v>
      </c>
      <c r="F198" s="21">
        <f t="shared" ref="F198:F261" si="6">E198+14</f>
        <v>20</v>
      </c>
      <c r="G198" s="22">
        <v>45209</v>
      </c>
      <c r="H198" s="30"/>
      <c r="I198" s="33"/>
      <c r="J198" s="33"/>
      <c r="K198" s="21"/>
      <c r="L198" s="30"/>
      <c r="M198" s="30"/>
      <c r="N198" s="30"/>
      <c r="O198" s="30"/>
      <c r="P198" s="30"/>
      <c r="Q198" s="30"/>
      <c r="R198" s="30">
        <v>13</v>
      </c>
      <c r="S198" s="30">
        <f t="shared" si="5"/>
        <v>1</v>
      </c>
      <c r="T198" s="29"/>
      <c r="U198" s="29"/>
      <c r="V198" s="30"/>
      <c r="W198" s="30"/>
      <c r="X198" s="30"/>
      <c r="Y198" s="30"/>
      <c r="Z198" s="30"/>
    </row>
    <row r="199" spans="3:26" ht="15" customHeight="1" x14ac:dyDescent="0.25">
      <c r="C199" s="19" t="s">
        <v>18</v>
      </c>
      <c r="D199" s="20">
        <v>5</v>
      </c>
      <c r="E199" s="21">
        <v>6</v>
      </c>
      <c r="F199" s="21">
        <f t="shared" si="6"/>
        <v>20</v>
      </c>
      <c r="G199" s="22">
        <v>45209</v>
      </c>
      <c r="H199" s="30"/>
      <c r="I199" s="33"/>
      <c r="J199" s="33"/>
      <c r="K199" s="21"/>
      <c r="L199" s="30"/>
      <c r="M199" s="30"/>
      <c r="N199" s="30"/>
      <c r="O199" s="30"/>
      <c r="P199" s="30"/>
      <c r="Q199" s="30"/>
      <c r="R199" s="30">
        <v>13</v>
      </c>
      <c r="S199" s="30">
        <f t="shared" si="5"/>
        <v>0</v>
      </c>
      <c r="T199" s="29"/>
      <c r="U199" s="29"/>
      <c r="V199" s="30"/>
      <c r="W199" s="30"/>
      <c r="X199" s="30"/>
      <c r="Y199" s="30"/>
      <c r="Z199" s="30"/>
    </row>
    <row r="200" spans="3:26" ht="15" customHeight="1" x14ac:dyDescent="0.25">
      <c r="C200" s="19" t="s">
        <v>20</v>
      </c>
      <c r="D200" s="20">
        <v>1</v>
      </c>
      <c r="E200" s="21">
        <v>6</v>
      </c>
      <c r="F200" s="21">
        <f t="shared" si="6"/>
        <v>20</v>
      </c>
      <c r="G200" s="22">
        <v>45209</v>
      </c>
      <c r="H200" s="30"/>
      <c r="I200" s="33"/>
      <c r="J200" s="33"/>
      <c r="K200" s="21"/>
      <c r="L200" s="30"/>
      <c r="M200" s="30"/>
      <c r="N200" s="30"/>
      <c r="O200" s="30"/>
      <c r="P200" s="30"/>
      <c r="Q200" s="30"/>
      <c r="R200" s="30">
        <v>20</v>
      </c>
      <c r="S200" s="30">
        <f t="shared" si="5"/>
        <v>3</v>
      </c>
      <c r="T200" s="29"/>
      <c r="U200" s="29"/>
      <c r="V200" s="30"/>
      <c r="W200" s="30"/>
      <c r="X200" s="30"/>
      <c r="Y200" s="30"/>
      <c r="Z200" s="30"/>
    </row>
    <row r="201" spans="3:26" ht="15" customHeight="1" x14ac:dyDescent="0.25">
      <c r="C201" s="19" t="s">
        <v>20</v>
      </c>
      <c r="D201" s="20">
        <v>2</v>
      </c>
      <c r="E201" s="21">
        <v>6</v>
      </c>
      <c r="F201" s="21">
        <f t="shared" si="6"/>
        <v>20</v>
      </c>
      <c r="G201" s="22">
        <v>45209</v>
      </c>
      <c r="H201" s="30"/>
      <c r="I201" s="33"/>
      <c r="J201" s="33"/>
      <c r="K201" s="21"/>
      <c r="L201" s="30"/>
      <c r="M201" s="30"/>
      <c r="N201" s="30"/>
      <c r="O201" s="30"/>
      <c r="P201" s="30"/>
      <c r="Q201" s="30"/>
      <c r="R201" s="30">
        <v>24</v>
      </c>
      <c r="S201" s="30">
        <f t="shared" si="5"/>
        <v>1</v>
      </c>
      <c r="T201" s="29"/>
      <c r="U201" s="29"/>
      <c r="V201" s="30"/>
      <c r="W201" s="30"/>
      <c r="X201" s="30"/>
      <c r="Y201" s="30"/>
      <c r="Z201" s="30"/>
    </row>
    <row r="202" spans="3:26" ht="15" customHeight="1" x14ac:dyDescent="0.25">
      <c r="C202" s="19" t="s">
        <v>20</v>
      </c>
      <c r="D202" s="20">
        <v>3</v>
      </c>
      <c r="E202" s="21">
        <v>6</v>
      </c>
      <c r="F202" s="21">
        <f t="shared" si="6"/>
        <v>20</v>
      </c>
      <c r="G202" s="22">
        <v>45209</v>
      </c>
      <c r="H202" s="30"/>
      <c r="I202" s="33"/>
      <c r="J202" s="33"/>
      <c r="K202" s="21"/>
      <c r="L202" s="30"/>
      <c r="M202" s="30"/>
      <c r="N202" s="30"/>
      <c r="O202" s="30"/>
      <c r="P202" s="30"/>
      <c r="Q202" s="30"/>
      <c r="R202" s="30">
        <v>24</v>
      </c>
      <c r="S202" s="30">
        <f t="shared" si="5"/>
        <v>2</v>
      </c>
      <c r="T202" s="29"/>
      <c r="U202" s="29"/>
      <c r="V202" s="30"/>
      <c r="W202" s="30"/>
      <c r="X202" s="30"/>
      <c r="Y202" s="30"/>
      <c r="Z202" s="30"/>
    </row>
    <row r="203" spans="3:26" ht="15" customHeight="1" x14ac:dyDescent="0.25">
      <c r="C203" s="23" t="s">
        <v>24</v>
      </c>
      <c r="D203" s="24">
        <v>1</v>
      </c>
      <c r="E203" s="25">
        <v>6</v>
      </c>
      <c r="F203" s="25">
        <f t="shared" si="6"/>
        <v>20</v>
      </c>
      <c r="G203" s="26">
        <v>45209</v>
      </c>
      <c r="H203" s="27"/>
      <c r="I203" s="34"/>
      <c r="J203" s="34"/>
      <c r="K203" s="25"/>
      <c r="L203" s="27"/>
      <c r="M203" s="27"/>
      <c r="N203" s="27"/>
      <c r="O203" s="27"/>
      <c r="P203" s="27"/>
      <c r="Q203" s="27"/>
      <c r="R203" s="27">
        <v>7</v>
      </c>
      <c r="S203" s="27">
        <f t="shared" si="5"/>
        <v>1</v>
      </c>
      <c r="T203" s="28"/>
      <c r="U203" s="28"/>
      <c r="V203" s="27"/>
      <c r="W203" s="27"/>
      <c r="X203" s="27"/>
      <c r="Y203" s="27"/>
      <c r="Z203" s="27"/>
    </row>
    <row r="204" spans="3:26" ht="15" customHeight="1" x14ac:dyDescent="0.25">
      <c r="C204" s="15" t="s">
        <v>24</v>
      </c>
      <c r="D204" s="5">
        <v>2</v>
      </c>
      <c r="E204" s="6">
        <v>6</v>
      </c>
      <c r="F204" s="6">
        <f t="shared" si="6"/>
        <v>20</v>
      </c>
      <c r="G204" s="16">
        <v>45209</v>
      </c>
      <c r="H204" s="8"/>
      <c r="I204" s="35"/>
      <c r="J204" s="35"/>
      <c r="K204" s="6"/>
      <c r="L204" s="8"/>
      <c r="M204" s="8"/>
      <c r="N204" s="8"/>
      <c r="O204" s="8"/>
      <c r="P204" s="8"/>
      <c r="Q204" s="8"/>
      <c r="R204" s="8">
        <v>8</v>
      </c>
      <c r="S204" s="8">
        <f t="shared" si="5"/>
        <v>0</v>
      </c>
      <c r="T204" s="7"/>
      <c r="U204" s="7"/>
      <c r="V204" s="8"/>
      <c r="W204" s="8"/>
      <c r="X204" s="8"/>
      <c r="Y204" s="8"/>
      <c r="Z204" s="8"/>
    </row>
    <row r="205" spans="3:26" ht="15" customHeight="1" x14ac:dyDescent="0.25">
      <c r="C205" s="15" t="s">
        <v>24</v>
      </c>
      <c r="D205" s="5">
        <v>3</v>
      </c>
      <c r="E205" s="6">
        <v>6</v>
      </c>
      <c r="F205" s="6">
        <f t="shared" si="6"/>
        <v>20</v>
      </c>
      <c r="G205" s="16">
        <v>45209</v>
      </c>
      <c r="H205" s="8"/>
      <c r="I205" s="35"/>
      <c r="J205" s="35"/>
      <c r="K205" s="6"/>
      <c r="L205" s="8"/>
      <c r="M205" s="8"/>
      <c r="N205" s="8"/>
      <c r="O205" s="8"/>
      <c r="P205" s="8"/>
      <c r="Q205" s="8"/>
      <c r="R205" s="8">
        <v>5</v>
      </c>
      <c r="S205" s="8">
        <f t="shared" si="5"/>
        <v>1</v>
      </c>
      <c r="T205" s="7"/>
      <c r="U205" s="7" t="s">
        <v>21</v>
      </c>
      <c r="V205" s="8"/>
      <c r="W205" s="8"/>
      <c r="X205" s="8"/>
      <c r="Y205" s="8"/>
      <c r="Z205" s="8"/>
    </row>
    <row r="206" spans="3:26" ht="15" customHeight="1" x14ac:dyDescent="0.25">
      <c r="C206" s="15" t="s">
        <v>24</v>
      </c>
      <c r="D206" s="5">
        <v>4</v>
      </c>
      <c r="E206" s="6">
        <v>6</v>
      </c>
      <c r="F206" s="6">
        <f t="shared" si="6"/>
        <v>20</v>
      </c>
      <c r="G206" s="16">
        <v>45209</v>
      </c>
      <c r="H206" s="8"/>
      <c r="I206" s="35"/>
      <c r="J206" s="35"/>
      <c r="K206" s="6"/>
      <c r="L206" s="8"/>
      <c r="M206" s="8"/>
      <c r="N206" s="8"/>
      <c r="O206" s="8"/>
      <c r="P206" s="8"/>
      <c r="Q206" s="8"/>
      <c r="R206" s="8">
        <v>7</v>
      </c>
      <c r="S206" s="8">
        <f t="shared" si="5"/>
        <v>1</v>
      </c>
      <c r="T206" s="7"/>
      <c r="U206" s="7" t="s">
        <v>21</v>
      </c>
      <c r="V206" s="8"/>
      <c r="W206" s="8"/>
      <c r="X206" s="8"/>
      <c r="Y206" s="8"/>
      <c r="Z206" s="8"/>
    </row>
    <row r="207" spans="3:26" ht="15" customHeight="1" x14ac:dyDescent="0.25">
      <c r="C207" s="15" t="s">
        <v>24</v>
      </c>
      <c r="D207" s="5">
        <v>5</v>
      </c>
      <c r="E207" s="6">
        <v>6</v>
      </c>
      <c r="F207" s="6">
        <f t="shared" si="6"/>
        <v>20</v>
      </c>
      <c r="G207" s="16">
        <v>45209</v>
      </c>
      <c r="H207" s="8"/>
      <c r="I207" s="35"/>
      <c r="J207" s="35"/>
      <c r="K207" s="6"/>
      <c r="L207" s="8"/>
      <c r="M207" s="8"/>
      <c r="N207" s="8"/>
      <c r="O207" s="8"/>
      <c r="P207" s="8"/>
      <c r="Q207" s="8"/>
      <c r="R207" s="8">
        <v>5</v>
      </c>
      <c r="S207" s="8">
        <f t="shared" si="5"/>
        <v>0</v>
      </c>
      <c r="T207" s="7"/>
      <c r="U207" s="7"/>
      <c r="V207" s="8"/>
      <c r="W207" s="8"/>
      <c r="X207" s="8"/>
      <c r="Y207" s="8"/>
      <c r="Z207" s="8"/>
    </row>
    <row r="208" spans="3:26" ht="15" customHeight="1" x14ac:dyDescent="0.25">
      <c r="C208" s="15" t="s">
        <v>24</v>
      </c>
      <c r="D208" s="5">
        <v>6</v>
      </c>
      <c r="E208" s="6">
        <v>6</v>
      </c>
      <c r="F208" s="6">
        <f t="shared" si="6"/>
        <v>20</v>
      </c>
      <c r="G208" s="16">
        <v>45209</v>
      </c>
      <c r="H208" s="8"/>
      <c r="I208" s="35"/>
      <c r="J208" s="35"/>
      <c r="K208" s="6"/>
      <c r="L208" s="8"/>
      <c r="M208" s="8"/>
      <c r="N208" s="8"/>
      <c r="O208" s="8"/>
      <c r="P208" s="8"/>
      <c r="Q208" s="8"/>
      <c r="R208" s="8">
        <v>6</v>
      </c>
      <c r="S208" s="8">
        <f t="shared" si="5"/>
        <v>0</v>
      </c>
      <c r="T208" s="7"/>
      <c r="U208" s="7"/>
      <c r="V208" s="8"/>
      <c r="W208" s="8"/>
      <c r="X208" s="8"/>
      <c r="Y208" s="8"/>
      <c r="Z208" s="8"/>
    </row>
    <row r="209" spans="3:26" ht="15" customHeight="1" x14ac:dyDescent="0.25">
      <c r="C209" s="15" t="s">
        <v>24</v>
      </c>
      <c r="D209" s="5">
        <v>7</v>
      </c>
      <c r="E209" s="6">
        <v>6</v>
      </c>
      <c r="F209" s="6">
        <f t="shared" si="6"/>
        <v>20</v>
      </c>
      <c r="G209" s="16">
        <v>45209</v>
      </c>
      <c r="H209" s="8"/>
      <c r="I209" s="35"/>
      <c r="J209" s="35"/>
      <c r="K209" s="6"/>
      <c r="L209" s="8"/>
      <c r="M209" s="8"/>
      <c r="N209" s="8"/>
      <c r="O209" s="8"/>
      <c r="P209" s="8"/>
      <c r="Q209" s="8"/>
      <c r="R209" s="8">
        <v>8</v>
      </c>
      <c r="S209" s="8">
        <f t="shared" si="5"/>
        <v>0</v>
      </c>
      <c r="T209" s="7"/>
      <c r="U209" s="7"/>
      <c r="V209" s="8"/>
      <c r="W209" s="8"/>
      <c r="X209" s="8"/>
      <c r="Y209" s="8"/>
      <c r="Z209" s="8"/>
    </row>
    <row r="210" spans="3:26" ht="15" customHeight="1" x14ac:dyDescent="0.25">
      <c r="C210" s="15" t="s">
        <v>24</v>
      </c>
      <c r="D210" s="5">
        <v>8</v>
      </c>
      <c r="E210" s="6">
        <v>6</v>
      </c>
      <c r="F210" s="6">
        <f t="shared" si="6"/>
        <v>20</v>
      </c>
      <c r="G210" s="16">
        <v>45209</v>
      </c>
      <c r="H210" s="8"/>
      <c r="I210" s="35"/>
      <c r="J210" s="35"/>
      <c r="K210" s="6"/>
      <c r="L210" s="8"/>
      <c r="M210" s="8"/>
      <c r="N210" s="8"/>
      <c r="O210" s="8"/>
      <c r="P210" s="8"/>
      <c r="Q210" s="8"/>
      <c r="R210" s="8">
        <v>8</v>
      </c>
      <c r="S210" s="8">
        <f t="shared" si="5"/>
        <v>0</v>
      </c>
      <c r="T210" s="7"/>
      <c r="U210" s="7"/>
      <c r="V210" s="8"/>
      <c r="W210" s="8"/>
      <c r="X210" s="8"/>
      <c r="Y210" s="8"/>
      <c r="Z210" s="8"/>
    </row>
    <row r="211" spans="3:26" ht="15" customHeight="1" x14ac:dyDescent="0.25">
      <c r="C211" s="15" t="s">
        <v>24</v>
      </c>
      <c r="D211" s="5">
        <v>9</v>
      </c>
      <c r="E211" s="6">
        <v>6</v>
      </c>
      <c r="F211" s="6">
        <f t="shared" si="6"/>
        <v>20</v>
      </c>
      <c r="G211" s="16">
        <v>45209</v>
      </c>
      <c r="H211" s="8"/>
      <c r="I211" s="35"/>
      <c r="J211" s="35"/>
      <c r="K211" s="6"/>
      <c r="L211" s="8"/>
      <c r="M211" s="8"/>
      <c r="N211" s="8"/>
      <c r="O211" s="8"/>
      <c r="P211" s="8"/>
      <c r="Q211" s="8"/>
      <c r="R211" s="8">
        <v>7</v>
      </c>
      <c r="S211" s="8">
        <f t="shared" si="5"/>
        <v>0</v>
      </c>
      <c r="T211" s="7"/>
      <c r="U211" s="7"/>
      <c r="V211" s="8"/>
      <c r="W211" s="8"/>
      <c r="X211" s="8"/>
      <c r="Y211" s="8"/>
      <c r="Z211" s="8"/>
    </row>
    <row r="212" spans="3:26" ht="15" customHeight="1" x14ac:dyDescent="0.25">
      <c r="C212" s="15" t="s">
        <v>24</v>
      </c>
      <c r="D212" s="5">
        <v>10</v>
      </c>
      <c r="E212" s="6">
        <v>6</v>
      </c>
      <c r="F212" s="6">
        <f t="shared" si="6"/>
        <v>20</v>
      </c>
      <c r="G212" s="16">
        <v>45209</v>
      </c>
      <c r="H212" s="8"/>
      <c r="I212" s="35"/>
      <c r="J212" s="35"/>
      <c r="K212" s="6"/>
      <c r="L212" s="8"/>
      <c r="M212" s="8"/>
      <c r="N212" s="8"/>
      <c r="O212" s="8"/>
      <c r="P212" s="8"/>
      <c r="Q212" s="8"/>
      <c r="R212" s="8">
        <v>8</v>
      </c>
      <c r="S212" s="8">
        <f t="shared" si="5"/>
        <v>0</v>
      </c>
      <c r="T212" s="7"/>
      <c r="U212" s="7"/>
      <c r="V212" s="8"/>
      <c r="W212" s="8"/>
      <c r="X212" s="8"/>
      <c r="Y212" s="8"/>
      <c r="Z212" s="8"/>
    </row>
    <row r="213" spans="3:26" ht="15" customHeight="1" x14ac:dyDescent="0.25">
      <c r="C213" s="15" t="s">
        <v>25</v>
      </c>
      <c r="D213" s="5">
        <v>1</v>
      </c>
      <c r="E213" s="6">
        <v>6</v>
      </c>
      <c r="F213" s="6">
        <f t="shared" si="6"/>
        <v>20</v>
      </c>
      <c r="G213" s="16">
        <v>45209</v>
      </c>
      <c r="H213" s="8"/>
      <c r="I213" s="35"/>
      <c r="J213" s="35"/>
      <c r="K213" s="6"/>
      <c r="L213" s="8"/>
      <c r="M213" s="8"/>
      <c r="N213" s="8"/>
      <c r="O213" s="8"/>
      <c r="P213" s="8"/>
      <c r="Q213" s="8"/>
      <c r="R213" s="8">
        <v>12</v>
      </c>
      <c r="S213" s="8">
        <f t="shared" si="5"/>
        <v>1</v>
      </c>
      <c r="T213" s="7"/>
      <c r="U213" s="7"/>
      <c r="V213" s="8"/>
      <c r="W213" s="8"/>
      <c r="X213" s="8"/>
      <c r="Y213" s="8"/>
      <c r="Z213" s="8"/>
    </row>
    <row r="214" spans="3:26" ht="15" customHeight="1" x14ac:dyDescent="0.25">
      <c r="C214" s="15" t="s">
        <v>25</v>
      </c>
      <c r="D214" s="5">
        <v>2</v>
      </c>
      <c r="E214" s="6">
        <v>6</v>
      </c>
      <c r="F214" s="6">
        <f t="shared" si="6"/>
        <v>20</v>
      </c>
      <c r="G214" s="16">
        <v>45209</v>
      </c>
      <c r="H214" s="8"/>
      <c r="I214" s="35"/>
      <c r="J214" s="35"/>
      <c r="K214" s="6"/>
      <c r="L214" s="8"/>
      <c r="M214" s="8"/>
      <c r="N214" s="8"/>
      <c r="O214" s="8"/>
      <c r="P214" s="8"/>
      <c r="Q214" s="8"/>
      <c r="R214" s="8">
        <v>12</v>
      </c>
      <c r="S214" s="8">
        <f t="shared" si="5"/>
        <v>0</v>
      </c>
      <c r="T214" s="7"/>
      <c r="U214" s="7"/>
      <c r="V214" s="8"/>
      <c r="W214" s="8"/>
      <c r="X214" s="8"/>
      <c r="Y214" s="8"/>
      <c r="Z214" s="8"/>
    </row>
    <row r="215" spans="3:26" ht="15" customHeight="1" x14ac:dyDescent="0.25">
      <c r="C215" s="15" t="s">
        <v>25</v>
      </c>
      <c r="D215" s="5">
        <v>3</v>
      </c>
      <c r="E215" s="6">
        <v>6</v>
      </c>
      <c r="F215" s="6">
        <f t="shared" si="6"/>
        <v>20</v>
      </c>
      <c r="G215" s="16">
        <v>45209</v>
      </c>
      <c r="H215" s="8"/>
      <c r="I215" s="35"/>
      <c r="J215" s="35"/>
      <c r="K215" s="6"/>
      <c r="L215" s="8"/>
      <c r="M215" s="8"/>
      <c r="N215" s="8"/>
      <c r="O215" s="8"/>
      <c r="P215" s="8"/>
      <c r="Q215" s="8"/>
      <c r="R215" s="8">
        <v>11</v>
      </c>
      <c r="S215" s="8">
        <f t="shared" si="5"/>
        <v>1</v>
      </c>
      <c r="T215" s="7"/>
      <c r="U215" s="7"/>
      <c r="V215" s="8"/>
      <c r="W215" s="8"/>
      <c r="X215" s="8"/>
      <c r="Y215" s="8"/>
      <c r="Z215" s="8"/>
    </row>
    <row r="216" spans="3:26" ht="15" customHeight="1" x14ac:dyDescent="0.25">
      <c r="C216" s="15" t="s">
        <v>25</v>
      </c>
      <c r="D216" s="5">
        <v>4</v>
      </c>
      <c r="E216" s="6">
        <v>6</v>
      </c>
      <c r="F216" s="6">
        <f t="shared" si="6"/>
        <v>20</v>
      </c>
      <c r="G216" s="16">
        <v>45209</v>
      </c>
      <c r="H216" s="8"/>
      <c r="I216" s="35"/>
      <c r="J216" s="35"/>
      <c r="K216" s="6"/>
      <c r="L216" s="8"/>
      <c r="M216" s="8"/>
      <c r="N216" s="8"/>
      <c r="O216" s="8"/>
      <c r="P216" s="8"/>
      <c r="Q216" s="8"/>
      <c r="R216" s="8">
        <v>12</v>
      </c>
      <c r="S216" s="8">
        <f t="shared" si="5"/>
        <v>0</v>
      </c>
      <c r="T216" s="7"/>
      <c r="U216" s="7"/>
      <c r="V216" s="8"/>
      <c r="W216" s="8"/>
      <c r="X216" s="8"/>
      <c r="Y216" s="8"/>
      <c r="Z216" s="8"/>
    </row>
    <row r="217" spans="3:26" ht="15" customHeight="1" x14ac:dyDescent="0.25">
      <c r="C217" s="15" t="s">
        <v>25</v>
      </c>
      <c r="D217" s="5">
        <v>5</v>
      </c>
      <c r="E217" s="6">
        <v>6</v>
      </c>
      <c r="F217" s="6">
        <f t="shared" si="6"/>
        <v>20</v>
      </c>
      <c r="G217" s="16">
        <v>45209</v>
      </c>
      <c r="H217" s="8"/>
      <c r="I217" s="35"/>
      <c r="J217" s="35"/>
      <c r="K217" s="6"/>
      <c r="L217" s="8"/>
      <c r="M217" s="8"/>
      <c r="N217" s="8"/>
      <c r="O217" s="8"/>
      <c r="P217" s="8"/>
      <c r="Q217" s="8"/>
      <c r="R217" s="8">
        <v>13</v>
      </c>
      <c r="S217" s="8">
        <f t="shared" si="5"/>
        <v>0</v>
      </c>
      <c r="T217" s="7"/>
      <c r="U217" s="7"/>
      <c r="V217" s="8"/>
      <c r="W217" s="8"/>
      <c r="X217" s="8"/>
      <c r="Y217" s="8"/>
      <c r="Z217" s="8"/>
    </row>
    <row r="218" spans="3:26" ht="15" customHeight="1" x14ac:dyDescent="0.25">
      <c r="C218" s="15" t="s">
        <v>26</v>
      </c>
      <c r="D218" s="5">
        <v>1</v>
      </c>
      <c r="E218" s="6">
        <v>6</v>
      </c>
      <c r="F218" s="6">
        <f t="shared" si="6"/>
        <v>20</v>
      </c>
      <c r="G218" s="16">
        <v>45209</v>
      </c>
      <c r="H218" s="8"/>
      <c r="I218" s="35"/>
      <c r="J218" s="35"/>
      <c r="K218" s="6"/>
      <c r="L218" s="8"/>
      <c r="M218" s="8"/>
      <c r="N218" s="8"/>
      <c r="O218" s="8"/>
      <c r="P218" s="8"/>
      <c r="Q218" s="8"/>
      <c r="R218" s="8">
        <v>25</v>
      </c>
      <c r="S218" s="8">
        <f t="shared" si="5"/>
        <v>2</v>
      </c>
      <c r="T218" s="7"/>
      <c r="U218" s="7"/>
      <c r="V218" s="8"/>
      <c r="W218" s="8"/>
      <c r="X218" s="8"/>
      <c r="Y218" s="8"/>
      <c r="Z218" s="8"/>
    </row>
    <row r="219" spans="3:26" ht="15" customHeight="1" x14ac:dyDescent="0.25">
      <c r="C219" s="15" t="s">
        <v>26</v>
      </c>
      <c r="D219" s="5">
        <v>2</v>
      </c>
      <c r="E219" s="6">
        <v>6</v>
      </c>
      <c r="F219" s="6">
        <f t="shared" si="6"/>
        <v>20</v>
      </c>
      <c r="G219" s="16">
        <v>45209</v>
      </c>
      <c r="H219" s="8"/>
      <c r="I219" s="35"/>
      <c r="J219" s="35"/>
      <c r="K219" s="6"/>
      <c r="L219" s="8"/>
      <c r="M219" s="8"/>
      <c r="N219" s="8"/>
      <c r="O219" s="8"/>
      <c r="P219" s="8"/>
      <c r="Q219" s="8"/>
      <c r="R219" s="8">
        <v>26</v>
      </c>
      <c r="S219" s="8">
        <f t="shared" si="5"/>
        <v>2</v>
      </c>
      <c r="T219" s="7" t="s">
        <v>21</v>
      </c>
      <c r="U219" s="7"/>
      <c r="V219" s="8"/>
      <c r="W219" s="8"/>
      <c r="X219" s="8"/>
      <c r="Y219" s="8"/>
      <c r="Z219" s="8"/>
    </row>
    <row r="220" spans="3:26" ht="15" customHeight="1" x14ac:dyDescent="0.25">
      <c r="C220" s="17" t="s">
        <v>26</v>
      </c>
      <c r="D220" s="9">
        <v>3</v>
      </c>
      <c r="E220" s="11">
        <v>6</v>
      </c>
      <c r="F220" s="11">
        <f t="shared" si="6"/>
        <v>20</v>
      </c>
      <c r="G220" s="18">
        <v>45209</v>
      </c>
      <c r="H220" s="10"/>
      <c r="I220" s="36"/>
      <c r="J220" s="36"/>
      <c r="K220" s="11"/>
      <c r="L220" s="10"/>
      <c r="M220" s="10"/>
      <c r="N220" s="10"/>
      <c r="O220" s="10"/>
      <c r="P220" s="10"/>
      <c r="Q220" s="10"/>
      <c r="R220" s="10">
        <v>24</v>
      </c>
      <c r="S220" s="10">
        <f t="shared" si="5"/>
        <v>1</v>
      </c>
      <c r="T220" s="12"/>
      <c r="U220" s="12"/>
      <c r="V220" s="10"/>
      <c r="W220" s="10"/>
      <c r="X220" s="10"/>
      <c r="Y220" s="10"/>
      <c r="Z220" s="10"/>
    </row>
    <row r="221" spans="3:26" ht="15" customHeight="1" x14ac:dyDescent="0.25">
      <c r="C221" s="19" t="s">
        <v>17</v>
      </c>
      <c r="D221" s="20">
        <v>1</v>
      </c>
      <c r="E221" s="21">
        <v>7</v>
      </c>
      <c r="F221" s="21">
        <f t="shared" si="6"/>
        <v>21</v>
      </c>
      <c r="G221" s="22">
        <v>45210</v>
      </c>
      <c r="H221" s="21">
        <v>0.27900000000000003</v>
      </c>
      <c r="I221" s="32">
        <f>(H221/Q221)*1000</f>
        <v>39.857142857142861</v>
      </c>
      <c r="J221" s="32">
        <f>I221/O221</f>
        <v>7.9714285714285724</v>
      </c>
      <c r="K221" s="21">
        <v>5.2140000000000004</v>
      </c>
      <c r="L221" s="21">
        <v>7.7290000000000001</v>
      </c>
      <c r="M221" s="21">
        <f>K41-K221</f>
        <v>0.57999999999999918</v>
      </c>
      <c r="N221" s="32">
        <f>(M221/Q221)*1000</f>
        <v>82.857142857142748</v>
      </c>
      <c r="O221" s="32">
        <f>_xlfn.DAYS(G221,G41)</f>
        <v>5</v>
      </c>
      <c r="P221" s="32">
        <f>N221/O221</f>
        <v>16.571428571428548</v>
      </c>
      <c r="Q221" s="32">
        <f>(R41+R221)/2</f>
        <v>7</v>
      </c>
      <c r="R221" s="21">
        <v>6</v>
      </c>
      <c r="S221" s="21">
        <f t="shared" si="5"/>
        <v>1</v>
      </c>
      <c r="T221" s="29"/>
      <c r="U221" s="29"/>
      <c r="V221" s="30"/>
      <c r="W221" s="30"/>
      <c r="X221" s="30"/>
      <c r="Y221" s="30"/>
      <c r="Z221" s="30"/>
    </row>
    <row r="222" spans="3:26" ht="15" customHeight="1" x14ac:dyDescent="0.25">
      <c r="C222" s="19" t="s">
        <v>17</v>
      </c>
      <c r="D222" s="20">
        <v>2</v>
      </c>
      <c r="E222" s="21">
        <v>7</v>
      </c>
      <c r="F222" s="21">
        <f t="shared" si="6"/>
        <v>21</v>
      </c>
      <c r="G222" s="22">
        <v>45210</v>
      </c>
      <c r="H222" s="21">
        <v>0.16300000000000001</v>
      </c>
      <c r="I222" s="32">
        <f t="shared" ref="I222:I256" si="7">(H222/Q222)*1000</f>
        <v>25.076923076923077</v>
      </c>
      <c r="J222" s="32">
        <f t="shared" ref="J222:J256" si="8">I222/O222</f>
        <v>5.0153846153846153</v>
      </c>
      <c r="K222" s="21">
        <v>6.4850000000000003</v>
      </c>
      <c r="L222" s="21">
        <v>7.2880000000000003</v>
      </c>
      <c r="M222" s="21">
        <f t="shared" ref="M222:M256" si="9">K42-K222</f>
        <v>0.32599999999999962</v>
      </c>
      <c r="N222" s="32">
        <f t="shared" ref="N222:N255" si="10">(M222/Q222)*1000</f>
        <v>50.153846153846096</v>
      </c>
      <c r="O222" s="32">
        <f t="shared" ref="O222:O256" si="11">_xlfn.DAYS(G222,G42)</f>
        <v>5</v>
      </c>
      <c r="P222" s="32">
        <f t="shared" ref="P222:P255" si="12">N222/O222</f>
        <v>10.03076923076922</v>
      </c>
      <c r="Q222" s="32">
        <f t="shared" ref="Q222:Q255" si="13">(R42+R222)/2</f>
        <v>6.5</v>
      </c>
      <c r="R222" s="21">
        <v>5</v>
      </c>
      <c r="S222" s="21">
        <f t="shared" si="5"/>
        <v>1</v>
      </c>
      <c r="T222" s="29"/>
      <c r="U222" s="29"/>
      <c r="V222" s="30"/>
      <c r="W222" s="30"/>
      <c r="X222" s="30"/>
      <c r="Y222" s="30"/>
      <c r="Z222" s="30"/>
    </row>
    <row r="223" spans="3:26" ht="15" customHeight="1" x14ac:dyDescent="0.25">
      <c r="C223" s="19" t="s">
        <v>17</v>
      </c>
      <c r="D223" s="20">
        <v>3</v>
      </c>
      <c r="E223" s="21">
        <v>7</v>
      </c>
      <c r="F223" s="21">
        <f t="shared" si="6"/>
        <v>21</v>
      </c>
      <c r="G223" s="22">
        <v>45210</v>
      </c>
      <c r="H223" s="21">
        <v>0.19700000000000001</v>
      </c>
      <c r="I223" s="32">
        <f t="shared" si="7"/>
        <v>28.142857142857142</v>
      </c>
      <c r="J223" s="32">
        <f t="shared" si="8"/>
        <v>5.6285714285714281</v>
      </c>
      <c r="K223" s="21">
        <v>5.3879999999999999</v>
      </c>
      <c r="L223" s="21">
        <v>7.12</v>
      </c>
      <c r="M223" s="21">
        <f t="shared" si="9"/>
        <v>0.37399999999999967</v>
      </c>
      <c r="N223" s="32">
        <f t="shared" si="10"/>
        <v>53.428571428571381</v>
      </c>
      <c r="O223" s="32">
        <f t="shared" si="11"/>
        <v>5</v>
      </c>
      <c r="P223" s="32">
        <f t="shared" si="12"/>
        <v>10.685714285714276</v>
      </c>
      <c r="Q223" s="32">
        <f t="shared" si="13"/>
        <v>7</v>
      </c>
      <c r="R223" s="21">
        <v>6</v>
      </c>
      <c r="S223" s="21">
        <f t="shared" si="5"/>
        <v>1</v>
      </c>
      <c r="T223" s="29"/>
      <c r="U223" s="29"/>
      <c r="V223" s="30"/>
      <c r="W223" s="30"/>
      <c r="X223" s="30"/>
      <c r="Y223" s="30"/>
      <c r="Z223" s="30"/>
    </row>
    <row r="224" spans="3:26" ht="15" customHeight="1" x14ac:dyDescent="0.25">
      <c r="C224" s="19" t="s">
        <v>17</v>
      </c>
      <c r="D224" s="20">
        <v>4</v>
      </c>
      <c r="E224" s="21">
        <v>7</v>
      </c>
      <c r="F224" s="21">
        <f t="shared" si="6"/>
        <v>21</v>
      </c>
      <c r="G224" s="22">
        <v>45210</v>
      </c>
      <c r="H224" s="21">
        <v>0.193</v>
      </c>
      <c r="I224" s="32">
        <f t="shared" si="7"/>
        <v>29.69230769230769</v>
      </c>
      <c r="J224" s="32">
        <f t="shared" si="8"/>
        <v>5.9384615384615378</v>
      </c>
      <c r="K224" s="21">
        <v>6.2640000000000002</v>
      </c>
      <c r="L224" s="21">
        <v>6.9790000000000001</v>
      </c>
      <c r="M224" s="21">
        <f t="shared" si="9"/>
        <v>0.39299999999999979</v>
      </c>
      <c r="N224" s="32">
        <f t="shared" si="10"/>
        <v>60.461538461538424</v>
      </c>
      <c r="O224" s="32">
        <f t="shared" si="11"/>
        <v>5</v>
      </c>
      <c r="P224" s="32">
        <f t="shared" si="12"/>
        <v>12.092307692307685</v>
      </c>
      <c r="Q224" s="32">
        <f t="shared" si="13"/>
        <v>6.5</v>
      </c>
      <c r="R224" s="21">
        <v>5</v>
      </c>
      <c r="S224" s="21">
        <f t="shared" si="5"/>
        <v>0</v>
      </c>
      <c r="T224" s="29"/>
      <c r="U224" s="29"/>
      <c r="V224" s="30"/>
      <c r="W224" s="30"/>
      <c r="X224" s="30"/>
      <c r="Y224" s="30"/>
      <c r="Z224" s="30"/>
    </row>
    <row r="225" spans="3:26" ht="15" customHeight="1" x14ac:dyDescent="0.25">
      <c r="C225" s="19" t="s">
        <v>17</v>
      </c>
      <c r="D225" s="20">
        <v>5</v>
      </c>
      <c r="E225" s="21">
        <v>7</v>
      </c>
      <c r="F225" s="21">
        <f t="shared" si="6"/>
        <v>21</v>
      </c>
      <c r="G225" s="22">
        <v>45210</v>
      </c>
      <c r="H225" s="21">
        <v>0.24299999999999999</v>
      </c>
      <c r="I225" s="32">
        <f t="shared" si="7"/>
        <v>34.714285714285708</v>
      </c>
      <c r="J225" s="32">
        <f t="shared" si="8"/>
        <v>6.9428571428571413</v>
      </c>
      <c r="K225" s="21">
        <v>5.3490000000000002</v>
      </c>
      <c r="L225" s="21">
        <v>6.242</v>
      </c>
      <c r="M225" s="21">
        <f t="shared" si="9"/>
        <v>0.39100000000000001</v>
      </c>
      <c r="N225" s="32">
        <f t="shared" si="10"/>
        <v>55.857142857142861</v>
      </c>
      <c r="O225" s="32">
        <f t="shared" si="11"/>
        <v>5</v>
      </c>
      <c r="P225" s="32">
        <f t="shared" si="12"/>
        <v>11.171428571428573</v>
      </c>
      <c r="Q225" s="32">
        <f t="shared" si="13"/>
        <v>7</v>
      </c>
      <c r="R225" s="21">
        <v>7</v>
      </c>
      <c r="S225" s="21">
        <f t="shared" si="5"/>
        <v>0</v>
      </c>
      <c r="T225" s="29"/>
      <c r="U225" s="29"/>
      <c r="V225" s="30"/>
      <c r="W225" s="30"/>
      <c r="X225" s="30"/>
      <c r="Y225" s="30"/>
      <c r="Z225" s="30"/>
    </row>
    <row r="226" spans="3:26" ht="15" customHeight="1" x14ac:dyDescent="0.25">
      <c r="C226" s="19" t="s">
        <v>17</v>
      </c>
      <c r="D226" s="20">
        <v>6</v>
      </c>
      <c r="E226" s="21">
        <v>7</v>
      </c>
      <c r="F226" s="21">
        <f t="shared" si="6"/>
        <v>21</v>
      </c>
      <c r="G226" s="22">
        <v>45210</v>
      </c>
      <c r="H226" s="21">
        <v>0.251</v>
      </c>
      <c r="I226" s="32">
        <f t="shared" si="7"/>
        <v>33.466666666666669</v>
      </c>
      <c r="J226" s="32">
        <f t="shared" si="8"/>
        <v>6.6933333333333334</v>
      </c>
      <c r="K226" s="21">
        <v>5.2850000000000001</v>
      </c>
      <c r="L226" s="21">
        <v>5.891</v>
      </c>
      <c r="M226" s="21">
        <f t="shared" si="9"/>
        <v>0.49199999999999999</v>
      </c>
      <c r="N226" s="32">
        <f t="shared" si="10"/>
        <v>65.600000000000009</v>
      </c>
      <c r="O226" s="32">
        <f t="shared" si="11"/>
        <v>5</v>
      </c>
      <c r="P226" s="32">
        <f t="shared" si="12"/>
        <v>13.120000000000001</v>
      </c>
      <c r="Q226" s="32">
        <f t="shared" si="13"/>
        <v>7.5</v>
      </c>
      <c r="R226" s="21">
        <v>7</v>
      </c>
      <c r="S226" s="21">
        <f t="shared" si="5"/>
        <v>1</v>
      </c>
      <c r="T226" s="29"/>
      <c r="U226" s="29"/>
      <c r="V226" s="30"/>
      <c r="W226" s="30"/>
      <c r="X226" s="30"/>
      <c r="Y226" s="30"/>
      <c r="Z226" s="30"/>
    </row>
    <row r="227" spans="3:26" ht="15" customHeight="1" x14ac:dyDescent="0.25">
      <c r="C227" s="19" t="s">
        <v>17</v>
      </c>
      <c r="D227" s="20">
        <v>7</v>
      </c>
      <c r="E227" s="21">
        <v>7</v>
      </c>
      <c r="F227" s="21">
        <f t="shared" si="6"/>
        <v>21</v>
      </c>
      <c r="G227" s="22">
        <v>45210</v>
      </c>
      <c r="H227" s="21">
        <v>0.32100000000000001</v>
      </c>
      <c r="I227" s="32">
        <f t="shared" si="7"/>
        <v>42.8</v>
      </c>
      <c r="J227" s="32">
        <f t="shared" si="8"/>
        <v>8.5599999999999987</v>
      </c>
      <c r="K227" s="21">
        <v>5.5170000000000003</v>
      </c>
      <c r="L227" s="21">
        <v>6.63</v>
      </c>
      <c r="M227" s="21">
        <f t="shared" si="9"/>
        <v>0.68100000000000005</v>
      </c>
      <c r="N227" s="32">
        <f t="shared" si="10"/>
        <v>90.800000000000011</v>
      </c>
      <c r="O227" s="32">
        <f t="shared" si="11"/>
        <v>5</v>
      </c>
      <c r="P227" s="32">
        <f t="shared" si="12"/>
        <v>18.160000000000004</v>
      </c>
      <c r="Q227" s="32">
        <f t="shared" si="13"/>
        <v>7.5</v>
      </c>
      <c r="R227" s="21">
        <v>7</v>
      </c>
      <c r="S227" s="21">
        <f t="shared" si="5"/>
        <v>0</v>
      </c>
      <c r="T227" s="29"/>
      <c r="U227" s="29" t="s">
        <v>21</v>
      </c>
      <c r="V227" s="30"/>
      <c r="W227" s="30"/>
      <c r="X227" s="30"/>
      <c r="Y227" s="30"/>
      <c r="Z227" s="30"/>
    </row>
    <row r="228" spans="3:26" ht="15" customHeight="1" x14ac:dyDescent="0.25">
      <c r="C228" s="19" t="s">
        <v>17</v>
      </c>
      <c r="D228" s="20">
        <v>8</v>
      </c>
      <c r="E228" s="21">
        <v>7</v>
      </c>
      <c r="F228" s="21">
        <f t="shared" si="6"/>
        <v>21</v>
      </c>
      <c r="G228" s="22">
        <v>45210</v>
      </c>
      <c r="H228" s="21">
        <v>0.20599999999999999</v>
      </c>
      <c r="I228" s="33">
        <f t="shared" si="7"/>
        <v>34.333333333333336</v>
      </c>
      <c r="J228" s="33">
        <f t="shared" si="8"/>
        <v>6.8666666666666671</v>
      </c>
      <c r="K228" s="21">
        <v>5.9050000000000002</v>
      </c>
      <c r="L228" s="21">
        <v>6.3710000000000004</v>
      </c>
      <c r="M228" s="21">
        <f t="shared" si="9"/>
        <v>0.30600000000000005</v>
      </c>
      <c r="N228" s="32">
        <f t="shared" si="10"/>
        <v>51.000000000000007</v>
      </c>
      <c r="O228" s="32">
        <f t="shared" si="11"/>
        <v>5</v>
      </c>
      <c r="P228" s="32">
        <f t="shared" si="12"/>
        <v>10.200000000000001</v>
      </c>
      <c r="Q228" s="32">
        <f t="shared" si="13"/>
        <v>6</v>
      </c>
      <c r="R228" s="21">
        <v>5</v>
      </c>
      <c r="S228" s="21">
        <f t="shared" si="5"/>
        <v>0</v>
      </c>
      <c r="T228" s="29"/>
      <c r="U228" s="29" t="s">
        <v>21</v>
      </c>
      <c r="V228" s="30"/>
      <c r="W228" s="30"/>
      <c r="X228" s="30"/>
      <c r="Y228" s="30"/>
      <c r="Z228" s="30"/>
    </row>
    <row r="229" spans="3:26" ht="15" customHeight="1" x14ac:dyDescent="0.25">
      <c r="C229" s="19" t="s">
        <v>17</v>
      </c>
      <c r="D229" s="20">
        <v>9</v>
      </c>
      <c r="E229" s="21">
        <v>7</v>
      </c>
      <c r="F229" s="21">
        <f t="shared" si="6"/>
        <v>21</v>
      </c>
      <c r="G229" s="22">
        <v>45210</v>
      </c>
      <c r="H229" s="21">
        <v>0.26900000000000002</v>
      </c>
      <c r="I229" s="33">
        <f t="shared" si="7"/>
        <v>33.625</v>
      </c>
      <c r="J229" s="33">
        <f t="shared" si="8"/>
        <v>6.7249999999999996</v>
      </c>
      <c r="K229" s="21">
        <v>5.2560000000000002</v>
      </c>
      <c r="L229" s="21">
        <v>6.9169999999999998</v>
      </c>
      <c r="M229" s="21">
        <f t="shared" si="9"/>
        <v>0.42399999999999949</v>
      </c>
      <c r="N229" s="32">
        <f t="shared" si="10"/>
        <v>52.999999999999936</v>
      </c>
      <c r="O229" s="32">
        <f t="shared" si="11"/>
        <v>5</v>
      </c>
      <c r="P229" s="32">
        <f t="shared" si="12"/>
        <v>10.599999999999987</v>
      </c>
      <c r="Q229" s="32">
        <f t="shared" si="13"/>
        <v>8</v>
      </c>
      <c r="R229" s="21">
        <v>8</v>
      </c>
      <c r="S229" s="21">
        <f t="shared" si="5"/>
        <v>0</v>
      </c>
      <c r="T229" s="29"/>
      <c r="U229" s="29"/>
      <c r="V229" s="30"/>
      <c r="W229" s="30"/>
      <c r="X229" s="30"/>
      <c r="Y229" s="30"/>
      <c r="Z229" s="30"/>
    </row>
    <row r="230" spans="3:26" ht="15" customHeight="1" x14ac:dyDescent="0.25">
      <c r="C230" s="19" t="s">
        <v>17</v>
      </c>
      <c r="D230" s="20">
        <v>10</v>
      </c>
      <c r="E230" s="21">
        <v>7</v>
      </c>
      <c r="F230" s="21">
        <f t="shared" si="6"/>
        <v>21</v>
      </c>
      <c r="G230" s="22">
        <v>45210</v>
      </c>
      <c r="H230" s="21">
        <v>0.23499999999999999</v>
      </c>
      <c r="I230" s="33">
        <f t="shared" si="7"/>
        <v>36.153846153846153</v>
      </c>
      <c r="J230" s="33">
        <f t="shared" si="8"/>
        <v>7.2307692307692308</v>
      </c>
      <c r="K230" s="21">
        <v>4.5149999999999997</v>
      </c>
      <c r="L230" s="21">
        <v>7.1059999999999999</v>
      </c>
      <c r="M230" s="21">
        <f t="shared" si="9"/>
        <v>0.49699999999999989</v>
      </c>
      <c r="N230" s="32">
        <f t="shared" si="10"/>
        <v>76.461538461538439</v>
      </c>
      <c r="O230" s="32">
        <f t="shared" si="11"/>
        <v>5</v>
      </c>
      <c r="P230" s="32">
        <f t="shared" si="12"/>
        <v>15.292307692307688</v>
      </c>
      <c r="Q230" s="32">
        <f t="shared" si="13"/>
        <v>6.5</v>
      </c>
      <c r="R230" s="21">
        <v>6</v>
      </c>
      <c r="S230" s="21">
        <f t="shared" si="5"/>
        <v>1</v>
      </c>
      <c r="T230" s="29"/>
      <c r="U230" s="29"/>
      <c r="V230" s="30"/>
      <c r="W230" s="30"/>
      <c r="X230" s="30"/>
      <c r="Y230" s="30"/>
      <c r="Z230" s="30"/>
    </row>
    <row r="231" spans="3:26" ht="15" customHeight="1" x14ac:dyDescent="0.25">
      <c r="C231" s="19" t="s">
        <v>18</v>
      </c>
      <c r="D231" s="20">
        <v>1</v>
      </c>
      <c r="E231" s="21">
        <v>7</v>
      </c>
      <c r="F231" s="21">
        <f t="shared" si="6"/>
        <v>21</v>
      </c>
      <c r="G231" s="22">
        <v>45210</v>
      </c>
      <c r="H231" s="21">
        <v>0.40799999999999997</v>
      </c>
      <c r="I231" s="33">
        <f t="shared" si="7"/>
        <v>30.222222222222221</v>
      </c>
      <c r="J231" s="33">
        <f t="shared" si="8"/>
        <v>6.0444444444444443</v>
      </c>
      <c r="K231" s="21">
        <v>5.3090000000000002</v>
      </c>
      <c r="L231" s="21">
        <v>7.4809999999999999</v>
      </c>
      <c r="M231" s="21">
        <f t="shared" si="9"/>
        <v>0.70099999999999962</v>
      </c>
      <c r="N231" s="32">
        <f t="shared" si="10"/>
        <v>51.925925925925895</v>
      </c>
      <c r="O231" s="32">
        <f t="shared" si="11"/>
        <v>5</v>
      </c>
      <c r="P231" s="32">
        <f t="shared" si="12"/>
        <v>10.385185185185179</v>
      </c>
      <c r="Q231" s="32">
        <f t="shared" si="13"/>
        <v>13.5</v>
      </c>
      <c r="R231" s="21">
        <v>11</v>
      </c>
      <c r="S231" s="21">
        <f t="shared" si="5"/>
        <v>3</v>
      </c>
      <c r="T231" s="29"/>
      <c r="U231" s="29"/>
      <c r="V231" s="30"/>
      <c r="W231" s="30"/>
      <c r="X231" s="30"/>
      <c r="Y231" s="30"/>
      <c r="Z231" s="30"/>
    </row>
    <row r="232" spans="3:26" ht="15" customHeight="1" x14ac:dyDescent="0.25">
      <c r="C232" s="19" t="s">
        <v>18</v>
      </c>
      <c r="D232" s="20">
        <v>2</v>
      </c>
      <c r="E232" s="21">
        <v>7</v>
      </c>
      <c r="F232" s="21">
        <f t="shared" si="6"/>
        <v>21</v>
      </c>
      <c r="G232" s="22">
        <v>45210</v>
      </c>
      <c r="H232" s="21">
        <v>0.51600000000000001</v>
      </c>
      <c r="I232" s="33">
        <f t="shared" si="7"/>
        <v>36.857142857142861</v>
      </c>
      <c r="J232" s="33">
        <f t="shared" si="8"/>
        <v>7.3714285714285719</v>
      </c>
      <c r="K232" s="21">
        <v>7.0439999999999996</v>
      </c>
      <c r="L232" s="21">
        <v>7.548</v>
      </c>
      <c r="M232" s="21">
        <f t="shared" si="9"/>
        <v>0.72300000000000075</v>
      </c>
      <c r="N232" s="32">
        <f t="shared" si="10"/>
        <v>51.642857142857196</v>
      </c>
      <c r="O232" s="32">
        <f t="shared" si="11"/>
        <v>5</v>
      </c>
      <c r="P232" s="32">
        <f t="shared" si="12"/>
        <v>10.32857142857144</v>
      </c>
      <c r="Q232" s="32">
        <f t="shared" si="13"/>
        <v>14</v>
      </c>
      <c r="R232" s="21">
        <v>12</v>
      </c>
      <c r="S232" s="21">
        <f t="shared" si="5"/>
        <v>1</v>
      </c>
      <c r="T232" s="29"/>
      <c r="U232" s="29"/>
      <c r="V232" s="30"/>
      <c r="W232" s="30"/>
      <c r="X232" s="30"/>
      <c r="Y232" s="30"/>
      <c r="Z232" s="30"/>
    </row>
    <row r="233" spans="3:26" ht="15" customHeight="1" x14ac:dyDescent="0.25">
      <c r="C233" s="19" t="s">
        <v>18</v>
      </c>
      <c r="D233" s="20">
        <v>3</v>
      </c>
      <c r="E233" s="21">
        <v>7</v>
      </c>
      <c r="F233" s="21">
        <f t="shared" si="6"/>
        <v>21</v>
      </c>
      <c r="G233" s="22">
        <v>45210</v>
      </c>
      <c r="H233" s="30">
        <v>0.36499999999999999</v>
      </c>
      <c r="I233" s="33">
        <f t="shared" si="7"/>
        <v>25.172413793103448</v>
      </c>
      <c r="J233" s="33">
        <f t="shared" si="8"/>
        <v>5.0344827586206895</v>
      </c>
      <c r="K233" s="21">
        <v>5.867</v>
      </c>
      <c r="L233" s="30">
        <v>7.7370000000000001</v>
      </c>
      <c r="M233" s="30">
        <f t="shared" si="9"/>
        <v>0.63300000000000001</v>
      </c>
      <c r="N233" s="33">
        <f t="shared" si="10"/>
        <v>43.655172413793103</v>
      </c>
      <c r="O233" s="33">
        <f t="shared" si="11"/>
        <v>5</v>
      </c>
      <c r="P233" s="33">
        <f t="shared" si="12"/>
        <v>8.7310344827586199</v>
      </c>
      <c r="Q233" s="33">
        <f t="shared" si="13"/>
        <v>14.5</v>
      </c>
      <c r="R233" s="30">
        <v>13</v>
      </c>
      <c r="S233" s="30">
        <f t="shared" ref="S233:S296" si="14">R197-R233</f>
        <v>1</v>
      </c>
      <c r="T233" s="29"/>
      <c r="U233" s="29"/>
      <c r="V233" s="30"/>
      <c r="W233" s="30"/>
      <c r="X233" s="30"/>
      <c r="Y233" s="30"/>
      <c r="Z233" s="30"/>
    </row>
    <row r="234" spans="3:26" ht="15" customHeight="1" x14ac:dyDescent="0.25">
      <c r="C234" s="19" t="s">
        <v>18</v>
      </c>
      <c r="D234" s="20">
        <v>4</v>
      </c>
      <c r="E234" s="21">
        <v>7</v>
      </c>
      <c r="F234" s="21">
        <f t="shared" si="6"/>
        <v>21</v>
      </c>
      <c r="G234" s="22">
        <v>45210</v>
      </c>
      <c r="H234" s="30">
        <v>0.44600000000000001</v>
      </c>
      <c r="I234" s="33">
        <f t="shared" si="7"/>
        <v>30.758620689655174</v>
      </c>
      <c r="J234" s="33">
        <f t="shared" si="8"/>
        <v>6.1517241379310352</v>
      </c>
      <c r="K234" s="21">
        <v>4.6719999999999997</v>
      </c>
      <c r="L234" s="30">
        <v>8.2449999999999992</v>
      </c>
      <c r="M234" s="30">
        <f t="shared" si="9"/>
        <v>0.99199999999999999</v>
      </c>
      <c r="N234" s="33">
        <f t="shared" si="10"/>
        <v>68.413793103448285</v>
      </c>
      <c r="O234" s="33">
        <f t="shared" si="11"/>
        <v>5</v>
      </c>
      <c r="P234" s="33">
        <f t="shared" si="12"/>
        <v>13.682758620689658</v>
      </c>
      <c r="Q234" s="33">
        <f t="shared" si="13"/>
        <v>14.5</v>
      </c>
      <c r="R234" s="30">
        <v>13</v>
      </c>
      <c r="S234" s="30">
        <f t="shared" si="14"/>
        <v>0</v>
      </c>
      <c r="T234" s="29"/>
      <c r="U234" s="29"/>
      <c r="V234" s="30"/>
      <c r="W234" s="30"/>
      <c r="X234" s="30"/>
      <c r="Y234" s="30"/>
      <c r="Z234" s="30"/>
    </row>
    <row r="235" spans="3:26" ht="15" customHeight="1" x14ac:dyDescent="0.25">
      <c r="C235" s="19" t="s">
        <v>18</v>
      </c>
      <c r="D235" s="20">
        <v>5</v>
      </c>
      <c r="E235" s="21">
        <v>7</v>
      </c>
      <c r="F235" s="21">
        <f t="shared" si="6"/>
        <v>21</v>
      </c>
      <c r="G235" s="22">
        <v>45210</v>
      </c>
      <c r="H235" s="30">
        <v>0.4</v>
      </c>
      <c r="I235" s="33">
        <f t="shared" si="7"/>
        <v>28.571428571428573</v>
      </c>
      <c r="J235" s="33">
        <f t="shared" si="8"/>
        <v>5.7142857142857144</v>
      </c>
      <c r="K235" s="21">
        <v>5.9660000000000002</v>
      </c>
      <c r="L235" s="30">
        <v>7.7709999999999999</v>
      </c>
      <c r="M235" s="30">
        <f t="shared" si="9"/>
        <v>0.7889999999999997</v>
      </c>
      <c r="N235" s="33">
        <f t="shared" si="10"/>
        <v>56.357142857142833</v>
      </c>
      <c r="O235" s="33">
        <f t="shared" si="11"/>
        <v>5</v>
      </c>
      <c r="P235" s="33">
        <f t="shared" si="12"/>
        <v>11.271428571428567</v>
      </c>
      <c r="Q235" s="33">
        <f t="shared" si="13"/>
        <v>14</v>
      </c>
      <c r="R235" s="30">
        <v>13</v>
      </c>
      <c r="S235" s="30">
        <f t="shared" si="14"/>
        <v>0</v>
      </c>
      <c r="T235" s="29"/>
      <c r="U235" s="29"/>
      <c r="V235" s="30"/>
      <c r="W235" s="30"/>
      <c r="X235" s="30"/>
      <c r="Y235" s="30"/>
      <c r="Z235" s="30"/>
    </row>
    <row r="236" spans="3:26" ht="15" customHeight="1" x14ac:dyDescent="0.25">
      <c r="C236" s="19" t="s">
        <v>20</v>
      </c>
      <c r="D236" s="20">
        <v>1</v>
      </c>
      <c r="E236" s="21">
        <v>7</v>
      </c>
      <c r="F236" s="21">
        <f t="shared" si="6"/>
        <v>21</v>
      </c>
      <c r="G236" s="22">
        <v>45210</v>
      </c>
      <c r="H236" s="30">
        <v>0.65600000000000003</v>
      </c>
      <c r="I236" s="33">
        <f t="shared" si="7"/>
        <v>26.775510204081634</v>
      </c>
      <c r="J236" s="33">
        <f t="shared" si="8"/>
        <v>5.3551020408163268</v>
      </c>
      <c r="K236" s="21">
        <v>5.1630000000000003</v>
      </c>
      <c r="L236" s="30">
        <v>8.3729999999999993</v>
      </c>
      <c r="M236" s="30">
        <f t="shared" si="9"/>
        <v>1.2489999999999997</v>
      </c>
      <c r="N236" s="33">
        <f t="shared" si="10"/>
        <v>50.979591836734677</v>
      </c>
      <c r="O236" s="33">
        <f t="shared" si="11"/>
        <v>5</v>
      </c>
      <c r="P236" s="33">
        <f t="shared" si="12"/>
        <v>10.195918367346936</v>
      </c>
      <c r="Q236" s="33">
        <f t="shared" si="13"/>
        <v>24.5</v>
      </c>
      <c r="R236" s="30">
        <v>17</v>
      </c>
      <c r="S236" s="30">
        <f t="shared" si="14"/>
        <v>3</v>
      </c>
      <c r="T236" s="29" t="s">
        <v>21</v>
      </c>
      <c r="U236" s="29"/>
      <c r="V236" s="30"/>
      <c r="W236" s="30"/>
      <c r="X236" s="30"/>
      <c r="Y236" s="30"/>
      <c r="Z236" s="30"/>
    </row>
    <row r="237" spans="3:26" ht="15" customHeight="1" x14ac:dyDescent="0.25">
      <c r="C237" s="19" t="s">
        <v>20</v>
      </c>
      <c r="D237" s="20">
        <v>2</v>
      </c>
      <c r="E237" s="21">
        <v>7</v>
      </c>
      <c r="F237" s="21">
        <f t="shared" si="6"/>
        <v>21</v>
      </c>
      <c r="G237" s="22">
        <v>45210</v>
      </c>
      <c r="H237" s="30">
        <v>0.63400000000000001</v>
      </c>
      <c r="I237" s="33">
        <f t="shared" si="7"/>
        <v>24.384615384615387</v>
      </c>
      <c r="J237" s="33">
        <f t="shared" si="8"/>
        <v>4.8769230769230774</v>
      </c>
      <c r="K237" s="21">
        <v>6.28</v>
      </c>
      <c r="L237" s="30">
        <v>7.7510000000000003</v>
      </c>
      <c r="M237" s="30">
        <f t="shared" si="9"/>
        <v>1.0489999999999995</v>
      </c>
      <c r="N237" s="33">
        <f t="shared" si="10"/>
        <v>40.346153846153825</v>
      </c>
      <c r="O237" s="33">
        <f t="shared" si="11"/>
        <v>5</v>
      </c>
      <c r="P237" s="33">
        <f t="shared" si="12"/>
        <v>8.0692307692307654</v>
      </c>
      <c r="Q237" s="33">
        <f t="shared" si="13"/>
        <v>26</v>
      </c>
      <c r="R237" s="30">
        <v>21</v>
      </c>
      <c r="S237" s="30">
        <f t="shared" si="14"/>
        <v>3</v>
      </c>
      <c r="T237" s="29"/>
      <c r="U237" s="29"/>
      <c r="V237" s="30"/>
      <c r="W237" s="30"/>
      <c r="X237" s="30"/>
      <c r="Y237" s="30"/>
      <c r="Z237" s="30"/>
    </row>
    <row r="238" spans="3:26" ht="15" customHeight="1" x14ac:dyDescent="0.25">
      <c r="C238" s="19" t="s">
        <v>20</v>
      </c>
      <c r="D238" s="20">
        <v>3</v>
      </c>
      <c r="E238" s="21">
        <v>7</v>
      </c>
      <c r="F238" s="21">
        <f t="shared" si="6"/>
        <v>21</v>
      </c>
      <c r="G238" s="22">
        <v>45210</v>
      </c>
      <c r="H238" s="30">
        <v>0.77200000000000002</v>
      </c>
      <c r="I238" s="33">
        <f t="shared" si="7"/>
        <v>29.132075471698116</v>
      </c>
      <c r="J238" s="33">
        <f t="shared" si="8"/>
        <v>5.8264150943396231</v>
      </c>
      <c r="K238" s="21">
        <v>4.4269999999999996</v>
      </c>
      <c r="L238" s="30">
        <v>8.3230000000000004</v>
      </c>
      <c r="M238" s="30">
        <f t="shared" si="9"/>
        <v>1.6710000000000003</v>
      </c>
      <c r="N238" s="33">
        <f t="shared" si="10"/>
        <v>63.056603773584918</v>
      </c>
      <c r="O238" s="33">
        <f t="shared" si="11"/>
        <v>5</v>
      </c>
      <c r="P238" s="33">
        <f t="shared" si="12"/>
        <v>12.611320754716983</v>
      </c>
      <c r="Q238" s="33">
        <f t="shared" si="13"/>
        <v>26.5</v>
      </c>
      <c r="R238" s="30">
        <v>22</v>
      </c>
      <c r="S238" s="30">
        <f t="shared" si="14"/>
        <v>2</v>
      </c>
      <c r="T238" s="29"/>
      <c r="U238" s="29"/>
      <c r="V238" s="30"/>
      <c r="W238" s="30"/>
      <c r="X238" s="30"/>
      <c r="Y238" s="30"/>
      <c r="Z238" s="30"/>
    </row>
    <row r="239" spans="3:26" ht="15" customHeight="1" x14ac:dyDescent="0.25">
      <c r="C239" s="23" t="s">
        <v>24</v>
      </c>
      <c r="D239" s="24">
        <v>1</v>
      </c>
      <c r="E239" s="25">
        <v>7</v>
      </c>
      <c r="F239" s="25">
        <f t="shared" si="6"/>
        <v>21</v>
      </c>
      <c r="G239" s="26">
        <v>45210</v>
      </c>
      <c r="H239" s="27">
        <v>0.39800000000000002</v>
      </c>
      <c r="I239" s="34">
        <f t="shared" si="7"/>
        <v>53.06666666666667</v>
      </c>
      <c r="J239" s="34">
        <f t="shared" si="8"/>
        <v>10.613333333333333</v>
      </c>
      <c r="K239" s="25">
        <v>5.1840000000000002</v>
      </c>
      <c r="L239" s="27">
        <v>7.1559999999999997</v>
      </c>
      <c r="M239" s="27">
        <f t="shared" si="9"/>
        <v>0.98200000000000021</v>
      </c>
      <c r="N239" s="34">
        <f t="shared" si="10"/>
        <v>130.93333333333337</v>
      </c>
      <c r="O239" s="34">
        <f t="shared" si="11"/>
        <v>5</v>
      </c>
      <c r="P239" s="34">
        <f t="shared" si="12"/>
        <v>26.186666666666675</v>
      </c>
      <c r="Q239" s="34">
        <f t="shared" si="13"/>
        <v>7.5</v>
      </c>
      <c r="R239" s="27">
        <v>7</v>
      </c>
      <c r="S239" s="27">
        <f t="shared" si="14"/>
        <v>0</v>
      </c>
      <c r="T239" s="28"/>
      <c r="U239" s="28"/>
      <c r="V239" s="27"/>
      <c r="W239" s="27"/>
      <c r="X239" s="27"/>
      <c r="Y239" s="27"/>
      <c r="Z239" s="27"/>
    </row>
    <row r="240" spans="3:26" ht="15" customHeight="1" x14ac:dyDescent="0.25">
      <c r="C240" s="15" t="s">
        <v>24</v>
      </c>
      <c r="D240" s="5">
        <v>2</v>
      </c>
      <c r="E240" s="6">
        <v>7</v>
      </c>
      <c r="F240" s="6">
        <f t="shared" si="6"/>
        <v>21</v>
      </c>
      <c r="G240" s="16">
        <v>45210</v>
      </c>
      <c r="H240" s="8">
        <v>0.34599999999999997</v>
      </c>
      <c r="I240" s="35">
        <f t="shared" si="7"/>
        <v>43.25</v>
      </c>
      <c r="J240" s="35">
        <f t="shared" si="8"/>
        <v>8.65</v>
      </c>
      <c r="K240" s="6">
        <v>6.282</v>
      </c>
      <c r="L240" s="8">
        <v>7.9249999999999998</v>
      </c>
      <c r="M240" s="8">
        <f t="shared" si="9"/>
        <v>0.88600000000000012</v>
      </c>
      <c r="N240" s="35">
        <f t="shared" si="10"/>
        <v>110.75000000000001</v>
      </c>
      <c r="O240" s="35">
        <f t="shared" si="11"/>
        <v>5</v>
      </c>
      <c r="P240" s="35">
        <f t="shared" si="12"/>
        <v>22.150000000000002</v>
      </c>
      <c r="Q240" s="35">
        <f t="shared" si="13"/>
        <v>8</v>
      </c>
      <c r="R240" s="8">
        <v>8</v>
      </c>
      <c r="S240" s="8">
        <f t="shared" si="14"/>
        <v>0</v>
      </c>
      <c r="T240" s="7"/>
      <c r="U240" s="7"/>
      <c r="V240" s="8"/>
      <c r="W240" s="8"/>
      <c r="X240" s="8"/>
      <c r="Y240" s="8"/>
      <c r="Z240" s="8"/>
    </row>
    <row r="241" spans="3:26" ht="15" customHeight="1" x14ac:dyDescent="0.25">
      <c r="C241" s="15" t="s">
        <v>24</v>
      </c>
      <c r="D241" s="5">
        <v>3</v>
      </c>
      <c r="E241" s="6">
        <v>7</v>
      </c>
      <c r="F241" s="6">
        <f t="shared" si="6"/>
        <v>21</v>
      </c>
      <c r="G241" s="16">
        <v>45210</v>
      </c>
      <c r="H241" s="8">
        <v>0.28199999999999997</v>
      </c>
      <c r="I241" s="35">
        <f t="shared" si="7"/>
        <v>43.38461538461538</v>
      </c>
      <c r="J241" s="35">
        <f t="shared" si="8"/>
        <v>8.6769230769230763</v>
      </c>
      <c r="K241" s="6">
        <v>6.8109999999999999</v>
      </c>
      <c r="L241" s="8">
        <v>7.734</v>
      </c>
      <c r="M241" s="8">
        <f t="shared" si="9"/>
        <v>0.56700000000000017</v>
      </c>
      <c r="N241" s="35">
        <f t="shared" si="10"/>
        <v>87.230769230769255</v>
      </c>
      <c r="O241" s="35">
        <f t="shared" si="11"/>
        <v>5</v>
      </c>
      <c r="P241" s="35">
        <f t="shared" si="12"/>
        <v>17.446153846153852</v>
      </c>
      <c r="Q241" s="35">
        <f t="shared" si="13"/>
        <v>6.5</v>
      </c>
      <c r="R241" s="8">
        <v>5</v>
      </c>
      <c r="S241" s="8">
        <f t="shared" si="14"/>
        <v>0</v>
      </c>
      <c r="T241" s="7"/>
      <c r="U241" s="7"/>
      <c r="V241" s="8"/>
      <c r="W241" s="8"/>
      <c r="X241" s="8"/>
      <c r="Y241" s="8"/>
      <c r="Z241" s="8"/>
    </row>
    <row r="242" spans="3:26" ht="15" customHeight="1" x14ac:dyDescent="0.25">
      <c r="C242" s="15" t="s">
        <v>24</v>
      </c>
      <c r="D242" s="5">
        <v>4</v>
      </c>
      <c r="E242" s="6">
        <v>7</v>
      </c>
      <c r="F242" s="6">
        <f t="shared" si="6"/>
        <v>21</v>
      </c>
      <c r="G242" s="16">
        <v>45210</v>
      </c>
      <c r="H242" s="8">
        <v>0.27400000000000002</v>
      </c>
      <c r="I242" s="35">
        <f t="shared" si="7"/>
        <v>39.142857142857146</v>
      </c>
      <c r="J242" s="35">
        <f t="shared" si="8"/>
        <v>7.8285714285714292</v>
      </c>
      <c r="K242" s="6">
        <v>5.6029999999999998</v>
      </c>
      <c r="L242" s="8">
        <v>6.6349999999999998</v>
      </c>
      <c r="M242" s="8">
        <f t="shared" si="9"/>
        <v>0.5730000000000004</v>
      </c>
      <c r="N242" s="35">
        <f t="shared" si="10"/>
        <v>81.857142857142918</v>
      </c>
      <c r="O242" s="35">
        <f t="shared" si="11"/>
        <v>5</v>
      </c>
      <c r="P242" s="35">
        <f t="shared" si="12"/>
        <v>16.371428571428584</v>
      </c>
      <c r="Q242" s="35">
        <f t="shared" si="13"/>
        <v>7</v>
      </c>
      <c r="R242" s="8">
        <v>6</v>
      </c>
      <c r="S242" s="8">
        <f t="shared" si="14"/>
        <v>1</v>
      </c>
      <c r="T242" s="7"/>
      <c r="U242" s="7"/>
      <c r="V242" s="8"/>
      <c r="W242" s="8"/>
      <c r="X242" s="8"/>
      <c r="Y242" s="8"/>
      <c r="Z242" s="8"/>
    </row>
    <row r="243" spans="3:26" ht="15" customHeight="1" x14ac:dyDescent="0.25">
      <c r="C243" s="15" t="s">
        <v>24</v>
      </c>
      <c r="D243" s="5">
        <v>5</v>
      </c>
      <c r="E243" s="6">
        <v>7</v>
      </c>
      <c r="F243" s="6">
        <f t="shared" si="6"/>
        <v>21</v>
      </c>
      <c r="G243" s="16">
        <v>45210</v>
      </c>
      <c r="H243" s="8">
        <v>0.251</v>
      </c>
      <c r="I243" s="35">
        <f t="shared" si="7"/>
        <v>41.833333333333336</v>
      </c>
      <c r="J243" s="35">
        <f t="shared" si="8"/>
        <v>8.3666666666666671</v>
      </c>
      <c r="K243" s="6">
        <v>5.9969999999999999</v>
      </c>
      <c r="L243" s="8">
        <v>6.8639999999999999</v>
      </c>
      <c r="M243" s="8">
        <f t="shared" si="9"/>
        <v>0.48300000000000054</v>
      </c>
      <c r="N243" s="35">
        <f t="shared" si="10"/>
        <v>80.500000000000085</v>
      </c>
      <c r="O243" s="35">
        <f t="shared" si="11"/>
        <v>5</v>
      </c>
      <c r="P243" s="35">
        <f t="shared" si="12"/>
        <v>16.100000000000016</v>
      </c>
      <c r="Q243" s="35">
        <f t="shared" si="13"/>
        <v>6</v>
      </c>
      <c r="R243" s="8">
        <v>5</v>
      </c>
      <c r="S243" s="8">
        <f t="shared" si="14"/>
        <v>0</v>
      </c>
      <c r="T243" s="7"/>
      <c r="U243" s="7"/>
      <c r="V243" s="8"/>
      <c r="W243" s="8"/>
      <c r="X243" s="8"/>
      <c r="Y243" s="8"/>
      <c r="Z243" s="8"/>
    </row>
    <row r="244" spans="3:26" ht="15" customHeight="1" x14ac:dyDescent="0.25">
      <c r="C244" s="15" t="s">
        <v>24</v>
      </c>
      <c r="D244" s="5">
        <v>6</v>
      </c>
      <c r="E244" s="6">
        <v>7</v>
      </c>
      <c r="F244" s="6">
        <f t="shared" si="6"/>
        <v>21</v>
      </c>
      <c r="G244" s="16">
        <v>45210</v>
      </c>
      <c r="H244" s="8">
        <v>0.26</v>
      </c>
      <c r="I244" s="35">
        <f t="shared" si="7"/>
        <v>40</v>
      </c>
      <c r="J244" s="35">
        <f t="shared" si="8"/>
        <v>8</v>
      </c>
      <c r="K244" s="6">
        <v>5.5810000000000004</v>
      </c>
      <c r="L244" s="8">
        <v>7.3220000000000001</v>
      </c>
      <c r="M244" s="8">
        <f t="shared" si="9"/>
        <v>0.63399999999999945</v>
      </c>
      <c r="N244" s="35">
        <f t="shared" si="10"/>
        <v>97.538461538461448</v>
      </c>
      <c r="O244" s="35">
        <f t="shared" si="11"/>
        <v>5</v>
      </c>
      <c r="P244" s="35">
        <f t="shared" si="12"/>
        <v>19.507692307692288</v>
      </c>
      <c r="Q244" s="35">
        <f t="shared" si="13"/>
        <v>6.5</v>
      </c>
      <c r="R244" s="8">
        <v>6</v>
      </c>
      <c r="S244" s="8">
        <f t="shared" si="14"/>
        <v>0</v>
      </c>
      <c r="T244" s="7"/>
      <c r="U244" s="7"/>
      <c r="V244" s="8"/>
      <c r="W244" s="8"/>
      <c r="X244" s="8"/>
      <c r="Y244" s="8"/>
      <c r="Z244" s="8"/>
    </row>
    <row r="245" spans="3:26" ht="15" customHeight="1" x14ac:dyDescent="0.25">
      <c r="C245" s="15" t="s">
        <v>24</v>
      </c>
      <c r="D245" s="5">
        <v>7</v>
      </c>
      <c r="E245" s="6">
        <v>7</v>
      </c>
      <c r="F245" s="6">
        <f t="shared" si="6"/>
        <v>21</v>
      </c>
      <c r="G245" s="16">
        <v>45210</v>
      </c>
      <c r="H245" s="8">
        <v>0.40400000000000003</v>
      </c>
      <c r="I245" s="35">
        <f t="shared" si="7"/>
        <v>50.5</v>
      </c>
      <c r="J245" s="35">
        <f t="shared" si="8"/>
        <v>10.1</v>
      </c>
      <c r="K245" s="6">
        <v>5.3540000000000001</v>
      </c>
      <c r="L245" s="8">
        <v>7.0309999999999997</v>
      </c>
      <c r="M245" s="8">
        <f t="shared" si="9"/>
        <v>0.82699999999999996</v>
      </c>
      <c r="N245" s="35">
        <f t="shared" si="10"/>
        <v>103.375</v>
      </c>
      <c r="O245" s="35">
        <f t="shared" si="11"/>
        <v>5</v>
      </c>
      <c r="P245" s="35">
        <f t="shared" si="12"/>
        <v>20.675000000000001</v>
      </c>
      <c r="Q245" s="35">
        <f t="shared" si="13"/>
        <v>8</v>
      </c>
      <c r="R245" s="8">
        <v>8</v>
      </c>
      <c r="S245" s="8">
        <f t="shared" si="14"/>
        <v>0</v>
      </c>
      <c r="T245" s="7"/>
      <c r="U245" s="7"/>
      <c r="V245" s="8"/>
      <c r="W245" s="8"/>
      <c r="X245" s="8"/>
      <c r="Y245" s="8"/>
      <c r="Z245" s="8"/>
    </row>
    <row r="246" spans="3:26" ht="15" customHeight="1" x14ac:dyDescent="0.25">
      <c r="C246" s="15" t="s">
        <v>24</v>
      </c>
      <c r="D246" s="5">
        <v>8</v>
      </c>
      <c r="E246" s="6">
        <v>7</v>
      </c>
      <c r="F246" s="6">
        <f t="shared" si="6"/>
        <v>21</v>
      </c>
      <c r="G246" s="16">
        <v>45210</v>
      </c>
      <c r="H246" s="8">
        <v>0.23400000000000001</v>
      </c>
      <c r="I246" s="35">
        <f t="shared" si="7"/>
        <v>31.200000000000003</v>
      </c>
      <c r="J246" s="35">
        <f t="shared" si="8"/>
        <v>6.24</v>
      </c>
      <c r="K246" s="6">
        <v>6.1710000000000003</v>
      </c>
      <c r="L246" s="8">
        <v>7.5949999999999998</v>
      </c>
      <c r="M246" s="8">
        <f t="shared" si="9"/>
        <v>0.50300000000000011</v>
      </c>
      <c r="N246" s="35">
        <f t="shared" si="10"/>
        <v>67.066666666666677</v>
      </c>
      <c r="O246" s="35">
        <f t="shared" si="11"/>
        <v>5</v>
      </c>
      <c r="P246" s="35">
        <f t="shared" si="12"/>
        <v>13.413333333333336</v>
      </c>
      <c r="Q246" s="35">
        <f t="shared" si="13"/>
        <v>7.5</v>
      </c>
      <c r="R246" s="8">
        <v>7</v>
      </c>
      <c r="S246" s="8">
        <f t="shared" si="14"/>
        <v>1</v>
      </c>
      <c r="T246" s="7"/>
      <c r="U246" s="7"/>
      <c r="V246" s="8"/>
      <c r="W246" s="8"/>
      <c r="X246" s="8"/>
      <c r="Y246" s="8"/>
      <c r="Z246" s="8"/>
    </row>
    <row r="247" spans="3:26" ht="15" customHeight="1" x14ac:dyDescent="0.25">
      <c r="C247" s="15" t="s">
        <v>24</v>
      </c>
      <c r="D247" s="5">
        <v>9</v>
      </c>
      <c r="E247" s="6">
        <v>7</v>
      </c>
      <c r="F247" s="6">
        <f t="shared" si="6"/>
        <v>21</v>
      </c>
      <c r="G247" s="16">
        <v>45210</v>
      </c>
      <c r="H247" s="8">
        <v>0.28999999999999998</v>
      </c>
      <c r="I247" s="35">
        <f t="shared" si="7"/>
        <v>41.428571428571423</v>
      </c>
      <c r="J247" s="35">
        <f t="shared" si="8"/>
        <v>8.2857142857142847</v>
      </c>
      <c r="K247" s="6">
        <v>5.2919999999999998</v>
      </c>
      <c r="L247" s="8">
        <v>7.0730000000000004</v>
      </c>
      <c r="M247" s="8">
        <f t="shared" si="9"/>
        <v>0.74500000000000011</v>
      </c>
      <c r="N247" s="35">
        <f t="shared" si="10"/>
        <v>106.42857142857144</v>
      </c>
      <c r="O247" s="35">
        <f t="shared" si="11"/>
        <v>5</v>
      </c>
      <c r="P247" s="35">
        <f t="shared" si="12"/>
        <v>21.285714285714288</v>
      </c>
      <c r="Q247" s="35">
        <f t="shared" si="13"/>
        <v>7</v>
      </c>
      <c r="R247" s="8">
        <v>7</v>
      </c>
      <c r="S247" s="8">
        <f t="shared" si="14"/>
        <v>0</v>
      </c>
      <c r="T247" s="7"/>
      <c r="U247" s="7"/>
      <c r="V247" s="8"/>
      <c r="W247" s="8"/>
      <c r="X247" s="8"/>
      <c r="Y247" s="8"/>
      <c r="Z247" s="8"/>
    </row>
    <row r="248" spans="3:26" ht="15" customHeight="1" x14ac:dyDescent="0.25">
      <c r="C248" s="15" t="s">
        <v>24</v>
      </c>
      <c r="D248" s="5">
        <v>10</v>
      </c>
      <c r="E248" s="6">
        <v>7</v>
      </c>
      <c r="F248" s="6">
        <f t="shared" si="6"/>
        <v>21</v>
      </c>
      <c r="G248" s="16">
        <v>45210</v>
      </c>
      <c r="H248" s="8">
        <v>0.26600000000000001</v>
      </c>
      <c r="I248" s="35">
        <f t="shared" si="7"/>
        <v>33.25</v>
      </c>
      <c r="J248" s="35">
        <f t="shared" si="8"/>
        <v>6.65</v>
      </c>
      <c r="K248" s="6">
        <v>6.0510000000000002</v>
      </c>
      <c r="L248" s="8">
        <v>7.1559999999999997</v>
      </c>
      <c r="M248" s="8">
        <f t="shared" si="9"/>
        <v>0.55299999999999994</v>
      </c>
      <c r="N248" s="35">
        <f t="shared" si="10"/>
        <v>69.124999999999986</v>
      </c>
      <c r="O248" s="35">
        <f t="shared" si="11"/>
        <v>5</v>
      </c>
      <c r="P248" s="35">
        <f t="shared" si="12"/>
        <v>13.824999999999998</v>
      </c>
      <c r="Q248" s="35">
        <f t="shared" si="13"/>
        <v>8</v>
      </c>
      <c r="R248" s="8">
        <v>8</v>
      </c>
      <c r="S248" s="8">
        <f t="shared" si="14"/>
        <v>0</v>
      </c>
      <c r="T248" s="7"/>
      <c r="U248" s="7"/>
      <c r="V248" s="8"/>
      <c r="W248" s="8"/>
      <c r="X248" s="8"/>
      <c r="Y248" s="8"/>
      <c r="Z248" s="8"/>
    </row>
    <row r="249" spans="3:26" ht="15" customHeight="1" x14ac:dyDescent="0.25">
      <c r="C249" s="15" t="s">
        <v>25</v>
      </c>
      <c r="D249" s="5">
        <v>1</v>
      </c>
      <c r="E249" s="6">
        <v>7</v>
      </c>
      <c r="F249" s="6">
        <f t="shared" si="6"/>
        <v>21</v>
      </c>
      <c r="G249" s="16">
        <v>45210</v>
      </c>
      <c r="H249" s="8">
        <v>0.67500000000000004</v>
      </c>
      <c r="I249" s="35">
        <f t="shared" si="7"/>
        <v>54.000000000000007</v>
      </c>
      <c r="J249" s="35">
        <f t="shared" si="8"/>
        <v>10.8</v>
      </c>
      <c r="K249" s="6">
        <v>4.1609999999999996</v>
      </c>
      <c r="L249" s="8">
        <v>7.3230000000000004</v>
      </c>
      <c r="M249" s="8">
        <f>K69-K249</f>
        <v>1.5680000000000005</v>
      </c>
      <c r="N249" s="35">
        <f t="shared" si="10"/>
        <v>125.44000000000005</v>
      </c>
      <c r="O249" s="35">
        <f t="shared" si="11"/>
        <v>5</v>
      </c>
      <c r="P249" s="35">
        <f t="shared" si="12"/>
        <v>25.088000000000012</v>
      </c>
      <c r="Q249" s="35">
        <f t="shared" si="13"/>
        <v>12.5</v>
      </c>
      <c r="R249" s="8">
        <v>10</v>
      </c>
      <c r="S249" s="8">
        <f t="shared" si="14"/>
        <v>2</v>
      </c>
      <c r="T249" s="7"/>
      <c r="U249" s="7"/>
      <c r="V249" s="8"/>
      <c r="W249" s="8"/>
      <c r="X249" s="8"/>
      <c r="Y249" s="8"/>
      <c r="Z249" s="8"/>
    </row>
    <row r="250" spans="3:26" ht="15" customHeight="1" x14ac:dyDescent="0.25">
      <c r="C250" s="15" t="s">
        <v>25</v>
      </c>
      <c r="D250" s="5">
        <v>2</v>
      </c>
      <c r="E250" s="6">
        <v>7</v>
      </c>
      <c r="F250" s="6">
        <f t="shared" si="6"/>
        <v>21</v>
      </c>
      <c r="G250" s="16">
        <v>45210</v>
      </c>
      <c r="H250" s="8">
        <v>0.45300000000000001</v>
      </c>
      <c r="I250" s="35">
        <f t="shared" si="7"/>
        <v>33.555555555555557</v>
      </c>
      <c r="J250" s="35">
        <f t="shared" si="8"/>
        <v>6.7111111111111112</v>
      </c>
      <c r="K250" s="6">
        <v>4.5049999999999999</v>
      </c>
      <c r="L250" s="8">
        <v>7.9390000000000001</v>
      </c>
      <c r="M250" s="8">
        <f t="shared" si="9"/>
        <v>1.1210000000000004</v>
      </c>
      <c r="N250" s="35">
        <f t="shared" si="10"/>
        <v>83.037037037037081</v>
      </c>
      <c r="O250" s="35">
        <f t="shared" si="11"/>
        <v>5</v>
      </c>
      <c r="P250" s="35">
        <f t="shared" si="12"/>
        <v>16.607407407407415</v>
      </c>
      <c r="Q250" s="35">
        <f t="shared" si="13"/>
        <v>13.5</v>
      </c>
      <c r="R250" s="8">
        <v>12</v>
      </c>
      <c r="S250" s="8">
        <f t="shared" si="14"/>
        <v>0</v>
      </c>
      <c r="T250" s="7"/>
      <c r="U250" s="7"/>
      <c r="V250" s="8"/>
      <c r="W250" s="8"/>
      <c r="X250" s="8"/>
      <c r="Y250" s="8"/>
      <c r="Z250" s="8"/>
    </row>
    <row r="251" spans="3:26" ht="15" customHeight="1" x14ac:dyDescent="0.25">
      <c r="C251" s="15" t="s">
        <v>25</v>
      </c>
      <c r="D251" s="5">
        <v>3</v>
      </c>
      <c r="E251" s="6">
        <v>7</v>
      </c>
      <c r="F251" s="6">
        <f t="shared" si="6"/>
        <v>21</v>
      </c>
      <c r="G251" s="16">
        <v>45210</v>
      </c>
      <c r="H251" s="8">
        <v>0.36299999999999999</v>
      </c>
      <c r="I251" s="35">
        <f t="shared" si="7"/>
        <v>33</v>
      </c>
      <c r="J251" s="35">
        <f t="shared" si="8"/>
        <v>6.6</v>
      </c>
      <c r="K251" s="6">
        <v>4.7789999999999999</v>
      </c>
      <c r="L251" s="8">
        <v>7.2210000000000001</v>
      </c>
      <c r="M251" s="8">
        <f t="shared" si="9"/>
        <v>0.84700000000000042</v>
      </c>
      <c r="N251" s="35">
        <f t="shared" si="10"/>
        <v>77.000000000000043</v>
      </c>
      <c r="O251" s="35">
        <f t="shared" si="11"/>
        <v>5</v>
      </c>
      <c r="P251" s="35">
        <f t="shared" si="12"/>
        <v>15.400000000000009</v>
      </c>
      <c r="Q251" s="35">
        <f t="shared" si="13"/>
        <v>11</v>
      </c>
      <c r="R251" s="8">
        <v>9</v>
      </c>
      <c r="S251" s="8">
        <f t="shared" si="14"/>
        <v>2</v>
      </c>
      <c r="T251" s="7"/>
      <c r="U251" s="7"/>
      <c r="V251" s="8"/>
      <c r="W251" s="8"/>
      <c r="X251" s="8"/>
      <c r="Y251" s="8"/>
      <c r="Z251" s="8"/>
    </row>
    <row r="252" spans="3:26" ht="15" customHeight="1" x14ac:dyDescent="0.25">
      <c r="C252" s="15" t="s">
        <v>25</v>
      </c>
      <c r="D252" s="5">
        <v>4</v>
      </c>
      <c r="E252" s="6">
        <v>7</v>
      </c>
      <c r="F252" s="6">
        <f t="shared" si="6"/>
        <v>21</v>
      </c>
      <c r="G252" s="16">
        <v>45210</v>
      </c>
      <c r="H252" s="8">
        <v>0.32700000000000001</v>
      </c>
      <c r="I252" s="35">
        <f t="shared" si="7"/>
        <v>26.160000000000004</v>
      </c>
      <c r="J252" s="35">
        <f t="shared" si="8"/>
        <v>5.2320000000000011</v>
      </c>
      <c r="K252" s="6">
        <v>5.1219999999999999</v>
      </c>
      <c r="L252" s="8">
        <v>8.4830000000000005</v>
      </c>
      <c r="M252" s="8">
        <f t="shared" si="9"/>
        <v>0.71199999999999974</v>
      </c>
      <c r="N252" s="35">
        <f t="shared" si="10"/>
        <v>56.95999999999998</v>
      </c>
      <c r="O252" s="35">
        <f t="shared" si="11"/>
        <v>5</v>
      </c>
      <c r="P252" s="35">
        <f t="shared" si="12"/>
        <v>11.391999999999996</v>
      </c>
      <c r="Q252" s="35">
        <f t="shared" si="13"/>
        <v>12.5</v>
      </c>
      <c r="R252" s="8">
        <v>10</v>
      </c>
      <c r="S252" s="8">
        <f t="shared" si="14"/>
        <v>2</v>
      </c>
      <c r="T252" s="7"/>
      <c r="U252" s="7"/>
      <c r="V252" s="8"/>
      <c r="W252" s="8"/>
      <c r="X252" s="8"/>
      <c r="Y252" s="8"/>
      <c r="Z252" s="8"/>
    </row>
    <row r="253" spans="3:26" ht="15" customHeight="1" x14ac:dyDescent="0.25">
      <c r="C253" s="15" t="s">
        <v>25</v>
      </c>
      <c r="D253" s="5">
        <v>5</v>
      </c>
      <c r="E253" s="6">
        <v>7</v>
      </c>
      <c r="F253" s="6">
        <f t="shared" si="6"/>
        <v>21</v>
      </c>
      <c r="G253" s="16">
        <v>45210</v>
      </c>
      <c r="H253" s="8">
        <v>0.44500000000000001</v>
      </c>
      <c r="I253" s="35">
        <f t="shared" si="7"/>
        <v>32.962962962962962</v>
      </c>
      <c r="J253" s="35">
        <f t="shared" si="8"/>
        <v>6.5925925925925926</v>
      </c>
      <c r="K253" s="6">
        <v>4.12</v>
      </c>
      <c r="L253" s="8">
        <v>7.1449999999999996</v>
      </c>
      <c r="M253" s="8">
        <f t="shared" si="9"/>
        <v>0.96799999999999997</v>
      </c>
      <c r="N253" s="35">
        <f t="shared" si="10"/>
        <v>71.703703703703695</v>
      </c>
      <c r="O253" s="35">
        <f t="shared" si="11"/>
        <v>5</v>
      </c>
      <c r="P253" s="35">
        <f t="shared" si="12"/>
        <v>14.340740740740738</v>
      </c>
      <c r="Q253" s="35">
        <f t="shared" si="13"/>
        <v>13.5</v>
      </c>
      <c r="R253" s="8">
        <v>11</v>
      </c>
      <c r="S253" s="8">
        <f t="shared" si="14"/>
        <v>2</v>
      </c>
      <c r="T253" s="7"/>
      <c r="U253" s="7"/>
      <c r="V253" s="8"/>
      <c r="W253" s="8"/>
      <c r="X253" s="8"/>
      <c r="Y253" s="8"/>
      <c r="Z253" s="8"/>
    </row>
    <row r="254" spans="3:26" ht="15" customHeight="1" x14ac:dyDescent="0.25">
      <c r="C254" s="15" t="s">
        <v>26</v>
      </c>
      <c r="D254" s="5">
        <v>1</v>
      </c>
      <c r="E254" s="6">
        <v>7</v>
      </c>
      <c r="F254" s="6">
        <f t="shared" si="6"/>
        <v>21</v>
      </c>
      <c r="G254" s="16">
        <v>45210</v>
      </c>
      <c r="H254" s="8">
        <v>1.1319999999999999</v>
      </c>
      <c r="I254" s="35">
        <f t="shared" si="7"/>
        <v>42.716981132075468</v>
      </c>
      <c r="J254" s="35">
        <f t="shared" si="8"/>
        <v>8.5433962264150942</v>
      </c>
      <c r="K254" s="6">
        <v>3.1240000000000001</v>
      </c>
      <c r="L254" s="8">
        <v>9.8369999999999997</v>
      </c>
      <c r="M254" s="8">
        <f t="shared" si="9"/>
        <v>2.4540000000000002</v>
      </c>
      <c r="N254" s="35">
        <f t="shared" si="10"/>
        <v>92.603773584905667</v>
      </c>
      <c r="O254" s="35">
        <f t="shared" si="11"/>
        <v>5</v>
      </c>
      <c r="P254" s="35">
        <f t="shared" si="12"/>
        <v>18.520754716981134</v>
      </c>
      <c r="Q254" s="35">
        <f t="shared" si="13"/>
        <v>26.5</v>
      </c>
      <c r="R254" s="8">
        <v>21</v>
      </c>
      <c r="S254" s="8">
        <f t="shared" si="14"/>
        <v>4</v>
      </c>
      <c r="T254" s="7"/>
      <c r="U254" s="7"/>
      <c r="V254" s="8"/>
      <c r="W254" s="8"/>
      <c r="X254" s="8"/>
      <c r="Y254" s="8"/>
      <c r="Z254" s="8"/>
    </row>
    <row r="255" spans="3:26" ht="15" customHeight="1" x14ac:dyDescent="0.25">
      <c r="C255" s="15" t="s">
        <v>26</v>
      </c>
      <c r="D255" s="5">
        <v>2</v>
      </c>
      <c r="E255" s="6">
        <v>7</v>
      </c>
      <c r="F255" s="6">
        <f t="shared" si="6"/>
        <v>21</v>
      </c>
      <c r="G255" s="16">
        <v>45210</v>
      </c>
      <c r="H255" s="8">
        <v>0.94199999999999995</v>
      </c>
      <c r="I255" s="35">
        <f t="shared" si="7"/>
        <v>35.547169811320749</v>
      </c>
      <c r="J255" s="35">
        <f t="shared" si="8"/>
        <v>7.1094339622641503</v>
      </c>
      <c r="K255" s="6">
        <v>2.9510000000000001</v>
      </c>
      <c r="L255" s="8">
        <v>7.1280000000000001</v>
      </c>
      <c r="M255" s="8">
        <f t="shared" si="9"/>
        <v>2.0909999999999997</v>
      </c>
      <c r="N255" s="35">
        <f t="shared" si="10"/>
        <v>78.905660377358487</v>
      </c>
      <c r="O255" s="35">
        <f t="shared" si="11"/>
        <v>5</v>
      </c>
      <c r="P255" s="35">
        <f t="shared" si="12"/>
        <v>15.781132075471698</v>
      </c>
      <c r="Q255" s="35">
        <f t="shared" si="13"/>
        <v>26.5</v>
      </c>
      <c r="R255" s="8">
        <v>22</v>
      </c>
      <c r="S255" s="8">
        <f t="shared" si="14"/>
        <v>4</v>
      </c>
      <c r="T255" s="7"/>
      <c r="U255" s="7"/>
      <c r="V255" s="8"/>
      <c r="W255" s="8"/>
      <c r="X255" s="8"/>
      <c r="Y255" s="8"/>
      <c r="Z255" s="8"/>
    </row>
    <row r="256" spans="3:26" ht="15" customHeight="1" x14ac:dyDescent="0.25">
      <c r="C256" s="17" t="s">
        <v>26</v>
      </c>
      <c r="D256" s="9">
        <v>3</v>
      </c>
      <c r="E256" s="11">
        <v>7</v>
      </c>
      <c r="F256" s="11">
        <f t="shared" si="6"/>
        <v>21</v>
      </c>
      <c r="G256" s="18">
        <v>45210</v>
      </c>
      <c r="H256" s="10">
        <v>0.88</v>
      </c>
      <c r="I256" s="36">
        <f t="shared" si="7"/>
        <v>35.200000000000003</v>
      </c>
      <c r="J256" s="36">
        <f t="shared" si="8"/>
        <v>7.0400000000000009</v>
      </c>
      <c r="K256" s="11">
        <v>3.43</v>
      </c>
      <c r="L256" s="10">
        <v>7.6139999999999999</v>
      </c>
      <c r="M256" s="10">
        <f t="shared" si="9"/>
        <v>1.9289999999999998</v>
      </c>
      <c r="N256" s="36">
        <f>(M256/Q256)*1000</f>
        <v>77.16</v>
      </c>
      <c r="O256" s="36">
        <f t="shared" si="11"/>
        <v>5</v>
      </c>
      <c r="P256" s="36">
        <f>N256/O256</f>
        <v>15.431999999999999</v>
      </c>
      <c r="Q256" s="36">
        <f>(R76+R256)/2</f>
        <v>25</v>
      </c>
      <c r="R256" s="10">
        <v>19</v>
      </c>
      <c r="S256" s="10">
        <f t="shared" si="14"/>
        <v>5</v>
      </c>
      <c r="T256" s="12"/>
      <c r="U256" s="12"/>
      <c r="V256" s="10"/>
      <c r="W256" s="10"/>
      <c r="X256" s="10"/>
      <c r="Y256" s="10"/>
      <c r="Z256" s="10"/>
    </row>
    <row r="257" spans="3:26" ht="15" customHeight="1" x14ac:dyDescent="0.25">
      <c r="C257" s="19" t="s">
        <v>17</v>
      </c>
      <c r="D257" s="20">
        <v>1</v>
      </c>
      <c r="E257" s="21">
        <v>8</v>
      </c>
      <c r="F257" s="21">
        <f t="shared" si="6"/>
        <v>22</v>
      </c>
      <c r="G257" s="22">
        <v>45211</v>
      </c>
      <c r="H257" s="21"/>
      <c r="I257" s="32"/>
      <c r="J257" s="32"/>
      <c r="K257" s="21"/>
      <c r="L257" s="21"/>
      <c r="M257" s="21"/>
      <c r="N257" s="32"/>
      <c r="O257" s="32"/>
      <c r="P257" s="32"/>
      <c r="Q257" s="32"/>
      <c r="R257" s="21">
        <v>6</v>
      </c>
      <c r="S257" s="21">
        <f t="shared" si="14"/>
        <v>0</v>
      </c>
      <c r="T257" s="29"/>
      <c r="U257" s="29"/>
      <c r="V257" s="30"/>
      <c r="W257" s="30"/>
      <c r="X257" s="30"/>
      <c r="Y257" s="30"/>
      <c r="Z257" s="30"/>
    </row>
    <row r="258" spans="3:26" ht="15" customHeight="1" x14ac:dyDescent="0.25">
      <c r="C258" s="19" t="s">
        <v>17</v>
      </c>
      <c r="D258" s="20">
        <v>2</v>
      </c>
      <c r="E258" s="21">
        <v>8</v>
      </c>
      <c r="F258" s="21">
        <f t="shared" si="6"/>
        <v>22</v>
      </c>
      <c r="G258" s="22">
        <v>45211</v>
      </c>
      <c r="H258" s="21"/>
      <c r="I258" s="32"/>
      <c r="J258" s="32"/>
      <c r="K258" s="21"/>
      <c r="L258" s="21"/>
      <c r="M258" s="21"/>
      <c r="N258" s="32"/>
      <c r="O258" s="32"/>
      <c r="P258" s="32"/>
      <c r="Q258" s="32"/>
      <c r="R258" s="21">
        <v>5</v>
      </c>
      <c r="S258" s="21">
        <f t="shared" si="14"/>
        <v>0</v>
      </c>
      <c r="T258" s="29"/>
      <c r="U258" s="29"/>
      <c r="V258" s="30"/>
      <c r="W258" s="30"/>
      <c r="X258" s="30"/>
      <c r="Y258" s="30"/>
      <c r="Z258" s="30"/>
    </row>
    <row r="259" spans="3:26" ht="15" customHeight="1" x14ac:dyDescent="0.25">
      <c r="C259" s="19" t="s">
        <v>17</v>
      </c>
      <c r="D259" s="20">
        <v>3</v>
      </c>
      <c r="E259" s="21">
        <v>8</v>
      </c>
      <c r="F259" s="21">
        <f t="shared" si="6"/>
        <v>22</v>
      </c>
      <c r="G259" s="22">
        <v>45211</v>
      </c>
      <c r="H259" s="21"/>
      <c r="I259" s="32"/>
      <c r="J259" s="32"/>
      <c r="K259" s="21"/>
      <c r="L259" s="21"/>
      <c r="M259" s="21"/>
      <c r="N259" s="32"/>
      <c r="O259" s="32"/>
      <c r="P259" s="32"/>
      <c r="Q259" s="32"/>
      <c r="R259" s="21">
        <v>6</v>
      </c>
      <c r="S259" s="21">
        <f t="shared" si="14"/>
        <v>0</v>
      </c>
      <c r="T259" s="29"/>
      <c r="U259" s="29"/>
      <c r="V259" s="30"/>
      <c r="W259" s="30"/>
      <c r="X259" s="30"/>
      <c r="Y259" s="30"/>
      <c r="Z259" s="30"/>
    </row>
    <row r="260" spans="3:26" ht="15" customHeight="1" x14ac:dyDescent="0.25">
      <c r="C260" s="19" t="s">
        <v>17</v>
      </c>
      <c r="D260" s="20">
        <v>4</v>
      </c>
      <c r="E260" s="21">
        <v>8</v>
      </c>
      <c r="F260" s="21">
        <f t="shared" si="6"/>
        <v>22</v>
      </c>
      <c r="G260" s="22">
        <v>45211</v>
      </c>
      <c r="H260" s="21"/>
      <c r="I260" s="32"/>
      <c r="J260" s="32"/>
      <c r="K260" s="21"/>
      <c r="L260" s="21"/>
      <c r="M260" s="21"/>
      <c r="N260" s="32"/>
      <c r="O260" s="32"/>
      <c r="P260" s="32"/>
      <c r="Q260" s="32"/>
      <c r="R260" s="21">
        <v>5</v>
      </c>
      <c r="S260" s="21">
        <f t="shared" si="14"/>
        <v>0</v>
      </c>
      <c r="T260" s="29"/>
      <c r="U260" s="29"/>
      <c r="V260" s="30"/>
      <c r="W260" s="30"/>
      <c r="X260" s="30"/>
      <c r="Y260" s="30"/>
      <c r="Z260" s="30"/>
    </row>
    <row r="261" spans="3:26" ht="15" customHeight="1" x14ac:dyDescent="0.25">
      <c r="C261" s="19" t="s">
        <v>17</v>
      </c>
      <c r="D261" s="20">
        <v>5</v>
      </c>
      <c r="E261" s="21">
        <v>8</v>
      </c>
      <c r="F261" s="21">
        <f t="shared" si="6"/>
        <v>22</v>
      </c>
      <c r="G261" s="22">
        <v>45211</v>
      </c>
      <c r="H261" s="21"/>
      <c r="I261" s="32"/>
      <c r="J261" s="32"/>
      <c r="K261" s="21"/>
      <c r="L261" s="21"/>
      <c r="M261" s="21"/>
      <c r="N261" s="32"/>
      <c r="O261" s="32"/>
      <c r="P261" s="32"/>
      <c r="Q261" s="32"/>
      <c r="R261" s="21">
        <v>7</v>
      </c>
      <c r="S261" s="21">
        <f t="shared" si="14"/>
        <v>0</v>
      </c>
      <c r="T261" s="29"/>
      <c r="U261" s="29"/>
      <c r="V261" s="30"/>
      <c r="W261" s="30"/>
      <c r="X261" s="30"/>
      <c r="Y261" s="30"/>
      <c r="Z261" s="30"/>
    </row>
    <row r="262" spans="3:26" ht="15" customHeight="1" x14ac:dyDescent="0.25">
      <c r="C262" s="19" t="s">
        <v>17</v>
      </c>
      <c r="D262" s="20">
        <v>6</v>
      </c>
      <c r="E262" s="21">
        <v>8</v>
      </c>
      <c r="F262" s="21">
        <f t="shared" ref="F262:F325" si="15">E262+14</f>
        <v>22</v>
      </c>
      <c r="G262" s="22">
        <v>45211</v>
      </c>
      <c r="H262" s="21"/>
      <c r="I262" s="32"/>
      <c r="J262" s="32"/>
      <c r="K262" s="21"/>
      <c r="L262" s="21"/>
      <c r="M262" s="21"/>
      <c r="N262" s="32"/>
      <c r="O262" s="32"/>
      <c r="P262" s="32"/>
      <c r="Q262" s="32"/>
      <c r="R262" s="21">
        <v>7</v>
      </c>
      <c r="S262" s="21">
        <f t="shared" si="14"/>
        <v>0</v>
      </c>
      <c r="T262" s="29"/>
      <c r="U262" s="29"/>
      <c r="V262" s="30"/>
      <c r="W262" s="30"/>
      <c r="X262" s="30"/>
      <c r="Y262" s="30"/>
      <c r="Z262" s="30"/>
    </row>
    <row r="263" spans="3:26" ht="15" customHeight="1" x14ac:dyDescent="0.25">
      <c r="C263" s="19" t="s">
        <v>17</v>
      </c>
      <c r="D263" s="20">
        <v>7</v>
      </c>
      <c r="E263" s="21">
        <v>8</v>
      </c>
      <c r="F263" s="21">
        <f t="shared" si="15"/>
        <v>22</v>
      </c>
      <c r="G263" s="22">
        <v>45211</v>
      </c>
      <c r="H263" s="21"/>
      <c r="I263" s="32"/>
      <c r="J263" s="32"/>
      <c r="K263" s="21"/>
      <c r="L263" s="21"/>
      <c r="M263" s="21"/>
      <c r="N263" s="32"/>
      <c r="O263" s="32"/>
      <c r="P263" s="32"/>
      <c r="Q263" s="32"/>
      <c r="R263" s="21">
        <v>7</v>
      </c>
      <c r="S263" s="21">
        <f t="shared" si="14"/>
        <v>0</v>
      </c>
      <c r="T263" s="29"/>
      <c r="U263" s="29"/>
      <c r="V263" s="30"/>
      <c r="W263" s="30"/>
      <c r="X263" s="30"/>
      <c r="Y263" s="30"/>
      <c r="Z263" s="30"/>
    </row>
    <row r="264" spans="3:26" ht="15" customHeight="1" x14ac:dyDescent="0.25">
      <c r="C264" s="19" t="s">
        <v>17</v>
      </c>
      <c r="D264" s="20">
        <v>8</v>
      </c>
      <c r="E264" s="21">
        <v>8</v>
      </c>
      <c r="F264" s="21">
        <f t="shared" si="15"/>
        <v>22</v>
      </c>
      <c r="G264" s="22">
        <v>45211</v>
      </c>
      <c r="H264" s="21"/>
      <c r="I264" s="33"/>
      <c r="J264" s="33"/>
      <c r="K264" s="21"/>
      <c r="L264" s="21"/>
      <c r="M264" s="21"/>
      <c r="N264" s="32"/>
      <c r="O264" s="32"/>
      <c r="P264" s="32"/>
      <c r="Q264" s="32"/>
      <c r="R264" s="21">
        <v>5</v>
      </c>
      <c r="S264" s="21">
        <f t="shared" si="14"/>
        <v>0</v>
      </c>
      <c r="T264" s="29"/>
      <c r="U264" s="29"/>
      <c r="V264" s="30"/>
      <c r="W264" s="30"/>
      <c r="X264" s="30"/>
      <c r="Y264" s="30"/>
      <c r="Z264" s="30"/>
    </row>
    <row r="265" spans="3:26" ht="15" customHeight="1" x14ac:dyDescent="0.25">
      <c r="C265" s="19" t="s">
        <v>17</v>
      </c>
      <c r="D265" s="20">
        <v>9</v>
      </c>
      <c r="E265" s="21">
        <v>8</v>
      </c>
      <c r="F265" s="21">
        <f t="shared" si="15"/>
        <v>22</v>
      </c>
      <c r="G265" s="22">
        <v>45211</v>
      </c>
      <c r="H265" s="21"/>
      <c r="I265" s="33"/>
      <c r="J265" s="33"/>
      <c r="K265" s="21"/>
      <c r="L265" s="21"/>
      <c r="M265" s="21"/>
      <c r="N265" s="32"/>
      <c r="O265" s="32"/>
      <c r="P265" s="32"/>
      <c r="Q265" s="32"/>
      <c r="R265" s="21">
        <v>8</v>
      </c>
      <c r="S265" s="21">
        <f t="shared" si="14"/>
        <v>0</v>
      </c>
      <c r="T265" s="29"/>
      <c r="U265" s="29"/>
      <c r="V265" s="30"/>
      <c r="W265" s="30"/>
      <c r="X265" s="30"/>
      <c r="Y265" s="30"/>
      <c r="Z265" s="30"/>
    </row>
    <row r="266" spans="3:26" ht="15" customHeight="1" x14ac:dyDescent="0.25">
      <c r="C266" s="19" t="s">
        <v>17</v>
      </c>
      <c r="D266" s="20">
        <v>10</v>
      </c>
      <c r="E266" s="21">
        <v>8</v>
      </c>
      <c r="F266" s="21">
        <f t="shared" si="15"/>
        <v>22</v>
      </c>
      <c r="G266" s="22">
        <v>45211</v>
      </c>
      <c r="H266" s="21"/>
      <c r="I266" s="33"/>
      <c r="J266" s="33"/>
      <c r="K266" s="21"/>
      <c r="L266" s="21"/>
      <c r="M266" s="21"/>
      <c r="N266" s="32"/>
      <c r="O266" s="32"/>
      <c r="P266" s="32"/>
      <c r="Q266" s="32"/>
      <c r="R266" s="21">
        <v>6</v>
      </c>
      <c r="S266" s="21">
        <f t="shared" si="14"/>
        <v>0</v>
      </c>
      <c r="T266" s="29"/>
      <c r="U266" s="29"/>
      <c r="V266" s="30"/>
      <c r="W266" s="30"/>
      <c r="X266" s="30"/>
      <c r="Y266" s="30"/>
      <c r="Z266" s="30"/>
    </row>
    <row r="267" spans="3:26" ht="15" customHeight="1" x14ac:dyDescent="0.25">
      <c r="C267" s="19" t="s">
        <v>18</v>
      </c>
      <c r="D267" s="20">
        <v>1</v>
      </c>
      <c r="E267" s="21">
        <v>8</v>
      </c>
      <c r="F267" s="21">
        <f t="shared" si="15"/>
        <v>22</v>
      </c>
      <c r="G267" s="22">
        <v>45211</v>
      </c>
      <c r="H267" s="21"/>
      <c r="I267" s="33"/>
      <c r="J267" s="33"/>
      <c r="K267" s="21"/>
      <c r="L267" s="21"/>
      <c r="M267" s="21"/>
      <c r="N267" s="32"/>
      <c r="O267" s="32"/>
      <c r="P267" s="32"/>
      <c r="Q267" s="32"/>
      <c r="R267" s="21">
        <v>11</v>
      </c>
      <c r="S267" s="21">
        <f t="shared" si="14"/>
        <v>0</v>
      </c>
      <c r="T267" s="29"/>
      <c r="U267" s="29"/>
      <c r="V267" s="30"/>
      <c r="W267" s="30"/>
      <c r="X267" s="30"/>
      <c r="Y267" s="30"/>
      <c r="Z267" s="30"/>
    </row>
    <row r="268" spans="3:26" ht="15" customHeight="1" x14ac:dyDescent="0.25">
      <c r="C268" s="19" t="s">
        <v>18</v>
      </c>
      <c r="D268" s="20">
        <v>2</v>
      </c>
      <c r="E268" s="21">
        <v>8</v>
      </c>
      <c r="F268" s="21">
        <f t="shared" si="15"/>
        <v>22</v>
      </c>
      <c r="G268" s="22">
        <v>45211</v>
      </c>
      <c r="H268" s="21"/>
      <c r="I268" s="33"/>
      <c r="J268" s="33"/>
      <c r="K268" s="21"/>
      <c r="L268" s="21"/>
      <c r="M268" s="21"/>
      <c r="N268" s="32"/>
      <c r="O268" s="32"/>
      <c r="P268" s="32"/>
      <c r="Q268" s="32"/>
      <c r="R268" s="21">
        <v>11</v>
      </c>
      <c r="S268" s="21">
        <f t="shared" si="14"/>
        <v>1</v>
      </c>
      <c r="T268" s="29"/>
      <c r="U268" s="29"/>
      <c r="V268" s="30"/>
      <c r="W268" s="30"/>
      <c r="X268" s="30"/>
      <c r="Y268" s="30"/>
      <c r="Z268" s="30"/>
    </row>
    <row r="269" spans="3:26" ht="15" customHeight="1" x14ac:dyDescent="0.25">
      <c r="C269" s="19" t="s">
        <v>18</v>
      </c>
      <c r="D269" s="20">
        <v>3</v>
      </c>
      <c r="E269" s="21">
        <v>8</v>
      </c>
      <c r="F269" s="21">
        <f t="shared" si="15"/>
        <v>22</v>
      </c>
      <c r="G269" s="22">
        <v>45211</v>
      </c>
      <c r="H269" s="30"/>
      <c r="I269" s="33"/>
      <c r="J269" s="33"/>
      <c r="K269" s="21"/>
      <c r="L269" s="30"/>
      <c r="M269" s="30"/>
      <c r="N269" s="33"/>
      <c r="O269" s="33"/>
      <c r="P269" s="33"/>
      <c r="Q269" s="33"/>
      <c r="R269" s="30">
        <v>13</v>
      </c>
      <c r="S269" s="30">
        <f t="shared" si="14"/>
        <v>0</v>
      </c>
      <c r="T269" s="29"/>
      <c r="U269" s="29"/>
      <c r="V269" s="30"/>
      <c r="W269" s="30"/>
      <c r="X269" s="30"/>
      <c r="Y269" s="30"/>
      <c r="Z269" s="30"/>
    </row>
    <row r="270" spans="3:26" ht="15" customHeight="1" x14ac:dyDescent="0.25">
      <c r="C270" s="19" t="s">
        <v>18</v>
      </c>
      <c r="D270" s="20">
        <v>4</v>
      </c>
      <c r="E270" s="21">
        <v>8</v>
      </c>
      <c r="F270" s="21">
        <f t="shared" si="15"/>
        <v>22</v>
      </c>
      <c r="G270" s="22">
        <v>45211</v>
      </c>
      <c r="H270" s="30"/>
      <c r="I270" s="33"/>
      <c r="J270" s="33"/>
      <c r="K270" s="21"/>
      <c r="L270" s="30"/>
      <c r="M270" s="30"/>
      <c r="N270" s="33"/>
      <c r="O270" s="33"/>
      <c r="P270" s="33"/>
      <c r="Q270" s="33"/>
      <c r="R270" s="30">
        <v>13</v>
      </c>
      <c r="S270" s="30">
        <f t="shared" si="14"/>
        <v>0</v>
      </c>
      <c r="T270" s="29"/>
      <c r="U270" s="29"/>
      <c r="V270" s="30"/>
      <c r="W270" s="30"/>
      <c r="X270" s="30"/>
      <c r="Y270" s="30"/>
      <c r="Z270" s="30"/>
    </row>
    <row r="271" spans="3:26" ht="15" customHeight="1" x14ac:dyDescent="0.25">
      <c r="C271" s="19" t="s">
        <v>18</v>
      </c>
      <c r="D271" s="20">
        <v>5</v>
      </c>
      <c r="E271" s="21">
        <v>8</v>
      </c>
      <c r="F271" s="21">
        <f t="shared" si="15"/>
        <v>22</v>
      </c>
      <c r="G271" s="22">
        <v>45211</v>
      </c>
      <c r="H271" s="30"/>
      <c r="I271" s="33"/>
      <c r="J271" s="33"/>
      <c r="K271" s="21"/>
      <c r="L271" s="30"/>
      <c r="M271" s="30"/>
      <c r="N271" s="33"/>
      <c r="O271" s="33"/>
      <c r="P271" s="33"/>
      <c r="Q271" s="33"/>
      <c r="R271" s="30">
        <v>13</v>
      </c>
      <c r="S271" s="30">
        <f t="shared" si="14"/>
        <v>0</v>
      </c>
      <c r="T271" s="29"/>
      <c r="U271" s="29"/>
      <c r="V271" s="30"/>
      <c r="W271" s="30"/>
      <c r="X271" s="30"/>
      <c r="Y271" s="30"/>
      <c r="Z271" s="30"/>
    </row>
    <row r="272" spans="3:26" ht="15" customHeight="1" x14ac:dyDescent="0.25">
      <c r="C272" s="19" t="s">
        <v>20</v>
      </c>
      <c r="D272" s="20">
        <v>1</v>
      </c>
      <c r="E272" s="21">
        <v>8</v>
      </c>
      <c r="F272" s="21">
        <f t="shared" si="15"/>
        <v>22</v>
      </c>
      <c r="G272" s="22">
        <v>45211</v>
      </c>
      <c r="H272" s="30"/>
      <c r="I272" s="33"/>
      <c r="J272" s="33"/>
      <c r="K272" s="21"/>
      <c r="L272" s="30"/>
      <c r="M272" s="30"/>
      <c r="N272" s="33"/>
      <c r="O272" s="33"/>
      <c r="P272" s="33"/>
      <c r="Q272" s="33"/>
      <c r="R272" s="30">
        <v>17</v>
      </c>
      <c r="S272" s="30">
        <f t="shared" si="14"/>
        <v>0</v>
      </c>
      <c r="T272" s="29"/>
      <c r="U272" s="29"/>
      <c r="V272" s="30"/>
      <c r="W272" s="30"/>
      <c r="X272" s="30"/>
      <c r="Y272" s="30"/>
      <c r="Z272" s="30"/>
    </row>
    <row r="273" spans="3:26" ht="15" customHeight="1" x14ac:dyDescent="0.25">
      <c r="C273" s="19" t="s">
        <v>20</v>
      </c>
      <c r="D273" s="20">
        <v>2</v>
      </c>
      <c r="E273" s="21">
        <v>8</v>
      </c>
      <c r="F273" s="21">
        <f t="shared" si="15"/>
        <v>22</v>
      </c>
      <c r="G273" s="22">
        <v>45211</v>
      </c>
      <c r="H273" s="30"/>
      <c r="I273" s="33"/>
      <c r="J273" s="33"/>
      <c r="K273" s="21"/>
      <c r="L273" s="30"/>
      <c r="M273" s="30"/>
      <c r="N273" s="33"/>
      <c r="O273" s="33"/>
      <c r="P273" s="33"/>
      <c r="Q273" s="33"/>
      <c r="R273" s="30">
        <v>20</v>
      </c>
      <c r="S273" s="30">
        <f t="shared" si="14"/>
        <v>1</v>
      </c>
      <c r="T273" s="29"/>
      <c r="U273" s="29"/>
      <c r="V273" s="30"/>
      <c r="W273" s="30"/>
      <c r="X273" s="30"/>
      <c r="Y273" s="30"/>
      <c r="Z273" s="30"/>
    </row>
    <row r="274" spans="3:26" ht="15" customHeight="1" x14ac:dyDescent="0.25">
      <c r="C274" s="19" t="s">
        <v>20</v>
      </c>
      <c r="D274" s="20">
        <v>3</v>
      </c>
      <c r="E274" s="21">
        <v>8</v>
      </c>
      <c r="F274" s="21">
        <f t="shared" si="15"/>
        <v>22</v>
      </c>
      <c r="G274" s="22">
        <v>45211</v>
      </c>
      <c r="H274" s="30"/>
      <c r="I274" s="33"/>
      <c r="J274" s="33"/>
      <c r="K274" s="21"/>
      <c r="L274" s="30"/>
      <c r="M274" s="30"/>
      <c r="N274" s="33"/>
      <c r="O274" s="33"/>
      <c r="P274" s="33"/>
      <c r="Q274" s="33"/>
      <c r="R274" s="30">
        <v>20</v>
      </c>
      <c r="S274" s="30">
        <f t="shared" si="14"/>
        <v>2</v>
      </c>
      <c r="T274" s="29"/>
      <c r="U274" s="29"/>
      <c r="V274" s="30"/>
      <c r="W274" s="30"/>
      <c r="X274" s="30"/>
      <c r="Y274" s="30"/>
      <c r="Z274" s="30"/>
    </row>
    <row r="275" spans="3:26" ht="15" customHeight="1" x14ac:dyDescent="0.25">
      <c r="C275" s="23" t="s">
        <v>24</v>
      </c>
      <c r="D275" s="24">
        <v>1</v>
      </c>
      <c r="E275" s="25">
        <v>8</v>
      </c>
      <c r="F275" s="25">
        <f t="shared" si="15"/>
        <v>22</v>
      </c>
      <c r="G275" s="26">
        <v>45211</v>
      </c>
      <c r="H275" s="27"/>
      <c r="I275" s="34"/>
      <c r="J275" s="34"/>
      <c r="K275" s="25"/>
      <c r="L275" s="27"/>
      <c r="M275" s="27"/>
      <c r="N275" s="34"/>
      <c r="O275" s="34"/>
      <c r="P275" s="34"/>
      <c r="Q275" s="34"/>
      <c r="R275" s="27">
        <v>7</v>
      </c>
      <c r="S275" s="27">
        <f t="shared" si="14"/>
        <v>0</v>
      </c>
      <c r="T275" s="28"/>
      <c r="U275" s="28"/>
      <c r="V275" s="27"/>
      <c r="W275" s="27"/>
      <c r="X275" s="27"/>
      <c r="Y275" s="27"/>
      <c r="Z275" s="27"/>
    </row>
    <row r="276" spans="3:26" ht="15" customHeight="1" x14ac:dyDescent="0.25">
      <c r="C276" s="15" t="s">
        <v>24</v>
      </c>
      <c r="D276" s="5">
        <v>2</v>
      </c>
      <c r="E276" s="6">
        <v>8</v>
      </c>
      <c r="F276" s="6">
        <f t="shared" si="15"/>
        <v>22</v>
      </c>
      <c r="G276" s="16">
        <v>45211</v>
      </c>
      <c r="H276" s="8"/>
      <c r="I276" s="35"/>
      <c r="J276" s="35"/>
      <c r="K276" s="6"/>
      <c r="L276" s="8"/>
      <c r="M276" s="8"/>
      <c r="N276" s="35"/>
      <c r="O276" s="35"/>
      <c r="P276" s="35"/>
      <c r="Q276" s="35"/>
      <c r="R276" s="8">
        <v>8</v>
      </c>
      <c r="S276" s="8">
        <f t="shared" si="14"/>
        <v>0</v>
      </c>
      <c r="T276" s="7"/>
      <c r="U276" s="7"/>
      <c r="V276" s="8"/>
      <c r="W276" s="8"/>
      <c r="X276" s="8"/>
      <c r="Y276" s="8"/>
      <c r="Z276" s="8"/>
    </row>
    <row r="277" spans="3:26" ht="15" customHeight="1" x14ac:dyDescent="0.25">
      <c r="C277" s="15" t="s">
        <v>24</v>
      </c>
      <c r="D277" s="5">
        <v>3</v>
      </c>
      <c r="E277" s="6">
        <v>8</v>
      </c>
      <c r="F277" s="6">
        <f t="shared" si="15"/>
        <v>22</v>
      </c>
      <c r="G277" s="16">
        <v>45211</v>
      </c>
      <c r="H277" s="8"/>
      <c r="I277" s="35"/>
      <c r="J277" s="35"/>
      <c r="K277" s="6"/>
      <c r="L277" s="8"/>
      <c r="M277" s="8"/>
      <c r="N277" s="35"/>
      <c r="O277" s="35"/>
      <c r="P277" s="35"/>
      <c r="Q277" s="35"/>
      <c r="R277" s="8">
        <v>5</v>
      </c>
      <c r="S277" s="8">
        <f t="shared" si="14"/>
        <v>0</v>
      </c>
      <c r="T277" s="7"/>
      <c r="U277" s="7"/>
      <c r="V277" s="8"/>
      <c r="W277" s="8"/>
      <c r="X277" s="8"/>
      <c r="Y277" s="8"/>
      <c r="Z277" s="8"/>
    </row>
    <row r="278" spans="3:26" ht="15" customHeight="1" x14ac:dyDescent="0.25">
      <c r="C278" s="15" t="s">
        <v>24</v>
      </c>
      <c r="D278" s="5">
        <v>4</v>
      </c>
      <c r="E278" s="6">
        <v>8</v>
      </c>
      <c r="F278" s="6">
        <f t="shared" si="15"/>
        <v>22</v>
      </c>
      <c r="G278" s="16">
        <v>45211</v>
      </c>
      <c r="H278" s="8"/>
      <c r="I278" s="35"/>
      <c r="J278" s="35"/>
      <c r="K278" s="6"/>
      <c r="L278" s="8"/>
      <c r="M278" s="8"/>
      <c r="N278" s="35"/>
      <c r="O278" s="35"/>
      <c r="P278" s="35"/>
      <c r="Q278" s="35"/>
      <c r="R278" s="8">
        <v>6</v>
      </c>
      <c r="S278" s="8">
        <f t="shared" si="14"/>
        <v>0</v>
      </c>
      <c r="T278" s="7"/>
      <c r="U278" s="7"/>
      <c r="V278" s="8"/>
      <c r="W278" s="8"/>
      <c r="X278" s="8"/>
      <c r="Y278" s="8"/>
      <c r="Z278" s="8"/>
    </row>
    <row r="279" spans="3:26" ht="15" customHeight="1" x14ac:dyDescent="0.25">
      <c r="C279" s="15" t="s">
        <v>24</v>
      </c>
      <c r="D279" s="5">
        <v>5</v>
      </c>
      <c r="E279" s="6">
        <v>8</v>
      </c>
      <c r="F279" s="6">
        <f t="shared" si="15"/>
        <v>22</v>
      </c>
      <c r="G279" s="16">
        <v>45211</v>
      </c>
      <c r="H279" s="8"/>
      <c r="I279" s="35"/>
      <c r="J279" s="35"/>
      <c r="K279" s="6"/>
      <c r="L279" s="8"/>
      <c r="M279" s="8"/>
      <c r="N279" s="35"/>
      <c r="O279" s="35"/>
      <c r="P279" s="35"/>
      <c r="Q279" s="35"/>
      <c r="R279" s="8">
        <v>5</v>
      </c>
      <c r="S279" s="8">
        <f t="shared" si="14"/>
        <v>0</v>
      </c>
      <c r="T279" s="7"/>
      <c r="U279" s="7"/>
      <c r="V279" s="8"/>
      <c r="W279" s="8"/>
      <c r="X279" s="8"/>
      <c r="Y279" s="8"/>
      <c r="Z279" s="8"/>
    </row>
    <row r="280" spans="3:26" ht="15" customHeight="1" x14ac:dyDescent="0.25">
      <c r="C280" s="15" t="s">
        <v>24</v>
      </c>
      <c r="D280" s="5">
        <v>6</v>
      </c>
      <c r="E280" s="6">
        <v>8</v>
      </c>
      <c r="F280" s="6">
        <f t="shared" si="15"/>
        <v>22</v>
      </c>
      <c r="G280" s="16">
        <v>45211</v>
      </c>
      <c r="H280" s="8"/>
      <c r="I280" s="35"/>
      <c r="J280" s="35"/>
      <c r="K280" s="6"/>
      <c r="L280" s="8"/>
      <c r="M280" s="8"/>
      <c r="N280" s="35"/>
      <c r="O280" s="35"/>
      <c r="P280" s="35"/>
      <c r="Q280" s="35"/>
      <c r="R280" s="8">
        <v>6</v>
      </c>
      <c r="S280" s="8">
        <f t="shared" si="14"/>
        <v>0</v>
      </c>
      <c r="T280" s="7"/>
      <c r="U280" s="7"/>
      <c r="V280" s="8"/>
      <c r="W280" s="8"/>
      <c r="X280" s="8"/>
      <c r="Y280" s="8"/>
      <c r="Z280" s="8"/>
    </row>
    <row r="281" spans="3:26" ht="15" customHeight="1" x14ac:dyDescent="0.25">
      <c r="C281" s="15" t="s">
        <v>24</v>
      </c>
      <c r="D281" s="5">
        <v>7</v>
      </c>
      <c r="E281" s="6">
        <v>8</v>
      </c>
      <c r="F281" s="6">
        <f t="shared" si="15"/>
        <v>22</v>
      </c>
      <c r="G281" s="16">
        <v>45211</v>
      </c>
      <c r="H281" s="8"/>
      <c r="I281" s="35"/>
      <c r="J281" s="35"/>
      <c r="K281" s="6"/>
      <c r="L281" s="8"/>
      <c r="M281" s="8"/>
      <c r="N281" s="35"/>
      <c r="O281" s="35"/>
      <c r="P281" s="35"/>
      <c r="Q281" s="35"/>
      <c r="R281" s="8">
        <v>8</v>
      </c>
      <c r="S281" s="8">
        <f t="shared" si="14"/>
        <v>0</v>
      </c>
      <c r="T281" s="7"/>
      <c r="U281" s="7"/>
      <c r="V281" s="8"/>
      <c r="W281" s="8"/>
      <c r="X281" s="8"/>
      <c r="Y281" s="8"/>
      <c r="Z281" s="8"/>
    </row>
    <row r="282" spans="3:26" ht="15" customHeight="1" x14ac:dyDescent="0.25">
      <c r="C282" s="15" t="s">
        <v>24</v>
      </c>
      <c r="D282" s="5">
        <v>8</v>
      </c>
      <c r="E282" s="6">
        <v>8</v>
      </c>
      <c r="F282" s="6">
        <f t="shared" si="15"/>
        <v>22</v>
      </c>
      <c r="G282" s="16">
        <v>45211</v>
      </c>
      <c r="H282" s="8"/>
      <c r="I282" s="35"/>
      <c r="J282" s="35"/>
      <c r="K282" s="6"/>
      <c r="L282" s="8"/>
      <c r="M282" s="8"/>
      <c r="N282" s="35"/>
      <c r="O282" s="35"/>
      <c r="P282" s="35"/>
      <c r="Q282" s="35"/>
      <c r="R282" s="8">
        <v>7</v>
      </c>
      <c r="S282" s="8">
        <f t="shared" si="14"/>
        <v>0</v>
      </c>
      <c r="T282" s="7"/>
      <c r="U282" s="7"/>
      <c r="V282" s="8"/>
      <c r="W282" s="8"/>
      <c r="X282" s="8"/>
      <c r="Y282" s="8"/>
      <c r="Z282" s="8"/>
    </row>
    <row r="283" spans="3:26" ht="15" customHeight="1" x14ac:dyDescent="0.25">
      <c r="C283" s="15" t="s">
        <v>24</v>
      </c>
      <c r="D283" s="5">
        <v>9</v>
      </c>
      <c r="E283" s="6">
        <v>8</v>
      </c>
      <c r="F283" s="6">
        <f t="shared" si="15"/>
        <v>22</v>
      </c>
      <c r="G283" s="16">
        <v>45211</v>
      </c>
      <c r="H283" s="8"/>
      <c r="I283" s="35"/>
      <c r="J283" s="35"/>
      <c r="K283" s="6"/>
      <c r="L283" s="8"/>
      <c r="M283" s="8"/>
      <c r="N283" s="35"/>
      <c r="O283" s="35"/>
      <c r="P283" s="35"/>
      <c r="Q283" s="35"/>
      <c r="R283" s="8">
        <v>7</v>
      </c>
      <c r="S283" s="8">
        <f t="shared" si="14"/>
        <v>0</v>
      </c>
      <c r="T283" s="7"/>
      <c r="U283" s="7"/>
      <c r="V283" s="8"/>
      <c r="W283" s="8"/>
      <c r="X283" s="8"/>
      <c r="Y283" s="8"/>
      <c r="Z283" s="8"/>
    </row>
    <row r="284" spans="3:26" ht="15" customHeight="1" x14ac:dyDescent="0.25">
      <c r="C284" s="15" t="s">
        <v>24</v>
      </c>
      <c r="D284" s="5">
        <v>10</v>
      </c>
      <c r="E284" s="6">
        <v>8</v>
      </c>
      <c r="F284" s="6">
        <f t="shared" si="15"/>
        <v>22</v>
      </c>
      <c r="G284" s="16">
        <v>45211</v>
      </c>
      <c r="H284" s="8"/>
      <c r="I284" s="35"/>
      <c r="J284" s="35"/>
      <c r="K284" s="6"/>
      <c r="L284" s="8"/>
      <c r="M284" s="8"/>
      <c r="N284" s="35"/>
      <c r="O284" s="35"/>
      <c r="P284" s="35"/>
      <c r="Q284" s="35"/>
      <c r="R284" s="8">
        <v>7</v>
      </c>
      <c r="S284" s="8">
        <f t="shared" si="14"/>
        <v>1</v>
      </c>
      <c r="T284" s="7"/>
      <c r="U284" s="7"/>
      <c r="V284" s="8"/>
      <c r="W284" s="8"/>
      <c r="X284" s="8"/>
      <c r="Y284" s="8"/>
      <c r="Z284" s="8"/>
    </row>
    <row r="285" spans="3:26" ht="15" customHeight="1" x14ac:dyDescent="0.25">
      <c r="C285" s="15" t="s">
        <v>25</v>
      </c>
      <c r="D285" s="5">
        <v>1</v>
      </c>
      <c r="E285" s="6">
        <v>8</v>
      </c>
      <c r="F285" s="6">
        <f t="shared" si="15"/>
        <v>22</v>
      </c>
      <c r="G285" s="16">
        <v>45211</v>
      </c>
      <c r="H285" s="8"/>
      <c r="I285" s="35"/>
      <c r="J285" s="35"/>
      <c r="K285" s="6"/>
      <c r="L285" s="8"/>
      <c r="M285" s="8"/>
      <c r="N285" s="35"/>
      <c r="O285" s="35"/>
      <c r="P285" s="35"/>
      <c r="Q285" s="35"/>
      <c r="R285" s="8">
        <v>10</v>
      </c>
      <c r="S285" s="8">
        <f t="shared" si="14"/>
        <v>0</v>
      </c>
      <c r="T285" s="7"/>
      <c r="U285" s="7"/>
      <c r="V285" s="8"/>
      <c r="W285" s="8"/>
      <c r="X285" s="8"/>
      <c r="Y285" s="8"/>
      <c r="Z285" s="8"/>
    </row>
    <row r="286" spans="3:26" ht="15" customHeight="1" x14ac:dyDescent="0.25">
      <c r="C286" s="15" t="s">
        <v>25</v>
      </c>
      <c r="D286" s="5">
        <v>2</v>
      </c>
      <c r="E286" s="6">
        <v>8</v>
      </c>
      <c r="F286" s="6">
        <f t="shared" si="15"/>
        <v>22</v>
      </c>
      <c r="G286" s="16">
        <v>45211</v>
      </c>
      <c r="H286" s="8"/>
      <c r="I286" s="35"/>
      <c r="J286" s="35"/>
      <c r="K286" s="6"/>
      <c r="L286" s="8"/>
      <c r="M286" s="8"/>
      <c r="N286" s="35"/>
      <c r="O286" s="35"/>
      <c r="P286" s="35"/>
      <c r="Q286" s="35"/>
      <c r="R286" s="8">
        <v>12</v>
      </c>
      <c r="S286" s="8">
        <f t="shared" si="14"/>
        <v>0</v>
      </c>
      <c r="T286" s="7"/>
      <c r="U286" s="7"/>
      <c r="V286" s="8"/>
      <c r="W286" s="8"/>
      <c r="X286" s="8"/>
      <c r="Y286" s="8"/>
      <c r="Z286" s="8"/>
    </row>
    <row r="287" spans="3:26" ht="15" customHeight="1" x14ac:dyDescent="0.25">
      <c r="C287" s="15" t="s">
        <v>25</v>
      </c>
      <c r="D287" s="5">
        <v>3</v>
      </c>
      <c r="E287" s="6">
        <v>8</v>
      </c>
      <c r="F287" s="6">
        <f t="shared" si="15"/>
        <v>22</v>
      </c>
      <c r="G287" s="16">
        <v>45211</v>
      </c>
      <c r="H287" s="8"/>
      <c r="I287" s="35"/>
      <c r="J287" s="35"/>
      <c r="K287" s="6"/>
      <c r="L287" s="8"/>
      <c r="M287" s="8"/>
      <c r="N287" s="35"/>
      <c r="O287" s="35"/>
      <c r="P287" s="35"/>
      <c r="Q287" s="35"/>
      <c r="R287" s="8">
        <v>9</v>
      </c>
      <c r="S287" s="8">
        <f t="shared" si="14"/>
        <v>0</v>
      </c>
      <c r="T287" s="7"/>
      <c r="U287" s="7"/>
      <c r="V287" s="8"/>
      <c r="W287" s="8"/>
      <c r="X287" s="8"/>
      <c r="Y287" s="8"/>
      <c r="Z287" s="8"/>
    </row>
    <row r="288" spans="3:26" ht="15" customHeight="1" x14ac:dyDescent="0.25">
      <c r="C288" s="15" t="s">
        <v>25</v>
      </c>
      <c r="D288" s="5">
        <v>4</v>
      </c>
      <c r="E288" s="6">
        <v>8</v>
      </c>
      <c r="F288" s="6">
        <f t="shared" si="15"/>
        <v>22</v>
      </c>
      <c r="G288" s="16">
        <v>45211</v>
      </c>
      <c r="H288" s="8"/>
      <c r="I288" s="35"/>
      <c r="J288" s="35"/>
      <c r="K288" s="6"/>
      <c r="L288" s="8"/>
      <c r="M288" s="8"/>
      <c r="N288" s="35"/>
      <c r="O288" s="35"/>
      <c r="P288" s="35"/>
      <c r="Q288" s="35"/>
      <c r="R288" s="8">
        <v>10</v>
      </c>
      <c r="S288" s="8">
        <f t="shared" si="14"/>
        <v>0</v>
      </c>
      <c r="T288" s="7"/>
      <c r="U288" s="7"/>
      <c r="V288" s="8"/>
      <c r="W288" s="8"/>
      <c r="X288" s="8"/>
      <c r="Y288" s="8"/>
      <c r="Z288" s="8"/>
    </row>
    <row r="289" spans="3:26" ht="15" customHeight="1" x14ac:dyDescent="0.25">
      <c r="C289" s="15" t="s">
        <v>25</v>
      </c>
      <c r="D289" s="5">
        <v>5</v>
      </c>
      <c r="E289" s="6">
        <v>8</v>
      </c>
      <c r="F289" s="6">
        <f t="shared" si="15"/>
        <v>22</v>
      </c>
      <c r="G289" s="16">
        <v>45211</v>
      </c>
      <c r="H289" s="8"/>
      <c r="I289" s="35"/>
      <c r="J289" s="35"/>
      <c r="K289" s="6"/>
      <c r="L289" s="8"/>
      <c r="M289" s="8"/>
      <c r="N289" s="35"/>
      <c r="O289" s="35"/>
      <c r="P289" s="35"/>
      <c r="Q289" s="35"/>
      <c r="R289" s="8">
        <v>10</v>
      </c>
      <c r="S289" s="8">
        <f t="shared" si="14"/>
        <v>1</v>
      </c>
      <c r="T289" s="7"/>
      <c r="U289" s="7"/>
      <c r="V289" s="8"/>
      <c r="W289" s="8"/>
      <c r="X289" s="8"/>
      <c r="Y289" s="8"/>
      <c r="Z289" s="8"/>
    </row>
    <row r="290" spans="3:26" ht="15" customHeight="1" x14ac:dyDescent="0.25">
      <c r="C290" s="15" t="s">
        <v>26</v>
      </c>
      <c r="D290" s="5">
        <v>1</v>
      </c>
      <c r="E290" s="6">
        <v>8</v>
      </c>
      <c r="F290" s="6">
        <f t="shared" si="15"/>
        <v>22</v>
      </c>
      <c r="G290" s="16">
        <v>45211</v>
      </c>
      <c r="H290" s="8"/>
      <c r="I290" s="35"/>
      <c r="J290" s="35"/>
      <c r="K290" s="6"/>
      <c r="L290" s="8"/>
      <c r="M290" s="8"/>
      <c r="N290" s="35"/>
      <c r="O290" s="35"/>
      <c r="P290" s="35"/>
      <c r="Q290" s="35"/>
      <c r="R290" s="8">
        <v>21</v>
      </c>
      <c r="S290" s="8">
        <f t="shared" si="14"/>
        <v>0</v>
      </c>
      <c r="T290" s="7"/>
      <c r="U290" s="7"/>
      <c r="V290" s="8"/>
      <c r="W290" s="8"/>
      <c r="X290" s="8"/>
      <c r="Y290" s="8"/>
      <c r="Z290" s="8"/>
    </row>
    <row r="291" spans="3:26" ht="15" customHeight="1" x14ac:dyDescent="0.25">
      <c r="C291" s="15" t="s">
        <v>26</v>
      </c>
      <c r="D291" s="5">
        <v>2</v>
      </c>
      <c r="E291" s="6">
        <v>8</v>
      </c>
      <c r="F291" s="6">
        <f t="shared" si="15"/>
        <v>22</v>
      </c>
      <c r="G291" s="16">
        <v>45211</v>
      </c>
      <c r="H291" s="8"/>
      <c r="I291" s="35"/>
      <c r="J291" s="35"/>
      <c r="K291" s="6"/>
      <c r="L291" s="8"/>
      <c r="M291" s="8"/>
      <c r="N291" s="35"/>
      <c r="O291" s="35"/>
      <c r="P291" s="35"/>
      <c r="Q291" s="35"/>
      <c r="R291" s="8">
        <v>20</v>
      </c>
      <c r="S291" s="8">
        <f t="shared" si="14"/>
        <v>2</v>
      </c>
      <c r="T291" s="7"/>
      <c r="U291" s="7"/>
      <c r="V291" s="8"/>
      <c r="W291" s="8"/>
      <c r="X291" s="8"/>
      <c r="Y291" s="8"/>
      <c r="Z291" s="8"/>
    </row>
    <row r="292" spans="3:26" ht="15" customHeight="1" x14ac:dyDescent="0.25">
      <c r="C292" s="17" t="s">
        <v>26</v>
      </c>
      <c r="D292" s="9">
        <v>3</v>
      </c>
      <c r="E292" s="11">
        <v>8</v>
      </c>
      <c r="F292" s="11">
        <f t="shared" si="15"/>
        <v>22</v>
      </c>
      <c r="G292" s="18">
        <v>45211</v>
      </c>
      <c r="H292" s="10"/>
      <c r="I292" s="36"/>
      <c r="J292" s="36"/>
      <c r="K292" s="11"/>
      <c r="L292" s="10"/>
      <c r="M292" s="10"/>
      <c r="N292" s="36"/>
      <c r="O292" s="36"/>
      <c r="P292" s="36"/>
      <c r="Q292" s="36"/>
      <c r="R292" s="10">
        <v>17</v>
      </c>
      <c r="S292" s="10">
        <f t="shared" si="14"/>
        <v>2</v>
      </c>
      <c r="T292" s="12"/>
      <c r="U292" s="12"/>
      <c r="V292" s="10"/>
      <c r="W292" s="10"/>
      <c r="X292" s="10"/>
      <c r="Y292" s="10"/>
      <c r="Z292" s="10"/>
    </row>
    <row r="293" spans="3:26" ht="15" customHeight="1" x14ac:dyDescent="0.25">
      <c r="C293" s="19" t="s">
        <v>17</v>
      </c>
      <c r="D293" s="20">
        <v>1</v>
      </c>
      <c r="E293" s="21">
        <v>9</v>
      </c>
      <c r="F293" s="21">
        <f t="shared" si="15"/>
        <v>23</v>
      </c>
      <c r="G293" s="22">
        <v>45212</v>
      </c>
      <c r="H293" s="21"/>
      <c r="I293" s="32"/>
      <c r="J293" s="32"/>
      <c r="K293" s="21"/>
      <c r="L293" s="21"/>
      <c r="M293" s="21"/>
      <c r="N293" s="32"/>
      <c r="O293" s="32"/>
      <c r="P293" s="32"/>
      <c r="Q293" s="32"/>
      <c r="R293" s="21">
        <v>6</v>
      </c>
      <c r="S293" s="21">
        <f t="shared" si="14"/>
        <v>0</v>
      </c>
      <c r="T293" s="29"/>
      <c r="U293" s="29"/>
      <c r="V293" s="30"/>
      <c r="W293" s="30"/>
      <c r="X293" s="30"/>
      <c r="Y293" s="30"/>
      <c r="Z293" s="30"/>
    </row>
    <row r="294" spans="3:26" ht="15" customHeight="1" x14ac:dyDescent="0.25">
      <c r="C294" s="19" t="s">
        <v>17</v>
      </c>
      <c r="D294" s="20">
        <v>2</v>
      </c>
      <c r="E294" s="21">
        <v>9</v>
      </c>
      <c r="F294" s="21">
        <f t="shared" si="15"/>
        <v>23</v>
      </c>
      <c r="G294" s="22">
        <v>45212</v>
      </c>
      <c r="H294" s="21"/>
      <c r="I294" s="32"/>
      <c r="J294" s="32"/>
      <c r="K294" s="21"/>
      <c r="L294" s="21"/>
      <c r="M294" s="21"/>
      <c r="N294" s="32"/>
      <c r="O294" s="32"/>
      <c r="P294" s="32"/>
      <c r="Q294" s="32"/>
      <c r="R294" s="21">
        <v>5</v>
      </c>
      <c r="S294" s="21">
        <f t="shared" si="14"/>
        <v>0</v>
      </c>
      <c r="T294" s="29"/>
      <c r="U294" s="29"/>
      <c r="V294" s="30"/>
      <c r="W294" s="30"/>
      <c r="X294" s="30"/>
      <c r="Y294" s="30"/>
      <c r="Z294" s="30"/>
    </row>
    <row r="295" spans="3:26" ht="15" customHeight="1" x14ac:dyDescent="0.25">
      <c r="C295" s="19" t="s">
        <v>17</v>
      </c>
      <c r="D295" s="20">
        <v>3</v>
      </c>
      <c r="E295" s="21">
        <v>9</v>
      </c>
      <c r="F295" s="21">
        <f t="shared" si="15"/>
        <v>23</v>
      </c>
      <c r="G295" s="22">
        <v>45212</v>
      </c>
      <c r="H295" s="21"/>
      <c r="I295" s="32"/>
      <c r="J295" s="32"/>
      <c r="K295" s="21"/>
      <c r="L295" s="21"/>
      <c r="M295" s="21"/>
      <c r="N295" s="32"/>
      <c r="O295" s="32"/>
      <c r="P295" s="32"/>
      <c r="Q295" s="32"/>
      <c r="R295" s="21">
        <v>6</v>
      </c>
      <c r="S295" s="21">
        <f t="shared" si="14"/>
        <v>0</v>
      </c>
      <c r="T295" s="29"/>
      <c r="U295" s="29"/>
      <c r="V295" s="30"/>
      <c r="W295" s="30"/>
      <c r="X295" s="30"/>
      <c r="Y295" s="30"/>
      <c r="Z295" s="30"/>
    </row>
    <row r="296" spans="3:26" ht="15" customHeight="1" x14ac:dyDescent="0.25">
      <c r="C296" s="19" t="s">
        <v>17</v>
      </c>
      <c r="D296" s="20">
        <v>4</v>
      </c>
      <c r="E296" s="21">
        <v>9</v>
      </c>
      <c r="F296" s="21">
        <f t="shared" si="15"/>
        <v>23</v>
      </c>
      <c r="G296" s="22">
        <v>45212</v>
      </c>
      <c r="H296" s="21"/>
      <c r="I296" s="32"/>
      <c r="J296" s="32"/>
      <c r="K296" s="21"/>
      <c r="L296" s="21"/>
      <c r="M296" s="21"/>
      <c r="N296" s="32"/>
      <c r="O296" s="32"/>
      <c r="P296" s="32"/>
      <c r="Q296" s="32"/>
      <c r="R296" s="21">
        <v>5</v>
      </c>
      <c r="S296" s="21">
        <f t="shared" si="14"/>
        <v>0</v>
      </c>
      <c r="T296" s="29"/>
      <c r="U296" s="29"/>
      <c r="V296" s="30"/>
      <c r="W296" s="30"/>
      <c r="X296" s="30"/>
      <c r="Y296" s="30"/>
      <c r="Z296" s="30"/>
    </row>
    <row r="297" spans="3:26" ht="15" customHeight="1" x14ac:dyDescent="0.25">
      <c r="C297" s="19" t="s">
        <v>17</v>
      </c>
      <c r="D297" s="20">
        <v>5</v>
      </c>
      <c r="E297" s="21">
        <v>9</v>
      </c>
      <c r="F297" s="21">
        <f t="shared" si="15"/>
        <v>23</v>
      </c>
      <c r="G297" s="22">
        <v>45212</v>
      </c>
      <c r="H297" s="21"/>
      <c r="I297" s="32"/>
      <c r="J297" s="32"/>
      <c r="K297" s="21"/>
      <c r="L297" s="21"/>
      <c r="M297" s="21"/>
      <c r="N297" s="32"/>
      <c r="O297" s="32"/>
      <c r="P297" s="32"/>
      <c r="Q297" s="32"/>
      <c r="R297" s="21">
        <v>7</v>
      </c>
      <c r="S297" s="21">
        <f t="shared" ref="S297:S360" si="16">R261-R297</f>
        <v>0</v>
      </c>
      <c r="T297" s="29"/>
      <c r="U297" s="29"/>
      <c r="V297" s="30"/>
      <c r="W297" s="30"/>
      <c r="X297" s="30"/>
      <c r="Y297" s="30"/>
      <c r="Z297" s="30"/>
    </row>
    <row r="298" spans="3:26" ht="15" customHeight="1" x14ac:dyDescent="0.25">
      <c r="C298" s="19" t="s">
        <v>17</v>
      </c>
      <c r="D298" s="20">
        <v>6</v>
      </c>
      <c r="E298" s="21">
        <v>9</v>
      </c>
      <c r="F298" s="21">
        <f t="shared" si="15"/>
        <v>23</v>
      </c>
      <c r="G298" s="22">
        <v>45212</v>
      </c>
      <c r="H298" s="21"/>
      <c r="I298" s="32"/>
      <c r="J298" s="32"/>
      <c r="K298" s="21"/>
      <c r="L298" s="21"/>
      <c r="M298" s="21"/>
      <c r="N298" s="32"/>
      <c r="O298" s="32"/>
      <c r="P298" s="32"/>
      <c r="Q298" s="32"/>
      <c r="R298" s="21">
        <v>7</v>
      </c>
      <c r="S298" s="21">
        <f t="shared" si="16"/>
        <v>0</v>
      </c>
      <c r="T298" s="29"/>
      <c r="U298" s="29"/>
      <c r="V298" s="30"/>
      <c r="W298" s="30"/>
      <c r="X298" s="30"/>
      <c r="Y298" s="30"/>
      <c r="Z298" s="30"/>
    </row>
    <row r="299" spans="3:26" ht="15" customHeight="1" x14ac:dyDescent="0.25">
      <c r="C299" s="19" t="s">
        <v>17</v>
      </c>
      <c r="D299" s="20">
        <v>7</v>
      </c>
      <c r="E299" s="21">
        <v>9</v>
      </c>
      <c r="F299" s="21">
        <f t="shared" si="15"/>
        <v>23</v>
      </c>
      <c r="G299" s="22">
        <v>45212</v>
      </c>
      <c r="H299" s="21"/>
      <c r="I299" s="32"/>
      <c r="J299" s="32"/>
      <c r="K299" s="21"/>
      <c r="L299" s="21"/>
      <c r="M299" s="21"/>
      <c r="N299" s="32"/>
      <c r="O299" s="32"/>
      <c r="P299" s="32"/>
      <c r="Q299" s="32"/>
      <c r="R299" s="21">
        <v>7</v>
      </c>
      <c r="S299" s="21">
        <f t="shared" si="16"/>
        <v>0</v>
      </c>
      <c r="T299" s="29"/>
      <c r="U299" s="29"/>
      <c r="V299" s="30"/>
      <c r="W299" s="30"/>
      <c r="X299" s="30"/>
      <c r="Y299" s="30"/>
      <c r="Z299" s="30"/>
    </row>
    <row r="300" spans="3:26" ht="15" customHeight="1" x14ac:dyDescent="0.25">
      <c r="C300" s="19" t="s">
        <v>17</v>
      </c>
      <c r="D300" s="20">
        <v>8</v>
      </c>
      <c r="E300" s="21">
        <v>9</v>
      </c>
      <c r="F300" s="21">
        <f t="shared" si="15"/>
        <v>23</v>
      </c>
      <c r="G300" s="22">
        <v>45212</v>
      </c>
      <c r="H300" s="21"/>
      <c r="I300" s="33"/>
      <c r="J300" s="33"/>
      <c r="K300" s="21"/>
      <c r="L300" s="21"/>
      <c r="M300" s="21"/>
      <c r="N300" s="32"/>
      <c r="O300" s="32"/>
      <c r="P300" s="32"/>
      <c r="Q300" s="32"/>
      <c r="R300" s="21">
        <v>5</v>
      </c>
      <c r="S300" s="21">
        <f t="shared" si="16"/>
        <v>0</v>
      </c>
      <c r="T300" s="29"/>
      <c r="U300" s="29"/>
      <c r="V300" s="30"/>
      <c r="W300" s="30"/>
      <c r="X300" s="30"/>
      <c r="Y300" s="30"/>
      <c r="Z300" s="30"/>
    </row>
    <row r="301" spans="3:26" ht="15" customHeight="1" x14ac:dyDescent="0.25">
      <c r="C301" s="19" t="s">
        <v>17</v>
      </c>
      <c r="D301" s="20">
        <v>9</v>
      </c>
      <c r="E301" s="21">
        <v>9</v>
      </c>
      <c r="F301" s="21">
        <f t="shared" si="15"/>
        <v>23</v>
      </c>
      <c r="G301" s="22">
        <v>45212</v>
      </c>
      <c r="H301" s="21"/>
      <c r="I301" s="33"/>
      <c r="J301" s="33"/>
      <c r="K301" s="21"/>
      <c r="L301" s="21"/>
      <c r="M301" s="21"/>
      <c r="N301" s="32"/>
      <c r="O301" s="32"/>
      <c r="P301" s="32"/>
      <c r="Q301" s="32"/>
      <c r="R301" s="21">
        <v>8</v>
      </c>
      <c r="S301" s="21">
        <f t="shared" si="16"/>
        <v>0</v>
      </c>
      <c r="T301" s="29"/>
      <c r="U301" s="29"/>
      <c r="V301" s="30"/>
      <c r="W301" s="30"/>
      <c r="X301" s="30"/>
      <c r="Y301" s="30"/>
      <c r="Z301" s="30"/>
    </row>
    <row r="302" spans="3:26" ht="15" customHeight="1" x14ac:dyDescent="0.25">
      <c r="C302" s="19" t="s">
        <v>17</v>
      </c>
      <c r="D302" s="20">
        <v>10</v>
      </c>
      <c r="E302" s="21">
        <v>9</v>
      </c>
      <c r="F302" s="21">
        <f t="shared" si="15"/>
        <v>23</v>
      </c>
      <c r="G302" s="22">
        <v>45212</v>
      </c>
      <c r="H302" s="21"/>
      <c r="I302" s="33"/>
      <c r="J302" s="33"/>
      <c r="K302" s="21"/>
      <c r="L302" s="21"/>
      <c r="M302" s="21"/>
      <c r="N302" s="32"/>
      <c r="O302" s="32"/>
      <c r="P302" s="32"/>
      <c r="Q302" s="32"/>
      <c r="R302" s="21">
        <v>6</v>
      </c>
      <c r="S302" s="21">
        <f t="shared" si="16"/>
        <v>0</v>
      </c>
      <c r="T302" s="29"/>
      <c r="U302" s="29"/>
      <c r="V302" s="30"/>
      <c r="W302" s="30"/>
      <c r="X302" s="30"/>
      <c r="Y302" s="30"/>
      <c r="Z302" s="30"/>
    </row>
    <row r="303" spans="3:26" ht="15" customHeight="1" x14ac:dyDescent="0.25">
      <c r="C303" s="19" t="s">
        <v>18</v>
      </c>
      <c r="D303" s="20">
        <v>1</v>
      </c>
      <c r="E303" s="21">
        <v>9</v>
      </c>
      <c r="F303" s="21">
        <f t="shared" si="15"/>
        <v>23</v>
      </c>
      <c r="G303" s="22">
        <v>45212</v>
      </c>
      <c r="H303" s="21"/>
      <c r="I303" s="33"/>
      <c r="J303" s="33"/>
      <c r="K303" s="21"/>
      <c r="L303" s="21"/>
      <c r="M303" s="21"/>
      <c r="N303" s="32"/>
      <c r="O303" s="32"/>
      <c r="P303" s="32"/>
      <c r="Q303" s="32"/>
      <c r="R303" s="21">
        <v>9</v>
      </c>
      <c r="S303" s="21">
        <f t="shared" si="16"/>
        <v>2</v>
      </c>
      <c r="T303" s="29"/>
      <c r="U303" s="29"/>
      <c r="V303" s="30"/>
      <c r="W303" s="30"/>
      <c r="X303" s="30"/>
      <c r="Y303" s="30"/>
      <c r="Z303" s="30"/>
    </row>
    <row r="304" spans="3:26" ht="15" customHeight="1" x14ac:dyDescent="0.25">
      <c r="C304" s="19" t="s">
        <v>18</v>
      </c>
      <c r="D304" s="20">
        <v>2</v>
      </c>
      <c r="E304" s="21">
        <v>9</v>
      </c>
      <c r="F304" s="21">
        <f t="shared" si="15"/>
        <v>23</v>
      </c>
      <c r="G304" s="22">
        <v>45212</v>
      </c>
      <c r="H304" s="21"/>
      <c r="I304" s="33"/>
      <c r="J304" s="33"/>
      <c r="K304" s="21"/>
      <c r="L304" s="21"/>
      <c r="M304" s="21"/>
      <c r="N304" s="32"/>
      <c r="O304" s="32"/>
      <c r="P304" s="32"/>
      <c r="Q304" s="32"/>
      <c r="R304" s="21">
        <v>10</v>
      </c>
      <c r="S304" s="21">
        <f t="shared" si="16"/>
        <v>1</v>
      </c>
      <c r="T304" s="29"/>
      <c r="U304" s="29"/>
      <c r="V304" s="30"/>
      <c r="W304" s="30"/>
      <c r="X304" s="30"/>
      <c r="Y304" s="30"/>
      <c r="Z304" s="30"/>
    </row>
    <row r="305" spans="2:26" ht="15" customHeight="1" x14ac:dyDescent="0.25">
      <c r="C305" s="19" t="s">
        <v>18</v>
      </c>
      <c r="D305" s="20">
        <v>3</v>
      </c>
      <c r="E305" s="21">
        <v>9</v>
      </c>
      <c r="F305" s="21">
        <f t="shared" si="15"/>
        <v>23</v>
      </c>
      <c r="G305" s="22">
        <v>45212</v>
      </c>
      <c r="H305" s="30"/>
      <c r="I305" s="33"/>
      <c r="J305" s="33"/>
      <c r="K305" s="21"/>
      <c r="L305" s="30"/>
      <c r="M305" s="30"/>
      <c r="N305" s="33"/>
      <c r="O305" s="33"/>
      <c r="P305" s="33"/>
      <c r="Q305" s="33"/>
      <c r="R305" s="30">
        <v>13</v>
      </c>
      <c r="S305" s="30">
        <f t="shared" si="16"/>
        <v>0</v>
      </c>
      <c r="T305" s="29"/>
      <c r="U305" s="29"/>
      <c r="V305" s="30"/>
      <c r="W305" s="30"/>
      <c r="X305" s="30"/>
      <c r="Y305" s="30"/>
      <c r="Z305" s="30"/>
    </row>
    <row r="306" spans="2:26" ht="15" customHeight="1" x14ac:dyDescent="0.25">
      <c r="C306" s="19" t="s">
        <v>18</v>
      </c>
      <c r="D306" s="20">
        <v>4</v>
      </c>
      <c r="E306" s="21">
        <v>9</v>
      </c>
      <c r="F306" s="21">
        <f t="shared" si="15"/>
        <v>23</v>
      </c>
      <c r="G306" s="22">
        <v>45212</v>
      </c>
      <c r="H306" s="30"/>
      <c r="I306" s="33"/>
      <c r="J306" s="33"/>
      <c r="K306" s="21"/>
      <c r="L306" s="30"/>
      <c r="M306" s="30"/>
      <c r="N306" s="33"/>
      <c r="O306" s="33"/>
      <c r="P306" s="33"/>
      <c r="Q306" s="33"/>
      <c r="R306" s="30">
        <v>13</v>
      </c>
      <c r="S306" s="30">
        <f t="shared" si="16"/>
        <v>0</v>
      </c>
      <c r="T306" s="29"/>
      <c r="U306" s="29"/>
      <c r="V306" s="30"/>
      <c r="W306" s="30"/>
      <c r="X306" s="30"/>
      <c r="Y306" s="30"/>
      <c r="Z306" s="30"/>
    </row>
    <row r="307" spans="2:26" ht="15" customHeight="1" x14ac:dyDescent="0.25">
      <c r="C307" s="19" t="s">
        <v>18</v>
      </c>
      <c r="D307" s="20">
        <v>5</v>
      </c>
      <c r="E307" s="21">
        <v>9</v>
      </c>
      <c r="F307" s="21">
        <f t="shared" si="15"/>
        <v>23</v>
      </c>
      <c r="G307" s="22">
        <v>45212</v>
      </c>
      <c r="H307" s="30"/>
      <c r="I307" s="33"/>
      <c r="J307" s="33"/>
      <c r="K307" s="21"/>
      <c r="L307" s="30"/>
      <c r="M307" s="30"/>
      <c r="N307" s="33"/>
      <c r="O307" s="33"/>
      <c r="P307" s="33"/>
      <c r="Q307" s="33"/>
      <c r="R307" s="30">
        <v>12</v>
      </c>
      <c r="S307" s="30">
        <f t="shared" si="16"/>
        <v>1</v>
      </c>
      <c r="T307" s="29"/>
      <c r="U307" s="29"/>
      <c r="V307" s="30"/>
      <c r="W307" s="30"/>
      <c r="X307" s="30"/>
      <c r="Y307" s="30"/>
      <c r="Z307" s="30"/>
    </row>
    <row r="308" spans="2:26" ht="15" customHeight="1" x14ac:dyDescent="0.25">
      <c r="C308" s="19" t="s">
        <v>20</v>
      </c>
      <c r="D308" s="20">
        <v>1</v>
      </c>
      <c r="E308" s="21">
        <v>9</v>
      </c>
      <c r="F308" s="21">
        <f t="shared" si="15"/>
        <v>23</v>
      </c>
      <c r="G308" s="22">
        <v>45212</v>
      </c>
      <c r="H308" s="30"/>
      <c r="I308" s="33"/>
      <c r="J308" s="33"/>
      <c r="K308" s="21"/>
      <c r="L308" s="30"/>
      <c r="M308" s="30"/>
      <c r="N308" s="33"/>
      <c r="O308" s="33"/>
      <c r="P308" s="33"/>
      <c r="Q308" s="33"/>
      <c r="R308" s="30">
        <v>15</v>
      </c>
      <c r="S308" s="30">
        <f t="shared" si="16"/>
        <v>2</v>
      </c>
      <c r="T308" s="29"/>
      <c r="U308" s="29"/>
      <c r="V308" s="30"/>
      <c r="W308" s="30"/>
      <c r="X308" s="30"/>
      <c r="Y308" s="30"/>
      <c r="Z308" s="30"/>
    </row>
    <row r="309" spans="2:26" ht="15" customHeight="1" x14ac:dyDescent="0.25">
      <c r="C309" s="19" t="s">
        <v>20</v>
      </c>
      <c r="D309" s="20">
        <v>2</v>
      </c>
      <c r="E309" s="21">
        <v>9</v>
      </c>
      <c r="F309" s="21">
        <f t="shared" si="15"/>
        <v>23</v>
      </c>
      <c r="G309" s="22">
        <v>45212</v>
      </c>
      <c r="H309" s="30"/>
      <c r="I309" s="33"/>
      <c r="J309" s="33"/>
      <c r="K309" s="21"/>
      <c r="L309" s="30"/>
      <c r="M309" s="30"/>
      <c r="N309" s="33"/>
      <c r="O309" s="33"/>
      <c r="P309" s="33"/>
      <c r="Q309" s="33"/>
      <c r="R309" s="30">
        <v>19</v>
      </c>
      <c r="S309" s="30">
        <f t="shared" si="16"/>
        <v>1</v>
      </c>
      <c r="T309" s="29"/>
      <c r="U309" s="29"/>
      <c r="V309" s="30"/>
      <c r="W309" s="30"/>
      <c r="X309" s="30"/>
      <c r="Y309" s="30"/>
      <c r="Z309" s="30"/>
    </row>
    <row r="310" spans="2:26" ht="15" customHeight="1" x14ac:dyDescent="0.25">
      <c r="C310" s="19" t="s">
        <v>20</v>
      </c>
      <c r="D310" s="20">
        <v>3</v>
      </c>
      <c r="E310" s="21">
        <v>9</v>
      </c>
      <c r="F310" s="21">
        <f t="shared" si="15"/>
        <v>23</v>
      </c>
      <c r="G310" s="22">
        <v>45212</v>
      </c>
      <c r="H310" s="30"/>
      <c r="I310" s="33"/>
      <c r="J310" s="33"/>
      <c r="K310" s="21"/>
      <c r="L310" s="30"/>
      <c r="M310" s="30"/>
      <c r="N310" s="33"/>
      <c r="O310" s="33"/>
      <c r="P310" s="33"/>
      <c r="Q310" s="33"/>
      <c r="R310" s="30">
        <v>20</v>
      </c>
      <c r="S310" s="30">
        <f t="shared" si="16"/>
        <v>0</v>
      </c>
      <c r="T310" s="29"/>
      <c r="U310" s="29"/>
      <c r="V310" s="30"/>
      <c r="W310" s="30"/>
      <c r="X310" s="30"/>
      <c r="Y310" s="30"/>
      <c r="Z310" s="30"/>
    </row>
    <row r="311" spans="2:26" ht="15" customHeight="1" x14ac:dyDescent="0.25">
      <c r="B311" s="80" t="s">
        <v>22</v>
      </c>
      <c r="C311" s="23" t="s">
        <v>24</v>
      </c>
      <c r="D311" s="24">
        <v>1</v>
      </c>
      <c r="E311" s="25">
        <v>9</v>
      </c>
      <c r="F311" s="25">
        <f t="shared" si="15"/>
        <v>23</v>
      </c>
      <c r="G311" s="26">
        <v>45212</v>
      </c>
      <c r="H311" s="27"/>
      <c r="I311" s="34"/>
      <c r="J311" s="34"/>
      <c r="K311" s="25"/>
      <c r="L311" s="27"/>
      <c r="M311" s="27"/>
      <c r="N311" s="34"/>
      <c r="O311" s="34"/>
      <c r="P311" s="34"/>
      <c r="Q311" s="34"/>
      <c r="R311" s="27">
        <v>7</v>
      </c>
      <c r="S311" s="27">
        <f t="shared" si="16"/>
        <v>0</v>
      </c>
      <c r="T311" s="28"/>
      <c r="U311" s="28"/>
      <c r="V311" s="27"/>
      <c r="W311" s="27"/>
      <c r="X311" s="27"/>
      <c r="Y311" s="27"/>
      <c r="Z311" s="27"/>
    </row>
    <row r="312" spans="2:26" ht="15" customHeight="1" x14ac:dyDescent="0.25">
      <c r="B312" s="80"/>
      <c r="C312" s="15" t="s">
        <v>24</v>
      </c>
      <c r="D312" s="5">
        <v>2</v>
      </c>
      <c r="E312" s="6">
        <v>9</v>
      </c>
      <c r="F312" s="6">
        <f t="shared" si="15"/>
        <v>23</v>
      </c>
      <c r="G312" s="16">
        <v>45212</v>
      </c>
      <c r="H312" s="8"/>
      <c r="I312" s="35"/>
      <c r="J312" s="35"/>
      <c r="K312" s="6"/>
      <c r="L312" s="8"/>
      <c r="M312" s="8"/>
      <c r="N312" s="35"/>
      <c r="O312" s="35"/>
      <c r="P312" s="35"/>
      <c r="Q312" s="35"/>
      <c r="R312" s="8">
        <v>8</v>
      </c>
      <c r="S312" s="8">
        <f t="shared" si="16"/>
        <v>0</v>
      </c>
      <c r="T312" s="7"/>
      <c r="U312" s="7"/>
      <c r="V312" s="8"/>
      <c r="W312" s="8"/>
      <c r="X312" s="8"/>
      <c r="Y312" s="8"/>
      <c r="Z312" s="8"/>
    </row>
    <row r="313" spans="2:26" ht="15" customHeight="1" x14ac:dyDescent="0.25">
      <c r="B313" s="80"/>
      <c r="C313" s="15" t="s">
        <v>24</v>
      </c>
      <c r="D313" s="5">
        <v>3</v>
      </c>
      <c r="E313" s="6">
        <v>9</v>
      </c>
      <c r="F313" s="6">
        <f t="shared" si="15"/>
        <v>23</v>
      </c>
      <c r="G313" s="16">
        <v>45212</v>
      </c>
      <c r="H313" s="8"/>
      <c r="I313" s="35"/>
      <c r="J313" s="35"/>
      <c r="K313" s="6"/>
      <c r="L313" s="8"/>
      <c r="M313" s="8"/>
      <c r="N313" s="35"/>
      <c r="O313" s="35"/>
      <c r="P313" s="35"/>
      <c r="Q313" s="35"/>
      <c r="R313" s="8">
        <v>5</v>
      </c>
      <c r="S313" s="8">
        <f t="shared" si="16"/>
        <v>0</v>
      </c>
      <c r="T313" s="7"/>
      <c r="U313" s="7"/>
      <c r="V313" s="8"/>
      <c r="W313" s="8"/>
      <c r="X313" s="8"/>
      <c r="Y313" s="8"/>
      <c r="Z313" s="8"/>
    </row>
    <row r="314" spans="2:26" ht="15" customHeight="1" x14ac:dyDescent="0.25">
      <c r="B314" s="80"/>
      <c r="C314" s="15" t="s">
        <v>24</v>
      </c>
      <c r="D314" s="5">
        <v>4</v>
      </c>
      <c r="E314" s="6">
        <v>9</v>
      </c>
      <c r="F314" s="6">
        <f t="shared" si="15"/>
        <v>23</v>
      </c>
      <c r="G314" s="16">
        <v>45212</v>
      </c>
      <c r="H314" s="8"/>
      <c r="I314" s="35"/>
      <c r="J314" s="35"/>
      <c r="K314" s="6"/>
      <c r="L314" s="8"/>
      <c r="M314" s="8"/>
      <c r="N314" s="35"/>
      <c r="O314" s="35"/>
      <c r="P314" s="35"/>
      <c r="Q314" s="35"/>
      <c r="R314" s="8">
        <v>6</v>
      </c>
      <c r="S314" s="8">
        <f t="shared" si="16"/>
        <v>0</v>
      </c>
      <c r="T314" s="7"/>
      <c r="U314" s="7"/>
      <c r="V314" s="8"/>
      <c r="W314" s="8"/>
      <c r="X314" s="8"/>
      <c r="Y314" s="8"/>
      <c r="Z314" s="8"/>
    </row>
    <row r="315" spans="2:26" ht="15" customHeight="1" x14ac:dyDescent="0.25">
      <c r="B315" s="80"/>
      <c r="C315" s="15" t="s">
        <v>24</v>
      </c>
      <c r="D315" s="5">
        <v>5</v>
      </c>
      <c r="E315" s="6">
        <v>9</v>
      </c>
      <c r="F315" s="6">
        <f t="shared" si="15"/>
        <v>23</v>
      </c>
      <c r="G315" s="16">
        <v>45212</v>
      </c>
      <c r="H315" s="8"/>
      <c r="I315" s="35"/>
      <c r="J315" s="35"/>
      <c r="K315" s="6"/>
      <c r="L315" s="8"/>
      <c r="M315" s="8"/>
      <c r="N315" s="35"/>
      <c r="O315" s="35"/>
      <c r="P315" s="35"/>
      <c r="Q315" s="35"/>
      <c r="R315" s="8">
        <v>5</v>
      </c>
      <c r="S315" s="8">
        <f t="shared" si="16"/>
        <v>0</v>
      </c>
      <c r="T315" s="7"/>
      <c r="U315" s="7"/>
      <c r="V315" s="8"/>
      <c r="W315" s="8"/>
      <c r="X315" s="8"/>
      <c r="Y315" s="8"/>
      <c r="Z315" s="8"/>
    </row>
    <row r="316" spans="2:26" ht="15" customHeight="1" x14ac:dyDescent="0.25">
      <c r="B316" s="80"/>
      <c r="C316" s="15" t="s">
        <v>24</v>
      </c>
      <c r="D316" s="5">
        <v>6</v>
      </c>
      <c r="E316" s="6">
        <v>9</v>
      </c>
      <c r="F316" s="6">
        <f t="shared" si="15"/>
        <v>23</v>
      </c>
      <c r="G316" s="16">
        <v>45212</v>
      </c>
      <c r="H316" s="8"/>
      <c r="I316" s="35"/>
      <c r="J316" s="35"/>
      <c r="K316" s="6"/>
      <c r="L316" s="8"/>
      <c r="M316" s="8"/>
      <c r="N316" s="35"/>
      <c r="O316" s="35"/>
      <c r="P316" s="35"/>
      <c r="Q316" s="35"/>
      <c r="R316" s="8">
        <v>6</v>
      </c>
      <c r="S316" s="8">
        <f t="shared" si="16"/>
        <v>0</v>
      </c>
      <c r="T316" s="7"/>
      <c r="U316" s="7"/>
      <c r="V316" s="8"/>
      <c r="W316" s="8"/>
      <c r="X316" s="8"/>
      <c r="Y316" s="8"/>
      <c r="Z316" s="8"/>
    </row>
    <row r="317" spans="2:26" ht="15" customHeight="1" x14ac:dyDescent="0.25">
      <c r="B317" s="80"/>
      <c r="C317" s="15" t="s">
        <v>24</v>
      </c>
      <c r="D317" s="5">
        <v>7</v>
      </c>
      <c r="E317" s="6">
        <v>9</v>
      </c>
      <c r="F317" s="6">
        <f t="shared" si="15"/>
        <v>23</v>
      </c>
      <c r="G317" s="16">
        <v>45212</v>
      </c>
      <c r="H317" s="8"/>
      <c r="I317" s="35"/>
      <c r="J317" s="35"/>
      <c r="K317" s="6"/>
      <c r="L317" s="8"/>
      <c r="M317" s="8"/>
      <c r="N317" s="35"/>
      <c r="O317" s="35"/>
      <c r="P317" s="35"/>
      <c r="Q317" s="35"/>
      <c r="R317" s="8">
        <v>8</v>
      </c>
      <c r="S317" s="8">
        <f t="shared" si="16"/>
        <v>0</v>
      </c>
      <c r="T317" s="7"/>
      <c r="U317" s="7"/>
      <c r="V317" s="8"/>
      <c r="W317" s="8"/>
      <c r="X317" s="8"/>
      <c r="Y317" s="8"/>
      <c r="Z317" s="8"/>
    </row>
    <row r="318" spans="2:26" ht="15" customHeight="1" x14ac:dyDescent="0.25">
      <c r="B318" s="80"/>
      <c r="C318" s="15" t="s">
        <v>24</v>
      </c>
      <c r="D318" s="5">
        <v>8</v>
      </c>
      <c r="E318" s="6">
        <v>9</v>
      </c>
      <c r="F318" s="6">
        <f t="shared" si="15"/>
        <v>23</v>
      </c>
      <c r="G318" s="16">
        <v>45212</v>
      </c>
      <c r="H318" s="8"/>
      <c r="I318" s="35"/>
      <c r="J318" s="35"/>
      <c r="K318" s="6"/>
      <c r="L318" s="8"/>
      <c r="M318" s="8"/>
      <c r="N318" s="35"/>
      <c r="O318" s="35"/>
      <c r="P318" s="35"/>
      <c r="Q318" s="35"/>
      <c r="R318" s="8">
        <v>7</v>
      </c>
      <c r="S318" s="8">
        <f t="shared" si="16"/>
        <v>0</v>
      </c>
      <c r="T318" s="7"/>
      <c r="U318" s="7"/>
      <c r="V318" s="8"/>
      <c r="W318" s="8"/>
      <c r="X318" s="8"/>
      <c r="Y318" s="8"/>
      <c r="Z318" s="8"/>
    </row>
    <row r="319" spans="2:26" ht="15" customHeight="1" x14ac:dyDescent="0.25">
      <c r="B319" s="80"/>
      <c r="C319" s="15" t="s">
        <v>24</v>
      </c>
      <c r="D319" s="5">
        <v>9</v>
      </c>
      <c r="E319" s="6">
        <v>9</v>
      </c>
      <c r="F319" s="6">
        <f t="shared" si="15"/>
        <v>23</v>
      </c>
      <c r="G319" s="16">
        <v>45212</v>
      </c>
      <c r="H319" s="8"/>
      <c r="I319" s="35"/>
      <c r="J319" s="35"/>
      <c r="K319" s="6"/>
      <c r="L319" s="8"/>
      <c r="M319" s="8"/>
      <c r="N319" s="35"/>
      <c r="O319" s="35"/>
      <c r="P319" s="35"/>
      <c r="Q319" s="35"/>
      <c r="R319" s="8">
        <v>7</v>
      </c>
      <c r="S319" s="8">
        <f t="shared" si="16"/>
        <v>0</v>
      </c>
      <c r="T319" s="7"/>
      <c r="U319" s="7"/>
      <c r="V319" s="8"/>
      <c r="W319" s="8"/>
      <c r="X319" s="8"/>
      <c r="Y319" s="8"/>
      <c r="Z319" s="8"/>
    </row>
    <row r="320" spans="2:26" ht="15" customHeight="1" x14ac:dyDescent="0.25">
      <c r="B320" s="80"/>
      <c r="C320" s="15" t="s">
        <v>24</v>
      </c>
      <c r="D320" s="5">
        <v>10</v>
      </c>
      <c r="E320" s="6">
        <v>9</v>
      </c>
      <c r="F320" s="6">
        <f t="shared" si="15"/>
        <v>23</v>
      </c>
      <c r="G320" s="16">
        <v>45212</v>
      </c>
      <c r="H320" s="8"/>
      <c r="I320" s="35"/>
      <c r="J320" s="35"/>
      <c r="K320" s="6"/>
      <c r="L320" s="8"/>
      <c r="M320" s="8"/>
      <c r="N320" s="35"/>
      <c r="O320" s="35"/>
      <c r="P320" s="35"/>
      <c r="Q320" s="35"/>
      <c r="R320" s="8">
        <v>7</v>
      </c>
      <c r="S320" s="8">
        <f t="shared" si="16"/>
        <v>0</v>
      </c>
      <c r="T320" s="7"/>
      <c r="U320" s="7"/>
      <c r="V320" s="8"/>
      <c r="W320" s="8"/>
      <c r="X320" s="8"/>
      <c r="Y320" s="8"/>
      <c r="Z320" s="8"/>
    </row>
    <row r="321" spans="2:26" ht="15" customHeight="1" x14ac:dyDescent="0.25">
      <c r="B321" s="80"/>
      <c r="C321" s="15" t="s">
        <v>25</v>
      </c>
      <c r="D321" s="5">
        <v>1</v>
      </c>
      <c r="E321" s="6">
        <v>9</v>
      </c>
      <c r="F321" s="6">
        <f t="shared" si="15"/>
        <v>23</v>
      </c>
      <c r="G321" s="16">
        <v>45212</v>
      </c>
      <c r="H321" s="8"/>
      <c r="I321" s="35"/>
      <c r="J321" s="35"/>
      <c r="K321" s="6"/>
      <c r="L321" s="8"/>
      <c r="M321" s="8"/>
      <c r="N321" s="35"/>
      <c r="O321" s="35"/>
      <c r="P321" s="35"/>
      <c r="Q321" s="35"/>
      <c r="R321" s="8">
        <v>10</v>
      </c>
      <c r="S321" s="8">
        <f t="shared" si="16"/>
        <v>0</v>
      </c>
      <c r="T321" s="7"/>
      <c r="U321" s="7"/>
      <c r="V321" s="8"/>
      <c r="W321" s="8"/>
      <c r="X321" s="8"/>
      <c r="Y321" s="8"/>
      <c r="Z321" s="8"/>
    </row>
    <row r="322" spans="2:26" ht="15" customHeight="1" x14ac:dyDescent="0.25">
      <c r="B322" s="80"/>
      <c r="C322" s="15" t="s">
        <v>25</v>
      </c>
      <c r="D322" s="5">
        <v>2</v>
      </c>
      <c r="E322" s="6">
        <v>9</v>
      </c>
      <c r="F322" s="6">
        <f t="shared" si="15"/>
        <v>23</v>
      </c>
      <c r="G322" s="16">
        <v>45212</v>
      </c>
      <c r="H322" s="8"/>
      <c r="I322" s="35"/>
      <c r="J322" s="35"/>
      <c r="K322" s="6"/>
      <c r="L322" s="8"/>
      <c r="M322" s="8"/>
      <c r="N322" s="35"/>
      <c r="O322" s="35"/>
      <c r="P322" s="35"/>
      <c r="Q322" s="35"/>
      <c r="R322" s="8">
        <v>11</v>
      </c>
      <c r="S322" s="8">
        <f t="shared" si="16"/>
        <v>1</v>
      </c>
      <c r="T322" s="7"/>
      <c r="U322" s="7"/>
      <c r="V322" s="8"/>
      <c r="W322" s="8"/>
      <c r="X322" s="8"/>
      <c r="Y322" s="8"/>
      <c r="Z322" s="8"/>
    </row>
    <row r="323" spans="2:26" ht="15" customHeight="1" x14ac:dyDescent="0.25">
      <c r="B323" s="80"/>
      <c r="C323" s="15" t="s">
        <v>25</v>
      </c>
      <c r="D323" s="5">
        <v>3</v>
      </c>
      <c r="E323" s="6">
        <v>9</v>
      </c>
      <c r="F323" s="6">
        <f t="shared" si="15"/>
        <v>23</v>
      </c>
      <c r="G323" s="16">
        <v>45212</v>
      </c>
      <c r="H323" s="8"/>
      <c r="I323" s="35"/>
      <c r="J323" s="35"/>
      <c r="K323" s="6"/>
      <c r="L323" s="8"/>
      <c r="M323" s="8"/>
      <c r="N323" s="35"/>
      <c r="O323" s="35"/>
      <c r="P323" s="35"/>
      <c r="Q323" s="35"/>
      <c r="R323" s="8">
        <v>9</v>
      </c>
      <c r="S323" s="8">
        <f t="shared" si="16"/>
        <v>0</v>
      </c>
      <c r="T323" s="7"/>
      <c r="U323" s="7"/>
      <c r="V323" s="8"/>
      <c r="W323" s="8"/>
      <c r="X323" s="8"/>
      <c r="Y323" s="8"/>
      <c r="Z323" s="8"/>
    </row>
    <row r="324" spans="2:26" ht="15" customHeight="1" x14ac:dyDescent="0.25">
      <c r="B324" s="80"/>
      <c r="C324" s="15" t="s">
        <v>25</v>
      </c>
      <c r="D324" s="5">
        <v>4</v>
      </c>
      <c r="E324" s="6">
        <v>9</v>
      </c>
      <c r="F324" s="6">
        <f t="shared" si="15"/>
        <v>23</v>
      </c>
      <c r="G324" s="16">
        <v>45212</v>
      </c>
      <c r="H324" s="8"/>
      <c r="I324" s="35"/>
      <c r="J324" s="35"/>
      <c r="K324" s="6"/>
      <c r="L324" s="8"/>
      <c r="M324" s="8"/>
      <c r="N324" s="35"/>
      <c r="O324" s="35"/>
      <c r="P324" s="35"/>
      <c r="Q324" s="35"/>
      <c r="R324" s="8">
        <v>10</v>
      </c>
      <c r="S324" s="8">
        <f t="shared" si="16"/>
        <v>0</v>
      </c>
      <c r="T324" s="7"/>
      <c r="U324" s="7"/>
      <c r="V324" s="8"/>
      <c r="W324" s="8"/>
      <c r="X324" s="8"/>
      <c r="Y324" s="8"/>
      <c r="Z324" s="8"/>
    </row>
    <row r="325" spans="2:26" ht="15" customHeight="1" x14ac:dyDescent="0.25">
      <c r="B325" s="80"/>
      <c r="C325" s="15" t="s">
        <v>25</v>
      </c>
      <c r="D325" s="5">
        <v>5</v>
      </c>
      <c r="E325" s="6">
        <v>9</v>
      </c>
      <c r="F325" s="6">
        <f t="shared" si="15"/>
        <v>23</v>
      </c>
      <c r="G325" s="16">
        <v>45212</v>
      </c>
      <c r="H325" s="8"/>
      <c r="I325" s="35"/>
      <c r="J325" s="35"/>
      <c r="K325" s="6"/>
      <c r="L325" s="8"/>
      <c r="M325" s="8"/>
      <c r="N325" s="35"/>
      <c r="O325" s="35"/>
      <c r="P325" s="35"/>
      <c r="Q325" s="35"/>
      <c r="R325" s="8">
        <v>9</v>
      </c>
      <c r="S325" s="8">
        <f t="shared" si="16"/>
        <v>1</v>
      </c>
      <c r="T325" s="7"/>
      <c r="U325" s="7"/>
      <c r="V325" s="8"/>
      <c r="W325" s="8"/>
      <c r="X325" s="8"/>
      <c r="Y325" s="8"/>
      <c r="Z325" s="8"/>
    </row>
    <row r="326" spans="2:26" ht="15" customHeight="1" x14ac:dyDescent="0.25">
      <c r="B326" s="80"/>
      <c r="C326" s="15" t="s">
        <v>26</v>
      </c>
      <c r="D326" s="5">
        <v>1</v>
      </c>
      <c r="E326" s="6">
        <v>9</v>
      </c>
      <c r="F326" s="6">
        <f t="shared" ref="F326:F389" si="17">E326+14</f>
        <v>23</v>
      </c>
      <c r="G326" s="16">
        <v>45212</v>
      </c>
      <c r="H326" s="8"/>
      <c r="I326" s="35"/>
      <c r="J326" s="35"/>
      <c r="K326" s="6"/>
      <c r="L326" s="8"/>
      <c r="M326" s="8"/>
      <c r="N326" s="35"/>
      <c r="O326" s="35"/>
      <c r="P326" s="35"/>
      <c r="Q326" s="35"/>
      <c r="R326" s="8">
        <v>19</v>
      </c>
      <c r="S326" s="8">
        <f t="shared" si="16"/>
        <v>2</v>
      </c>
      <c r="T326" s="7"/>
      <c r="U326" s="7"/>
      <c r="V326" s="8"/>
      <c r="W326" s="8"/>
      <c r="X326" s="8"/>
      <c r="Y326" s="8"/>
      <c r="Z326" s="8"/>
    </row>
    <row r="327" spans="2:26" ht="15" customHeight="1" x14ac:dyDescent="0.25">
      <c r="B327" s="80"/>
      <c r="C327" s="15" t="s">
        <v>26</v>
      </c>
      <c r="D327" s="5">
        <v>2</v>
      </c>
      <c r="E327" s="6">
        <v>9</v>
      </c>
      <c r="F327" s="6">
        <f t="shared" si="17"/>
        <v>23</v>
      </c>
      <c r="G327" s="16">
        <v>45212</v>
      </c>
      <c r="H327" s="8"/>
      <c r="I327" s="35"/>
      <c r="J327" s="35"/>
      <c r="K327" s="6"/>
      <c r="L327" s="8"/>
      <c r="M327" s="8"/>
      <c r="N327" s="35"/>
      <c r="O327" s="35"/>
      <c r="P327" s="35"/>
      <c r="Q327" s="35"/>
      <c r="R327" s="8">
        <v>19</v>
      </c>
      <c r="S327" s="8">
        <f t="shared" si="16"/>
        <v>1</v>
      </c>
      <c r="T327" s="7"/>
      <c r="U327" s="7"/>
      <c r="V327" s="8"/>
      <c r="W327" s="8"/>
      <c r="X327" s="8"/>
      <c r="Y327" s="8"/>
      <c r="Z327" s="8"/>
    </row>
    <row r="328" spans="2:26" ht="15" customHeight="1" x14ac:dyDescent="0.25">
      <c r="B328" s="80"/>
      <c r="C328" s="17" t="s">
        <v>26</v>
      </c>
      <c r="D328" s="9">
        <v>3</v>
      </c>
      <c r="E328" s="11">
        <v>9</v>
      </c>
      <c r="F328" s="11">
        <f t="shared" si="17"/>
        <v>23</v>
      </c>
      <c r="G328" s="18">
        <v>45212</v>
      </c>
      <c r="H328" s="10"/>
      <c r="I328" s="36"/>
      <c r="J328" s="36"/>
      <c r="K328" s="11"/>
      <c r="L328" s="10"/>
      <c r="M328" s="10"/>
      <c r="N328" s="36"/>
      <c r="O328" s="36"/>
      <c r="P328" s="36"/>
      <c r="Q328" s="36"/>
      <c r="R328" s="10">
        <v>16</v>
      </c>
      <c r="S328" s="10">
        <f t="shared" si="16"/>
        <v>1</v>
      </c>
      <c r="T328" s="12"/>
      <c r="U328" s="12"/>
      <c r="V328" s="10"/>
      <c r="W328" s="10"/>
      <c r="X328" s="10"/>
      <c r="Y328" s="10"/>
      <c r="Z328" s="10"/>
    </row>
    <row r="329" spans="2:26" ht="15" customHeight="1" x14ac:dyDescent="0.25">
      <c r="C329" s="19" t="s">
        <v>17</v>
      </c>
      <c r="D329" s="20">
        <v>1</v>
      </c>
      <c r="E329" s="21">
        <v>10</v>
      </c>
      <c r="F329" s="21">
        <f t="shared" si="17"/>
        <v>24</v>
      </c>
      <c r="G329" s="22">
        <v>45213</v>
      </c>
      <c r="H329" s="21"/>
      <c r="I329" s="32"/>
      <c r="J329" s="32"/>
      <c r="K329" s="21"/>
      <c r="L329" s="21"/>
      <c r="M329" s="21"/>
      <c r="N329" s="32"/>
      <c r="O329" s="32"/>
      <c r="P329" s="32"/>
      <c r="Q329" s="32"/>
      <c r="R329" s="21">
        <v>6</v>
      </c>
      <c r="S329" s="21">
        <f t="shared" si="16"/>
        <v>0</v>
      </c>
      <c r="T329" s="29"/>
      <c r="U329" s="29"/>
      <c r="V329" s="30"/>
      <c r="W329" s="30"/>
      <c r="X329" s="30"/>
      <c r="Y329" s="30"/>
      <c r="Z329" s="30"/>
    </row>
    <row r="330" spans="2:26" ht="15" customHeight="1" x14ac:dyDescent="0.25">
      <c r="C330" s="19" t="s">
        <v>17</v>
      </c>
      <c r="D330" s="20">
        <v>2</v>
      </c>
      <c r="E330" s="21">
        <v>10</v>
      </c>
      <c r="F330" s="21">
        <f t="shared" si="17"/>
        <v>24</v>
      </c>
      <c r="G330" s="22">
        <v>45213</v>
      </c>
      <c r="H330" s="21"/>
      <c r="I330" s="32"/>
      <c r="J330" s="32"/>
      <c r="K330" s="21"/>
      <c r="L330" s="21"/>
      <c r="M330" s="21"/>
      <c r="N330" s="32"/>
      <c r="O330" s="32"/>
      <c r="P330" s="32"/>
      <c r="Q330" s="32"/>
      <c r="R330" s="21">
        <v>5</v>
      </c>
      <c r="S330" s="21">
        <f t="shared" si="16"/>
        <v>0</v>
      </c>
      <c r="T330" s="29"/>
      <c r="U330" s="29"/>
      <c r="V330" s="30"/>
      <c r="W330" s="30"/>
      <c r="X330" s="30"/>
      <c r="Y330" s="30"/>
      <c r="Z330" s="30"/>
    </row>
    <row r="331" spans="2:26" ht="15" customHeight="1" x14ac:dyDescent="0.25">
      <c r="C331" s="19" t="s">
        <v>17</v>
      </c>
      <c r="D331" s="20">
        <v>3</v>
      </c>
      <c r="E331" s="21">
        <v>10</v>
      </c>
      <c r="F331" s="21">
        <f t="shared" si="17"/>
        <v>24</v>
      </c>
      <c r="G331" s="22">
        <v>45213</v>
      </c>
      <c r="H331" s="21"/>
      <c r="I331" s="32"/>
      <c r="J331" s="32"/>
      <c r="K331" s="21"/>
      <c r="L331" s="21"/>
      <c r="M331" s="21"/>
      <c r="N331" s="32"/>
      <c r="O331" s="32"/>
      <c r="P331" s="32"/>
      <c r="Q331" s="32"/>
      <c r="R331" s="21">
        <v>6</v>
      </c>
      <c r="S331" s="21">
        <f t="shared" si="16"/>
        <v>0</v>
      </c>
      <c r="T331" s="29"/>
      <c r="U331" s="29"/>
      <c r="V331" s="30"/>
      <c r="W331" s="30"/>
      <c r="X331" s="30"/>
      <c r="Y331" s="30"/>
      <c r="Z331" s="30"/>
    </row>
    <row r="332" spans="2:26" ht="15" customHeight="1" x14ac:dyDescent="0.25">
      <c r="C332" s="19" t="s">
        <v>17</v>
      </c>
      <c r="D332" s="20">
        <v>4</v>
      </c>
      <c r="E332" s="21">
        <v>10</v>
      </c>
      <c r="F332" s="21">
        <f t="shared" si="17"/>
        <v>24</v>
      </c>
      <c r="G332" s="22">
        <v>45213</v>
      </c>
      <c r="H332" s="21"/>
      <c r="I332" s="32"/>
      <c r="J332" s="32"/>
      <c r="K332" s="21"/>
      <c r="L332" s="21"/>
      <c r="M332" s="21"/>
      <c r="N332" s="32"/>
      <c r="O332" s="32"/>
      <c r="P332" s="32"/>
      <c r="Q332" s="32"/>
      <c r="R332" s="21">
        <v>5</v>
      </c>
      <c r="S332" s="21">
        <f t="shared" si="16"/>
        <v>0</v>
      </c>
      <c r="T332" s="29"/>
      <c r="U332" s="29"/>
      <c r="V332" s="30"/>
      <c r="W332" s="30"/>
      <c r="X332" s="30"/>
      <c r="Y332" s="30"/>
      <c r="Z332" s="30"/>
    </row>
    <row r="333" spans="2:26" ht="15" customHeight="1" x14ac:dyDescent="0.25">
      <c r="C333" s="19" t="s">
        <v>17</v>
      </c>
      <c r="D333" s="20">
        <v>5</v>
      </c>
      <c r="E333" s="21">
        <v>10</v>
      </c>
      <c r="F333" s="21">
        <f t="shared" si="17"/>
        <v>24</v>
      </c>
      <c r="G333" s="22">
        <v>45213</v>
      </c>
      <c r="H333" s="21"/>
      <c r="I333" s="32"/>
      <c r="J333" s="32"/>
      <c r="K333" s="21"/>
      <c r="L333" s="21"/>
      <c r="M333" s="21"/>
      <c r="N333" s="32"/>
      <c r="O333" s="32"/>
      <c r="P333" s="32"/>
      <c r="Q333" s="32"/>
      <c r="R333" s="21">
        <v>7</v>
      </c>
      <c r="S333" s="21">
        <f t="shared" si="16"/>
        <v>0</v>
      </c>
      <c r="T333" s="29"/>
      <c r="U333" s="29"/>
      <c r="V333" s="30"/>
      <c r="W333" s="30"/>
      <c r="X333" s="30"/>
      <c r="Y333" s="30"/>
      <c r="Z333" s="30"/>
    </row>
    <row r="334" spans="2:26" ht="15" customHeight="1" x14ac:dyDescent="0.25">
      <c r="C334" s="19" t="s">
        <v>17</v>
      </c>
      <c r="D334" s="20">
        <v>6</v>
      </c>
      <c r="E334" s="21">
        <v>10</v>
      </c>
      <c r="F334" s="21">
        <f t="shared" si="17"/>
        <v>24</v>
      </c>
      <c r="G334" s="22">
        <v>45213</v>
      </c>
      <c r="H334" s="21"/>
      <c r="I334" s="32"/>
      <c r="J334" s="32"/>
      <c r="K334" s="21"/>
      <c r="L334" s="21"/>
      <c r="M334" s="21"/>
      <c r="N334" s="32"/>
      <c r="O334" s="32"/>
      <c r="P334" s="32"/>
      <c r="Q334" s="32"/>
      <c r="R334" s="21">
        <v>7</v>
      </c>
      <c r="S334" s="21">
        <f t="shared" si="16"/>
        <v>0</v>
      </c>
      <c r="T334" s="29"/>
      <c r="U334" s="29"/>
      <c r="V334" s="30"/>
      <c r="W334" s="30"/>
      <c r="X334" s="30"/>
      <c r="Y334" s="30"/>
      <c r="Z334" s="30"/>
    </row>
    <row r="335" spans="2:26" ht="15" customHeight="1" x14ac:dyDescent="0.25">
      <c r="C335" s="19" t="s">
        <v>17</v>
      </c>
      <c r="D335" s="20">
        <v>7</v>
      </c>
      <c r="E335" s="21">
        <v>10</v>
      </c>
      <c r="F335" s="21">
        <f t="shared" si="17"/>
        <v>24</v>
      </c>
      <c r="G335" s="22">
        <v>45213</v>
      </c>
      <c r="H335" s="21"/>
      <c r="I335" s="32"/>
      <c r="J335" s="32"/>
      <c r="K335" s="21"/>
      <c r="L335" s="21"/>
      <c r="M335" s="21"/>
      <c r="N335" s="32"/>
      <c r="O335" s="32"/>
      <c r="P335" s="32"/>
      <c r="Q335" s="32"/>
      <c r="R335" s="21">
        <v>7</v>
      </c>
      <c r="S335" s="21">
        <f t="shared" si="16"/>
        <v>0</v>
      </c>
      <c r="T335" s="29"/>
      <c r="U335" s="29"/>
      <c r="V335" s="30"/>
      <c r="W335" s="30"/>
      <c r="X335" s="30"/>
      <c r="Y335" s="30"/>
      <c r="Z335" s="30"/>
    </row>
    <row r="336" spans="2:26" ht="15" customHeight="1" x14ac:dyDescent="0.25">
      <c r="C336" s="19" t="s">
        <v>17</v>
      </c>
      <c r="D336" s="20">
        <v>8</v>
      </c>
      <c r="E336" s="21">
        <v>10</v>
      </c>
      <c r="F336" s="21">
        <f t="shared" si="17"/>
        <v>24</v>
      </c>
      <c r="G336" s="22">
        <v>45213</v>
      </c>
      <c r="H336" s="21"/>
      <c r="I336" s="33"/>
      <c r="J336" s="33"/>
      <c r="K336" s="21"/>
      <c r="L336" s="21"/>
      <c r="M336" s="21"/>
      <c r="N336" s="32"/>
      <c r="O336" s="32"/>
      <c r="P336" s="32"/>
      <c r="Q336" s="32"/>
      <c r="R336" s="21">
        <v>5</v>
      </c>
      <c r="S336" s="21">
        <f t="shared" si="16"/>
        <v>0</v>
      </c>
      <c r="T336" s="29"/>
      <c r="U336" s="29"/>
      <c r="V336" s="30"/>
      <c r="W336" s="30"/>
      <c r="X336" s="30"/>
      <c r="Y336" s="30"/>
      <c r="Z336" s="30"/>
    </row>
    <row r="337" spans="3:26" ht="15" customHeight="1" x14ac:dyDescent="0.25">
      <c r="C337" s="19" t="s">
        <v>17</v>
      </c>
      <c r="D337" s="20">
        <v>9</v>
      </c>
      <c r="E337" s="21">
        <v>10</v>
      </c>
      <c r="F337" s="21">
        <f t="shared" si="17"/>
        <v>24</v>
      </c>
      <c r="G337" s="22">
        <v>45213</v>
      </c>
      <c r="H337" s="21"/>
      <c r="I337" s="33"/>
      <c r="J337" s="33"/>
      <c r="K337" s="21"/>
      <c r="L337" s="21"/>
      <c r="M337" s="21"/>
      <c r="N337" s="32"/>
      <c r="O337" s="32"/>
      <c r="P337" s="32"/>
      <c r="Q337" s="32"/>
      <c r="R337" s="21">
        <v>8</v>
      </c>
      <c r="S337" s="21">
        <f t="shared" si="16"/>
        <v>0</v>
      </c>
      <c r="T337" s="29"/>
      <c r="U337" s="29"/>
      <c r="V337" s="30"/>
      <c r="W337" s="30"/>
      <c r="X337" s="30"/>
      <c r="Y337" s="30"/>
      <c r="Z337" s="30"/>
    </row>
    <row r="338" spans="3:26" ht="15" customHeight="1" x14ac:dyDescent="0.25">
      <c r="C338" s="19" t="s">
        <v>17</v>
      </c>
      <c r="D338" s="20">
        <v>10</v>
      </c>
      <c r="E338" s="21">
        <v>10</v>
      </c>
      <c r="F338" s="21">
        <f t="shared" si="17"/>
        <v>24</v>
      </c>
      <c r="G338" s="22">
        <v>45213</v>
      </c>
      <c r="H338" s="21"/>
      <c r="I338" s="33"/>
      <c r="J338" s="33"/>
      <c r="K338" s="21"/>
      <c r="L338" s="21"/>
      <c r="M338" s="21"/>
      <c r="N338" s="32"/>
      <c r="O338" s="32"/>
      <c r="P338" s="32"/>
      <c r="Q338" s="32"/>
      <c r="R338" s="21">
        <v>6</v>
      </c>
      <c r="S338" s="21">
        <f t="shared" si="16"/>
        <v>0</v>
      </c>
      <c r="T338" s="29"/>
      <c r="U338" s="29"/>
      <c r="V338" s="30"/>
      <c r="W338" s="30"/>
      <c r="X338" s="30"/>
      <c r="Y338" s="30"/>
      <c r="Z338" s="30"/>
    </row>
    <row r="339" spans="3:26" ht="15" customHeight="1" x14ac:dyDescent="0.25">
      <c r="C339" s="19" t="s">
        <v>18</v>
      </c>
      <c r="D339" s="20">
        <v>1</v>
      </c>
      <c r="E339" s="21">
        <v>10</v>
      </c>
      <c r="F339" s="21">
        <f t="shared" si="17"/>
        <v>24</v>
      </c>
      <c r="G339" s="22">
        <v>45213</v>
      </c>
      <c r="H339" s="21"/>
      <c r="I339" s="33"/>
      <c r="J339" s="33"/>
      <c r="K339" s="21"/>
      <c r="L339" s="21"/>
      <c r="M339" s="21"/>
      <c r="N339" s="32"/>
      <c r="O339" s="32"/>
      <c r="P339" s="32"/>
      <c r="Q339" s="32"/>
      <c r="R339" s="21">
        <v>9</v>
      </c>
      <c r="S339" s="21">
        <f t="shared" si="16"/>
        <v>0</v>
      </c>
      <c r="T339" s="29"/>
      <c r="U339" s="29"/>
      <c r="V339" s="30"/>
      <c r="W339" s="30"/>
      <c r="X339" s="30"/>
      <c r="Y339" s="30"/>
      <c r="Z339" s="30"/>
    </row>
    <row r="340" spans="3:26" ht="15" customHeight="1" x14ac:dyDescent="0.25">
      <c r="C340" s="19" t="s">
        <v>18</v>
      </c>
      <c r="D340" s="20">
        <v>2</v>
      </c>
      <c r="E340" s="21">
        <v>10</v>
      </c>
      <c r="F340" s="21">
        <f t="shared" si="17"/>
        <v>24</v>
      </c>
      <c r="G340" s="22">
        <v>45213</v>
      </c>
      <c r="H340" s="21"/>
      <c r="I340" s="33"/>
      <c r="J340" s="33"/>
      <c r="K340" s="21"/>
      <c r="L340" s="21"/>
      <c r="M340" s="21"/>
      <c r="N340" s="32"/>
      <c r="O340" s="32"/>
      <c r="P340" s="32"/>
      <c r="Q340" s="32"/>
      <c r="R340" s="21">
        <v>10</v>
      </c>
      <c r="S340" s="21">
        <f t="shared" si="16"/>
        <v>0</v>
      </c>
      <c r="T340" s="29"/>
      <c r="U340" s="29"/>
      <c r="V340" s="30"/>
      <c r="W340" s="30"/>
      <c r="X340" s="30"/>
      <c r="Y340" s="30"/>
      <c r="Z340" s="30"/>
    </row>
    <row r="341" spans="3:26" ht="15" customHeight="1" x14ac:dyDescent="0.25">
      <c r="C341" s="19" t="s">
        <v>18</v>
      </c>
      <c r="D341" s="20">
        <v>3</v>
      </c>
      <c r="E341" s="21">
        <v>10</v>
      </c>
      <c r="F341" s="21">
        <f t="shared" si="17"/>
        <v>24</v>
      </c>
      <c r="G341" s="22">
        <v>45213</v>
      </c>
      <c r="H341" s="30"/>
      <c r="I341" s="33"/>
      <c r="J341" s="33"/>
      <c r="K341" s="21"/>
      <c r="L341" s="30"/>
      <c r="M341" s="30"/>
      <c r="N341" s="33"/>
      <c r="O341" s="33"/>
      <c r="P341" s="33"/>
      <c r="Q341" s="33"/>
      <c r="R341" s="30">
        <v>13</v>
      </c>
      <c r="S341" s="30">
        <f t="shared" si="16"/>
        <v>0</v>
      </c>
      <c r="T341" s="29"/>
      <c r="U341" s="29"/>
      <c r="V341" s="30"/>
      <c r="W341" s="30"/>
      <c r="X341" s="30"/>
      <c r="Y341" s="30"/>
      <c r="Z341" s="30"/>
    </row>
    <row r="342" spans="3:26" ht="15" customHeight="1" x14ac:dyDescent="0.25">
      <c r="C342" s="19" t="s">
        <v>18</v>
      </c>
      <c r="D342" s="20">
        <v>4</v>
      </c>
      <c r="E342" s="21">
        <v>10</v>
      </c>
      <c r="F342" s="21">
        <f t="shared" si="17"/>
        <v>24</v>
      </c>
      <c r="G342" s="22">
        <v>45213</v>
      </c>
      <c r="H342" s="30"/>
      <c r="I342" s="33"/>
      <c r="J342" s="33"/>
      <c r="K342" s="21"/>
      <c r="L342" s="30"/>
      <c r="M342" s="30"/>
      <c r="N342" s="33"/>
      <c r="O342" s="33"/>
      <c r="P342" s="33"/>
      <c r="Q342" s="33"/>
      <c r="R342" s="30">
        <v>13</v>
      </c>
      <c r="S342" s="30">
        <f t="shared" si="16"/>
        <v>0</v>
      </c>
      <c r="T342" s="29"/>
      <c r="U342" s="29"/>
      <c r="V342" s="30"/>
      <c r="W342" s="30"/>
      <c r="X342" s="30"/>
      <c r="Y342" s="30"/>
      <c r="Z342" s="30"/>
    </row>
    <row r="343" spans="3:26" ht="15" customHeight="1" x14ac:dyDescent="0.25">
      <c r="C343" s="19" t="s">
        <v>18</v>
      </c>
      <c r="D343" s="20">
        <v>5</v>
      </c>
      <c r="E343" s="21">
        <v>10</v>
      </c>
      <c r="F343" s="21">
        <f t="shared" si="17"/>
        <v>24</v>
      </c>
      <c r="G343" s="22">
        <v>45213</v>
      </c>
      <c r="H343" s="30"/>
      <c r="I343" s="33"/>
      <c r="J343" s="33"/>
      <c r="K343" s="21"/>
      <c r="L343" s="30"/>
      <c r="M343" s="30"/>
      <c r="N343" s="33"/>
      <c r="O343" s="33"/>
      <c r="P343" s="33"/>
      <c r="Q343" s="33"/>
      <c r="R343" s="30">
        <v>12</v>
      </c>
      <c r="S343" s="30">
        <f t="shared" si="16"/>
        <v>0</v>
      </c>
      <c r="T343" s="29"/>
      <c r="U343" s="29"/>
      <c r="V343" s="30"/>
      <c r="W343" s="30"/>
      <c r="X343" s="30"/>
      <c r="Y343" s="30"/>
      <c r="Z343" s="30"/>
    </row>
    <row r="344" spans="3:26" ht="15" customHeight="1" x14ac:dyDescent="0.25">
      <c r="C344" s="19" t="s">
        <v>20</v>
      </c>
      <c r="D344" s="20">
        <v>1</v>
      </c>
      <c r="E344" s="21">
        <v>10</v>
      </c>
      <c r="F344" s="21">
        <f t="shared" si="17"/>
        <v>24</v>
      </c>
      <c r="G344" s="22">
        <v>45213</v>
      </c>
      <c r="H344" s="30"/>
      <c r="I344" s="33"/>
      <c r="J344" s="33"/>
      <c r="K344" s="21"/>
      <c r="L344" s="30"/>
      <c r="M344" s="30"/>
      <c r="N344" s="33"/>
      <c r="O344" s="33"/>
      <c r="P344" s="33"/>
      <c r="Q344" s="33"/>
      <c r="R344" s="30">
        <v>15</v>
      </c>
      <c r="S344" s="30">
        <f t="shared" si="16"/>
        <v>0</v>
      </c>
      <c r="T344" s="29"/>
      <c r="U344" s="29"/>
      <c r="V344" s="30"/>
      <c r="W344" s="30"/>
      <c r="X344" s="30"/>
      <c r="Y344" s="30"/>
      <c r="Z344" s="30"/>
    </row>
    <row r="345" spans="3:26" ht="15" customHeight="1" x14ac:dyDescent="0.25">
      <c r="C345" s="19" t="s">
        <v>20</v>
      </c>
      <c r="D345" s="20">
        <v>2</v>
      </c>
      <c r="E345" s="21">
        <v>10</v>
      </c>
      <c r="F345" s="21">
        <f t="shared" si="17"/>
        <v>24</v>
      </c>
      <c r="G345" s="22">
        <v>45213</v>
      </c>
      <c r="H345" s="30"/>
      <c r="I345" s="33"/>
      <c r="J345" s="33"/>
      <c r="K345" s="21"/>
      <c r="L345" s="30"/>
      <c r="M345" s="30"/>
      <c r="N345" s="33"/>
      <c r="O345" s="33"/>
      <c r="P345" s="33"/>
      <c r="Q345" s="33"/>
      <c r="R345" s="30">
        <v>19</v>
      </c>
      <c r="S345" s="30">
        <f t="shared" si="16"/>
        <v>0</v>
      </c>
      <c r="T345" s="29"/>
      <c r="U345" s="29"/>
      <c r="V345" s="30"/>
      <c r="W345" s="30"/>
      <c r="X345" s="30"/>
      <c r="Y345" s="30"/>
      <c r="Z345" s="30"/>
    </row>
    <row r="346" spans="3:26" ht="15" customHeight="1" x14ac:dyDescent="0.25">
      <c r="C346" s="19" t="s">
        <v>20</v>
      </c>
      <c r="D346" s="20">
        <v>3</v>
      </c>
      <c r="E346" s="21">
        <v>10</v>
      </c>
      <c r="F346" s="21">
        <f t="shared" si="17"/>
        <v>24</v>
      </c>
      <c r="G346" s="22">
        <v>45213</v>
      </c>
      <c r="H346" s="30"/>
      <c r="I346" s="33"/>
      <c r="J346" s="33"/>
      <c r="K346" s="21"/>
      <c r="L346" s="30"/>
      <c r="M346" s="30"/>
      <c r="N346" s="33"/>
      <c r="O346" s="33"/>
      <c r="P346" s="33"/>
      <c r="Q346" s="33"/>
      <c r="R346" s="30">
        <v>20</v>
      </c>
      <c r="S346" s="30">
        <f t="shared" si="16"/>
        <v>0</v>
      </c>
      <c r="T346" s="29"/>
      <c r="U346" s="29"/>
      <c r="V346" s="30"/>
      <c r="W346" s="30"/>
      <c r="X346" s="30"/>
      <c r="Y346" s="30"/>
      <c r="Z346" s="30"/>
    </row>
    <row r="347" spans="3:26" ht="15" customHeight="1" x14ac:dyDescent="0.25">
      <c r="C347" s="23" t="s">
        <v>24</v>
      </c>
      <c r="D347" s="24">
        <v>1</v>
      </c>
      <c r="E347" s="25">
        <v>10</v>
      </c>
      <c r="F347" s="25">
        <f t="shared" si="17"/>
        <v>24</v>
      </c>
      <c r="G347" s="26">
        <v>45213</v>
      </c>
      <c r="H347" s="27"/>
      <c r="I347" s="34"/>
      <c r="J347" s="34"/>
      <c r="K347" s="25"/>
      <c r="L347" s="27"/>
      <c r="M347" s="27"/>
      <c r="N347" s="34"/>
      <c r="O347" s="34"/>
      <c r="P347" s="34"/>
      <c r="Q347" s="34"/>
      <c r="R347" s="27">
        <v>7</v>
      </c>
      <c r="S347" s="27">
        <f t="shared" si="16"/>
        <v>0</v>
      </c>
      <c r="T347" s="28"/>
      <c r="U347" s="28"/>
      <c r="V347" s="27"/>
      <c r="W347" s="27"/>
      <c r="X347" s="27"/>
      <c r="Y347" s="27"/>
      <c r="Z347" s="27"/>
    </row>
    <row r="348" spans="3:26" ht="15" customHeight="1" x14ac:dyDescent="0.25">
      <c r="C348" s="15" t="s">
        <v>24</v>
      </c>
      <c r="D348" s="5">
        <v>2</v>
      </c>
      <c r="E348" s="6">
        <v>10</v>
      </c>
      <c r="F348" s="6">
        <f t="shared" si="17"/>
        <v>24</v>
      </c>
      <c r="G348" s="16">
        <v>45213</v>
      </c>
      <c r="H348" s="8"/>
      <c r="I348" s="35"/>
      <c r="J348" s="35"/>
      <c r="K348" s="6"/>
      <c r="L348" s="8"/>
      <c r="M348" s="8"/>
      <c r="N348" s="35"/>
      <c r="O348" s="35"/>
      <c r="P348" s="35"/>
      <c r="Q348" s="35"/>
      <c r="R348" s="8">
        <v>8</v>
      </c>
      <c r="S348" s="8">
        <f t="shared" si="16"/>
        <v>0</v>
      </c>
      <c r="T348" s="7"/>
      <c r="U348" s="7"/>
      <c r="V348" s="8"/>
      <c r="W348" s="8"/>
      <c r="X348" s="8"/>
      <c r="Y348" s="8"/>
      <c r="Z348" s="8"/>
    </row>
    <row r="349" spans="3:26" ht="15" customHeight="1" x14ac:dyDescent="0.25">
      <c r="C349" s="15" t="s">
        <v>24</v>
      </c>
      <c r="D349" s="5">
        <v>3</v>
      </c>
      <c r="E349" s="6">
        <v>10</v>
      </c>
      <c r="F349" s="6">
        <f t="shared" si="17"/>
        <v>24</v>
      </c>
      <c r="G349" s="16">
        <v>45213</v>
      </c>
      <c r="H349" s="8"/>
      <c r="I349" s="35"/>
      <c r="J349" s="35"/>
      <c r="K349" s="6"/>
      <c r="L349" s="8"/>
      <c r="M349" s="8"/>
      <c r="N349" s="35"/>
      <c r="O349" s="35"/>
      <c r="P349" s="35"/>
      <c r="Q349" s="35"/>
      <c r="R349" s="8">
        <v>5</v>
      </c>
      <c r="S349" s="8">
        <f t="shared" si="16"/>
        <v>0</v>
      </c>
      <c r="T349" s="7"/>
      <c r="U349" s="7"/>
      <c r="V349" s="8"/>
      <c r="W349" s="8"/>
      <c r="X349" s="8"/>
      <c r="Y349" s="8"/>
      <c r="Z349" s="8"/>
    </row>
    <row r="350" spans="3:26" ht="15" customHeight="1" x14ac:dyDescent="0.25">
      <c r="C350" s="15" t="s">
        <v>24</v>
      </c>
      <c r="D350" s="5">
        <v>4</v>
      </c>
      <c r="E350" s="6">
        <v>10</v>
      </c>
      <c r="F350" s="6">
        <f t="shared" si="17"/>
        <v>24</v>
      </c>
      <c r="G350" s="16">
        <v>45213</v>
      </c>
      <c r="H350" s="8"/>
      <c r="I350" s="35"/>
      <c r="J350" s="35"/>
      <c r="K350" s="6"/>
      <c r="L350" s="8"/>
      <c r="M350" s="8"/>
      <c r="N350" s="35"/>
      <c r="O350" s="35"/>
      <c r="P350" s="35"/>
      <c r="Q350" s="35"/>
      <c r="R350" s="8">
        <v>6</v>
      </c>
      <c r="S350" s="8">
        <f t="shared" si="16"/>
        <v>0</v>
      </c>
      <c r="T350" s="7"/>
      <c r="U350" s="7"/>
      <c r="V350" s="8"/>
      <c r="W350" s="8"/>
      <c r="X350" s="8"/>
      <c r="Y350" s="8"/>
      <c r="Z350" s="8"/>
    </row>
    <row r="351" spans="3:26" ht="15" customHeight="1" x14ac:dyDescent="0.25">
      <c r="C351" s="15" t="s">
        <v>24</v>
      </c>
      <c r="D351" s="5">
        <v>5</v>
      </c>
      <c r="E351" s="6">
        <v>10</v>
      </c>
      <c r="F351" s="6">
        <f t="shared" si="17"/>
        <v>24</v>
      </c>
      <c r="G351" s="16">
        <v>45213</v>
      </c>
      <c r="H351" s="8"/>
      <c r="I351" s="35"/>
      <c r="J351" s="35"/>
      <c r="K351" s="6"/>
      <c r="L351" s="8"/>
      <c r="M351" s="8"/>
      <c r="N351" s="35"/>
      <c r="O351" s="35"/>
      <c r="P351" s="35"/>
      <c r="Q351" s="35"/>
      <c r="R351" s="8">
        <v>5</v>
      </c>
      <c r="S351" s="8">
        <f t="shared" si="16"/>
        <v>0</v>
      </c>
      <c r="T351" s="7"/>
      <c r="U351" s="7"/>
      <c r="V351" s="8"/>
      <c r="W351" s="8"/>
      <c r="X351" s="8"/>
      <c r="Y351" s="8"/>
      <c r="Z351" s="8"/>
    </row>
    <row r="352" spans="3:26" ht="15" customHeight="1" x14ac:dyDescent="0.25">
      <c r="C352" s="15" t="s">
        <v>24</v>
      </c>
      <c r="D352" s="5">
        <v>6</v>
      </c>
      <c r="E352" s="6">
        <v>10</v>
      </c>
      <c r="F352" s="6">
        <f t="shared" si="17"/>
        <v>24</v>
      </c>
      <c r="G352" s="16">
        <v>45213</v>
      </c>
      <c r="H352" s="8"/>
      <c r="I352" s="35"/>
      <c r="J352" s="35"/>
      <c r="K352" s="6"/>
      <c r="L352" s="8"/>
      <c r="M352" s="8"/>
      <c r="N352" s="35"/>
      <c r="O352" s="35"/>
      <c r="P352" s="35"/>
      <c r="Q352" s="35"/>
      <c r="R352" s="8">
        <v>6</v>
      </c>
      <c r="S352" s="8">
        <f t="shared" si="16"/>
        <v>0</v>
      </c>
      <c r="T352" s="7"/>
      <c r="U352" s="7"/>
      <c r="V352" s="8"/>
      <c r="W352" s="8"/>
      <c r="X352" s="8"/>
      <c r="Y352" s="8"/>
      <c r="Z352" s="8"/>
    </row>
    <row r="353" spans="3:26" ht="15" customHeight="1" x14ac:dyDescent="0.25">
      <c r="C353" s="15" t="s">
        <v>24</v>
      </c>
      <c r="D353" s="5">
        <v>7</v>
      </c>
      <c r="E353" s="6">
        <v>10</v>
      </c>
      <c r="F353" s="6">
        <f t="shared" si="17"/>
        <v>24</v>
      </c>
      <c r="G353" s="16">
        <v>45213</v>
      </c>
      <c r="H353" s="8"/>
      <c r="I353" s="35"/>
      <c r="J353" s="35"/>
      <c r="K353" s="6"/>
      <c r="L353" s="8"/>
      <c r="M353" s="8"/>
      <c r="N353" s="35"/>
      <c r="O353" s="35"/>
      <c r="P353" s="35"/>
      <c r="Q353" s="35"/>
      <c r="R353" s="8">
        <v>8</v>
      </c>
      <c r="S353" s="8">
        <f t="shared" si="16"/>
        <v>0</v>
      </c>
      <c r="T353" s="7"/>
      <c r="U353" s="7"/>
      <c r="V353" s="8"/>
      <c r="W353" s="8"/>
      <c r="X353" s="8"/>
      <c r="Y353" s="8"/>
      <c r="Z353" s="8"/>
    </row>
    <row r="354" spans="3:26" ht="15" customHeight="1" x14ac:dyDescent="0.25">
      <c r="C354" s="15" t="s">
        <v>24</v>
      </c>
      <c r="D354" s="5">
        <v>8</v>
      </c>
      <c r="E354" s="6">
        <v>10</v>
      </c>
      <c r="F354" s="6">
        <f t="shared" si="17"/>
        <v>24</v>
      </c>
      <c r="G354" s="16">
        <v>45213</v>
      </c>
      <c r="H354" s="8"/>
      <c r="I354" s="35"/>
      <c r="J354" s="35"/>
      <c r="K354" s="6"/>
      <c r="L354" s="8"/>
      <c r="M354" s="8"/>
      <c r="N354" s="35"/>
      <c r="O354" s="35"/>
      <c r="P354" s="35"/>
      <c r="Q354" s="35"/>
      <c r="R354" s="8">
        <v>7</v>
      </c>
      <c r="S354" s="8">
        <f t="shared" si="16"/>
        <v>0</v>
      </c>
      <c r="T354" s="7"/>
      <c r="U354" s="7"/>
      <c r="V354" s="8"/>
      <c r="W354" s="8"/>
      <c r="X354" s="8"/>
      <c r="Y354" s="8"/>
      <c r="Z354" s="8"/>
    </row>
    <row r="355" spans="3:26" ht="15" customHeight="1" x14ac:dyDescent="0.25">
      <c r="C355" s="15" t="s">
        <v>24</v>
      </c>
      <c r="D355" s="5">
        <v>9</v>
      </c>
      <c r="E355" s="6">
        <v>10</v>
      </c>
      <c r="F355" s="6">
        <f t="shared" si="17"/>
        <v>24</v>
      </c>
      <c r="G355" s="16">
        <v>45213</v>
      </c>
      <c r="H355" s="8"/>
      <c r="I355" s="35"/>
      <c r="J355" s="35"/>
      <c r="K355" s="6"/>
      <c r="L355" s="8"/>
      <c r="M355" s="8"/>
      <c r="N355" s="35"/>
      <c r="O355" s="35"/>
      <c r="P355" s="35"/>
      <c r="Q355" s="35"/>
      <c r="R355" s="8">
        <v>7</v>
      </c>
      <c r="S355" s="8">
        <f t="shared" si="16"/>
        <v>0</v>
      </c>
      <c r="T355" s="7"/>
      <c r="U355" s="7"/>
      <c r="V355" s="8"/>
      <c r="W355" s="8"/>
      <c r="X355" s="8"/>
      <c r="Y355" s="8"/>
      <c r="Z355" s="8"/>
    </row>
    <row r="356" spans="3:26" ht="15" customHeight="1" x14ac:dyDescent="0.25">
      <c r="C356" s="15" t="s">
        <v>24</v>
      </c>
      <c r="D356" s="5">
        <v>10</v>
      </c>
      <c r="E356" s="6">
        <v>10</v>
      </c>
      <c r="F356" s="6">
        <f t="shared" si="17"/>
        <v>24</v>
      </c>
      <c r="G356" s="16">
        <v>45213</v>
      </c>
      <c r="H356" s="8"/>
      <c r="I356" s="35"/>
      <c r="J356" s="35"/>
      <c r="K356" s="6"/>
      <c r="L356" s="8"/>
      <c r="M356" s="8"/>
      <c r="N356" s="35"/>
      <c r="O356" s="35"/>
      <c r="P356" s="35"/>
      <c r="Q356" s="35"/>
      <c r="R356" s="8">
        <v>7</v>
      </c>
      <c r="S356" s="8">
        <f t="shared" si="16"/>
        <v>0</v>
      </c>
      <c r="T356" s="7"/>
      <c r="U356" s="7"/>
      <c r="V356" s="8"/>
      <c r="W356" s="8"/>
      <c r="X356" s="8"/>
      <c r="Y356" s="8"/>
      <c r="Z356" s="8"/>
    </row>
    <row r="357" spans="3:26" ht="15" customHeight="1" x14ac:dyDescent="0.25">
      <c r="C357" s="15" t="s">
        <v>25</v>
      </c>
      <c r="D357" s="5">
        <v>1</v>
      </c>
      <c r="E357" s="6">
        <v>10</v>
      </c>
      <c r="F357" s="6">
        <f t="shared" si="17"/>
        <v>24</v>
      </c>
      <c r="G357" s="16">
        <v>45213</v>
      </c>
      <c r="H357" s="8"/>
      <c r="I357" s="35"/>
      <c r="J357" s="35"/>
      <c r="K357" s="6"/>
      <c r="L357" s="8"/>
      <c r="M357" s="8"/>
      <c r="N357" s="35"/>
      <c r="O357" s="35"/>
      <c r="P357" s="35"/>
      <c r="Q357" s="35"/>
      <c r="R357" s="8">
        <v>10</v>
      </c>
      <c r="S357" s="8">
        <f t="shared" si="16"/>
        <v>0</v>
      </c>
      <c r="T357" s="7"/>
      <c r="U357" s="7"/>
      <c r="V357" s="8"/>
      <c r="W357" s="8"/>
      <c r="X357" s="8"/>
      <c r="Y357" s="8"/>
      <c r="Z357" s="8"/>
    </row>
    <row r="358" spans="3:26" ht="15" customHeight="1" x14ac:dyDescent="0.25">
      <c r="C358" s="15" t="s">
        <v>25</v>
      </c>
      <c r="D358" s="5">
        <v>2</v>
      </c>
      <c r="E358" s="6">
        <v>10</v>
      </c>
      <c r="F358" s="6">
        <f t="shared" si="17"/>
        <v>24</v>
      </c>
      <c r="G358" s="16">
        <v>45213</v>
      </c>
      <c r="H358" s="8"/>
      <c r="I358" s="35"/>
      <c r="J358" s="35"/>
      <c r="K358" s="6"/>
      <c r="L358" s="8"/>
      <c r="M358" s="8"/>
      <c r="N358" s="35"/>
      <c r="O358" s="35"/>
      <c r="P358" s="35"/>
      <c r="Q358" s="35"/>
      <c r="R358" s="8">
        <v>11</v>
      </c>
      <c r="S358" s="8">
        <f t="shared" si="16"/>
        <v>0</v>
      </c>
      <c r="T358" s="7"/>
      <c r="U358" s="7"/>
      <c r="V358" s="8"/>
      <c r="W358" s="8"/>
      <c r="X358" s="8"/>
      <c r="Y358" s="8"/>
      <c r="Z358" s="8"/>
    </row>
    <row r="359" spans="3:26" ht="15" customHeight="1" x14ac:dyDescent="0.25">
      <c r="C359" s="15" t="s">
        <v>25</v>
      </c>
      <c r="D359" s="5">
        <v>3</v>
      </c>
      <c r="E359" s="6">
        <v>10</v>
      </c>
      <c r="F359" s="6">
        <f t="shared" si="17"/>
        <v>24</v>
      </c>
      <c r="G359" s="16">
        <v>45213</v>
      </c>
      <c r="H359" s="8"/>
      <c r="I359" s="35"/>
      <c r="J359" s="35"/>
      <c r="K359" s="6"/>
      <c r="L359" s="8"/>
      <c r="M359" s="8"/>
      <c r="N359" s="35"/>
      <c r="O359" s="35"/>
      <c r="P359" s="35"/>
      <c r="Q359" s="35"/>
      <c r="R359" s="8">
        <v>9</v>
      </c>
      <c r="S359" s="8">
        <f t="shared" si="16"/>
        <v>0</v>
      </c>
      <c r="T359" s="7"/>
      <c r="U359" s="7"/>
      <c r="V359" s="8"/>
      <c r="W359" s="8"/>
      <c r="X359" s="8"/>
      <c r="Y359" s="8"/>
      <c r="Z359" s="8"/>
    </row>
    <row r="360" spans="3:26" ht="15" customHeight="1" x14ac:dyDescent="0.25">
      <c r="C360" s="15" t="s">
        <v>25</v>
      </c>
      <c r="D360" s="5">
        <v>4</v>
      </c>
      <c r="E360" s="6">
        <v>10</v>
      </c>
      <c r="F360" s="6">
        <f t="shared" si="17"/>
        <v>24</v>
      </c>
      <c r="G360" s="16">
        <v>45213</v>
      </c>
      <c r="H360" s="8"/>
      <c r="I360" s="35"/>
      <c r="J360" s="35"/>
      <c r="K360" s="6"/>
      <c r="L360" s="8"/>
      <c r="M360" s="8"/>
      <c r="N360" s="35"/>
      <c r="O360" s="35"/>
      <c r="P360" s="35"/>
      <c r="Q360" s="35"/>
      <c r="R360" s="8">
        <v>10</v>
      </c>
      <c r="S360" s="8">
        <f t="shared" si="16"/>
        <v>0</v>
      </c>
      <c r="T360" s="7"/>
      <c r="U360" s="7"/>
      <c r="V360" s="8"/>
      <c r="W360" s="8"/>
      <c r="X360" s="8"/>
      <c r="Y360" s="8"/>
      <c r="Z360" s="8"/>
    </row>
    <row r="361" spans="3:26" ht="15" customHeight="1" x14ac:dyDescent="0.25">
      <c r="C361" s="15" t="s">
        <v>25</v>
      </c>
      <c r="D361" s="5">
        <v>5</v>
      </c>
      <c r="E361" s="6">
        <v>10</v>
      </c>
      <c r="F361" s="6">
        <f t="shared" si="17"/>
        <v>24</v>
      </c>
      <c r="G361" s="16">
        <v>45213</v>
      </c>
      <c r="H361" s="8"/>
      <c r="I361" s="35"/>
      <c r="J361" s="35"/>
      <c r="K361" s="6"/>
      <c r="L361" s="8"/>
      <c r="M361" s="8"/>
      <c r="N361" s="35"/>
      <c r="O361" s="35"/>
      <c r="P361" s="35"/>
      <c r="Q361" s="35"/>
      <c r="R361" s="8">
        <v>9</v>
      </c>
      <c r="S361" s="8">
        <f t="shared" ref="S361:S424" si="18">R325-R361</f>
        <v>0</v>
      </c>
      <c r="T361" s="7"/>
      <c r="U361" s="7"/>
      <c r="V361" s="8"/>
      <c r="W361" s="8"/>
      <c r="X361" s="8"/>
      <c r="Y361" s="8"/>
      <c r="Z361" s="8"/>
    </row>
    <row r="362" spans="3:26" ht="15" customHeight="1" x14ac:dyDescent="0.25">
      <c r="C362" s="15" t="s">
        <v>26</v>
      </c>
      <c r="D362" s="5">
        <v>1</v>
      </c>
      <c r="E362" s="6">
        <v>10</v>
      </c>
      <c r="F362" s="6">
        <f t="shared" si="17"/>
        <v>24</v>
      </c>
      <c r="G362" s="16">
        <v>45213</v>
      </c>
      <c r="H362" s="8"/>
      <c r="I362" s="35"/>
      <c r="J362" s="35"/>
      <c r="K362" s="6"/>
      <c r="L362" s="8"/>
      <c r="M362" s="8"/>
      <c r="N362" s="35"/>
      <c r="O362" s="35"/>
      <c r="P362" s="35"/>
      <c r="Q362" s="35"/>
      <c r="R362" s="8">
        <v>19</v>
      </c>
      <c r="S362" s="8">
        <f t="shared" si="18"/>
        <v>0</v>
      </c>
      <c r="T362" s="7"/>
      <c r="U362" s="7"/>
      <c r="V362" s="8"/>
      <c r="W362" s="8"/>
      <c r="X362" s="8"/>
      <c r="Y362" s="8"/>
      <c r="Z362" s="8"/>
    </row>
    <row r="363" spans="3:26" ht="15" customHeight="1" x14ac:dyDescent="0.25">
      <c r="C363" s="15" t="s">
        <v>26</v>
      </c>
      <c r="D363" s="5">
        <v>2</v>
      </c>
      <c r="E363" s="6">
        <v>10</v>
      </c>
      <c r="F363" s="6">
        <f t="shared" si="17"/>
        <v>24</v>
      </c>
      <c r="G363" s="16">
        <v>45213</v>
      </c>
      <c r="H363" s="8"/>
      <c r="I363" s="35"/>
      <c r="J363" s="35"/>
      <c r="K363" s="6"/>
      <c r="L363" s="8"/>
      <c r="M363" s="8"/>
      <c r="N363" s="35"/>
      <c r="O363" s="35"/>
      <c r="P363" s="35"/>
      <c r="Q363" s="35"/>
      <c r="R363" s="8">
        <v>19</v>
      </c>
      <c r="S363" s="8">
        <f t="shared" si="18"/>
        <v>0</v>
      </c>
      <c r="T363" s="7"/>
      <c r="U363" s="7"/>
      <c r="V363" s="8"/>
      <c r="W363" s="8"/>
      <c r="X363" s="8"/>
      <c r="Y363" s="8"/>
      <c r="Z363" s="8"/>
    </row>
    <row r="364" spans="3:26" ht="15" customHeight="1" x14ac:dyDescent="0.25">
      <c r="C364" s="17" t="s">
        <v>26</v>
      </c>
      <c r="D364" s="9">
        <v>3</v>
      </c>
      <c r="E364" s="11">
        <v>10</v>
      </c>
      <c r="F364" s="11">
        <f t="shared" si="17"/>
        <v>24</v>
      </c>
      <c r="G364" s="18">
        <v>45213</v>
      </c>
      <c r="H364" s="10"/>
      <c r="I364" s="36"/>
      <c r="J364" s="36"/>
      <c r="K364" s="11"/>
      <c r="L364" s="10"/>
      <c r="M364" s="10"/>
      <c r="N364" s="36"/>
      <c r="O364" s="36"/>
      <c r="P364" s="36"/>
      <c r="Q364" s="36"/>
      <c r="R364" s="10">
        <v>16</v>
      </c>
      <c r="S364" s="10">
        <f t="shared" si="18"/>
        <v>0</v>
      </c>
      <c r="T364" s="12"/>
      <c r="U364" s="12"/>
      <c r="V364" s="10"/>
      <c r="W364" s="10"/>
      <c r="X364" s="10"/>
      <c r="Y364" s="10"/>
      <c r="Z364" s="10"/>
    </row>
    <row r="365" spans="3:26" ht="15" customHeight="1" x14ac:dyDescent="0.25">
      <c r="C365" s="19" t="s">
        <v>17</v>
      </c>
      <c r="D365" s="20">
        <v>1</v>
      </c>
      <c r="E365" s="21">
        <v>11</v>
      </c>
      <c r="F365" s="21">
        <f t="shared" si="17"/>
        <v>25</v>
      </c>
      <c r="G365" s="22">
        <v>45214</v>
      </c>
      <c r="H365" s="21"/>
      <c r="I365" s="32"/>
      <c r="J365" s="32"/>
      <c r="K365" s="21"/>
      <c r="L365" s="21"/>
      <c r="M365" s="21"/>
      <c r="N365" s="32"/>
      <c r="O365" s="32"/>
      <c r="P365" s="32"/>
      <c r="Q365" s="32"/>
      <c r="R365" s="21">
        <v>6</v>
      </c>
      <c r="S365" s="21">
        <f t="shared" si="18"/>
        <v>0</v>
      </c>
      <c r="T365" s="29"/>
      <c r="U365" s="29"/>
      <c r="V365" s="30"/>
      <c r="W365" s="30"/>
      <c r="X365" s="30"/>
      <c r="Y365" s="30"/>
      <c r="Z365" s="30"/>
    </row>
    <row r="366" spans="3:26" ht="15" customHeight="1" x14ac:dyDescent="0.25">
      <c r="C366" s="19" t="s">
        <v>17</v>
      </c>
      <c r="D366" s="20">
        <v>2</v>
      </c>
      <c r="E366" s="21">
        <v>11</v>
      </c>
      <c r="F366" s="21">
        <f t="shared" si="17"/>
        <v>25</v>
      </c>
      <c r="G366" s="22">
        <v>45214</v>
      </c>
      <c r="H366" s="21"/>
      <c r="I366" s="32"/>
      <c r="J366" s="32"/>
      <c r="K366" s="21"/>
      <c r="L366" s="21"/>
      <c r="M366" s="21"/>
      <c r="N366" s="32"/>
      <c r="O366" s="32"/>
      <c r="P366" s="32"/>
      <c r="Q366" s="32"/>
      <c r="R366" s="21">
        <v>5</v>
      </c>
      <c r="S366" s="21">
        <f t="shared" si="18"/>
        <v>0</v>
      </c>
      <c r="T366" s="29"/>
      <c r="U366" s="29"/>
      <c r="V366" s="30"/>
      <c r="W366" s="30"/>
      <c r="X366" s="30"/>
      <c r="Y366" s="30"/>
      <c r="Z366" s="30"/>
    </row>
    <row r="367" spans="3:26" ht="15" customHeight="1" x14ac:dyDescent="0.25">
      <c r="C367" s="19" t="s">
        <v>17</v>
      </c>
      <c r="D367" s="20">
        <v>3</v>
      </c>
      <c r="E367" s="21">
        <v>11</v>
      </c>
      <c r="F367" s="21">
        <f t="shared" si="17"/>
        <v>25</v>
      </c>
      <c r="G367" s="22">
        <v>45214</v>
      </c>
      <c r="H367" s="21"/>
      <c r="I367" s="32"/>
      <c r="J367" s="32"/>
      <c r="K367" s="21"/>
      <c r="L367" s="21"/>
      <c r="M367" s="21"/>
      <c r="N367" s="32"/>
      <c r="O367" s="32"/>
      <c r="P367" s="32"/>
      <c r="Q367" s="32"/>
      <c r="R367" s="21">
        <v>5</v>
      </c>
      <c r="S367" s="21">
        <f t="shared" si="18"/>
        <v>1</v>
      </c>
      <c r="T367" s="29"/>
      <c r="U367" s="29"/>
      <c r="V367" s="30"/>
      <c r="W367" s="30"/>
      <c r="X367" s="30"/>
      <c r="Y367" s="30"/>
      <c r="Z367" s="30"/>
    </row>
    <row r="368" spans="3:26" ht="15" customHeight="1" x14ac:dyDescent="0.25">
      <c r="C368" s="19" t="s">
        <v>17</v>
      </c>
      <c r="D368" s="20">
        <v>4</v>
      </c>
      <c r="E368" s="21">
        <v>11</v>
      </c>
      <c r="F368" s="21">
        <f t="shared" si="17"/>
        <v>25</v>
      </c>
      <c r="G368" s="22">
        <v>45214</v>
      </c>
      <c r="H368" s="21"/>
      <c r="I368" s="32"/>
      <c r="J368" s="32"/>
      <c r="K368" s="21"/>
      <c r="L368" s="21"/>
      <c r="M368" s="21"/>
      <c r="N368" s="32"/>
      <c r="O368" s="32"/>
      <c r="P368" s="32"/>
      <c r="Q368" s="32"/>
      <c r="R368" s="21">
        <v>4</v>
      </c>
      <c r="S368" s="21">
        <f t="shared" si="18"/>
        <v>1</v>
      </c>
      <c r="T368" s="29"/>
      <c r="U368" s="29"/>
      <c r="V368" s="30"/>
      <c r="W368" s="30"/>
      <c r="X368" s="30"/>
      <c r="Y368" s="30"/>
      <c r="Z368" s="30"/>
    </row>
    <row r="369" spans="2:26" ht="15" customHeight="1" x14ac:dyDescent="0.25">
      <c r="C369" s="19" t="s">
        <v>17</v>
      </c>
      <c r="D369" s="20">
        <v>5</v>
      </c>
      <c r="E369" s="21">
        <v>11</v>
      </c>
      <c r="F369" s="21">
        <f t="shared" si="17"/>
        <v>25</v>
      </c>
      <c r="G369" s="22">
        <v>45214</v>
      </c>
      <c r="H369" s="21"/>
      <c r="I369" s="32"/>
      <c r="J369" s="32"/>
      <c r="K369" s="21"/>
      <c r="L369" s="21"/>
      <c r="M369" s="21"/>
      <c r="N369" s="32"/>
      <c r="O369" s="32"/>
      <c r="P369" s="32"/>
      <c r="Q369" s="32"/>
      <c r="R369" s="21">
        <v>7</v>
      </c>
      <c r="S369" s="21">
        <f t="shared" si="18"/>
        <v>0</v>
      </c>
      <c r="T369" s="29" t="s">
        <v>21</v>
      </c>
      <c r="U369" s="29"/>
      <c r="V369" s="30"/>
      <c r="W369" s="30"/>
      <c r="X369" s="30"/>
      <c r="Y369" s="30"/>
      <c r="Z369" s="30"/>
    </row>
    <row r="370" spans="2:26" ht="15" customHeight="1" x14ac:dyDescent="0.25">
      <c r="C370" s="19" t="s">
        <v>17</v>
      </c>
      <c r="D370" s="20">
        <v>6</v>
      </c>
      <c r="E370" s="21">
        <v>11</v>
      </c>
      <c r="F370" s="21">
        <f t="shared" si="17"/>
        <v>25</v>
      </c>
      <c r="G370" s="22">
        <v>45214</v>
      </c>
      <c r="H370" s="21"/>
      <c r="I370" s="32"/>
      <c r="J370" s="32"/>
      <c r="K370" s="21"/>
      <c r="L370" s="21"/>
      <c r="M370" s="21"/>
      <c r="N370" s="32"/>
      <c r="O370" s="32"/>
      <c r="P370" s="32"/>
      <c r="Q370" s="32"/>
      <c r="R370" s="21">
        <v>7</v>
      </c>
      <c r="S370" s="21">
        <f t="shared" si="18"/>
        <v>0</v>
      </c>
      <c r="T370" s="29"/>
      <c r="U370" s="29"/>
      <c r="V370" s="30"/>
      <c r="W370" s="30"/>
      <c r="X370" s="30"/>
      <c r="Y370" s="30"/>
      <c r="Z370" s="30"/>
    </row>
    <row r="371" spans="2:26" ht="15" customHeight="1" x14ac:dyDescent="0.25">
      <c r="C371" s="19" t="s">
        <v>17</v>
      </c>
      <c r="D371" s="20">
        <v>7</v>
      </c>
      <c r="E371" s="21">
        <v>11</v>
      </c>
      <c r="F371" s="21">
        <f t="shared" si="17"/>
        <v>25</v>
      </c>
      <c r="G371" s="22">
        <v>45214</v>
      </c>
      <c r="H371" s="21"/>
      <c r="I371" s="32"/>
      <c r="J371" s="32"/>
      <c r="K371" s="21"/>
      <c r="L371" s="21"/>
      <c r="M371" s="21"/>
      <c r="N371" s="32"/>
      <c r="O371" s="32"/>
      <c r="P371" s="32"/>
      <c r="Q371" s="32"/>
      <c r="R371" s="21">
        <v>7</v>
      </c>
      <c r="S371" s="21">
        <f t="shared" si="18"/>
        <v>0</v>
      </c>
      <c r="T371" s="29"/>
      <c r="U371" s="29"/>
      <c r="V371" s="30"/>
      <c r="W371" s="30"/>
      <c r="X371" s="30"/>
      <c r="Y371" s="30"/>
      <c r="Z371" s="30"/>
    </row>
    <row r="372" spans="2:26" ht="15" customHeight="1" x14ac:dyDescent="0.25">
      <c r="C372" s="19" t="s">
        <v>17</v>
      </c>
      <c r="D372" s="20">
        <v>8</v>
      </c>
      <c r="E372" s="21">
        <v>11</v>
      </c>
      <c r="F372" s="21">
        <f t="shared" si="17"/>
        <v>25</v>
      </c>
      <c r="G372" s="22">
        <v>45214</v>
      </c>
      <c r="H372" s="21"/>
      <c r="I372" s="33"/>
      <c r="J372" s="33"/>
      <c r="K372" s="21"/>
      <c r="L372" s="21"/>
      <c r="M372" s="21"/>
      <c r="N372" s="32"/>
      <c r="O372" s="32"/>
      <c r="P372" s="32"/>
      <c r="Q372" s="32"/>
      <c r="R372" s="21">
        <v>5</v>
      </c>
      <c r="S372" s="21">
        <f t="shared" si="18"/>
        <v>0</v>
      </c>
      <c r="T372" s="29"/>
      <c r="U372" s="29"/>
      <c r="V372" s="30"/>
      <c r="W372" s="30"/>
      <c r="X372" s="30"/>
      <c r="Y372" s="30"/>
      <c r="Z372" s="30"/>
    </row>
    <row r="373" spans="2:26" ht="15" customHeight="1" x14ac:dyDescent="0.25">
      <c r="C373" s="19" t="s">
        <v>17</v>
      </c>
      <c r="D373" s="20">
        <v>9</v>
      </c>
      <c r="E373" s="21">
        <v>11</v>
      </c>
      <c r="F373" s="21">
        <f t="shared" si="17"/>
        <v>25</v>
      </c>
      <c r="G373" s="22">
        <v>45214</v>
      </c>
      <c r="H373" s="21"/>
      <c r="I373" s="33"/>
      <c r="J373" s="33"/>
      <c r="K373" s="21"/>
      <c r="L373" s="21"/>
      <c r="M373" s="21"/>
      <c r="N373" s="32"/>
      <c r="O373" s="32"/>
      <c r="P373" s="32"/>
      <c r="Q373" s="32"/>
      <c r="R373" s="21">
        <v>8</v>
      </c>
      <c r="S373" s="21">
        <f t="shared" si="18"/>
        <v>0</v>
      </c>
      <c r="T373" s="29"/>
      <c r="U373" s="29"/>
      <c r="V373" s="30"/>
      <c r="W373" s="30"/>
      <c r="X373" s="30"/>
      <c r="Y373" s="30"/>
      <c r="Z373" s="30"/>
    </row>
    <row r="374" spans="2:26" ht="15" customHeight="1" x14ac:dyDescent="0.25">
      <c r="C374" s="19" t="s">
        <v>17</v>
      </c>
      <c r="D374" s="20">
        <v>10</v>
      </c>
      <c r="E374" s="21">
        <v>11</v>
      </c>
      <c r="F374" s="21">
        <f t="shared" si="17"/>
        <v>25</v>
      </c>
      <c r="G374" s="22">
        <v>45214</v>
      </c>
      <c r="H374" s="21"/>
      <c r="I374" s="33"/>
      <c r="J374" s="33"/>
      <c r="K374" s="21"/>
      <c r="L374" s="21"/>
      <c r="M374" s="21"/>
      <c r="N374" s="32"/>
      <c r="O374" s="32"/>
      <c r="P374" s="32"/>
      <c r="Q374" s="32"/>
      <c r="R374" s="21">
        <v>6</v>
      </c>
      <c r="S374" s="21">
        <f t="shared" si="18"/>
        <v>0</v>
      </c>
      <c r="T374" s="29"/>
      <c r="U374" s="29"/>
      <c r="V374" s="30"/>
      <c r="W374" s="30"/>
      <c r="X374" s="30"/>
      <c r="Y374" s="30"/>
      <c r="Z374" s="30"/>
    </row>
    <row r="375" spans="2:26" ht="15" customHeight="1" x14ac:dyDescent="0.25">
      <c r="C375" s="19" t="s">
        <v>18</v>
      </c>
      <c r="D375" s="20">
        <v>1</v>
      </c>
      <c r="E375" s="21">
        <v>11</v>
      </c>
      <c r="F375" s="21">
        <f t="shared" si="17"/>
        <v>25</v>
      </c>
      <c r="G375" s="22">
        <v>45214</v>
      </c>
      <c r="H375" s="21"/>
      <c r="I375" s="33"/>
      <c r="J375" s="33"/>
      <c r="K375" s="21"/>
      <c r="L375" s="21"/>
      <c r="M375" s="21"/>
      <c r="N375" s="32"/>
      <c r="O375" s="32"/>
      <c r="P375" s="32"/>
      <c r="Q375" s="32"/>
      <c r="R375" s="21">
        <v>9</v>
      </c>
      <c r="S375" s="21">
        <f t="shared" si="18"/>
        <v>0</v>
      </c>
      <c r="T375" s="29"/>
      <c r="U375" s="29"/>
      <c r="V375" s="30"/>
      <c r="W375" s="30"/>
      <c r="X375" s="30"/>
      <c r="Y375" s="30"/>
      <c r="Z375" s="30"/>
    </row>
    <row r="376" spans="2:26" ht="15" customHeight="1" x14ac:dyDescent="0.25">
      <c r="C376" s="19" t="s">
        <v>18</v>
      </c>
      <c r="D376" s="20">
        <v>2</v>
      </c>
      <c r="E376" s="21">
        <v>11</v>
      </c>
      <c r="F376" s="21">
        <f t="shared" si="17"/>
        <v>25</v>
      </c>
      <c r="G376" s="22">
        <v>45214</v>
      </c>
      <c r="H376" s="21"/>
      <c r="I376" s="33"/>
      <c r="J376" s="33"/>
      <c r="K376" s="21"/>
      <c r="L376" s="21"/>
      <c r="M376" s="21"/>
      <c r="N376" s="32"/>
      <c r="O376" s="32"/>
      <c r="P376" s="32"/>
      <c r="Q376" s="32"/>
      <c r="R376" s="21">
        <v>9</v>
      </c>
      <c r="S376" s="21">
        <f t="shared" si="18"/>
        <v>1</v>
      </c>
      <c r="T376" s="29"/>
      <c r="U376" s="29"/>
      <c r="V376" s="30"/>
      <c r="W376" s="30"/>
      <c r="X376" s="30"/>
      <c r="Y376" s="30"/>
      <c r="Z376" s="30"/>
    </row>
    <row r="377" spans="2:26" ht="15" customHeight="1" x14ac:dyDescent="0.25">
      <c r="C377" s="19" t="s">
        <v>18</v>
      </c>
      <c r="D377" s="20">
        <v>3</v>
      </c>
      <c r="E377" s="21">
        <v>11</v>
      </c>
      <c r="F377" s="21">
        <f t="shared" si="17"/>
        <v>25</v>
      </c>
      <c r="G377" s="22">
        <v>45214</v>
      </c>
      <c r="H377" s="30"/>
      <c r="I377" s="33"/>
      <c r="J377" s="33"/>
      <c r="K377" s="21"/>
      <c r="L377" s="30"/>
      <c r="M377" s="30"/>
      <c r="N377" s="33"/>
      <c r="O377" s="33"/>
      <c r="P377" s="33"/>
      <c r="Q377" s="33"/>
      <c r="R377" s="30">
        <v>13</v>
      </c>
      <c r="S377" s="30">
        <f t="shared" si="18"/>
        <v>0</v>
      </c>
      <c r="T377" s="29"/>
      <c r="U377" s="29"/>
      <c r="V377" s="30"/>
      <c r="W377" s="30"/>
      <c r="X377" s="30"/>
      <c r="Y377" s="30"/>
      <c r="Z377" s="30"/>
    </row>
    <row r="378" spans="2:26" ht="15" customHeight="1" x14ac:dyDescent="0.25">
      <c r="C378" s="19" t="s">
        <v>18</v>
      </c>
      <c r="D378" s="20">
        <v>4</v>
      </c>
      <c r="E378" s="21">
        <v>11</v>
      </c>
      <c r="F378" s="21">
        <f t="shared" si="17"/>
        <v>25</v>
      </c>
      <c r="G378" s="22">
        <v>45214</v>
      </c>
      <c r="H378" s="30"/>
      <c r="I378" s="33"/>
      <c r="J378" s="33"/>
      <c r="K378" s="21"/>
      <c r="L378" s="30"/>
      <c r="M378" s="30"/>
      <c r="N378" s="33"/>
      <c r="O378" s="33"/>
      <c r="P378" s="33"/>
      <c r="Q378" s="33"/>
      <c r="R378" s="30">
        <v>12</v>
      </c>
      <c r="S378" s="30">
        <f t="shared" si="18"/>
        <v>1</v>
      </c>
      <c r="T378" s="29" t="s">
        <v>21</v>
      </c>
      <c r="U378" s="29"/>
      <c r="V378" s="30"/>
      <c r="W378" s="30"/>
      <c r="X378" s="30"/>
      <c r="Y378" s="30"/>
      <c r="Z378" s="30"/>
    </row>
    <row r="379" spans="2:26" ht="15" customHeight="1" x14ac:dyDescent="0.25">
      <c r="C379" s="19" t="s">
        <v>18</v>
      </c>
      <c r="D379" s="20">
        <v>5</v>
      </c>
      <c r="E379" s="21">
        <v>11</v>
      </c>
      <c r="F379" s="21">
        <f t="shared" si="17"/>
        <v>25</v>
      </c>
      <c r="G379" s="22">
        <v>45214</v>
      </c>
      <c r="H379" s="30"/>
      <c r="I379" s="33"/>
      <c r="J379" s="33"/>
      <c r="K379" s="21"/>
      <c r="L379" s="30"/>
      <c r="M379" s="30"/>
      <c r="N379" s="33"/>
      <c r="O379" s="33"/>
      <c r="P379" s="33"/>
      <c r="Q379" s="33"/>
      <c r="R379" s="30">
        <v>12</v>
      </c>
      <c r="S379" s="30">
        <f t="shared" si="18"/>
        <v>0</v>
      </c>
      <c r="T379" s="29"/>
      <c r="U379" s="29"/>
      <c r="V379" s="30"/>
      <c r="W379" s="30"/>
      <c r="X379" s="30"/>
      <c r="Y379" s="30"/>
      <c r="Z379" s="30"/>
    </row>
    <row r="380" spans="2:26" ht="15" customHeight="1" x14ac:dyDescent="0.25">
      <c r="C380" s="19" t="s">
        <v>20</v>
      </c>
      <c r="D380" s="20">
        <v>1</v>
      </c>
      <c r="E380" s="21">
        <v>11</v>
      </c>
      <c r="F380" s="21">
        <f t="shared" si="17"/>
        <v>25</v>
      </c>
      <c r="G380" s="22">
        <v>45214</v>
      </c>
      <c r="H380" s="30"/>
      <c r="I380" s="33"/>
      <c r="J380" s="33"/>
      <c r="K380" s="21"/>
      <c r="L380" s="30"/>
      <c r="M380" s="30"/>
      <c r="N380" s="33"/>
      <c r="O380" s="33"/>
      <c r="P380" s="33"/>
      <c r="Q380" s="33"/>
      <c r="R380" s="30">
        <v>15</v>
      </c>
      <c r="S380" s="30">
        <f t="shared" si="18"/>
        <v>0</v>
      </c>
      <c r="T380" s="29"/>
      <c r="U380" s="29"/>
      <c r="V380" s="30"/>
      <c r="W380" s="30"/>
      <c r="X380" s="30"/>
      <c r="Y380" s="30"/>
      <c r="Z380" s="30"/>
    </row>
    <row r="381" spans="2:26" ht="15" customHeight="1" x14ac:dyDescent="0.25">
      <c r="C381" s="19" t="s">
        <v>20</v>
      </c>
      <c r="D381" s="20">
        <v>2</v>
      </c>
      <c r="E381" s="21">
        <v>11</v>
      </c>
      <c r="F381" s="21">
        <f t="shared" si="17"/>
        <v>25</v>
      </c>
      <c r="G381" s="22">
        <v>45214</v>
      </c>
      <c r="H381" s="30"/>
      <c r="I381" s="33"/>
      <c r="J381" s="33"/>
      <c r="K381" s="21"/>
      <c r="L381" s="30"/>
      <c r="M381" s="30"/>
      <c r="N381" s="33"/>
      <c r="O381" s="33"/>
      <c r="P381" s="33"/>
      <c r="Q381" s="33"/>
      <c r="R381" s="30">
        <v>19</v>
      </c>
      <c r="S381" s="30">
        <f t="shared" si="18"/>
        <v>0</v>
      </c>
      <c r="T381" s="29"/>
      <c r="U381" s="29"/>
      <c r="V381" s="30"/>
      <c r="W381" s="30"/>
      <c r="X381" s="30"/>
      <c r="Y381" s="30"/>
      <c r="Z381" s="30"/>
    </row>
    <row r="382" spans="2:26" ht="15" customHeight="1" x14ac:dyDescent="0.25">
      <c r="C382" s="19" t="s">
        <v>20</v>
      </c>
      <c r="D382" s="20">
        <v>3</v>
      </c>
      <c r="E382" s="21">
        <v>11</v>
      </c>
      <c r="F382" s="21">
        <f t="shared" si="17"/>
        <v>25</v>
      </c>
      <c r="G382" s="22">
        <v>45214</v>
      </c>
      <c r="H382" s="30"/>
      <c r="I382" s="33"/>
      <c r="J382" s="33"/>
      <c r="K382" s="21"/>
      <c r="L382" s="30"/>
      <c r="M382" s="30"/>
      <c r="N382" s="33"/>
      <c r="O382" s="33"/>
      <c r="P382" s="33"/>
      <c r="Q382" s="33"/>
      <c r="R382" s="30">
        <v>19</v>
      </c>
      <c r="S382" s="30">
        <f t="shared" si="18"/>
        <v>1</v>
      </c>
      <c r="T382" s="29"/>
      <c r="U382" s="29"/>
      <c r="V382" s="30"/>
      <c r="W382" s="30"/>
      <c r="X382" s="30"/>
      <c r="Y382" s="30"/>
      <c r="Z382" s="30"/>
    </row>
    <row r="383" spans="2:26" ht="15" customHeight="1" x14ac:dyDescent="0.25">
      <c r="B383" s="80" t="s">
        <v>23</v>
      </c>
      <c r="C383" s="23" t="s">
        <v>24</v>
      </c>
      <c r="D383" s="24">
        <v>1</v>
      </c>
      <c r="E383" s="25">
        <v>11</v>
      </c>
      <c r="F383" s="25">
        <f t="shared" si="17"/>
        <v>25</v>
      </c>
      <c r="G383" s="26">
        <v>45214</v>
      </c>
      <c r="H383" s="27"/>
      <c r="I383" s="34"/>
      <c r="J383" s="34"/>
      <c r="K383" s="25"/>
      <c r="L383" s="27"/>
      <c r="M383" s="27"/>
      <c r="N383" s="34"/>
      <c r="O383" s="34"/>
      <c r="P383" s="34"/>
      <c r="Q383" s="34"/>
      <c r="R383" s="27">
        <v>6</v>
      </c>
      <c r="S383" s="27">
        <f t="shared" si="18"/>
        <v>1</v>
      </c>
      <c r="T383" s="28"/>
      <c r="U383" s="28"/>
      <c r="V383" s="27"/>
      <c r="W383" s="27"/>
      <c r="X383" s="27"/>
      <c r="Y383" s="27"/>
      <c r="Z383" s="27"/>
    </row>
    <row r="384" spans="2:26" ht="15" customHeight="1" x14ac:dyDescent="0.25">
      <c r="B384" s="80"/>
      <c r="C384" s="15" t="s">
        <v>24</v>
      </c>
      <c r="D384" s="5">
        <v>2</v>
      </c>
      <c r="E384" s="6">
        <v>11</v>
      </c>
      <c r="F384" s="6">
        <f t="shared" si="17"/>
        <v>25</v>
      </c>
      <c r="G384" s="16">
        <v>45214</v>
      </c>
      <c r="H384" s="8"/>
      <c r="I384" s="35"/>
      <c r="J384" s="35"/>
      <c r="K384" s="6"/>
      <c r="L384" s="8"/>
      <c r="M384" s="8"/>
      <c r="N384" s="35"/>
      <c r="O384" s="35"/>
      <c r="P384" s="35"/>
      <c r="Q384" s="35"/>
      <c r="R384" s="8">
        <v>8</v>
      </c>
      <c r="S384" s="8">
        <f t="shared" si="18"/>
        <v>0</v>
      </c>
      <c r="T384" s="7"/>
      <c r="U384" s="7"/>
      <c r="V384" s="8"/>
      <c r="W384" s="8"/>
      <c r="X384" s="8"/>
      <c r="Y384" s="8"/>
      <c r="Z384" s="8"/>
    </row>
    <row r="385" spans="2:26" ht="15" customHeight="1" x14ac:dyDescent="0.25">
      <c r="B385" s="80"/>
      <c r="C385" s="15" t="s">
        <v>24</v>
      </c>
      <c r="D385" s="5">
        <v>3</v>
      </c>
      <c r="E385" s="6">
        <v>11</v>
      </c>
      <c r="F385" s="6">
        <f t="shared" si="17"/>
        <v>25</v>
      </c>
      <c r="G385" s="16">
        <v>45214</v>
      </c>
      <c r="H385" s="8"/>
      <c r="I385" s="35"/>
      <c r="J385" s="35"/>
      <c r="K385" s="6"/>
      <c r="L385" s="8"/>
      <c r="M385" s="8"/>
      <c r="N385" s="35"/>
      <c r="O385" s="35"/>
      <c r="P385" s="35"/>
      <c r="Q385" s="35"/>
      <c r="R385" s="8">
        <v>5</v>
      </c>
      <c r="S385" s="8">
        <f t="shared" si="18"/>
        <v>0</v>
      </c>
      <c r="T385" s="7"/>
      <c r="U385" s="7"/>
      <c r="V385" s="8"/>
      <c r="W385" s="8"/>
      <c r="X385" s="8"/>
      <c r="Y385" s="8"/>
      <c r="Z385" s="8"/>
    </row>
    <row r="386" spans="2:26" ht="15" customHeight="1" x14ac:dyDescent="0.25">
      <c r="B386" s="80"/>
      <c r="C386" s="15" t="s">
        <v>24</v>
      </c>
      <c r="D386" s="5">
        <v>4</v>
      </c>
      <c r="E386" s="6">
        <v>11</v>
      </c>
      <c r="F386" s="6">
        <f t="shared" si="17"/>
        <v>25</v>
      </c>
      <c r="G386" s="16">
        <v>45214</v>
      </c>
      <c r="H386" s="8"/>
      <c r="I386" s="35"/>
      <c r="J386" s="35"/>
      <c r="K386" s="6"/>
      <c r="L386" s="8"/>
      <c r="M386" s="8"/>
      <c r="N386" s="35"/>
      <c r="O386" s="35"/>
      <c r="P386" s="35"/>
      <c r="Q386" s="35"/>
      <c r="R386" s="8">
        <v>6</v>
      </c>
      <c r="S386" s="8">
        <f t="shared" si="18"/>
        <v>0</v>
      </c>
      <c r="T386" s="7"/>
      <c r="U386" s="7"/>
      <c r="V386" s="8"/>
      <c r="W386" s="8"/>
      <c r="X386" s="8"/>
      <c r="Y386" s="8"/>
      <c r="Z386" s="8"/>
    </row>
    <row r="387" spans="2:26" ht="15" customHeight="1" x14ac:dyDescent="0.25">
      <c r="B387" s="80"/>
      <c r="C387" s="15" t="s">
        <v>24</v>
      </c>
      <c r="D387" s="5">
        <v>5</v>
      </c>
      <c r="E387" s="6">
        <v>11</v>
      </c>
      <c r="F387" s="6">
        <f t="shared" si="17"/>
        <v>25</v>
      </c>
      <c r="G387" s="16">
        <v>45214</v>
      </c>
      <c r="H387" s="8"/>
      <c r="I387" s="35"/>
      <c r="J387" s="35"/>
      <c r="K387" s="6"/>
      <c r="L387" s="8"/>
      <c r="M387" s="8"/>
      <c r="N387" s="35"/>
      <c r="O387" s="35"/>
      <c r="P387" s="35"/>
      <c r="Q387" s="35"/>
      <c r="R387" s="8">
        <v>4</v>
      </c>
      <c r="S387" s="8">
        <f t="shared" si="18"/>
        <v>1</v>
      </c>
      <c r="T387" s="7"/>
      <c r="U387" s="7"/>
      <c r="V387" s="8"/>
      <c r="W387" s="8"/>
      <c r="X387" s="8"/>
      <c r="Y387" s="8"/>
      <c r="Z387" s="8"/>
    </row>
    <row r="388" spans="2:26" ht="15" customHeight="1" x14ac:dyDescent="0.25">
      <c r="B388" s="80"/>
      <c r="C388" s="15" t="s">
        <v>24</v>
      </c>
      <c r="D388" s="5">
        <v>6</v>
      </c>
      <c r="E388" s="6">
        <v>11</v>
      </c>
      <c r="F388" s="6">
        <f t="shared" si="17"/>
        <v>25</v>
      </c>
      <c r="G388" s="16">
        <v>45214</v>
      </c>
      <c r="H388" s="8"/>
      <c r="I388" s="35"/>
      <c r="J388" s="35"/>
      <c r="K388" s="6"/>
      <c r="L388" s="8"/>
      <c r="M388" s="8"/>
      <c r="N388" s="35"/>
      <c r="O388" s="35"/>
      <c r="P388" s="35"/>
      <c r="Q388" s="35"/>
      <c r="R388" s="8">
        <v>6</v>
      </c>
      <c r="S388" s="8">
        <f t="shared" si="18"/>
        <v>0</v>
      </c>
      <c r="T388" s="7"/>
      <c r="U388" s="7"/>
      <c r="V388" s="8"/>
      <c r="W388" s="8"/>
      <c r="X388" s="8"/>
      <c r="Y388" s="8"/>
      <c r="Z388" s="8"/>
    </row>
    <row r="389" spans="2:26" ht="15" customHeight="1" x14ac:dyDescent="0.25">
      <c r="B389" s="80"/>
      <c r="C389" s="15" t="s">
        <v>24</v>
      </c>
      <c r="D389" s="5">
        <v>7</v>
      </c>
      <c r="E389" s="6">
        <v>11</v>
      </c>
      <c r="F389" s="6">
        <f t="shared" si="17"/>
        <v>25</v>
      </c>
      <c r="G389" s="16">
        <v>45214</v>
      </c>
      <c r="H389" s="8"/>
      <c r="I389" s="35"/>
      <c r="J389" s="35"/>
      <c r="K389" s="6"/>
      <c r="L389" s="8"/>
      <c r="M389" s="8"/>
      <c r="N389" s="35"/>
      <c r="O389" s="35"/>
      <c r="P389" s="35"/>
      <c r="Q389" s="35"/>
      <c r="R389" s="8">
        <v>8</v>
      </c>
      <c r="S389" s="8">
        <f t="shared" si="18"/>
        <v>0</v>
      </c>
      <c r="T389" s="7"/>
      <c r="U389" s="7"/>
      <c r="V389" s="8"/>
      <c r="W389" s="8"/>
      <c r="X389" s="8"/>
      <c r="Y389" s="8"/>
      <c r="Z389" s="8"/>
    </row>
    <row r="390" spans="2:26" ht="15" customHeight="1" x14ac:dyDescent="0.25">
      <c r="B390" s="80"/>
      <c r="C390" s="15" t="s">
        <v>24</v>
      </c>
      <c r="D390" s="5">
        <v>8</v>
      </c>
      <c r="E390" s="6">
        <v>11</v>
      </c>
      <c r="F390" s="6">
        <f t="shared" ref="F390:F453" si="19">E390+14</f>
        <v>25</v>
      </c>
      <c r="G390" s="16">
        <v>45214</v>
      </c>
      <c r="H390" s="8"/>
      <c r="I390" s="35"/>
      <c r="J390" s="35"/>
      <c r="K390" s="6"/>
      <c r="L390" s="8"/>
      <c r="M390" s="8"/>
      <c r="N390" s="35"/>
      <c r="O390" s="35"/>
      <c r="P390" s="35"/>
      <c r="Q390" s="35"/>
      <c r="R390" s="8">
        <v>6</v>
      </c>
      <c r="S390" s="8">
        <f t="shared" si="18"/>
        <v>1</v>
      </c>
      <c r="T390" s="7"/>
      <c r="U390" s="7"/>
      <c r="V390" s="8"/>
      <c r="W390" s="8"/>
      <c r="X390" s="8"/>
      <c r="Y390" s="8"/>
      <c r="Z390" s="8"/>
    </row>
    <row r="391" spans="2:26" ht="15" customHeight="1" x14ac:dyDescent="0.25">
      <c r="B391" s="80"/>
      <c r="C391" s="15" t="s">
        <v>24</v>
      </c>
      <c r="D391" s="5">
        <v>9</v>
      </c>
      <c r="E391" s="6">
        <v>11</v>
      </c>
      <c r="F391" s="6">
        <f t="shared" si="19"/>
        <v>25</v>
      </c>
      <c r="G391" s="16">
        <v>45214</v>
      </c>
      <c r="H391" s="8"/>
      <c r="I391" s="35"/>
      <c r="J391" s="35"/>
      <c r="K391" s="6"/>
      <c r="L391" s="8"/>
      <c r="M391" s="8"/>
      <c r="N391" s="35"/>
      <c r="O391" s="35"/>
      <c r="P391" s="35"/>
      <c r="Q391" s="35"/>
      <c r="R391" s="8">
        <v>7</v>
      </c>
      <c r="S391" s="8">
        <f t="shared" si="18"/>
        <v>0</v>
      </c>
      <c r="T391" s="7"/>
      <c r="U391" s="7"/>
      <c r="V391" s="8"/>
      <c r="W391" s="8"/>
      <c r="X391" s="8"/>
      <c r="Y391" s="8"/>
      <c r="Z391" s="8"/>
    </row>
    <row r="392" spans="2:26" ht="15" customHeight="1" x14ac:dyDescent="0.25">
      <c r="B392" s="80"/>
      <c r="C392" s="15" t="s">
        <v>24</v>
      </c>
      <c r="D392" s="5">
        <v>10</v>
      </c>
      <c r="E392" s="6">
        <v>11</v>
      </c>
      <c r="F392" s="6">
        <f t="shared" si="19"/>
        <v>25</v>
      </c>
      <c r="G392" s="16">
        <v>45214</v>
      </c>
      <c r="H392" s="8"/>
      <c r="I392" s="35"/>
      <c r="J392" s="35"/>
      <c r="K392" s="6"/>
      <c r="L392" s="8"/>
      <c r="M392" s="8"/>
      <c r="N392" s="35"/>
      <c r="O392" s="35"/>
      <c r="P392" s="35"/>
      <c r="Q392" s="35"/>
      <c r="R392" s="8">
        <v>7</v>
      </c>
      <c r="S392" s="8">
        <f t="shared" si="18"/>
        <v>0</v>
      </c>
      <c r="T392" s="7"/>
      <c r="U392" s="7"/>
      <c r="V392" s="8"/>
      <c r="W392" s="8"/>
      <c r="X392" s="8"/>
      <c r="Y392" s="8"/>
      <c r="Z392" s="8"/>
    </row>
    <row r="393" spans="2:26" ht="15" customHeight="1" x14ac:dyDescent="0.25">
      <c r="B393" s="80"/>
      <c r="C393" s="15" t="s">
        <v>25</v>
      </c>
      <c r="D393" s="5">
        <v>1</v>
      </c>
      <c r="E393" s="6">
        <v>11</v>
      </c>
      <c r="F393" s="6">
        <f t="shared" si="19"/>
        <v>25</v>
      </c>
      <c r="G393" s="16">
        <v>45214</v>
      </c>
      <c r="H393" s="8"/>
      <c r="I393" s="35"/>
      <c r="J393" s="35"/>
      <c r="K393" s="6"/>
      <c r="L393" s="8"/>
      <c r="M393" s="8"/>
      <c r="N393" s="35"/>
      <c r="O393" s="35"/>
      <c r="P393" s="35"/>
      <c r="Q393" s="35"/>
      <c r="R393" s="8">
        <v>9</v>
      </c>
      <c r="S393" s="8">
        <f t="shared" si="18"/>
        <v>1</v>
      </c>
      <c r="T393" s="7"/>
      <c r="U393" s="7"/>
      <c r="V393" s="8"/>
      <c r="W393" s="8"/>
      <c r="X393" s="8"/>
      <c r="Y393" s="8"/>
      <c r="Z393" s="8"/>
    </row>
    <row r="394" spans="2:26" ht="15" customHeight="1" x14ac:dyDescent="0.25">
      <c r="B394" s="80"/>
      <c r="C394" s="15" t="s">
        <v>25</v>
      </c>
      <c r="D394" s="5">
        <v>2</v>
      </c>
      <c r="E394" s="6">
        <v>11</v>
      </c>
      <c r="F394" s="6">
        <f t="shared" si="19"/>
        <v>25</v>
      </c>
      <c r="G394" s="16">
        <v>45214</v>
      </c>
      <c r="H394" s="8"/>
      <c r="I394" s="35"/>
      <c r="J394" s="35"/>
      <c r="K394" s="6"/>
      <c r="L394" s="8"/>
      <c r="M394" s="8"/>
      <c r="N394" s="35"/>
      <c r="O394" s="35"/>
      <c r="P394" s="35"/>
      <c r="Q394" s="35"/>
      <c r="R394" s="8">
        <v>11</v>
      </c>
      <c r="S394" s="8">
        <f t="shared" si="18"/>
        <v>0</v>
      </c>
      <c r="T394" s="7"/>
      <c r="U394" s="7"/>
      <c r="V394" s="8"/>
      <c r="W394" s="8"/>
      <c r="X394" s="8"/>
      <c r="Y394" s="8"/>
      <c r="Z394" s="8"/>
    </row>
    <row r="395" spans="2:26" ht="15" customHeight="1" x14ac:dyDescent="0.25">
      <c r="B395" s="80"/>
      <c r="C395" s="15" t="s">
        <v>25</v>
      </c>
      <c r="D395" s="5">
        <v>3</v>
      </c>
      <c r="E395" s="6">
        <v>11</v>
      </c>
      <c r="F395" s="6">
        <f t="shared" si="19"/>
        <v>25</v>
      </c>
      <c r="G395" s="16">
        <v>45214</v>
      </c>
      <c r="H395" s="8"/>
      <c r="I395" s="35"/>
      <c r="J395" s="35"/>
      <c r="K395" s="6"/>
      <c r="L395" s="8"/>
      <c r="M395" s="8"/>
      <c r="N395" s="35"/>
      <c r="O395" s="35"/>
      <c r="P395" s="35"/>
      <c r="Q395" s="35"/>
      <c r="R395" s="8">
        <v>9</v>
      </c>
      <c r="S395" s="8">
        <f t="shared" si="18"/>
        <v>0</v>
      </c>
      <c r="T395" s="7"/>
      <c r="U395" s="7"/>
      <c r="V395" s="8"/>
      <c r="W395" s="8"/>
      <c r="X395" s="8"/>
      <c r="Y395" s="8"/>
      <c r="Z395" s="8"/>
    </row>
    <row r="396" spans="2:26" ht="15" customHeight="1" x14ac:dyDescent="0.25">
      <c r="B396" s="80"/>
      <c r="C396" s="15" t="s">
        <v>25</v>
      </c>
      <c r="D396" s="5">
        <v>4</v>
      </c>
      <c r="E396" s="6">
        <v>11</v>
      </c>
      <c r="F396" s="6">
        <f t="shared" si="19"/>
        <v>25</v>
      </c>
      <c r="G396" s="16">
        <v>45214</v>
      </c>
      <c r="H396" s="8"/>
      <c r="I396" s="35"/>
      <c r="J396" s="35"/>
      <c r="K396" s="6"/>
      <c r="L396" s="8"/>
      <c r="M396" s="8"/>
      <c r="N396" s="35"/>
      <c r="O396" s="35"/>
      <c r="P396" s="35"/>
      <c r="Q396" s="35"/>
      <c r="R396" s="8">
        <v>10</v>
      </c>
      <c r="S396" s="8">
        <f t="shared" si="18"/>
        <v>0</v>
      </c>
      <c r="T396" s="7"/>
      <c r="U396" s="7"/>
      <c r="V396" s="8"/>
      <c r="W396" s="8"/>
      <c r="X396" s="8"/>
      <c r="Y396" s="8"/>
      <c r="Z396" s="8"/>
    </row>
    <row r="397" spans="2:26" ht="15" customHeight="1" x14ac:dyDescent="0.25">
      <c r="B397" s="80"/>
      <c r="C397" s="15" t="s">
        <v>25</v>
      </c>
      <c r="D397" s="5">
        <v>5</v>
      </c>
      <c r="E397" s="6">
        <v>11</v>
      </c>
      <c r="F397" s="6">
        <f t="shared" si="19"/>
        <v>25</v>
      </c>
      <c r="G397" s="16">
        <v>45214</v>
      </c>
      <c r="H397" s="8"/>
      <c r="I397" s="35"/>
      <c r="J397" s="35"/>
      <c r="K397" s="6"/>
      <c r="L397" s="8"/>
      <c r="M397" s="8"/>
      <c r="N397" s="35"/>
      <c r="O397" s="35"/>
      <c r="P397" s="35"/>
      <c r="Q397" s="35"/>
      <c r="R397" s="8">
        <v>9</v>
      </c>
      <c r="S397" s="8">
        <f t="shared" si="18"/>
        <v>0</v>
      </c>
      <c r="T397" s="7"/>
      <c r="U397" s="7"/>
      <c r="V397" s="8"/>
      <c r="W397" s="8"/>
      <c r="X397" s="8"/>
      <c r="Y397" s="8"/>
      <c r="Z397" s="8"/>
    </row>
    <row r="398" spans="2:26" ht="15" customHeight="1" x14ac:dyDescent="0.25">
      <c r="C398" s="15" t="s">
        <v>26</v>
      </c>
      <c r="D398" s="5">
        <v>1</v>
      </c>
      <c r="E398" s="6">
        <v>11</v>
      </c>
      <c r="F398" s="6">
        <f t="shared" si="19"/>
        <v>25</v>
      </c>
      <c r="G398" s="16">
        <v>45214</v>
      </c>
      <c r="H398" s="8"/>
      <c r="I398" s="35"/>
      <c r="J398" s="35"/>
      <c r="K398" s="6"/>
      <c r="L398" s="8"/>
      <c r="M398" s="8"/>
      <c r="N398" s="35"/>
      <c r="O398" s="35"/>
      <c r="P398" s="35"/>
      <c r="Q398" s="35"/>
      <c r="R398" s="8">
        <v>19</v>
      </c>
      <c r="S398" s="8">
        <f t="shared" si="18"/>
        <v>0</v>
      </c>
      <c r="T398" s="7"/>
      <c r="U398" s="7"/>
      <c r="V398" s="8"/>
      <c r="W398" s="8"/>
      <c r="X398" s="8"/>
      <c r="Y398" s="8"/>
      <c r="Z398" s="8"/>
    </row>
    <row r="399" spans="2:26" ht="15" customHeight="1" x14ac:dyDescent="0.25">
      <c r="C399" s="15" t="s">
        <v>26</v>
      </c>
      <c r="D399" s="5">
        <v>2</v>
      </c>
      <c r="E399" s="6">
        <v>11</v>
      </c>
      <c r="F399" s="6">
        <f t="shared" si="19"/>
        <v>25</v>
      </c>
      <c r="G399" s="16">
        <v>45214</v>
      </c>
      <c r="H399" s="8"/>
      <c r="I399" s="35"/>
      <c r="J399" s="35"/>
      <c r="K399" s="6"/>
      <c r="L399" s="8"/>
      <c r="M399" s="8"/>
      <c r="N399" s="35"/>
      <c r="O399" s="35"/>
      <c r="P399" s="35"/>
      <c r="Q399" s="35"/>
      <c r="R399" s="8">
        <v>19</v>
      </c>
      <c r="S399" s="8">
        <f t="shared" si="18"/>
        <v>0</v>
      </c>
      <c r="T399" s="7"/>
      <c r="U399" s="7"/>
      <c r="V399" s="8"/>
      <c r="W399" s="8"/>
      <c r="X399" s="8"/>
      <c r="Y399" s="8"/>
      <c r="Z399" s="8"/>
    </row>
    <row r="400" spans="2:26" ht="15" customHeight="1" x14ac:dyDescent="0.25">
      <c r="C400" s="17" t="s">
        <v>26</v>
      </c>
      <c r="D400" s="9">
        <v>3</v>
      </c>
      <c r="E400" s="11">
        <v>11</v>
      </c>
      <c r="F400" s="11">
        <f t="shared" si="19"/>
        <v>25</v>
      </c>
      <c r="G400" s="18">
        <v>45214</v>
      </c>
      <c r="H400" s="10"/>
      <c r="I400" s="36"/>
      <c r="J400" s="36"/>
      <c r="K400" s="11"/>
      <c r="L400" s="10"/>
      <c r="M400" s="10"/>
      <c r="N400" s="36"/>
      <c r="O400" s="36"/>
      <c r="P400" s="36"/>
      <c r="Q400" s="36"/>
      <c r="R400" s="10">
        <v>16</v>
      </c>
      <c r="S400" s="10">
        <f t="shared" si="18"/>
        <v>0</v>
      </c>
      <c r="T400" s="12"/>
      <c r="U400" s="12"/>
      <c r="V400" s="10"/>
      <c r="W400" s="10"/>
      <c r="X400" s="10"/>
      <c r="Y400" s="10"/>
      <c r="Z400" s="10"/>
    </row>
    <row r="401" spans="3:26" ht="15" customHeight="1" x14ac:dyDescent="0.25">
      <c r="C401" s="19" t="s">
        <v>17</v>
      </c>
      <c r="D401" s="20">
        <v>1</v>
      </c>
      <c r="E401" s="21">
        <v>12</v>
      </c>
      <c r="F401" s="21">
        <f t="shared" si="19"/>
        <v>26</v>
      </c>
      <c r="G401" s="22">
        <v>45215</v>
      </c>
      <c r="H401" s="21"/>
      <c r="I401" s="32"/>
      <c r="J401" s="32"/>
      <c r="K401" s="21"/>
      <c r="L401" s="21"/>
      <c r="M401" s="21"/>
      <c r="N401" s="32"/>
      <c r="O401" s="32"/>
      <c r="P401" s="32"/>
      <c r="Q401" s="32"/>
      <c r="R401" s="21">
        <v>6</v>
      </c>
      <c r="S401" s="21">
        <f t="shared" si="18"/>
        <v>0</v>
      </c>
      <c r="T401" s="29"/>
      <c r="U401" s="29"/>
      <c r="V401" s="30"/>
      <c r="W401" s="30"/>
      <c r="X401" s="30"/>
      <c r="Y401" s="30"/>
      <c r="Z401" s="30"/>
    </row>
    <row r="402" spans="3:26" ht="15" customHeight="1" x14ac:dyDescent="0.25">
      <c r="C402" s="19" t="s">
        <v>17</v>
      </c>
      <c r="D402" s="20">
        <v>2</v>
      </c>
      <c r="E402" s="21">
        <v>12</v>
      </c>
      <c r="F402" s="21">
        <f t="shared" si="19"/>
        <v>26</v>
      </c>
      <c r="G402" s="22">
        <v>45215</v>
      </c>
      <c r="H402" s="21"/>
      <c r="I402" s="32"/>
      <c r="J402" s="32"/>
      <c r="K402" s="21"/>
      <c r="L402" s="21"/>
      <c r="M402" s="21"/>
      <c r="N402" s="32"/>
      <c r="O402" s="32"/>
      <c r="P402" s="32"/>
      <c r="Q402" s="32"/>
      <c r="R402" s="21">
        <v>5</v>
      </c>
      <c r="S402" s="21">
        <f t="shared" si="18"/>
        <v>0</v>
      </c>
      <c r="T402" s="29" t="s">
        <v>21</v>
      </c>
      <c r="U402" s="29"/>
      <c r="V402" s="30"/>
      <c r="W402" s="30"/>
      <c r="X402" s="30"/>
      <c r="Y402" s="30"/>
      <c r="Z402" s="30"/>
    </row>
    <row r="403" spans="3:26" ht="15" customHeight="1" x14ac:dyDescent="0.25">
      <c r="C403" s="19" t="s">
        <v>17</v>
      </c>
      <c r="D403" s="20">
        <v>3</v>
      </c>
      <c r="E403" s="21">
        <v>12</v>
      </c>
      <c r="F403" s="21">
        <f t="shared" si="19"/>
        <v>26</v>
      </c>
      <c r="G403" s="22">
        <v>45215</v>
      </c>
      <c r="H403" s="21"/>
      <c r="I403" s="32"/>
      <c r="J403" s="32"/>
      <c r="K403" s="21"/>
      <c r="L403" s="21"/>
      <c r="M403" s="21"/>
      <c r="N403" s="32"/>
      <c r="O403" s="32"/>
      <c r="P403" s="32"/>
      <c r="Q403" s="32"/>
      <c r="R403" s="21">
        <v>5</v>
      </c>
      <c r="S403" s="21">
        <f t="shared" si="18"/>
        <v>0</v>
      </c>
      <c r="T403" s="29"/>
      <c r="U403" s="29"/>
      <c r="V403" s="30"/>
      <c r="W403" s="30"/>
      <c r="X403" s="30"/>
      <c r="Y403" s="30"/>
      <c r="Z403" s="30"/>
    </row>
    <row r="404" spans="3:26" ht="15" customHeight="1" x14ac:dyDescent="0.25">
      <c r="C404" s="19" t="s">
        <v>17</v>
      </c>
      <c r="D404" s="20">
        <v>4</v>
      </c>
      <c r="E404" s="21">
        <v>12</v>
      </c>
      <c r="F404" s="21">
        <f t="shared" si="19"/>
        <v>26</v>
      </c>
      <c r="G404" s="22">
        <v>45215</v>
      </c>
      <c r="H404" s="21"/>
      <c r="I404" s="32"/>
      <c r="J404" s="32"/>
      <c r="K404" s="21"/>
      <c r="L404" s="21"/>
      <c r="M404" s="21"/>
      <c r="N404" s="32"/>
      <c r="O404" s="32"/>
      <c r="P404" s="32"/>
      <c r="Q404" s="32"/>
      <c r="R404" s="21">
        <v>4</v>
      </c>
      <c r="S404" s="21">
        <f t="shared" si="18"/>
        <v>0</v>
      </c>
      <c r="T404" s="29"/>
      <c r="U404" s="29"/>
      <c r="V404" s="30"/>
      <c r="W404" s="30"/>
      <c r="X404" s="30"/>
      <c r="Y404" s="30"/>
      <c r="Z404" s="30"/>
    </row>
    <row r="405" spans="3:26" ht="15" customHeight="1" x14ac:dyDescent="0.25">
      <c r="C405" s="19" t="s">
        <v>17</v>
      </c>
      <c r="D405" s="20">
        <v>5</v>
      </c>
      <c r="E405" s="21">
        <v>12</v>
      </c>
      <c r="F405" s="21">
        <f t="shared" si="19"/>
        <v>26</v>
      </c>
      <c r="G405" s="22">
        <v>45215</v>
      </c>
      <c r="H405" s="21"/>
      <c r="I405" s="32"/>
      <c r="J405" s="32"/>
      <c r="K405" s="21"/>
      <c r="L405" s="21"/>
      <c r="M405" s="21"/>
      <c r="N405" s="32"/>
      <c r="O405" s="32"/>
      <c r="P405" s="32"/>
      <c r="Q405" s="32"/>
      <c r="R405" s="21">
        <v>7</v>
      </c>
      <c r="S405" s="21">
        <f t="shared" si="18"/>
        <v>0</v>
      </c>
      <c r="T405" s="29"/>
      <c r="U405" s="29"/>
      <c r="V405" s="30"/>
      <c r="W405" s="30"/>
      <c r="X405" s="30"/>
      <c r="Y405" s="30"/>
      <c r="Z405" s="30"/>
    </row>
    <row r="406" spans="3:26" ht="15" customHeight="1" x14ac:dyDescent="0.25">
      <c r="C406" s="19" t="s">
        <v>17</v>
      </c>
      <c r="D406" s="20">
        <v>6</v>
      </c>
      <c r="E406" s="21">
        <v>12</v>
      </c>
      <c r="F406" s="21">
        <f t="shared" si="19"/>
        <v>26</v>
      </c>
      <c r="G406" s="22">
        <v>45215</v>
      </c>
      <c r="H406" s="21"/>
      <c r="I406" s="32"/>
      <c r="J406" s="32"/>
      <c r="K406" s="21"/>
      <c r="L406" s="21"/>
      <c r="M406" s="21"/>
      <c r="N406" s="32"/>
      <c r="O406" s="32"/>
      <c r="P406" s="32"/>
      <c r="Q406" s="32"/>
      <c r="R406" s="21">
        <v>7</v>
      </c>
      <c r="S406" s="21">
        <f t="shared" si="18"/>
        <v>0</v>
      </c>
      <c r="T406" s="29"/>
      <c r="U406" s="29"/>
      <c r="V406" s="30"/>
      <c r="W406" s="30"/>
      <c r="X406" s="30"/>
      <c r="Y406" s="30"/>
      <c r="Z406" s="30"/>
    </row>
    <row r="407" spans="3:26" ht="15" customHeight="1" x14ac:dyDescent="0.25">
      <c r="C407" s="19" t="s">
        <v>17</v>
      </c>
      <c r="D407" s="20">
        <v>7</v>
      </c>
      <c r="E407" s="21">
        <v>12</v>
      </c>
      <c r="F407" s="21">
        <f t="shared" si="19"/>
        <v>26</v>
      </c>
      <c r="G407" s="22">
        <v>45215</v>
      </c>
      <c r="H407" s="21"/>
      <c r="I407" s="32"/>
      <c r="J407" s="32"/>
      <c r="K407" s="21"/>
      <c r="L407" s="21"/>
      <c r="M407" s="21"/>
      <c r="N407" s="32"/>
      <c r="O407" s="32"/>
      <c r="P407" s="32"/>
      <c r="Q407" s="32"/>
      <c r="R407" s="21">
        <v>7</v>
      </c>
      <c r="S407" s="21">
        <f t="shared" si="18"/>
        <v>0</v>
      </c>
      <c r="T407" s="29"/>
      <c r="U407" s="29"/>
      <c r="V407" s="30"/>
      <c r="W407" s="30"/>
      <c r="X407" s="30"/>
      <c r="Y407" s="30"/>
      <c r="Z407" s="30"/>
    </row>
    <row r="408" spans="3:26" ht="15" customHeight="1" x14ac:dyDescent="0.25">
      <c r="C408" s="19" t="s">
        <v>17</v>
      </c>
      <c r="D408" s="20">
        <v>8</v>
      </c>
      <c r="E408" s="21">
        <v>12</v>
      </c>
      <c r="F408" s="21">
        <f t="shared" si="19"/>
        <v>26</v>
      </c>
      <c r="G408" s="22">
        <v>45215</v>
      </c>
      <c r="H408" s="21"/>
      <c r="I408" s="33"/>
      <c r="J408" s="33"/>
      <c r="K408" s="21"/>
      <c r="L408" s="21"/>
      <c r="M408" s="21"/>
      <c r="N408" s="32"/>
      <c r="O408" s="32"/>
      <c r="P408" s="32"/>
      <c r="Q408" s="32"/>
      <c r="R408" s="21">
        <v>5</v>
      </c>
      <c r="S408" s="21">
        <f t="shared" si="18"/>
        <v>0</v>
      </c>
      <c r="T408" s="29"/>
      <c r="U408" s="29"/>
      <c r="V408" s="30"/>
      <c r="W408" s="30"/>
      <c r="X408" s="30"/>
      <c r="Y408" s="30"/>
      <c r="Z408" s="30"/>
    </row>
    <row r="409" spans="3:26" ht="15" customHeight="1" x14ac:dyDescent="0.25">
      <c r="C409" s="19" t="s">
        <v>17</v>
      </c>
      <c r="D409" s="20">
        <v>9</v>
      </c>
      <c r="E409" s="21">
        <v>12</v>
      </c>
      <c r="F409" s="21">
        <f t="shared" si="19"/>
        <v>26</v>
      </c>
      <c r="G409" s="22">
        <v>45215</v>
      </c>
      <c r="H409" s="21"/>
      <c r="I409" s="33"/>
      <c r="J409" s="33"/>
      <c r="K409" s="21"/>
      <c r="L409" s="21"/>
      <c r="M409" s="21"/>
      <c r="N409" s="32"/>
      <c r="O409" s="32"/>
      <c r="P409" s="32"/>
      <c r="Q409" s="32"/>
      <c r="R409" s="21">
        <v>7</v>
      </c>
      <c r="S409" s="21">
        <f t="shared" si="18"/>
        <v>1</v>
      </c>
      <c r="T409" s="29" t="s">
        <v>21</v>
      </c>
      <c r="U409" s="29"/>
      <c r="V409" s="30"/>
      <c r="W409" s="30"/>
      <c r="X409" s="30"/>
      <c r="Y409" s="30"/>
      <c r="Z409" s="30"/>
    </row>
    <row r="410" spans="3:26" ht="15" customHeight="1" x14ac:dyDescent="0.25">
      <c r="C410" s="19" t="s">
        <v>17</v>
      </c>
      <c r="D410" s="20">
        <v>10</v>
      </c>
      <c r="E410" s="21">
        <v>12</v>
      </c>
      <c r="F410" s="21">
        <f t="shared" si="19"/>
        <v>26</v>
      </c>
      <c r="G410" s="22">
        <v>45215</v>
      </c>
      <c r="H410" s="21"/>
      <c r="I410" s="33"/>
      <c r="J410" s="33"/>
      <c r="K410" s="21"/>
      <c r="L410" s="21"/>
      <c r="M410" s="21"/>
      <c r="N410" s="32"/>
      <c r="O410" s="32"/>
      <c r="P410" s="32"/>
      <c r="Q410" s="32"/>
      <c r="R410" s="21">
        <v>6</v>
      </c>
      <c r="S410" s="21">
        <f t="shared" si="18"/>
        <v>0</v>
      </c>
      <c r="T410" s="29"/>
      <c r="U410" s="29"/>
      <c r="V410" s="30"/>
      <c r="W410" s="30"/>
      <c r="X410" s="30"/>
      <c r="Y410" s="30"/>
      <c r="Z410" s="30"/>
    </row>
    <row r="411" spans="3:26" ht="15" customHeight="1" x14ac:dyDescent="0.25">
      <c r="C411" s="19" t="s">
        <v>18</v>
      </c>
      <c r="D411" s="20">
        <v>1</v>
      </c>
      <c r="E411" s="21">
        <v>12</v>
      </c>
      <c r="F411" s="21">
        <f t="shared" si="19"/>
        <v>26</v>
      </c>
      <c r="G411" s="22">
        <v>45215</v>
      </c>
      <c r="H411" s="21"/>
      <c r="I411" s="33"/>
      <c r="J411" s="33"/>
      <c r="K411" s="21"/>
      <c r="L411" s="21"/>
      <c r="M411" s="21"/>
      <c r="N411" s="32"/>
      <c r="O411" s="32"/>
      <c r="P411" s="32"/>
      <c r="Q411" s="32"/>
      <c r="R411" s="21">
        <v>9</v>
      </c>
      <c r="S411" s="21">
        <f t="shared" si="18"/>
        <v>0</v>
      </c>
      <c r="T411" s="29"/>
      <c r="U411" s="29"/>
      <c r="V411" s="30"/>
      <c r="W411" s="30"/>
      <c r="X411" s="30"/>
      <c r="Y411" s="30"/>
      <c r="Z411" s="30"/>
    </row>
    <row r="412" spans="3:26" ht="15" customHeight="1" x14ac:dyDescent="0.25">
      <c r="C412" s="19" t="s">
        <v>18</v>
      </c>
      <c r="D412" s="20">
        <v>2</v>
      </c>
      <c r="E412" s="21">
        <v>12</v>
      </c>
      <c r="F412" s="21">
        <f t="shared" si="19"/>
        <v>26</v>
      </c>
      <c r="G412" s="22">
        <v>45215</v>
      </c>
      <c r="H412" s="21"/>
      <c r="I412" s="33"/>
      <c r="J412" s="33"/>
      <c r="K412" s="21"/>
      <c r="L412" s="21"/>
      <c r="M412" s="21"/>
      <c r="N412" s="32"/>
      <c r="O412" s="32"/>
      <c r="P412" s="32"/>
      <c r="Q412" s="32"/>
      <c r="R412" s="21">
        <v>9</v>
      </c>
      <c r="S412" s="21">
        <f t="shared" si="18"/>
        <v>0</v>
      </c>
      <c r="T412" s="29"/>
      <c r="U412" s="29"/>
      <c r="V412" s="30"/>
      <c r="W412" s="30"/>
      <c r="X412" s="30"/>
      <c r="Y412" s="30"/>
      <c r="Z412" s="30"/>
    </row>
    <row r="413" spans="3:26" ht="15" customHeight="1" x14ac:dyDescent="0.25">
      <c r="C413" s="19" t="s">
        <v>18</v>
      </c>
      <c r="D413" s="20">
        <v>3</v>
      </c>
      <c r="E413" s="21">
        <v>12</v>
      </c>
      <c r="F413" s="21">
        <f t="shared" si="19"/>
        <v>26</v>
      </c>
      <c r="G413" s="22">
        <v>45215</v>
      </c>
      <c r="H413" s="30"/>
      <c r="I413" s="33"/>
      <c r="J413" s="33"/>
      <c r="K413" s="21"/>
      <c r="L413" s="30"/>
      <c r="M413" s="30"/>
      <c r="N413" s="33"/>
      <c r="O413" s="33"/>
      <c r="P413" s="33"/>
      <c r="Q413" s="33"/>
      <c r="R413" s="30">
        <v>13</v>
      </c>
      <c r="S413" s="30">
        <f t="shared" si="18"/>
        <v>0</v>
      </c>
      <c r="T413" s="29"/>
      <c r="U413" s="29"/>
      <c r="V413" s="30"/>
      <c r="W413" s="30"/>
      <c r="X413" s="30"/>
      <c r="Y413" s="30"/>
      <c r="Z413" s="30"/>
    </row>
    <row r="414" spans="3:26" ht="15" customHeight="1" x14ac:dyDescent="0.25">
      <c r="C414" s="19" t="s">
        <v>18</v>
      </c>
      <c r="D414" s="20">
        <v>4</v>
      </c>
      <c r="E414" s="21">
        <v>12</v>
      </c>
      <c r="F414" s="21">
        <f t="shared" si="19"/>
        <v>26</v>
      </c>
      <c r="G414" s="22">
        <v>45215</v>
      </c>
      <c r="H414" s="30"/>
      <c r="I414" s="33"/>
      <c r="J414" s="33"/>
      <c r="K414" s="21"/>
      <c r="L414" s="30"/>
      <c r="M414" s="30"/>
      <c r="N414" s="33"/>
      <c r="O414" s="33"/>
      <c r="P414" s="33"/>
      <c r="Q414" s="33"/>
      <c r="R414" s="30">
        <v>11</v>
      </c>
      <c r="S414" s="30">
        <f t="shared" si="18"/>
        <v>1</v>
      </c>
      <c r="T414" s="29"/>
      <c r="U414" s="29"/>
      <c r="V414" s="30"/>
      <c r="W414" s="30"/>
      <c r="X414" s="30"/>
      <c r="Y414" s="30"/>
      <c r="Z414" s="30"/>
    </row>
    <row r="415" spans="3:26" ht="15" customHeight="1" x14ac:dyDescent="0.25">
      <c r="C415" s="19" t="s">
        <v>18</v>
      </c>
      <c r="D415" s="20">
        <v>5</v>
      </c>
      <c r="E415" s="21">
        <v>12</v>
      </c>
      <c r="F415" s="21">
        <f t="shared" si="19"/>
        <v>26</v>
      </c>
      <c r="G415" s="22">
        <v>45215</v>
      </c>
      <c r="H415" s="30"/>
      <c r="I415" s="33"/>
      <c r="J415" s="33"/>
      <c r="K415" s="21"/>
      <c r="L415" s="30"/>
      <c r="M415" s="30"/>
      <c r="N415" s="33"/>
      <c r="O415" s="33"/>
      <c r="P415" s="33"/>
      <c r="Q415" s="33"/>
      <c r="R415" s="30">
        <v>12</v>
      </c>
      <c r="S415" s="30">
        <f t="shared" si="18"/>
        <v>0</v>
      </c>
      <c r="T415" s="29"/>
      <c r="U415" s="29"/>
      <c r="V415" s="30"/>
      <c r="W415" s="30"/>
      <c r="X415" s="30"/>
      <c r="Y415" s="30"/>
      <c r="Z415" s="30"/>
    </row>
    <row r="416" spans="3:26" ht="15" customHeight="1" x14ac:dyDescent="0.25">
      <c r="C416" s="19" t="s">
        <v>20</v>
      </c>
      <c r="D416" s="20">
        <v>1</v>
      </c>
      <c r="E416" s="21">
        <v>12</v>
      </c>
      <c r="F416" s="21">
        <f t="shared" si="19"/>
        <v>26</v>
      </c>
      <c r="G416" s="22">
        <v>45215</v>
      </c>
      <c r="H416" s="30"/>
      <c r="I416" s="33"/>
      <c r="J416" s="33"/>
      <c r="K416" s="21"/>
      <c r="L416" s="30"/>
      <c r="M416" s="30"/>
      <c r="N416" s="33"/>
      <c r="O416" s="33"/>
      <c r="P416" s="33"/>
      <c r="Q416" s="33"/>
      <c r="R416" s="30">
        <v>14</v>
      </c>
      <c r="S416" s="30">
        <f t="shared" si="18"/>
        <v>1</v>
      </c>
      <c r="T416" s="29" t="s">
        <v>21</v>
      </c>
      <c r="U416" s="29"/>
      <c r="V416" s="30"/>
      <c r="W416" s="30"/>
      <c r="X416" s="30"/>
      <c r="Y416" s="30"/>
      <c r="Z416" s="30"/>
    </row>
    <row r="417" spans="3:26" ht="15" customHeight="1" x14ac:dyDescent="0.25">
      <c r="C417" s="19" t="s">
        <v>20</v>
      </c>
      <c r="D417" s="20">
        <v>2</v>
      </c>
      <c r="E417" s="21">
        <v>12</v>
      </c>
      <c r="F417" s="21">
        <f t="shared" si="19"/>
        <v>26</v>
      </c>
      <c r="G417" s="22">
        <v>45215</v>
      </c>
      <c r="H417" s="30"/>
      <c r="I417" s="33"/>
      <c r="J417" s="33"/>
      <c r="K417" s="21"/>
      <c r="L417" s="30"/>
      <c r="M417" s="30"/>
      <c r="N417" s="33"/>
      <c r="O417" s="33"/>
      <c r="P417" s="33"/>
      <c r="Q417" s="33"/>
      <c r="R417" s="30">
        <v>19</v>
      </c>
      <c r="S417" s="30">
        <f t="shared" si="18"/>
        <v>0</v>
      </c>
      <c r="T417" s="29" t="s">
        <v>21</v>
      </c>
      <c r="U417" s="29"/>
      <c r="V417" s="30"/>
      <c r="W417" s="30"/>
      <c r="X417" s="30"/>
      <c r="Y417" s="30"/>
      <c r="Z417" s="30"/>
    </row>
    <row r="418" spans="3:26" ht="15" customHeight="1" x14ac:dyDescent="0.25">
      <c r="C418" s="19" t="s">
        <v>20</v>
      </c>
      <c r="D418" s="20">
        <v>3</v>
      </c>
      <c r="E418" s="21">
        <v>12</v>
      </c>
      <c r="F418" s="21">
        <f t="shared" si="19"/>
        <v>26</v>
      </c>
      <c r="G418" s="22">
        <v>45215</v>
      </c>
      <c r="H418" s="30"/>
      <c r="I418" s="33"/>
      <c r="J418" s="33"/>
      <c r="K418" s="21"/>
      <c r="L418" s="30"/>
      <c r="M418" s="30"/>
      <c r="N418" s="33"/>
      <c r="O418" s="33"/>
      <c r="P418" s="33"/>
      <c r="Q418" s="33"/>
      <c r="R418" s="30">
        <v>18</v>
      </c>
      <c r="S418" s="30">
        <f t="shared" si="18"/>
        <v>1</v>
      </c>
      <c r="T418" s="29"/>
      <c r="U418" s="29"/>
      <c r="V418" s="30"/>
      <c r="W418" s="30"/>
      <c r="X418" s="30"/>
      <c r="Y418" s="30"/>
      <c r="Z418" s="30"/>
    </row>
    <row r="419" spans="3:26" ht="15" customHeight="1" x14ac:dyDescent="0.25">
      <c r="C419" s="23" t="s">
        <v>24</v>
      </c>
      <c r="D419" s="24">
        <v>1</v>
      </c>
      <c r="E419" s="25">
        <v>12</v>
      </c>
      <c r="F419" s="25">
        <f t="shared" si="19"/>
        <v>26</v>
      </c>
      <c r="G419" s="26">
        <v>45215</v>
      </c>
      <c r="H419" s="27"/>
      <c r="I419" s="34"/>
      <c r="J419" s="34"/>
      <c r="K419" s="25"/>
      <c r="L419" s="27"/>
      <c r="M419" s="27"/>
      <c r="N419" s="34"/>
      <c r="O419" s="34"/>
      <c r="P419" s="34"/>
      <c r="Q419" s="34"/>
      <c r="R419" s="27">
        <v>6</v>
      </c>
      <c r="S419" s="27">
        <f t="shared" si="18"/>
        <v>0</v>
      </c>
      <c r="T419" s="28"/>
      <c r="U419" s="28"/>
      <c r="V419" s="27"/>
      <c r="W419" s="27"/>
      <c r="X419" s="27"/>
      <c r="Y419" s="27"/>
      <c r="Z419" s="27"/>
    </row>
    <row r="420" spans="3:26" ht="15" customHeight="1" x14ac:dyDescent="0.25">
      <c r="C420" s="15" t="s">
        <v>24</v>
      </c>
      <c r="D420" s="5">
        <v>2</v>
      </c>
      <c r="E420" s="6">
        <v>12</v>
      </c>
      <c r="F420" s="6">
        <f t="shared" si="19"/>
        <v>26</v>
      </c>
      <c r="G420" s="16">
        <v>45215</v>
      </c>
      <c r="H420" s="8"/>
      <c r="I420" s="35"/>
      <c r="J420" s="35"/>
      <c r="K420" s="6"/>
      <c r="L420" s="8"/>
      <c r="M420" s="8"/>
      <c r="N420" s="35"/>
      <c r="O420" s="35"/>
      <c r="P420" s="35"/>
      <c r="Q420" s="35"/>
      <c r="R420" s="8">
        <v>8</v>
      </c>
      <c r="S420" s="8">
        <f t="shared" si="18"/>
        <v>0</v>
      </c>
      <c r="T420" s="7"/>
      <c r="U420" s="7"/>
      <c r="V420" s="8"/>
      <c r="W420" s="8"/>
      <c r="X420" s="8"/>
      <c r="Y420" s="8"/>
      <c r="Z420" s="8"/>
    </row>
    <row r="421" spans="3:26" ht="15" customHeight="1" x14ac:dyDescent="0.25">
      <c r="C421" s="15" t="s">
        <v>24</v>
      </c>
      <c r="D421" s="5">
        <v>3</v>
      </c>
      <c r="E421" s="6">
        <v>12</v>
      </c>
      <c r="F421" s="6">
        <f t="shared" si="19"/>
        <v>26</v>
      </c>
      <c r="G421" s="16">
        <v>45215</v>
      </c>
      <c r="H421" s="8"/>
      <c r="I421" s="35"/>
      <c r="J421" s="35"/>
      <c r="K421" s="6"/>
      <c r="L421" s="8"/>
      <c r="M421" s="8"/>
      <c r="N421" s="35"/>
      <c r="O421" s="35"/>
      <c r="P421" s="35"/>
      <c r="Q421" s="35"/>
      <c r="R421" s="8">
        <v>5</v>
      </c>
      <c r="S421" s="8">
        <f t="shared" si="18"/>
        <v>0</v>
      </c>
      <c r="T421" s="7"/>
      <c r="U421" s="7"/>
      <c r="V421" s="8"/>
      <c r="W421" s="8"/>
      <c r="X421" s="8"/>
      <c r="Y421" s="8"/>
      <c r="Z421" s="8"/>
    </row>
    <row r="422" spans="3:26" ht="15" customHeight="1" x14ac:dyDescent="0.25">
      <c r="C422" s="15" t="s">
        <v>24</v>
      </c>
      <c r="D422" s="5">
        <v>4</v>
      </c>
      <c r="E422" s="6">
        <v>12</v>
      </c>
      <c r="F422" s="6">
        <f t="shared" si="19"/>
        <v>26</v>
      </c>
      <c r="G422" s="16">
        <v>45215</v>
      </c>
      <c r="H422" s="8"/>
      <c r="I422" s="35"/>
      <c r="J422" s="35"/>
      <c r="K422" s="6"/>
      <c r="L422" s="8"/>
      <c r="M422" s="8"/>
      <c r="N422" s="35"/>
      <c r="O422" s="35"/>
      <c r="P422" s="35"/>
      <c r="Q422" s="35"/>
      <c r="R422" s="8">
        <v>5</v>
      </c>
      <c r="S422" s="8">
        <f t="shared" si="18"/>
        <v>1</v>
      </c>
      <c r="T422" s="7"/>
      <c r="U422" s="7"/>
      <c r="V422" s="8"/>
      <c r="W422" s="8"/>
      <c r="X422" s="8"/>
      <c r="Y422" s="8"/>
      <c r="Z422" s="8"/>
    </row>
    <row r="423" spans="3:26" ht="15" customHeight="1" x14ac:dyDescent="0.25">
      <c r="C423" s="15" t="s">
        <v>24</v>
      </c>
      <c r="D423" s="5">
        <v>5</v>
      </c>
      <c r="E423" s="6">
        <v>12</v>
      </c>
      <c r="F423" s="6">
        <f t="shared" si="19"/>
        <v>26</v>
      </c>
      <c r="G423" s="16">
        <v>45215</v>
      </c>
      <c r="H423" s="8"/>
      <c r="I423" s="35"/>
      <c r="J423" s="35"/>
      <c r="K423" s="6"/>
      <c r="L423" s="8"/>
      <c r="M423" s="8"/>
      <c r="N423" s="35"/>
      <c r="O423" s="35"/>
      <c r="P423" s="35"/>
      <c r="Q423" s="35"/>
      <c r="R423" s="8">
        <v>4</v>
      </c>
      <c r="S423" s="8">
        <f t="shared" si="18"/>
        <v>0</v>
      </c>
      <c r="T423" s="7"/>
      <c r="U423" s="7"/>
      <c r="V423" s="8"/>
      <c r="W423" s="8"/>
      <c r="X423" s="8"/>
      <c r="Y423" s="8"/>
      <c r="Z423" s="8"/>
    </row>
    <row r="424" spans="3:26" ht="15" customHeight="1" x14ac:dyDescent="0.25">
      <c r="C424" s="15" t="s">
        <v>24</v>
      </c>
      <c r="D424" s="5">
        <v>6</v>
      </c>
      <c r="E424" s="6">
        <v>12</v>
      </c>
      <c r="F424" s="6">
        <f t="shared" si="19"/>
        <v>26</v>
      </c>
      <c r="G424" s="16">
        <v>45215</v>
      </c>
      <c r="H424" s="8"/>
      <c r="I424" s="35"/>
      <c r="J424" s="35"/>
      <c r="K424" s="6"/>
      <c r="L424" s="8"/>
      <c r="M424" s="8"/>
      <c r="N424" s="35"/>
      <c r="O424" s="35"/>
      <c r="P424" s="35"/>
      <c r="Q424" s="35"/>
      <c r="R424" s="8">
        <v>6</v>
      </c>
      <c r="S424" s="8">
        <f t="shared" si="18"/>
        <v>0</v>
      </c>
      <c r="T424" s="7"/>
      <c r="U424" s="7"/>
      <c r="V424" s="8"/>
      <c r="W424" s="8"/>
      <c r="X424" s="8"/>
      <c r="Y424" s="8"/>
      <c r="Z424" s="8"/>
    </row>
    <row r="425" spans="3:26" ht="15" customHeight="1" x14ac:dyDescent="0.25">
      <c r="C425" s="15" t="s">
        <v>24</v>
      </c>
      <c r="D425" s="5">
        <v>7</v>
      </c>
      <c r="E425" s="6">
        <v>12</v>
      </c>
      <c r="F425" s="6">
        <f t="shared" si="19"/>
        <v>26</v>
      </c>
      <c r="G425" s="16">
        <v>45215</v>
      </c>
      <c r="H425" s="8"/>
      <c r="I425" s="35"/>
      <c r="J425" s="35"/>
      <c r="K425" s="6"/>
      <c r="L425" s="8"/>
      <c r="M425" s="8"/>
      <c r="N425" s="35"/>
      <c r="O425" s="35"/>
      <c r="P425" s="35"/>
      <c r="Q425" s="35"/>
      <c r="R425" s="8">
        <v>8</v>
      </c>
      <c r="S425" s="8">
        <f t="shared" ref="S425:S488" si="20">R389-R425</f>
        <v>0</v>
      </c>
      <c r="T425" s="7"/>
      <c r="U425" s="7"/>
      <c r="V425" s="8"/>
      <c r="W425" s="8"/>
      <c r="X425" s="8"/>
      <c r="Y425" s="8"/>
      <c r="Z425" s="8"/>
    </row>
    <row r="426" spans="3:26" ht="15" customHeight="1" x14ac:dyDescent="0.25">
      <c r="C426" s="15" t="s">
        <v>24</v>
      </c>
      <c r="D426" s="5">
        <v>8</v>
      </c>
      <c r="E426" s="6">
        <v>12</v>
      </c>
      <c r="F426" s="6">
        <f t="shared" si="19"/>
        <v>26</v>
      </c>
      <c r="G426" s="16">
        <v>45215</v>
      </c>
      <c r="H426" s="8"/>
      <c r="I426" s="35"/>
      <c r="J426" s="35"/>
      <c r="K426" s="6"/>
      <c r="L426" s="8"/>
      <c r="M426" s="8"/>
      <c r="N426" s="35"/>
      <c r="O426" s="35"/>
      <c r="P426" s="35"/>
      <c r="Q426" s="35"/>
      <c r="R426" s="8">
        <v>6</v>
      </c>
      <c r="S426" s="8">
        <f t="shared" si="20"/>
        <v>0</v>
      </c>
      <c r="T426" s="7"/>
      <c r="U426" s="7"/>
      <c r="V426" s="8"/>
      <c r="W426" s="8"/>
      <c r="X426" s="8"/>
      <c r="Y426" s="8"/>
      <c r="Z426" s="8"/>
    </row>
    <row r="427" spans="3:26" ht="15" customHeight="1" x14ac:dyDescent="0.25">
      <c r="C427" s="15" t="s">
        <v>24</v>
      </c>
      <c r="D427" s="5">
        <v>9</v>
      </c>
      <c r="E427" s="6">
        <v>12</v>
      </c>
      <c r="F427" s="6">
        <f t="shared" si="19"/>
        <v>26</v>
      </c>
      <c r="G427" s="16">
        <v>45215</v>
      </c>
      <c r="H427" s="8"/>
      <c r="I427" s="35"/>
      <c r="J427" s="35"/>
      <c r="K427" s="6"/>
      <c r="L427" s="8"/>
      <c r="M427" s="8"/>
      <c r="N427" s="35"/>
      <c r="O427" s="35"/>
      <c r="P427" s="35"/>
      <c r="Q427" s="35"/>
      <c r="R427" s="8">
        <v>7</v>
      </c>
      <c r="S427" s="8">
        <f t="shared" si="20"/>
        <v>0</v>
      </c>
      <c r="T427" s="7"/>
      <c r="U427" s="7"/>
      <c r="V427" s="8"/>
      <c r="W427" s="8"/>
      <c r="X427" s="8"/>
      <c r="Y427" s="8"/>
      <c r="Z427" s="8"/>
    </row>
    <row r="428" spans="3:26" ht="15" customHeight="1" x14ac:dyDescent="0.25">
      <c r="C428" s="15" t="s">
        <v>24</v>
      </c>
      <c r="D428" s="5">
        <v>10</v>
      </c>
      <c r="E428" s="6">
        <v>12</v>
      </c>
      <c r="F428" s="6">
        <f t="shared" si="19"/>
        <v>26</v>
      </c>
      <c r="G428" s="16">
        <v>45215</v>
      </c>
      <c r="H428" s="8"/>
      <c r="I428" s="35"/>
      <c r="J428" s="35"/>
      <c r="K428" s="6"/>
      <c r="L428" s="8"/>
      <c r="M428" s="8"/>
      <c r="N428" s="35"/>
      <c r="O428" s="35"/>
      <c r="P428" s="35"/>
      <c r="Q428" s="35"/>
      <c r="R428" s="8">
        <v>7</v>
      </c>
      <c r="S428" s="8">
        <f t="shared" si="20"/>
        <v>0</v>
      </c>
      <c r="T428" s="7"/>
      <c r="U428" s="7"/>
      <c r="V428" s="8"/>
      <c r="W428" s="8"/>
      <c r="X428" s="8"/>
      <c r="Y428" s="8"/>
      <c r="Z428" s="8"/>
    </row>
    <row r="429" spans="3:26" ht="15" customHeight="1" x14ac:dyDescent="0.25">
      <c r="C429" s="15" t="s">
        <v>25</v>
      </c>
      <c r="D429" s="5">
        <v>1</v>
      </c>
      <c r="E429" s="6">
        <v>12</v>
      </c>
      <c r="F429" s="6">
        <f t="shared" si="19"/>
        <v>26</v>
      </c>
      <c r="G429" s="16">
        <v>45215</v>
      </c>
      <c r="H429" s="8"/>
      <c r="I429" s="35"/>
      <c r="J429" s="35"/>
      <c r="K429" s="6"/>
      <c r="L429" s="8"/>
      <c r="M429" s="8"/>
      <c r="N429" s="35"/>
      <c r="O429" s="35"/>
      <c r="P429" s="35"/>
      <c r="Q429" s="35"/>
      <c r="R429" s="8">
        <v>8</v>
      </c>
      <c r="S429" s="8">
        <f t="shared" si="20"/>
        <v>1</v>
      </c>
      <c r="T429" s="7"/>
      <c r="U429" s="7"/>
      <c r="V429" s="8"/>
      <c r="W429" s="8"/>
      <c r="X429" s="8"/>
      <c r="Y429" s="8"/>
      <c r="Z429" s="8"/>
    </row>
    <row r="430" spans="3:26" ht="15" customHeight="1" x14ac:dyDescent="0.25">
      <c r="C430" s="15" t="s">
        <v>25</v>
      </c>
      <c r="D430" s="5">
        <v>2</v>
      </c>
      <c r="E430" s="6">
        <v>12</v>
      </c>
      <c r="F430" s="6">
        <f t="shared" si="19"/>
        <v>26</v>
      </c>
      <c r="G430" s="16">
        <v>45215</v>
      </c>
      <c r="H430" s="8"/>
      <c r="I430" s="35"/>
      <c r="J430" s="35"/>
      <c r="K430" s="6"/>
      <c r="L430" s="8"/>
      <c r="M430" s="8"/>
      <c r="N430" s="35"/>
      <c r="O430" s="35"/>
      <c r="P430" s="35"/>
      <c r="Q430" s="35"/>
      <c r="R430" s="8">
        <v>11</v>
      </c>
      <c r="S430" s="8">
        <f t="shared" si="20"/>
        <v>0</v>
      </c>
      <c r="T430" s="7"/>
      <c r="U430" s="7"/>
      <c r="V430" s="8"/>
      <c r="W430" s="8"/>
      <c r="X430" s="8"/>
      <c r="Y430" s="8"/>
      <c r="Z430" s="8"/>
    </row>
    <row r="431" spans="3:26" ht="15" customHeight="1" x14ac:dyDescent="0.25">
      <c r="C431" s="15" t="s">
        <v>25</v>
      </c>
      <c r="D431" s="5">
        <v>3</v>
      </c>
      <c r="E431" s="6">
        <v>12</v>
      </c>
      <c r="F431" s="6">
        <f t="shared" si="19"/>
        <v>26</v>
      </c>
      <c r="G431" s="16">
        <v>45215</v>
      </c>
      <c r="H431" s="8"/>
      <c r="I431" s="35"/>
      <c r="J431" s="35"/>
      <c r="K431" s="6"/>
      <c r="L431" s="8"/>
      <c r="M431" s="8"/>
      <c r="N431" s="35"/>
      <c r="O431" s="35"/>
      <c r="P431" s="35"/>
      <c r="Q431" s="35"/>
      <c r="R431" s="8">
        <v>9</v>
      </c>
      <c r="S431" s="8">
        <f t="shared" si="20"/>
        <v>0</v>
      </c>
      <c r="T431" s="7"/>
      <c r="U431" s="7"/>
      <c r="V431" s="8"/>
      <c r="W431" s="8"/>
      <c r="X431" s="8"/>
      <c r="Y431" s="8"/>
      <c r="Z431" s="8"/>
    </row>
    <row r="432" spans="3:26" ht="15" customHeight="1" x14ac:dyDescent="0.25">
      <c r="C432" s="15" t="s">
        <v>25</v>
      </c>
      <c r="D432" s="5">
        <v>4</v>
      </c>
      <c r="E432" s="6">
        <v>12</v>
      </c>
      <c r="F432" s="6">
        <f t="shared" si="19"/>
        <v>26</v>
      </c>
      <c r="G432" s="16">
        <v>45215</v>
      </c>
      <c r="H432" s="8"/>
      <c r="I432" s="35"/>
      <c r="J432" s="35"/>
      <c r="K432" s="6"/>
      <c r="L432" s="8"/>
      <c r="M432" s="8"/>
      <c r="N432" s="35"/>
      <c r="O432" s="35"/>
      <c r="P432" s="35"/>
      <c r="Q432" s="35"/>
      <c r="R432" s="8">
        <v>10</v>
      </c>
      <c r="S432" s="8">
        <f t="shared" si="20"/>
        <v>0</v>
      </c>
      <c r="T432" s="7"/>
      <c r="U432" s="7"/>
      <c r="V432" s="8"/>
      <c r="W432" s="8"/>
      <c r="X432" s="8"/>
      <c r="Y432" s="8"/>
      <c r="Z432" s="8"/>
    </row>
    <row r="433" spans="3:26" ht="15" customHeight="1" x14ac:dyDescent="0.25">
      <c r="C433" s="15" t="s">
        <v>25</v>
      </c>
      <c r="D433" s="5">
        <v>5</v>
      </c>
      <c r="E433" s="6">
        <v>12</v>
      </c>
      <c r="F433" s="6">
        <f t="shared" si="19"/>
        <v>26</v>
      </c>
      <c r="G433" s="16">
        <v>45215</v>
      </c>
      <c r="H433" s="8"/>
      <c r="I433" s="35"/>
      <c r="J433" s="35"/>
      <c r="K433" s="6"/>
      <c r="L433" s="8"/>
      <c r="M433" s="8"/>
      <c r="N433" s="35"/>
      <c r="O433" s="35"/>
      <c r="P433" s="35"/>
      <c r="Q433" s="35"/>
      <c r="R433" s="8">
        <v>9</v>
      </c>
      <c r="S433" s="8">
        <f t="shared" si="20"/>
        <v>0</v>
      </c>
      <c r="T433" s="7"/>
      <c r="U433" s="7"/>
      <c r="V433" s="8"/>
      <c r="W433" s="8"/>
      <c r="X433" s="8"/>
      <c r="Y433" s="8"/>
      <c r="Z433" s="8"/>
    </row>
    <row r="434" spans="3:26" ht="15" customHeight="1" x14ac:dyDescent="0.25">
      <c r="C434" s="15" t="s">
        <v>26</v>
      </c>
      <c r="D434" s="5">
        <v>1</v>
      </c>
      <c r="E434" s="6">
        <v>12</v>
      </c>
      <c r="F434" s="6">
        <f t="shared" si="19"/>
        <v>26</v>
      </c>
      <c r="G434" s="16">
        <v>45215</v>
      </c>
      <c r="H434" s="8"/>
      <c r="I434" s="35"/>
      <c r="J434" s="35"/>
      <c r="K434" s="6"/>
      <c r="L434" s="8"/>
      <c r="M434" s="8"/>
      <c r="N434" s="35"/>
      <c r="O434" s="35"/>
      <c r="P434" s="35"/>
      <c r="Q434" s="35"/>
      <c r="R434" s="8">
        <v>18</v>
      </c>
      <c r="S434" s="8">
        <f t="shared" si="20"/>
        <v>1</v>
      </c>
      <c r="T434" s="7"/>
      <c r="U434" s="7"/>
      <c r="V434" s="8"/>
      <c r="W434" s="8"/>
      <c r="X434" s="8"/>
      <c r="Y434" s="8"/>
      <c r="Z434" s="8"/>
    </row>
    <row r="435" spans="3:26" ht="15" customHeight="1" x14ac:dyDescent="0.25">
      <c r="C435" s="15" t="s">
        <v>26</v>
      </c>
      <c r="D435" s="5">
        <v>2</v>
      </c>
      <c r="E435" s="6">
        <v>12</v>
      </c>
      <c r="F435" s="6">
        <f t="shared" si="19"/>
        <v>26</v>
      </c>
      <c r="G435" s="16">
        <v>45215</v>
      </c>
      <c r="H435" s="8"/>
      <c r="I435" s="35"/>
      <c r="J435" s="35"/>
      <c r="K435" s="6"/>
      <c r="L435" s="8"/>
      <c r="M435" s="8"/>
      <c r="N435" s="35"/>
      <c r="O435" s="35"/>
      <c r="P435" s="35"/>
      <c r="Q435" s="35"/>
      <c r="R435" s="8">
        <v>17</v>
      </c>
      <c r="S435" s="8">
        <f t="shared" si="20"/>
        <v>2</v>
      </c>
      <c r="T435" s="7"/>
      <c r="U435" s="7"/>
      <c r="V435" s="8"/>
      <c r="W435" s="8"/>
      <c r="X435" s="8"/>
      <c r="Y435" s="8"/>
      <c r="Z435" s="8"/>
    </row>
    <row r="436" spans="3:26" ht="15" customHeight="1" x14ac:dyDescent="0.25">
      <c r="C436" s="17" t="s">
        <v>26</v>
      </c>
      <c r="D436" s="9">
        <v>3</v>
      </c>
      <c r="E436" s="11">
        <v>12</v>
      </c>
      <c r="F436" s="11">
        <f t="shared" si="19"/>
        <v>26</v>
      </c>
      <c r="G436" s="18">
        <v>45215</v>
      </c>
      <c r="H436" s="10"/>
      <c r="I436" s="36"/>
      <c r="J436" s="36"/>
      <c r="K436" s="11"/>
      <c r="L436" s="10"/>
      <c r="M436" s="10"/>
      <c r="N436" s="36"/>
      <c r="O436" s="36"/>
      <c r="P436" s="36"/>
      <c r="Q436" s="36"/>
      <c r="R436" s="10">
        <v>16</v>
      </c>
      <c r="S436" s="10">
        <f t="shared" si="20"/>
        <v>0</v>
      </c>
      <c r="T436" s="12"/>
      <c r="U436" s="12"/>
      <c r="V436" s="10"/>
      <c r="W436" s="10"/>
      <c r="X436" s="10"/>
      <c r="Y436" s="10"/>
      <c r="Z436" s="10"/>
    </row>
    <row r="437" spans="3:26" ht="15" customHeight="1" x14ac:dyDescent="0.25">
      <c r="C437" s="19" t="s">
        <v>17</v>
      </c>
      <c r="D437" s="20">
        <v>1</v>
      </c>
      <c r="E437" s="21">
        <v>13</v>
      </c>
      <c r="F437" s="21">
        <f t="shared" si="19"/>
        <v>27</v>
      </c>
      <c r="G437" s="22">
        <v>45216</v>
      </c>
      <c r="H437" s="21">
        <v>1.0189999999999999</v>
      </c>
      <c r="I437" s="32">
        <f>(H437/Q437)*1000</f>
        <v>169.83333333333331</v>
      </c>
      <c r="J437" s="32">
        <f>I437/O437</f>
        <v>28.305555555555554</v>
      </c>
      <c r="K437" s="21">
        <v>5.5730000000000004</v>
      </c>
      <c r="L437" s="21">
        <v>7.2240000000000002</v>
      </c>
      <c r="M437" s="21">
        <f>L221-K437</f>
        <v>2.1559999999999997</v>
      </c>
      <c r="N437" s="32">
        <f>(M437/Q437)*1000</f>
        <v>359.33333333333326</v>
      </c>
      <c r="O437" s="32">
        <f>_xlfn.DAYS(G437,G221)</f>
        <v>6</v>
      </c>
      <c r="P437" s="32">
        <f>N437/O437</f>
        <v>59.888888888888879</v>
      </c>
      <c r="Q437" s="32">
        <f>(R221+R437)/2</f>
        <v>6</v>
      </c>
      <c r="R437" s="21">
        <v>6</v>
      </c>
      <c r="S437" s="21">
        <f t="shared" si="20"/>
        <v>0</v>
      </c>
      <c r="T437" s="29"/>
      <c r="U437" s="29"/>
      <c r="V437" s="30"/>
      <c r="W437" s="30"/>
      <c r="X437" s="30"/>
      <c r="Y437" s="30"/>
      <c r="Z437" s="30"/>
    </row>
    <row r="438" spans="3:26" ht="15" customHeight="1" x14ac:dyDescent="0.25">
      <c r="C438" s="19" t="s">
        <v>17</v>
      </c>
      <c r="D438" s="20">
        <v>2</v>
      </c>
      <c r="E438" s="21">
        <v>13</v>
      </c>
      <c r="F438" s="21">
        <f t="shared" si="19"/>
        <v>27</v>
      </c>
      <c r="G438" s="22">
        <v>45216</v>
      </c>
      <c r="H438" s="21">
        <v>0.76200000000000001</v>
      </c>
      <c r="I438" s="32">
        <f t="shared" ref="I438:I472" si="21">(H438/Q438)*1000</f>
        <v>152.4</v>
      </c>
      <c r="J438" s="32">
        <f t="shared" ref="J438:J472" si="22">I438/O438</f>
        <v>25.400000000000002</v>
      </c>
      <c r="K438" s="21">
        <v>5.9130000000000003</v>
      </c>
      <c r="L438" s="21">
        <v>6.9379999999999997</v>
      </c>
      <c r="M438" s="21">
        <f t="shared" ref="M438:M472" si="23">L222-K438</f>
        <v>1.375</v>
      </c>
      <c r="N438" s="32">
        <f t="shared" ref="N438:N472" si="24">(M438/Q438)*1000</f>
        <v>275</v>
      </c>
      <c r="O438" s="32">
        <f t="shared" ref="O438:O472" si="25">_xlfn.DAYS(G438,G222)</f>
        <v>6</v>
      </c>
      <c r="P438" s="32">
        <f>N438/O438</f>
        <v>45.833333333333336</v>
      </c>
      <c r="Q438" s="32">
        <f t="shared" ref="Q438:Q472" si="26">(R222+R438)/2</f>
        <v>5</v>
      </c>
      <c r="R438" s="21">
        <v>5</v>
      </c>
      <c r="S438" s="21">
        <f t="shared" si="20"/>
        <v>0</v>
      </c>
      <c r="T438" s="29"/>
      <c r="U438" s="29"/>
      <c r="V438" s="30"/>
      <c r="W438" s="30"/>
      <c r="X438" s="30"/>
      <c r="Y438" s="30"/>
      <c r="Z438" s="30"/>
    </row>
    <row r="439" spans="3:26" ht="15" customHeight="1" x14ac:dyDescent="0.25">
      <c r="C439" s="19" t="s">
        <v>17</v>
      </c>
      <c r="D439" s="20">
        <v>3</v>
      </c>
      <c r="E439" s="21">
        <v>13</v>
      </c>
      <c r="F439" s="21">
        <f t="shared" si="19"/>
        <v>27</v>
      </c>
      <c r="G439" s="22">
        <v>45216</v>
      </c>
      <c r="H439" s="21">
        <v>0.39500000000000002</v>
      </c>
      <c r="I439" s="32">
        <f t="shared" si="21"/>
        <v>71.818181818181827</v>
      </c>
      <c r="J439" s="32">
        <f t="shared" si="22"/>
        <v>11.969696969696971</v>
      </c>
      <c r="K439" s="21">
        <v>6.3979999999999997</v>
      </c>
      <c r="L439" s="21">
        <v>7.8390000000000004</v>
      </c>
      <c r="M439" s="21">
        <f t="shared" si="23"/>
        <v>0.72200000000000042</v>
      </c>
      <c r="N439" s="32">
        <f t="shared" si="24"/>
        <v>131.27272727272734</v>
      </c>
      <c r="O439" s="32">
        <f t="shared" si="25"/>
        <v>6</v>
      </c>
      <c r="P439" s="32">
        <f>N439/O439</f>
        <v>21.87878787878789</v>
      </c>
      <c r="Q439" s="32">
        <f t="shared" si="26"/>
        <v>5.5</v>
      </c>
      <c r="R439" s="21">
        <v>5</v>
      </c>
      <c r="S439" s="21">
        <f t="shared" si="20"/>
        <v>0</v>
      </c>
      <c r="T439" s="29"/>
      <c r="U439" s="29"/>
      <c r="V439" s="30"/>
      <c r="W439" s="30"/>
      <c r="X439" s="30"/>
      <c r="Y439" s="30"/>
      <c r="Z439" s="30"/>
    </row>
    <row r="440" spans="3:26" ht="15" customHeight="1" x14ac:dyDescent="0.25">
      <c r="C440" s="19" t="s">
        <v>17</v>
      </c>
      <c r="D440" s="20">
        <v>4</v>
      </c>
      <c r="E440" s="21">
        <v>13</v>
      </c>
      <c r="F440" s="21">
        <f t="shared" si="19"/>
        <v>27</v>
      </c>
      <c r="G440" s="22">
        <v>45216</v>
      </c>
      <c r="H440" s="21">
        <v>0.69599999999999995</v>
      </c>
      <c r="I440" s="32">
        <f t="shared" si="21"/>
        <v>154.66666666666666</v>
      </c>
      <c r="J440" s="32">
        <f t="shared" si="22"/>
        <v>25.777777777777775</v>
      </c>
      <c r="K440" s="21">
        <v>5.5030000000000001</v>
      </c>
      <c r="L440" s="21">
        <v>7.4180000000000001</v>
      </c>
      <c r="M440" s="21">
        <f t="shared" si="23"/>
        <v>1.476</v>
      </c>
      <c r="N440" s="32">
        <f t="shared" si="24"/>
        <v>328</v>
      </c>
      <c r="O440" s="32">
        <f t="shared" si="25"/>
        <v>6</v>
      </c>
      <c r="P440" s="32">
        <f>N440/O440</f>
        <v>54.666666666666664</v>
      </c>
      <c r="Q440" s="32">
        <f t="shared" si="26"/>
        <v>4.5</v>
      </c>
      <c r="R440" s="21">
        <v>4</v>
      </c>
      <c r="S440" s="21">
        <f t="shared" si="20"/>
        <v>0</v>
      </c>
      <c r="T440" s="29"/>
      <c r="U440" s="29"/>
      <c r="V440" s="30"/>
      <c r="W440" s="30"/>
      <c r="X440" s="30"/>
      <c r="Y440" s="30"/>
      <c r="Z440" s="30"/>
    </row>
    <row r="441" spans="3:26" ht="15" customHeight="1" x14ac:dyDescent="0.25">
      <c r="C441" s="19" t="s">
        <v>17</v>
      </c>
      <c r="D441" s="20">
        <v>5</v>
      </c>
      <c r="E441" s="21">
        <v>13</v>
      </c>
      <c r="F441" s="21">
        <f t="shared" si="19"/>
        <v>27</v>
      </c>
      <c r="G441" s="22">
        <v>45216</v>
      </c>
      <c r="H441" s="21">
        <v>0.86799999999999999</v>
      </c>
      <c r="I441" s="32">
        <f t="shared" si="21"/>
        <v>124</v>
      </c>
      <c r="J441" s="32">
        <f t="shared" si="22"/>
        <v>20.666666666666668</v>
      </c>
      <c r="K441" s="21">
        <v>4.2160000000000002</v>
      </c>
      <c r="L441" s="21">
        <v>6.8049999999999997</v>
      </c>
      <c r="M441" s="21">
        <f t="shared" si="23"/>
        <v>2.0259999999999998</v>
      </c>
      <c r="N441" s="32">
        <f t="shared" si="24"/>
        <v>289.42857142857144</v>
      </c>
      <c r="O441" s="32">
        <f t="shared" si="25"/>
        <v>6</v>
      </c>
      <c r="P441" s="32">
        <f t="shared" ref="P441:P471" si="27">N441/O441</f>
        <v>48.238095238095241</v>
      </c>
      <c r="Q441" s="32">
        <f t="shared" si="26"/>
        <v>7</v>
      </c>
      <c r="R441" s="21">
        <v>7</v>
      </c>
      <c r="S441" s="21">
        <f t="shared" si="20"/>
        <v>0</v>
      </c>
      <c r="T441" s="29"/>
      <c r="U441" s="29"/>
      <c r="V441" s="30"/>
      <c r="W441" s="30"/>
      <c r="X441" s="30"/>
      <c r="Y441" s="30"/>
      <c r="Z441" s="30"/>
    </row>
    <row r="442" spans="3:26" ht="15" customHeight="1" x14ac:dyDescent="0.25">
      <c r="C442" s="19" t="s">
        <v>17</v>
      </c>
      <c r="D442" s="20">
        <v>6</v>
      </c>
      <c r="E442" s="21">
        <v>13</v>
      </c>
      <c r="F442" s="21">
        <f t="shared" si="19"/>
        <v>27</v>
      </c>
      <c r="G442" s="22">
        <v>45216</v>
      </c>
      <c r="H442" s="21">
        <v>0.69</v>
      </c>
      <c r="I442" s="32">
        <f t="shared" si="21"/>
        <v>98.571428571428555</v>
      </c>
      <c r="J442" s="32">
        <f t="shared" si="22"/>
        <v>16.428571428571427</v>
      </c>
      <c r="K442" s="21">
        <v>4.24</v>
      </c>
      <c r="L442" s="21">
        <v>7.2279999999999998</v>
      </c>
      <c r="M442" s="21">
        <f t="shared" si="23"/>
        <v>1.6509999999999998</v>
      </c>
      <c r="N442" s="32">
        <f t="shared" si="24"/>
        <v>235.85714285714283</v>
      </c>
      <c r="O442" s="32">
        <f t="shared" si="25"/>
        <v>6</v>
      </c>
      <c r="P442" s="32">
        <f t="shared" si="27"/>
        <v>39.309523809523803</v>
      </c>
      <c r="Q442" s="32">
        <f t="shared" si="26"/>
        <v>7</v>
      </c>
      <c r="R442" s="21">
        <v>7</v>
      </c>
      <c r="S442" s="21">
        <f t="shared" si="20"/>
        <v>0</v>
      </c>
      <c r="T442" s="29"/>
      <c r="U442" s="29"/>
      <c r="V442" s="30"/>
      <c r="W442" s="30"/>
      <c r="X442" s="30"/>
      <c r="Y442" s="30"/>
      <c r="Z442" s="30"/>
    </row>
    <row r="443" spans="3:26" ht="15" customHeight="1" x14ac:dyDescent="0.25">
      <c r="C443" s="19" t="s">
        <v>17</v>
      </c>
      <c r="D443" s="20">
        <v>7</v>
      </c>
      <c r="E443" s="21">
        <v>13</v>
      </c>
      <c r="F443" s="21">
        <f t="shared" si="19"/>
        <v>27</v>
      </c>
      <c r="G443" s="22">
        <v>45216</v>
      </c>
      <c r="H443" s="21">
        <v>1.1990000000000001</v>
      </c>
      <c r="I443" s="32">
        <f t="shared" si="21"/>
        <v>184.46153846153848</v>
      </c>
      <c r="J443" s="32">
        <f t="shared" si="22"/>
        <v>30.743589743589748</v>
      </c>
      <c r="K443" s="21">
        <v>4.008</v>
      </c>
      <c r="L443" s="21">
        <v>7.34</v>
      </c>
      <c r="M443" s="21">
        <f t="shared" si="23"/>
        <v>2.6219999999999999</v>
      </c>
      <c r="N443" s="32">
        <f t="shared" si="24"/>
        <v>403.38461538461536</v>
      </c>
      <c r="O443" s="32">
        <f t="shared" si="25"/>
        <v>6</v>
      </c>
      <c r="P443" s="32">
        <f t="shared" si="27"/>
        <v>67.230769230769226</v>
      </c>
      <c r="Q443" s="32">
        <f t="shared" si="26"/>
        <v>6.5</v>
      </c>
      <c r="R443" s="21">
        <v>6</v>
      </c>
      <c r="S443" s="21">
        <f t="shared" si="20"/>
        <v>1</v>
      </c>
      <c r="T443" s="29"/>
      <c r="U443" s="29"/>
      <c r="V443" s="30"/>
      <c r="W443" s="30"/>
      <c r="X443" s="30"/>
      <c r="Y443" s="30"/>
      <c r="Z443" s="30"/>
    </row>
    <row r="444" spans="3:26" ht="15" customHeight="1" x14ac:dyDescent="0.25">
      <c r="C444" s="19" t="s">
        <v>17</v>
      </c>
      <c r="D444" s="20">
        <v>8</v>
      </c>
      <c r="E444" s="21">
        <v>13</v>
      </c>
      <c r="F444" s="21">
        <f t="shared" si="19"/>
        <v>27</v>
      </c>
      <c r="G444" s="22">
        <v>45216</v>
      </c>
      <c r="H444" s="21">
        <v>0.61199999999999999</v>
      </c>
      <c r="I444" s="33">
        <f t="shared" si="21"/>
        <v>122.39999999999999</v>
      </c>
      <c r="J444" s="33">
        <f t="shared" si="22"/>
        <v>20.399999999999999</v>
      </c>
      <c r="K444" s="21">
        <v>4.7779999999999996</v>
      </c>
      <c r="L444" s="21">
        <v>7.2290000000000001</v>
      </c>
      <c r="M444" s="21">
        <f t="shared" si="23"/>
        <v>1.5930000000000009</v>
      </c>
      <c r="N444" s="32">
        <f t="shared" si="24"/>
        <v>318.60000000000014</v>
      </c>
      <c r="O444" s="32">
        <f t="shared" si="25"/>
        <v>6</v>
      </c>
      <c r="P444" s="32">
        <f t="shared" si="27"/>
        <v>53.100000000000023</v>
      </c>
      <c r="Q444" s="32">
        <f t="shared" si="26"/>
        <v>5</v>
      </c>
      <c r="R444" s="21">
        <v>5</v>
      </c>
      <c r="S444" s="21">
        <f t="shared" si="20"/>
        <v>0</v>
      </c>
      <c r="T444" s="29"/>
      <c r="U444" s="29"/>
      <c r="V444" s="30"/>
      <c r="W444" s="30"/>
      <c r="X444" s="30"/>
      <c r="Y444" s="30"/>
      <c r="Z444" s="30"/>
    </row>
    <row r="445" spans="3:26" ht="15" customHeight="1" x14ac:dyDescent="0.25">
      <c r="C445" s="19" t="s">
        <v>17</v>
      </c>
      <c r="D445" s="20">
        <v>9</v>
      </c>
      <c r="E445" s="21">
        <v>13</v>
      </c>
      <c r="F445" s="21">
        <f t="shared" si="19"/>
        <v>27</v>
      </c>
      <c r="G445" s="22">
        <v>45216</v>
      </c>
      <c r="H445" s="21">
        <v>1.21</v>
      </c>
      <c r="I445" s="33">
        <f t="shared" si="21"/>
        <v>161.33333333333331</v>
      </c>
      <c r="J445" s="33">
        <f t="shared" si="22"/>
        <v>26.888888888888886</v>
      </c>
      <c r="K445" s="21">
        <v>4.1710000000000003</v>
      </c>
      <c r="L445" s="21">
        <v>6.8959999999999999</v>
      </c>
      <c r="M445" s="21">
        <f t="shared" si="23"/>
        <v>2.7459999999999996</v>
      </c>
      <c r="N445" s="32">
        <f t="shared" si="24"/>
        <v>366.13333333333327</v>
      </c>
      <c r="O445" s="32">
        <f t="shared" si="25"/>
        <v>6</v>
      </c>
      <c r="P445" s="32">
        <f t="shared" si="27"/>
        <v>61.022222222222211</v>
      </c>
      <c r="Q445" s="32">
        <f t="shared" si="26"/>
        <v>7.5</v>
      </c>
      <c r="R445" s="21">
        <v>7</v>
      </c>
      <c r="S445" s="21">
        <f t="shared" si="20"/>
        <v>0</v>
      </c>
      <c r="T445" s="29"/>
      <c r="U445" s="29"/>
      <c r="V445" s="30"/>
      <c r="W445" s="30"/>
      <c r="X445" s="30"/>
      <c r="Y445" s="30"/>
      <c r="Z445" s="30"/>
    </row>
    <row r="446" spans="3:26" ht="15" customHeight="1" x14ac:dyDescent="0.25">
      <c r="C446" s="19" t="s">
        <v>17</v>
      </c>
      <c r="D446" s="20">
        <v>10</v>
      </c>
      <c r="E446" s="21">
        <v>13</v>
      </c>
      <c r="F446" s="21">
        <f t="shared" si="19"/>
        <v>27</v>
      </c>
      <c r="G446" s="22">
        <v>45216</v>
      </c>
      <c r="H446" s="21">
        <v>0.92500000000000004</v>
      </c>
      <c r="I446" s="33">
        <f t="shared" si="21"/>
        <v>154.16666666666669</v>
      </c>
      <c r="J446" s="33">
        <f t="shared" si="22"/>
        <v>25.694444444444446</v>
      </c>
      <c r="K446" s="21">
        <v>4.9029999999999996</v>
      </c>
      <c r="L446" s="21">
        <v>6.4459999999999997</v>
      </c>
      <c r="M446" s="21">
        <f t="shared" si="23"/>
        <v>2.2030000000000003</v>
      </c>
      <c r="N446" s="32">
        <f t="shared" si="24"/>
        <v>367.16666666666669</v>
      </c>
      <c r="O446" s="32">
        <f t="shared" si="25"/>
        <v>6</v>
      </c>
      <c r="P446" s="32">
        <f t="shared" si="27"/>
        <v>61.19444444444445</v>
      </c>
      <c r="Q446" s="32">
        <f t="shared" si="26"/>
        <v>6</v>
      </c>
      <c r="R446" s="21">
        <v>6</v>
      </c>
      <c r="S446" s="21">
        <f t="shared" si="20"/>
        <v>0</v>
      </c>
      <c r="T446" s="29"/>
      <c r="U446" s="29"/>
      <c r="V446" s="30"/>
      <c r="W446" s="30"/>
      <c r="X446" s="30"/>
      <c r="Y446" s="30"/>
      <c r="Z446" s="30"/>
    </row>
    <row r="447" spans="3:26" ht="15" customHeight="1" x14ac:dyDescent="0.25">
      <c r="C447" s="19" t="s">
        <v>18</v>
      </c>
      <c r="D447" s="20">
        <v>1</v>
      </c>
      <c r="E447" s="21">
        <v>13</v>
      </c>
      <c r="F447" s="21">
        <f t="shared" si="19"/>
        <v>27</v>
      </c>
      <c r="G447" s="22">
        <v>45216</v>
      </c>
      <c r="H447" s="21">
        <v>0.92700000000000005</v>
      </c>
      <c r="I447" s="33">
        <f t="shared" si="21"/>
        <v>92.7</v>
      </c>
      <c r="J447" s="33">
        <f t="shared" si="22"/>
        <v>15.450000000000001</v>
      </c>
      <c r="K447" s="21">
        <v>5.6219999999999999</v>
      </c>
      <c r="L447" s="21">
        <v>7.27</v>
      </c>
      <c r="M447" s="21">
        <f t="shared" si="23"/>
        <v>1.859</v>
      </c>
      <c r="N447" s="32">
        <f t="shared" si="24"/>
        <v>185.9</v>
      </c>
      <c r="O447" s="32">
        <f t="shared" si="25"/>
        <v>6</v>
      </c>
      <c r="P447" s="32">
        <f t="shared" si="27"/>
        <v>30.983333333333334</v>
      </c>
      <c r="Q447" s="32">
        <f t="shared" si="26"/>
        <v>10</v>
      </c>
      <c r="R447" s="21">
        <v>9</v>
      </c>
      <c r="S447" s="21">
        <f t="shared" si="20"/>
        <v>0</v>
      </c>
      <c r="T447" s="29"/>
      <c r="U447" s="29"/>
      <c r="V447" s="30"/>
      <c r="W447" s="30"/>
      <c r="X447" s="30"/>
      <c r="Y447" s="30"/>
      <c r="Z447" s="30"/>
    </row>
    <row r="448" spans="3:26" ht="15" customHeight="1" x14ac:dyDescent="0.25">
      <c r="C448" s="19" t="s">
        <v>18</v>
      </c>
      <c r="D448" s="20">
        <v>2</v>
      </c>
      <c r="E448" s="21">
        <v>13</v>
      </c>
      <c r="F448" s="21">
        <f t="shared" si="19"/>
        <v>27</v>
      </c>
      <c r="G448" s="22">
        <v>45216</v>
      </c>
      <c r="H448" s="21">
        <v>1.1020000000000001</v>
      </c>
      <c r="I448" s="33">
        <f t="shared" si="21"/>
        <v>110.2</v>
      </c>
      <c r="J448" s="33">
        <f t="shared" si="22"/>
        <v>18.366666666666667</v>
      </c>
      <c r="K448" s="21">
        <v>4.6529999999999996</v>
      </c>
      <c r="L448" s="21">
        <v>6.8339999999999996</v>
      </c>
      <c r="M448" s="21">
        <f t="shared" si="23"/>
        <v>2.8950000000000005</v>
      </c>
      <c r="N448" s="32">
        <f t="shared" si="24"/>
        <v>289.50000000000006</v>
      </c>
      <c r="O448" s="32">
        <f t="shared" si="25"/>
        <v>6</v>
      </c>
      <c r="P448" s="32">
        <f t="shared" si="27"/>
        <v>48.250000000000007</v>
      </c>
      <c r="Q448" s="32">
        <f t="shared" si="26"/>
        <v>10</v>
      </c>
      <c r="R448" s="21">
        <v>8</v>
      </c>
      <c r="S448" s="21">
        <f t="shared" si="20"/>
        <v>1</v>
      </c>
      <c r="T448" s="29"/>
      <c r="U448" s="29"/>
      <c r="V448" s="30"/>
      <c r="W448" s="30"/>
      <c r="X448" s="30"/>
      <c r="Y448" s="30"/>
      <c r="Z448" s="30"/>
    </row>
    <row r="449" spans="3:26" ht="15" customHeight="1" x14ac:dyDescent="0.25">
      <c r="C449" s="19" t="s">
        <v>18</v>
      </c>
      <c r="D449" s="20">
        <v>3</v>
      </c>
      <c r="E449" s="21">
        <v>13</v>
      </c>
      <c r="F449" s="21">
        <f t="shared" si="19"/>
        <v>27</v>
      </c>
      <c r="G449" s="22">
        <v>45216</v>
      </c>
      <c r="H449" s="30">
        <v>1.38</v>
      </c>
      <c r="I449" s="33">
        <f t="shared" si="21"/>
        <v>110.39999999999999</v>
      </c>
      <c r="J449" s="33">
        <f t="shared" si="22"/>
        <v>18.399999999999999</v>
      </c>
      <c r="K449" s="21">
        <v>4.9210000000000003</v>
      </c>
      <c r="L449" s="30">
        <v>8.3330000000000002</v>
      </c>
      <c r="M449" s="30">
        <f t="shared" si="23"/>
        <v>2.8159999999999998</v>
      </c>
      <c r="N449" s="33">
        <f t="shared" si="24"/>
        <v>225.27999999999997</v>
      </c>
      <c r="O449" s="33">
        <f t="shared" si="25"/>
        <v>6</v>
      </c>
      <c r="P449" s="33">
        <f t="shared" si="27"/>
        <v>37.54666666666666</v>
      </c>
      <c r="Q449" s="33">
        <f t="shared" si="26"/>
        <v>12.5</v>
      </c>
      <c r="R449" s="30">
        <v>12</v>
      </c>
      <c r="S449" s="30">
        <f t="shared" si="20"/>
        <v>1</v>
      </c>
      <c r="T449" s="29"/>
      <c r="U449" s="29"/>
      <c r="V449" s="30"/>
      <c r="W449" s="30"/>
      <c r="X449" s="30"/>
      <c r="Y449" s="30"/>
      <c r="Z449" s="30"/>
    </row>
    <row r="450" spans="3:26" ht="15" customHeight="1" x14ac:dyDescent="0.25">
      <c r="C450" s="19" t="s">
        <v>18</v>
      </c>
      <c r="D450" s="20">
        <v>4</v>
      </c>
      <c r="E450" s="21">
        <v>13</v>
      </c>
      <c r="F450" s="21">
        <f t="shared" si="19"/>
        <v>27</v>
      </c>
      <c r="G450" s="22">
        <v>45216</v>
      </c>
      <c r="H450" s="30">
        <v>1.4410000000000001</v>
      </c>
      <c r="I450" s="33">
        <f t="shared" si="21"/>
        <v>120.08333333333333</v>
      </c>
      <c r="J450" s="33">
        <f t="shared" si="22"/>
        <v>20.013888888888889</v>
      </c>
      <c r="K450" s="21">
        <v>5.1310000000000002</v>
      </c>
      <c r="L450" s="30">
        <v>6.9390000000000001</v>
      </c>
      <c r="M450" s="30">
        <f t="shared" si="23"/>
        <v>3.113999999999999</v>
      </c>
      <c r="N450" s="33">
        <f t="shared" si="24"/>
        <v>259.49999999999989</v>
      </c>
      <c r="O450" s="33">
        <f t="shared" si="25"/>
        <v>6</v>
      </c>
      <c r="P450" s="33">
        <f t="shared" si="27"/>
        <v>43.249999999999979</v>
      </c>
      <c r="Q450" s="33">
        <f t="shared" si="26"/>
        <v>12</v>
      </c>
      <c r="R450" s="30">
        <v>11</v>
      </c>
      <c r="S450" s="30">
        <f t="shared" si="20"/>
        <v>0</v>
      </c>
      <c r="T450" s="29"/>
      <c r="U450" s="29"/>
      <c r="V450" s="30"/>
      <c r="W450" s="30"/>
      <c r="X450" s="30"/>
      <c r="Y450" s="30"/>
      <c r="Z450" s="30"/>
    </row>
    <row r="451" spans="3:26" ht="15" customHeight="1" x14ac:dyDescent="0.25">
      <c r="C451" s="19" t="s">
        <v>18</v>
      </c>
      <c r="D451" s="20">
        <v>5</v>
      </c>
      <c r="E451" s="21">
        <v>13</v>
      </c>
      <c r="F451" s="21">
        <f t="shared" si="19"/>
        <v>27</v>
      </c>
      <c r="G451" s="22">
        <v>45216</v>
      </c>
      <c r="H451" s="30">
        <v>1.419</v>
      </c>
      <c r="I451" s="33">
        <f t="shared" si="21"/>
        <v>118.25000000000001</v>
      </c>
      <c r="J451" s="33">
        <f t="shared" si="22"/>
        <v>19.708333333333336</v>
      </c>
      <c r="K451" s="21">
        <v>4.601</v>
      </c>
      <c r="L451" s="30">
        <v>7.0419999999999998</v>
      </c>
      <c r="M451" s="30">
        <f t="shared" si="23"/>
        <v>3.17</v>
      </c>
      <c r="N451" s="33">
        <f t="shared" si="24"/>
        <v>264.16666666666669</v>
      </c>
      <c r="O451" s="33">
        <f t="shared" si="25"/>
        <v>6</v>
      </c>
      <c r="P451" s="33">
        <f t="shared" si="27"/>
        <v>44.027777777777779</v>
      </c>
      <c r="Q451" s="33">
        <f t="shared" si="26"/>
        <v>12</v>
      </c>
      <c r="R451" s="30">
        <v>11</v>
      </c>
      <c r="S451" s="30">
        <f t="shared" si="20"/>
        <v>1</v>
      </c>
      <c r="T451" s="29"/>
      <c r="U451" s="29"/>
      <c r="V451" s="30"/>
      <c r="W451" s="30"/>
      <c r="X451" s="30"/>
      <c r="Y451" s="30"/>
      <c r="Z451" s="30"/>
    </row>
    <row r="452" spans="3:26" ht="15" customHeight="1" x14ac:dyDescent="0.25">
      <c r="C452" s="19" t="s">
        <v>20</v>
      </c>
      <c r="D452" s="20">
        <v>1</v>
      </c>
      <c r="E452" s="21">
        <v>13</v>
      </c>
      <c r="F452" s="21">
        <f t="shared" si="19"/>
        <v>27</v>
      </c>
      <c r="G452" s="22">
        <v>45216</v>
      </c>
      <c r="H452" s="30">
        <v>1.5</v>
      </c>
      <c r="I452" s="33">
        <f t="shared" si="21"/>
        <v>103.44827586206897</v>
      </c>
      <c r="J452" s="33">
        <f t="shared" si="22"/>
        <v>17.241379310344829</v>
      </c>
      <c r="K452" s="21">
        <v>4.84</v>
      </c>
      <c r="L452" s="30">
        <v>6.5229999999999997</v>
      </c>
      <c r="M452" s="30">
        <f t="shared" si="23"/>
        <v>3.5329999999999995</v>
      </c>
      <c r="N452" s="33">
        <f t="shared" si="24"/>
        <v>243.65517241379305</v>
      </c>
      <c r="O452" s="33">
        <f t="shared" si="25"/>
        <v>6</v>
      </c>
      <c r="P452" s="33">
        <f t="shared" si="27"/>
        <v>40.609195402298845</v>
      </c>
      <c r="Q452" s="33">
        <f t="shared" si="26"/>
        <v>14.5</v>
      </c>
      <c r="R452" s="30">
        <v>12</v>
      </c>
      <c r="S452" s="30">
        <f t="shared" si="20"/>
        <v>2</v>
      </c>
      <c r="T452" s="29"/>
      <c r="U452" s="29"/>
      <c r="V452" s="30"/>
      <c r="W452" s="30"/>
      <c r="X452" s="30"/>
      <c r="Y452" s="30"/>
      <c r="Z452" s="30"/>
    </row>
    <row r="453" spans="3:26" ht="15" customHeight="1" x14ac:dyDescent="0.25">
      <c r="C453" s="19" t="s">
        <v>20</v>
      </c>
      <c r="D453" s="20">
        <v>2</v>
      </c>
      <c r="E453" s="21">
        <v>13</v>
      </c>
      <c r="F453" s="21">
        <f t="shared" si="19"/>
        <v>27</v>
      </c>
      <c r="G453" s="22">
        <v>45216</v>
      </c>
      <c r="H453" s="30">
        <v>2.0009999999999999</v>
      </c>
      <c r="I453" s="33">
        <f t="shared" si="21"/>
        <v>100.05</v>
      </c>
      <c r="J453" s="33">
        <f t="shared" si="22"/>
        <v>16.675000000000001</v>
      </c>
      <c r="K453" s="21">
        <v>3.1949999999999998</v>
      </c>
      <c r="L453" s="30">
        <v>8.4619999999999997</v>
      </c>
      <c r="M453" s="30">
        <f t="shared" si="23"/>
        <v>4.5560000000000009</v>
      </c>
      <c r="N453" s="33">
        <f t="shared" si="24"/>
        <v>227.80000000000007</v>
      </c>
      <c r="O453" s="33">
        <f t="shared" si="25"/>
        <v>6</v>
      </c>
      <c r="P453" s="33">
        <f t="shared" si="27"/>
        <v>37.966666666666676</v>
      </c>
      <c r="Q453" s="33">
        <f t="shared" si="26"/>
        <v>20</v>
      </c>
      <c r="R453" s="30">
        <v>19</v>
      </c>
      <c r="S453" s="30">
        <f t="shared" si="20"/>
        <v>0</v>
      </c>
      <c r="T453" s="29"/>
      <c r="U453" s="29"/>
      <c r="V453" s="30"/>
      <c r="W453" s="30"/>
      <c r="X453" s="30"/>
      <c r="Y453" s="30"/>
      <c r="Z453" s="30"/>
    </row>
    <row r="454" spans="3:26" ht="15" customHeight="1" x14ac:dyDescent="0.25">
      <c r="C454" s="19" t="s">
        <v>20</v>
      </c>
      <c r="D454" s="20">
        <v>3</v>
      </c>
      <c r="E454" s="21">
        <v>13</v>
      </c>
      <c r="F454" s="21">
        <f t="shared" ref="F454:F517" si="28">E454+14</f>
        <v>27</v>
      </c>
      <c r="G454" s="22">
        <v>45216</v>
      </c>
      <c r="H454" s="30">
        <v>2.5009999999999999</v>
      </c>
      <c r="I454" s="33">
        <f t="shared" si="21"/>
        <v>131.63157894736841</v>
      </c>
      <c r="J454" s="33">
        <f t="shared" si="22"/>
        <v>21.938596491228068</v>
      </c>
      <c r="K454" s="21">
        <v>3.0019999999999998</v>
      </c>
      <c r="L454" s="30">
        <v>8.0399999999999991</v>
      </c>
      <c r="M454" s="30">
        <f t="shared" si="23"/>
        <v>5.3210000000000006</v>
      </c>
      <c r="N454" s="33">
        <f t="shared" si="24"/>
        <v>280.0526315789474</v>
      </c>
      <c r="O454" s="33">
        <f t="shared" si="25"/>
        <v>6</v>
      </c>
      <c r="P454" s="33">
        <f t="shared" si="27"/>
        <v>46.675438596491233</v>
      </c>
      <c r="Q454" s="33">
        <f t="shared" si="26"/>
        <v>19</v>
      </c>
      <c r="R454" s="30">
        <v>16</v>
      </c>
      <c r="S454" s="30">
        <f t="shared" si="20"/>
        <v>2</v>
      </c>
      <c r="T454" s="29"/>
      <c r="U454" s="29"/>
      <c r="V454" s="30"/>
      <c r="W454" s="30"/>
      <c r="X454" s="30"/>
      <c r="Y454" s="30"/>
      <c r="Z454" s="30"/>
    </row>
    <row r="455" spans="3:26" ht="15" customHeight="1" x14ac:dyDescent="0.25">
      <c r="C455" s="23" t="s">
        <v>24</v>
      </c>
      <c r="D455" s="24">
        <v>1</v>
      </c>
      <c r="E455" s="25">
        <v>13</v>
      </c>
      <c r="F455" s="25">
        <f t="shared" si="28"/>
        <v>27</v>
      </c>
      <c r="G455" s="26">
        <v>45216</v>
      </c>
      <c r="H455" s="27">
        <v>0.95599999999999996</v>
      </c>
      <c r="I455" s="34">
        <f t="shared" si="21"/>
        <v>147.07692307692307</v>
      </c>
      <c r="J455" s="34">
        <f t="shared" si="22"/>
        <v>24.512820512820511</v>
      </c>
      <c r="K455" s="27">
        <v>4.2549999999999999</v>
      </c>
      <c r="L455" s="27">
        <v>7.6449999999999996</v>
      </c>
      <c r="M455" s="27">
        <f t="shared" si="23"/>
        <v>2.9009999999999998</v>
      </c>
      <c r="N455" s="34">
        <f t="shared" si="24"/>
        <v>446.30769230769232</v>
      </c>
      <c r="O455" s="34">
        <f t="shared" si="25"/>
        <v>6</v>
      </c>
      <c r="P455" s="34">
        <f t="shared" si="27"/>
        <v>74.384615384615387</v>
      </c>
      <c r="Q455" s="34">
        <f t="shared" si="26"/>
        <v>6.5</v>
      </c>
      <c r="R455" s="27">
        <v>6</v>
      </c>
      <c r="S455" s="27">
        <f t="shared" si="20"/>
        <v>0</v>
      </c>
      <c r="T455" s="28"/>
      <c r="U455" s="28"/>
      <c r="V455" s="27"/>
      <c r="W455" s="27"/>
      <c r="X455" s="27"/>
      <c r="Y455" s="27"/>
      <c r="Z455" s="27"/>
    </row>
    <row r="456" spans="3:26" ht="15" customHeight="1" x14ac:dyDescent="0.25">
      <c r="C456" s="15" t="s">
        <v>24</v>
      </c>
      <c r="D456" s="5">
        <v>2</v>
      </c>
      <c r="E456" s="6">
        <v>13</v>
      </c>
      <c r="F456" s="6">
        <f t="shared" si="28"/>
        <v>27</v>
      </c>
      <c r="G456" s="16">
        <v>45216</v>
      </c>
      <c r="H456" s="8">
        <v>1.845</v>
      </c>
      <c r="I456" s="35">
        <f t="shared" si="21"/>
        <v>230.625</v>
      </c>
      <c r="J456" s="35">
        <f t="shared" si="22"/>
        <v>38.4375</v>
      </c>
      <c r="K456" s="6">
        <v>3.7759999999999998</v>
      </c>
      <c r="L456" s="8">
        <v>6.7779999999999996</v>
      </c>
      <c r="M456" s="8">
        <f t="shared" si="23"/>
        <v>4.149</v>
      </c>
      <c r="N456" s="35">
        <f t="shared" si="24"/>
        <v>518.625</v>
      </c>
      <c r="O456" s="35">
        <f t="shared" si="25"/>
        <v>6</v>
      </c>
      <c r="P456" s="35">
        <f t="shared" si="27"/>
        <v>86.4375</v>
      </c>
      <c r="Q456" s="35">
        <f t="shared" si="26"/>
        <v>8</v>
      </c>
      <c r="R456" s="8">
        <v>8</v>
      </c>
      <c r="S456" s="8">
        <f t="shared" si="20"/>
        <v>0</v>
      </c>
      <c r="T456" s="7"/>
      <c r="U456" s="7"/>
      <c r="V456" s="8"/>
      <c r="W456" s="8"/>
      <c r="X456" s="8"/>
      <c r="Y456" s="8"/>
      <c r="Z456" s="8"/>
    </row>
    <row r="457" spans="3:26" ht="15" customHeight="1" x14ac:dyDescent="0.25">
      <c r="C457" s="15" t="s">
        <v>24</v>
      </c>
      <c r="D457" s="5">
        <v>3</v>
      </c>
      <c r="E457" s="6">
        <v>13</v>
      </c>
      <c r="F457" s="6">
        <f t="shared" si="28"/>
        <v>27</v>
      </c>
      <c r="G457" s="16">
        <v>45216</v>
      </c>
      <c r="H457" s="8">
        <v>1.2170000000000001</v>
      </c>
      <c r="I457" s="35">
        <f t="shared" si="21"/>
        <v>243.4</v>
      </c>
      <c r="J457" s="35">
        <f t="shared" si="22"/>
        <v>40.56666666666667</v>
      </c>
      <c r="K457" s="6">
        <v>4.7</v>
      </c>
      <c r="L457" s="8">
        <v>7.048</v>
      </c>
      <c r="M457" s="8">
        <f t="shared" si="23"/>
        <v>3.0339999999999998</v>
      </c>
      <c r="N457" s="35">
        <f t="shared" si="24"/>
        <v>606.79999999999995</v>
      </c>
      <c r="O457" s="35">
        <f t="shared" si="25"/>
        <v>6</v>
      </c>
      <c r="P457" s="35">
        <f t="shared" si="27"/>
        <v>101.13333333333333</v>
      </c>
      <c r="Q457" s="35">
        <f t="shared" si="26"/>
        <v>5</v>
      </c>
      <c r="R457" s="8">
        <v>5</v>
      </c>
      <c r="S457" s="8">
        <f t="shared" si="20"/>
        <v>0</v>
      </c>
      <c r="T457" s="7"/>
      <c r="U457" s="7"/>
      <c r="V457" s="8"/>
      <c r="W457" s="8"/>
      <c r="X457" s="8"/>
      <c r="Y457" s="8"/>
      <c r="Z457" s="8"/>
    </row>
    <row r="458" spans="3:26" ht="15" customHeight="1" x14ac:dyDescent="0.25">
      <c r="C458" s="15" t="s">
        <v>24</v>
      </c>
      <c r="D458" s="5">
        <v>4</v>
      </c>
      <c r="E458" s="6">
        <v>13</v>
      </c>
      <c r="F458" s="6">
        <f t="shared" si="28"/>
        <v>27</v>
      </c>
      <c r="G458" s="16">
        <v>45216</v>
      </c>
      <c r="H458" s="8">
        <v>0.91600000000000004</v>
      </c>
      <c r="I458" s="35">
        <f t="shared" si="21"/>
        <v>166.54545454545456</v>
      </c>
      <c r="J458" s="35">
        <f t="shared" si="22"/>
        <v>27.757575757575761</v>
      </c>
      <c r="K458" s="6">
        <v>4.3929999999999998</v>
      </c>
      <c r="L458" s="8">
        <v>6.9749999999999996</v>
      </c>
      <c r="M458" s="8">
        <f t="shared" si="23"/>
        <v>2.242</v>
      </c>
      <c r="N458" s="35">
        <f t="shared" si="24"/>
        <v>407.63636363636363</v>
      </c>
      <c r="O458" s="35">
        <f t="shared" si="25"/>
        <v>6</v>
      </c>
      <c r="P458" s="35">
        <f t="shared" si="27"/>
        <v>67.939393939393938</v>
      </c>
      <c r="Q458" s="35">
        <f t="shared" si="26"/>
        <v>5.5</v>
      </c>
      <c r="R458" s="8">
        <v>5</v>
      </c>
      <c r="S458" s="8">
        <f t="shared" si="20"/>
        <v>0</v>
      </c>
      <c r="T458" s="7"/>
      <c r="U458" s="7"/>
      <c r="V458" s="8"/>
      <c r="W458" s="8"/>
      <c r="X458" s="8"/>
      <c r="Y458" s="8"/>
      <c r="Z458" s="8"/>
    </row>
    <row r="459" spans="3:26" ht="15" customHeight="1" x14ac:dyDescent="0.25">
      <c r="C459" s="15" t="s">
        <v>24</v>
      </c>
      <c r="D459" s="5">
        <v>5</v>
      </c>
      <c r="E459" s="6">
        <v>13</v>
      </c>
      <c r="F459" s="6">
        <f t="shared" si="28"/>
        <v>27</v>
      </c>
      <c r="G459" s="16">
        <v>45216</v>
      </c>
      <c r="H459" s="8">
        <v>0.54600000000000004</v>
      </c>
      <c r="I459" s="35">
        <f t="shared" si="21"/>
        <v>121.33333333333334</v>
      </c>
      <c r="J459" s="35">
        <f t="shared" si="22"/>
        <v>20.222222222222225</v>
      </c>
      <c r="K459" s="6">
        <v>5.7119999999999997</v>
      </c>
      <c r="L459" s="8">
        <v>5.931</v>
      </c>
      <c r="M459" s="8">
        <f t="shared" si="23"/>
        <v>1.1520000000000001</v>
      </c>
      <c r="N459" s="35">
        <f t="shared" si="24"/>
        <v>256</v>
      </c>
      <c r="O459" s="35">
        <f t="shared" si="25"/>
        <v>6</v>
      </c>
      <c r="P459" s="35">
        <f t="shared" si="27"/>
        <v>42.666666666666664</v>
      </c>
      <c r="Q459" s="35">
        <f t="shared" si="26"/>
        <v>4.5</v>
      </c>
      <c r="R459" s="8">
        <v>4</v>
      </c>
      <c r="S459" s="8">
        <f t="shared" si="20"/>
        <v>0</v>
      </c>
      <c r="T459" s="7"/>
      <c r="U459" s="7"/>
      <c r="V459" s="8"/>
      <c r="W459" s="8"/>
      <c r="X459" s="8"/>
      <c r="Y459" s="8"/>
      <c r="Z459" s="8"/>
    </row>
    <row r="460" spans="3:26" ht="15" customHeight="1" x14ac:dyDescent="0.25">
      <c r="C460" s="15" t="s">
        <v>24</v>
      </c>
      <c r="D460" s="5">
        <v>6</v>
      </c>
      <c r="E460" s="6">
        <v>13</v>
      </c>
      <c r="F460" s="6">
        <f t="shared" si="28"/>
        <v>27</v>
      </c>
      <c r="G460" s="16">
        <v>45216</v>
      </c>
      <c r="H460" s="8">
        <v>0.90600000000000003</v>
      </c>
      <c r="I460" s="35">
        <f t="shared" si="21"/>
        <v>164.72727272727272</v>
      </c>
      <c r="J460" s="35">
        <f t="shared" si="22"/>
        <v>27.454545454545453</v>
      </c>
      <c r="K460" s="6">
        <v>5.0149999999999997</v>
      </c>
      <c r="L460" s="8">
        <v>7.266</v>
      </c>
      <c r="M460" s="8">
        <f t="shared" si="23"/>
        <v>2.3070000000000004</v>
      </c>
      <c r="N460" s="35">
        <f t="shared" si="24"/>
        <v>419.4545454545455</v>
      </c>
      <c r="O460" s="35">
        <f t="shared" si="25"/>
        <v>6</v>
      </c>
      <c r="P460" s="35">
        <f t="shared" si="27"/>
        <v>69.909090909090921</v>
      </c>
      <c r="Q460" s="35">
        <f t="shared" si="26"/>
        <v>5.5</v>
      </c>
      <c r="R460" s="8">
        <v>5</v>
      </c>
      <c r="S460" s="8">
        <f t="shared" si="20"/>
        <v>1</v>
      </c>
      <c r="T460" s="7"/>
      <c r="U460" s="7"/>
      <c r="V460" s="8"/>
      <c r="W460" s="8"/>
      <c r="X460" s="8"/>
      <c r="Y460" s="8"/>
      <c r="Z460" s="8"/>
    </row>
    <row r="461" spans="3:26" ht="15" customHeight="1" x14ac:dyDescent="0.25">
      <c r="C461" s="15" t="s">
        <v>24</v>
      </c>
      <c r="D461" s="5">
        <v>7</v>
      </c>
      <c r="E461" s="6">
        <v>13</v>
      </c>
      <c r="F461" s="6">
        <f t="shared" si="28"/>
        <v>27</v>
      </c>
      <c r="G461" s="16">
        <v>45216</v>
      </c>
      <c r="H461" s="8">
        <v>1.6060000000000001</v>
      </c>
      <c r="I461" s="35">
        <f t="shared" si="21"/>
        <v>200.75</v>
      </c>
      <c r="J461" s="35">
        <f t="shared" si="22"/>
        <v>33.458333333333336</v>
      </c>
      <c r="K461" s="6">
        <v>3.3559999999999999</v>
      </c>
      <c r="L461" s="8">
        <v>7.7409999999999997</v>
      </c>
      <c r="M461" s="8">
        <f t="shared" si="23"/>
        <v>3.6749999999999998</v>
      </c>
      <c r="N461" s="35">
        <f t="shared" si="24"/>
        <v>459.375</v>
      </c>
      <c r="O461" s="35">
        <f t="shared" si="25"/>
        <v>6</v>
      </c>
      <c r="P461" s="35">
        <f t="shared" si="27"/>
        <v>76.5625</v>
      </c>
      <c r="Q461" s="35">
        <f t="shared" si="26"/>
        <v>8</v>
      </c>
      <c r="R461" s="8">
        <v>8</v>
      </c>
      <c r="S461" s="8">
        <f t="shared" si="20"/>
        <v>0</v>
      </c>
      <c r="T461" s="7"/>
      <c r="U461" s="7"/>
      <c r="V461" s="8"/>
      <c r="W461" s="8"/>
      <c r="X461" s="8"/>
      <c r="Y461" s="8"/>
      <c r="Z461" s="8"/>
    </row>
    <row r="462" spans="3:26" ht="15" customHeight="1" x14ac:dyDescent="0.25">
      <c r="C462" s="15" t="s">
        <v>24</v>
      </c>
      <c r="D462" s="5">
        <v>8</v>
      </c>
      <c r="E462" s="6">
        <v>13</v>
      </c>
      <c r="F462" s="6">
        <f t="shared" si="28"/>
        <v>27</v>
      </c>
      <c r="G462" s="16">
        <v>45216</v>
      </c>
      <c r="H462" s="8">
        <v>0.95499999999999996</v>
      </c>
      <c r="I462" s="35">
        <f t="shared" si="21"/>
        <v>146.92307692307691</v>
      </c>
      <c r="J462" s="35">
        <f t="shared" si="22"/>
        <v>24.487179487179485</v>
      </c>
      <c r="K462" s="6">
        <v>5.5049999999999999</v>
      </c>
      <c r="L462" s="8">
        <v>5.9359999999999999</v>
      </c>
      <c r="M462" s="8">
        <f t="shared" si="23"/>
        <v>2.09</v>
      </c>
      <c r="N462" s="35">
        <f t="shared" si="24"/>
        <v>321.53846153846149</v>
      </c>
      <c r="O462" s="35">
        <f t="shared" si="25"/>
        <v>6</v>
      </c>
      <c r="P462" s="35">
        <f t="shared" si="27"/>
        <v>53.589743589743584</v>
      </c>
      <c r="Q462" s="35">
        <f t="shared" si="26"/>
        <v>6.5</v>
      </c>
      <c r="R462" s="8">
        <v>6</v>
      </c>
      <c r="S462" s="8">
        <f t="shared" si="20"/>
        <v>0</v>
      </c>
      <c r="T462" s="7"/>
      <c r="U462" s="7"/>
      <c r="V462" s="8"/>
      <c r="W462" s="8"/>
      <c r="X462" s="8"/>
      <c r="Y462" s="8"/>
      <c r="Z462" s="8"/>
    </row>
    <row r="463" spans="3:26" ht="15" customHeight="1" x14ac:dyDescent="0.25">
      <c r="C463" s="15" t="s">
        <v>24</v>
      </c>
      <c r="D463" s="5">
        <v>9</v>
      </c>
      <c r="E463" s="6">
        <v>13</v>
      </c>
      <c r="F463" s="6">
        <f t="shared" si="28"/>
        <v>27</v>
      </c>
      <c r="G463" s="16">
        <v>45216</v>
      </c>
      <c r="H463" s="8">
        <v>1.48</v>
      </c>
      <c r="I463" s="35">
        <f t="shared" si="21"/>
        <v>211.42857142857144</v>
      </c>
      <c r="J463" s="35">
        <f t="shared" si="22"/>
        <v>35.238095238095241</v>
      </c>
      <c r="K463" s="6">
        <v>3.2269999999999999</v>
      </c>
      <c r="L463" s="8">
        <v>6.7130000000000001</v>
      </c>
      <c r="M463" s="8">
        <f t="shared" si="23"/>
        <v>3.8460000000000005</v>
      </c>
      <c r="N463" s="35">
        <f t="shared" si="24"/>
        <v>549.42857142857144</v>
      </c>
      <c r="O463" s="35">
        <f t="shared" si="25"/>
        <v>6</v>
      </c>
      <c r="P463" s="35">
        <f t="shared" si="27"/>
        <v>91.571428571428569</v>
      </c>
      <c r="Q463" s="35">
        <f t="shared" si="26"/>
        <v>7</v>
      </c>
      <c r="R463" s="8">
        <v>7</v>
      </c>
      <c r="S463" s="8">
        <f t="shared" si="20"/>
        <v>0</v>
      </c>
      <c r="T463" s="7"/>
      <c r="U463" s="7"/>
      <c r="V463" s="8"/>
      <c r="W463" s="8"/>
      <c r="X463" s="8"/>
      <c r="Y463" s="8"/>
      <c r="Z463" s="8"/>
    </row>
    <row r="464" spans="3:26" ht="15" customHeight="1" x14ac:dyDescent="0.25">
      <c r="C464" s="15" t="s">
        <v>24</v>
      </c>
      <c r="D464" s="5">
        <v>10</v>
      </c>
      <c r="E464" s="6">
        <v>13</v>
      </c>
      <c r="F464" s="6">
        <f t="shared" si="28"/>
        <v>27</v>
      </c>
      <c r="G464" s="16">
        <v>45216</v>
      </c>
      <c r="H464" s="8">
        <v>1.0409999999999999</v>
      </c>
      <c r="I464" s="35">
        <f t="shared" si="21"/>
        <v>138.79999999999998</v>
      </c>
      <c r="J464" s="35">
        <f t="shared" si="22"/>
        <v>23.133333333333329</v>
      </c>
      <c r="K464" s="6">
        <v>4.6959999999999997</v>
      </c>
      <c r="L464" s="8">
        <v>6.923</v>
      </c>
      <c r="M464" s="8">
        <f t="shared" si="23"/>
        <v>2.46</v>
      </c>
      <c r="N464" s="35">
        <f t="shared" si="24"/>
        <v>328</v>
      </c>
      <c r="O464" s="35">
        <f t="shared" si="25"/>
        <v>6</v>
      </c>
      <c r="P464" s="35">
        <f t="shared" si="27"/>
        <v>54.666666666666664</v>
      </c>
      <c r="Q464" s="35">
        <f t="shared" si="26"/>
        <v>7.5</v>
      </c>
      <c r="R464" s="8">
        <v>7</v>
      </c>
      <c r="S464" s="8">
        <f t="shared" si="20"/>
        <v>0</v>
      </c>
      <c r="T464" s="7"/>
      <c r="U464" s="7"/>
      <c r="V464" s="8"/>
      <c r="W464" s="8"/>
      <c r="X464" s="8"/>
      <c r="Y464" s="8"/>
      <c r="Z464" s="8"/>
    </row>
    <row r="465" spans="3:26" ht="15" customHeight="1" x14ac:dyDescent="0.25">
      <c r="C465" s="15" t="s">
        <v>25</v>
      </c>
      <c r="D465" s="5">
        <v>1</v>
      </c>
      <c r="E465" s="6">
        <v>13</v>
      </c>
      <c r="F465" s="6">
        <f t="shared" si="28"/>
        <v>27</v>
      </c>
      <c r="G465" s="16">
        <v>45216</v>
      </c>
      <c r="H465" s="8">
        <v>1.9259999999999999</v>
      </c>
      <c r="I465" s="35">
        <f t="shared" si="21"/>
        <v>214</v>
      </c>
      <c r="J465" s="35">
        <f t="shared" si="22"/>
        <v>35.666666666666664</v>
      </c>
      <c r="K465" s="6">
        <v>2.875</v>
      </c>
      <c r="L465" s="6">
        <v>6.5519999999999996</v>
      </c>
      <c r="M465" s="8">
        <f t="shared" si="23"/>
        <v>4.4480000000000004</v>
      </c>
      <c r="N465" s="35">
        <f t="shared" si="24"/>
        <v>494.22222222222229</v>
      </c>
      <c r="O465" s="35">
        <f t="shared" si="25"/>
        <v>6</v>
      </c>
      <c r="P465" s="35">
        <f t="shared" si="27"/>
        <v>82.370370370370381</v>
      </c>
      <c r="Q465" s="35">
        <f t="shared" si="26"/>
        <v>9</v>
      </c>
      <c r="R465" s="8">
        <v>8</v>
      </c>
      <c r="S465" s="8">
        <f t="shared" si="20"/>
        <v>0</v>
      </c>
      <c r="T465" s="7"/>
      <c r="U465" s="7"/>
      <c r="V465" s="8"/>
      <c r="W465" s="8"/>
      <c r="X465" s="8"/>
      <c r="Y465" s="8"/>
      <c r="Z465" s="8"/>
    </row>
    <row r="466" spans="3:26" ht="15" customHeight="1" x14ac:dyDescent="0.25">
      <c r="C466" s="15" t="s">
        <v>25</v>
      </c>
      <c r="D466" s="5">
        <v>2</v>
      </c>
      <c r="E466" s="6">
        <v>13</v>
      </c>
      <c r="F466" s="6">
        <f t="shared" si="28"/>
        <v>27</v>
      </c>
      <c r="G466" s="16">
        <v>45216</v>
      </c>
      <c r="H466" s="8">
        <v>2.0009999999999999</v>
      </c>
      <c r="I466" s="35">
        <f t="shared" si="21"/>
        <v>181.90909090909091</v>
      </c>
      <c r="J466" s="35">
        <f t="shared" si="22"/>
        <v>30.318181818181817</v>
      </c>
      <c r="K466" s="6">
        <v>3.2789999999999999</v>
      </c>
      <c r="L466" s="8">
        <v>6.7910000000000004</v>
      </c>
      <c r="M466" s="8">
        <f t="shared" si="23"/>
        <v>4.66</v>
      </c>
      <c r="N466" s="35">
        <f t="shared" si="24"/>
        <v>423.63636363636363</v>
      </c>
      <c r="O466" s="35">
        <f t="shared" si="25"/>
        <v>6</v>
      </c>
      <c r="P466" s="35">
        <f t="shared" si="27"/>
        <v>70.606060606060609</v>
      </c>
      <c r="Q466" s="35">
        <f t="shared" si="26"/>
        <v>11</v>
      </c>
      <c r="R466" s="8">
        <v>10</v>
      </c>
      <c r="S466" s="8">
        <f t="shared" si="20"/>
        <v>1</v>
      </c>
      <c r="T466" s="7"/>
      <c r="U466" s="7"/>
      <c r="V466" s="8"/>
      <c r="W466" s="8"/>
      <c r="X466" s="8"/>
      <c r="Y466" s="8"/>
      <c r="Z466" s="8"/>
    </row>
    <row r="467" spans="3:26" ht="15" customHeight="1" x14ac:dyDescent="0.25">
      <c r="C467" s="15" t="s">
        <v>25</v>
      </c>
      <c r="D467" s="5">
        <v>3</v>
      </c>
      <c r="E467" s="6">
        <v>13</v>
      </c>
      <c r="F467" s="6">
        <f t="shared" si="28"/>
        <v>27</v>
      </c>
      <c r="G467" s="16">
        <v>45216</v>
      </c>
      <c r="H467" s="8">
        <v>1.56</v>
      </c>
      <c r="I467" s="35">
        <f t="shared" si="21"/>
        <v>173.33333333333334</v>
      </c>
      <c r="J467" s="35">
        <f t="shared" si="22"/>
        <v>28.888888888888889</v>
      </c>
      <c r="K467" s="6">
        <v>3.3079999999999998</v>
      </c>
      <c r="L467" s="8">
        <v>6.2119999999999997</v>
      </c>
      <c r="M467" s="8">
        <f t="shared" si="23"/>
        <v>3.9130000000000003</v>
      </c>
      <c r="N467" s="35">
        <f t="shared" si="24"/>
        <v>434.77777777777783</v>
      </c>
      <c r="O467" s="35">
        <f t="shared" si="25"/>
        <v>6</v>
      </c>
      <c r="P467" s="35">
        <f t="shared" si="27"/>
        <v>72.462962962962976</v>
      </c>
      <c r="Q467" s="35">
        <f t="shared" si="26"/>
        <v>9</v>
      </c>
      <c r="R467" s="8">
        <v>9</v>
      </c>
      <c r="S467" s="8">
        <f t="shared" si="20"/>
        <v>0</v>
      </c>
      <c r="T467" s="7"/>
      <c r="U467" s="7"/>
      <c r="V467" s="8"/>
      <c r="W467" s="8"/>
      <c r="X467" s="8"/>
      <c r="Y467" s="8"/>
      <c r="Z467" s="8"/>
    </row>
    <row r="468" spans="3:26" ht="15" customHeight="1" x14ac:dyDescent="0.25">
      <c r="C468" s="15" t="s">
        <v>25</v>
      </c>
      <c r="D468" s="5">
        <v>4</v>
      </c>
      <c r="E468" s="6">
        <v>13</v>
      </c>
      <c r="F468" s="6">
        <f t="shared" si="28"/>
        <v>27</v>
      </c>
      <c r="G468" s="16">
        <v>45216</v>
      </c>
      <c r="H468" s="8">
        <v>1.341</v>
      </c>
      <c r="I468" s="35">
        <f t="shared" si="21"/>
        <v>134.1</v>
      </c>
      <c r="J468" s="35">
        <f t="shared" si="22"/>
        <v>22.349999999999998</v>
      </c>
      <c r="K468" s="6">
        <v>5.5350000000000001</v>
      </c>
      <c r="L468" s="8">
        <v>6.3330000000000002</v>
      </c>
      <c r="M468" s="8">
        <f t="shared" si="23"/>
        <v>2.9480000000000004</v>
      </c>
      <c r="N468" s="35">
        <f t="shared" si="24"/>
        <v>294.80000000000007</v>
      </c>
      <c r="O468" s="35">
        <f t="shared" si="25"/>
        <v>6</v>
      </c>
      <c r="P468" s="35">
        <f t="shared" si="27"/>
        <v>49.133333333333347</v>
      </c>
      <c r="Q468" s="35">
        <f t="shared" si="26"/>
        <v>10</v>
      </c>
      <c r="R468" s="8">
        <v>10</v>
      </c>
      <c r="S468" s="8">
        <f t="shared" si="20"/>
        <v>0</v>
      </c>
      <c r="T468" s="7"/>
      <c r="U468" s="7"/>
      <c r="V468" s="8"/>
      <c r="W468" s="8"/>
      <c r="X468" s="8"/>
      <c r="Y468" s="8"/>
      <c r="Z468" s="8"/>
    </row>
    <row r="469" spans="3:26" ht="15" customHeight="1" x14ac:dyDescent="0.25">
      <c r="C469" s="15" t="s">
        <v>25</v>
      </c>
      <c r="D469" s="5">
        <v>5</v>
      </c>
      <c r="E469" s="6">
        <v>13</v>
      </c>
      <c r="F469" s="6">
        <f t="shared" si="28"/>
        <v>27</v>
      </c>
      <c r="G469" s="16">
        <v>45216</v>
      </c>
      <c r="H469" s="8">
        <v>1.66</v>
      </c>
      <c r="I469" s="35">
        <f t="shared" si="21"/>
        <v>165.99999999999997</v>
      </c>
      <c r="J469" s="35">
        <f t="shared" si="22"/>
        <v>27.666666666666661</v>
      </c>
      <c r="K469" s="6">
        <v>3.4689999999999999</v>
      </c>
      <c r="L469" s="8">
        <v>6.4960000000000004</v>
      </c>
      <c r="M469" s="8">
        <f t="shared" si="23"/>
        <v>3.6759999999999997</v>
      </c>
      <c r="N469" s="35">
        <f t="shared" si="24"/>
        <v>367.59999999999997</v>
      </c>
      <c r="O469" s="35">
        <f t="shared" si="25"/>
        <v>6</v>
      </c>
      <c r="P469" s="35">
        <f t="shared" si="27"/>
        <v>61.266666666666659</v>
      </c>
      <c r="Q469" s="35">
        <f t="shared" si="26"/>
        <v>10</v>
      </c>
      <c r="R469" s="8">
        <v>9</v>
      </c>
      <c r="S469" s="8">
        <f t="shared" si="20"/>
        <v>0</v>
      </c>
      <c r="T469" s="7"/>
      <c r="U469" s="7"/>
      <c r="V469" s="8"/>
      <c r="W469" s="8"/>
      <c r="X469" s="8"/>
      <c r="Y469" s="8"/>
      <c r="Z469" s="8"/>
    </row>
    <row r="470" spans="3:26" ht="15" customHeight="1" x14ac:dyDescent="0.25">
      <c r="C470" s="15" t="s">
        <v>26</v>
      </c>
      <c r="D470" s="5">
        <v>1</v>
      </c>
      <c r="E470" s="6">
        <v>13</v>
      </c>
      <c r="F470" s="6">
        <f t="shared" si="28"/>
        <v>27</v>
      </c>
      <c r="G470" s="16">
        <v>45216</v>
      </c>
      <c r="H470" s="8">
        <v>3.24</v>
      </c>
      <c r="I470" s="35">
        <f t="shared" si="21"/>
        <v>170.5263157894737</v>
      </c>
      <c r="J470" s="35">
        <f t="shared" si="22"/>
        <v>28.421052631578949</v>
      </c>
      <c r="K470" s="6">
        <v>2.6930000000000001</v>
      </c>
      <c r="L470" s="8">
        <v>7.069</v>
      </c>
      <c r="M470" s="8">
        <f t="shared" si="23"/>
        <v>7.1440000000000001</v>
      </c>
      <c r="N470" s="35">
        <f t="shared" si="24"/>
        <v>376</v>
      </c>
      <c r="O470" s="35">
        <f t="shared" si="25"/>
        <v>6</v>
      </c>
      <c r="P470" s="35">
        <f t="shared" si="27"/>
        <v>62.666666666666664</v>
      </c>
      <c r="Q470" s="35">
        <f t="shared" si="26"/>
        <v>19</v>
      </c>
      <c r="R470" s="8">
        <v>17</v>
      </c>
      <c r="S470" s="8">
        <f t="shared" si="20"/>
        <v>1</v>
      </c>
      <c r="T470" s="7"/>
      <c r="U470" s="7"/>
      <c r="V470" s="8"/>
      <c r="W470" s="8"/>
      <c r="X470" s="8"/>
      <c r="Y470" s="8"/>
      <c r="Z470" s="8"/>
    </row>
    <row r="471" spans="3:26" ht="15" customHeight="1" x14ac:dyDescent="0.25">
      <c r="C471" s="15" t="s">
        <v>26</v>
      </c>
      <c r="D471" s="5">
        <v>2</v>
      </c>
      <c r="E471" s="6">
        <v>13</v>
      </c>
      <c r="F471" s="6">
        <f t="shared" si="28"/>
        <v>27</v>
      </c>
      <c r="G471" s="16">
        <v>45216</v>
      </c>
      <c r="H471" s="8">
        <v>2.27</v>
      </c>
      <c r="I471" s="35">
        <f t="shared" si="21"/>
        <v>119.47368421052632</v>
      </c>
      <c r="J471" s="35">
        <f t="shared" si="22"/>
        <v>19.912280701754387</v>
      </c>
      <c r="K471" s="6">
        <v>2.3759999999999999</v>
      </c>
      <c r="L471" s="8">
        <v>8.61</v>
      </c>
      <c r="M471" s="8">
        <f t="shared" si="23"/>
        <v>4.7520000000000007</v>
      </c>
      <c r="N471" s="35">
        <f t="shared" si="24"/>
        <v>250.10526315789477</v>
      </c>
      <c r="O471" s="35">
        <f t="shared" si="25"/>
        <v>6</v>
      </c>
      <c r="P471" s="35">
        <f t="shared" si="27"/>
        <v>41.684210526315795</v>
      </c>
      <c r="Q471" s="35">
        <f t="shared" si="26"/>
        <v>19</v>
      </c>
      <c r="R471" s="8">
        <v>16</v>
      </c>
      <c r="S471" s="8">
        <f t="shared" si="20"/>
        <v>1</v>
      </c>
      <c r="T471" s="7"/>
      <c r="U471" s="7"/>
      <c r="V471" s="8"/>
      <c r="W471" s="8"/>
      <c r="X471" s="8"/>
      <c r="Y471" s="8"/>
      <c r="Z471" s="8"/>
    </row>
    <row r="472" spans="3:26" ht="15" customHeight="1" x14ac:dyDescent="0.25">
      <c r="C472" s="17" t="s">
        <v>26</v>
      </c>
      <c r="D472" s="9">
        <v>3</v>
      </c>
      <c r="E472" s="11">
        <v>13</v>
      </c>
      <c r="F472" s="11">
        <f t="shared" si="28"/>
        <v>27</v>
      </c>
      <c r="G472" s="18">
        <v>45216</v>
      </c>
      <c r="H472" s="10">
        <v>2.23</v>
      </c>
      <c r="I472" s="36">
        <f t="shared" si="21"/>
        <v>131.17647058823528</v>
      </c>
      <c r="J472" s="36">
        <f t="shared" si="22"/>
        <v>21.862745098039213</v>
      </c>
      <c r="K472" s="11">
        <v>2.73</v>
      </c>
      <c r="L472" s="10">
        <v>7.3090000000000002</v>
      </c>
      <c r="M472" s="10">
        <f t="shared" si="23"/>
        <v>4.8840000000000003</v>
      </c>
      <c r="N472" s="36">
        <f t="shared" si="24"/>
        <v>287.29411764705884</v>
      </c>
      <c r="O472" s="36">
        <f t="shared" si="25"/>
        <v>6</v>
      </c>
      <c r="P472" s="36">
        <f>N472/O472</f>
        <v>47.882352941176471</v>
      </c>
      <c r="Q472" s="36">
        <f t="shared" si="26"/>
        <v>17</v>
      </c>
      <c r="R472" s="10">
        <v>15</v>
      </c>
      <c r="S472" s="10">
        <f t="shared" si="20"/>
        <v>1</v>
      </c>
      <c r="T472" s="12"/>
      <c r="U472" s="12"/>
      <c r="V472" s="10"/>
      <c r="W472" s="10"/>
      <c r="X472" s="10"/>
      <c r="Y472" s="10"/>
      <c r="Z472" s="10"/>
    </row>
    <row r="473" spans="3:26" ht="15" customHeight="1" x14ac:dyDescent="0.25">
      <c r="C473" s="19" t="s">
        <v>17</v>
      </c>
      <c r="D473" s="20">
        <v>1</v>
      </c>
      <c r="E473" s="21">
        <v>14</v>
      </c>
      <c r="F473" s="21">
        <f t="shared" si="28"/>
        <v>28</v>
      </c>
      <c r="G473" s="22">
        <v>45217</v>
      </c>
      <c r="H473" s="21"/>
      <c r="I473" s="32"/>
      <c r="J473" s="32"/>
      <c r="K473" s="21"/>
      <c r="L473" s="21"/>
      <c r="M473" s="21"/>
      <c r="N473" s="32"/>
      <c r="O473" s="32"/>
      <c r="P473" s="32"/>
      <c r="Q473" s="32"/>
      <c r="R473" s="21">
        <v>6</v>
      </c>
      <c r="S473" s="21">
        <f t="shared" si="20"/>
        <v>0</v>
      </c>
      <c r="T473" s="29"/>
      <c r="U473" s="29"/>
      <c r="V473" s="30"/>
      <c r="W473" s="30"/>
      <c r="X473" s="30"/>
      <c r="Y473" s="30"/>
      <c r="Z473" s="30"/>
    </row>
    <row r="474" spans="3:26" ht="15" customHeight="1" x14ac:dyDescent="0.25">
      <c r="C474" s="19" t="s">
        <v>17</v>
      </c>
      <c r="D474" s="20">
        <v>2</v>
      </c>
      <c r="E474" s="21">
        <v>14</v>
      </c>
      <c r="F474" s="21">
        <f t="shared" si="28"/>
        <v>28</v>
      </c>
      <c r="G474" s="22">
        <v>45217</v>
      </c>
      <c r="H474" s="21"/>
      <c r="I474" s="32"/>
      <c r="J474" s="32"/>
      <c r="K474" s="21"/>
      <c r="L474" s="21"/>
      <c r="M474" s="21"/>
      <c r="N474" s="32"/>
      <c r="O474" s="32"/>
      <c r="P474" s="32"/>
      <c r="Q474" s="32"/>
      <c r="R474" s="21">
        <v>5</v>
      </c>
      <c r="S474" s="21">
        <f t="shared" si="20"/>
        <v>0</v>
      </c>
      <c r="T474" s="29"/>
      <c r="U474" s="29"/>
      <c r="V474" s="30"/>
      <c r="W474" s="30"/>
      <c r="X474" s="30"/>
      <c r="Y474" s="30"/>
      <c r="Z474" s="30"/>
    </row>
    <row r="475" spans="3:26" ht="15" customHeight="1" x14ac:dyDescent="0.25">
      <c r="C475" s="19" t="s">
        <v>17</v>
      </c>
      <c r="D475" s="20">
        <v>3</v>
      </c>
      <c r="E475" s="21">
        <v>14</v>
      </c>
      <c r="F475" s="21">
        <f t="shared" si="28"/>
        <v>28</v>
      </c>
      <c r="G475" s="22">
        <v>45217</v>
      </c>
      <c r="H475" s="21"/>
      <c r="I475" s="32"/>
      <c r="J475" s="32"/>
      <c r="K475" s="21"/>
      <c r="L475" s="21"/>
      <c r="M475" s="21"/>
      <c r="N475" s="32"/>
      <c r="O475" s="32"/>
      <c r="P475" s="32"/>
      <c r="Q475" s="32"/>
      <c r="R475" s="21">
        <v>5</v>
      </c>
      <c r="S475" s="21">
        <f t="shared" si="20"/>
        <v>0</v>
      </c>
      <c r="T475" s="29"/>
      <c r="U475" s="29"/>
      <c r="V475" s="30"/>
      <c r="W475" s="30"/>
      <c r="X475" s="30"/>
      <c r="Y475" s="30"/>
      <c r="Z475" s="30"/>
    </row>
    <row r="476" spans="3:26" ht="15" customHeight="1" x14ac:dyDescent="0.25">
      <c r="C476" s="19" t="s">
        <v>17</v>
      </c>
      <c r="D476" s="20">
        <v>4</v>
      </c>
      <c r="E476" s="21">
        <v>14</v>
      </c>
      <c r="F476" s="21">
        <f t="shared" si="28"/>
        <v>28</v>
      </c>
      <c r="G476" s="22">
        <v>45217</v>
      </c>
      <c r="H476" s="21"/>
      <c r="I476" s="32"/>
      <c r="J476" s="32"/>
      <c r="K476" s="21"/>
      <c r="L476" s="21"/>
      <c r="M476" s="21"/>
      <c r="N476" s="32"/>
      <c r="O476" s="32"/>
      <c r="P476" s="32"/>
      <c r="Q476" s="32"/>
      <c r="R476" s="21">
        <v>4</v>
      </c>
      <c r="S476" s="21">
        <f t="shared" si="20"/>
        <v>0</v>
      </c>
      <c r="T476" s="29"/>
      <c r="U476" s="29"/>
      <c r="V476" s="30"/>
      <c r="W476" s="30"/>
      <c r="X476" s="30"/>
      <c r="Y476" s="30"/>
      <c r="Z476" s="30"/>
    </row>
    <row r="477" spans="3:26" ht="15" customHeight="1" x14ac:dyDescent="0.25">
      <c r="C477" s="19" t="s">
        <v>17</v>
      </c>
      <c r="D477" s="20">
        <v>5</v>
      </c>
      <c r="E477" s="21">
        <v>14</v>
      </c>
      <c r="F477" s="21">
        <f t="shared" si="28"/>
        <v>28</v>
      </c>
      <c r="G477" s="22">
        <v>45217</v>
      </c>
      <c r="H477" s="21"/>
      <c r="I477" s="32"/>
      <c r="J477" s="32"/>
      <c r="K477" s="21"/>
      <c r="L477" s="21"/>
      <c r="M477" s="21"/>
      <c r="N477" s="32"/>
      <c r="O477" s="32"/>
      <c r="P477" s="32"/>
      <c r="Q477" s="32"/>
      <c r="R477" s="21">
        <v>6</v>
      </c>
      <c r="S477" s="21">
        <f t="shared" si="20"/>
        <v>1</v>
      </c>
      <c r="T477" s="29"/>
      <c r="U477" s="29"/>
      <c r="V477" s="30"/>
      <c r="W477" s="30"/>
      <c r="X477" s="30"/>
      <c r="Y477" s="30"/>
      <c r="Z477" s="30"/>
    </row>
    <row r="478" spans="3:26" ht="15" customHeight="1" x14ac:dyDescent="0.25">
      <c r="C478" s="19" t="s">
        <v>17</v>
      </c>
      <c r="D478" s="20">
        <v>6</v>
      </c>
      <c r="E478" s="21">
        <v>14</v>
      </c>
      <c r="F478" s="21">
        <f t="shared" si="28"/>
        <v>28</v>
      </c>
      <c r="G478" s="22">
        <v>45217</v>
      </c>
      <c r="H478" s="21"/>
      <c r="I478" s="32"/>
      <c r="J478" s="32"/>
      <c r="K478" s="21"/>
      <c r="L478" s="21"/>
      <c r="M478" s="21"/>
      <c r="N478" s="32"/>
      <c r="O478" s="32"/>
      <c r="P478" s="32"/>
      <c r="Q478" s="32"/>
      <c r="R478" s="21">
        <v>7</v>
      </c>
      <c r="S478" s="21">
        <f t="shared" si="20"/>
        <v>0</v>
      </c>
      <c r="T478" s="29"/>
      <c r="U478" s="29"/>
      <c r="V478" s="30"/>
      <c r="W478" s="30"/>
      <c r="X478" s="30"/>
      <c r="Y478" s="30"/>
      <c r="Z478" s="30"/>
    </row>
    <row r="479" spans="3:26" ht="15" customHeight="1" x14ac:dyDescent="0.25">
      <c r="C479" s="19" t="s">
        <v>17</v>
      </c>
      <c r="D479" s="20">
        <v>7</v>
      </c>
      <c r="E479" s="21">
        <v>14</v>
      </c>
      <c r="F479" s="21">
        <f t="shared" si="28"/>
        <v>28</v>
      </c>
      <c r="G479" s="22">
        <v>45217</v>
      </c>
      <c r="H479" s="21"/>
      <c r="I479" s="32"/>
      <c r="J479" s="32"/>
      <c r="K479" s="21"/>
      <c r="L479" s="21"/>
      <c r="M479" s="21"/>
      <c r="N479" s="32"/>
      <c r="O479" s="32"/>
      <c r="P479" s="32"/>
      <c r="Q479" s="32"/>
      <c r="R479" s="21">
        <v>6</v>
      </c>
      <c r="S479" s="21">
        <f t="shared" si="20"/>
        <v>0</v>
      </c>
      <c r="T479" s="29"/>
      <c r="U479" s="29"/>
      <c r="V479" s="30"/>
      <c r="W479" s="30"/>
      <c r="X479" s="30"/>
      <c r="Y479" s="30"/>
      <c r="Z479" s="30"/>
    </row>
    <row r="480" spans="3:26" ht="15" customHeight="1" x14ac:dyDescent="0.25">
      <c r="C480" s="19" t="s">
        <v>17</v>
      </c>
      <c r="D480" s="20">
        <v>8</v>
      </c>
      <c r="E480" s="21">
        <v>14</v>
      </c>
      <c r="F480" s="21">
        <f t="shared" si="28"/>
        <v>28</v>
      </c>
      <c r="G480" s="22">
        <v>45217</v>
      </c>
      <c r="H480" s="21"/>
      <c r="I480" s="33"/>
      <c r="J480" s="33"/>
      <c r="K480" s="21"/>
      <c r="L480" s="21"/>
      <c r="M480" s="21"/>
      <c r="N480" s="32"/>
      <c r="O480" s="32"/>
      <c r="P480" s="32"/>
      <c r="Q480" s="32"/>
      <c r="R480" s="21">
        <v>5</v>
      </c>
      <c r="S480" s="21">
        <f t="shared" si="20"/>
        <v>0</v>
      </c>
      <c r="T480" s="29"/>
      <c r="U480" s="29"/>
      <c r="V480" s="30"/>
      <c r="W480" s="30"/>
      <c r="X480" s="30"/>
      <c r="Y480" s="30"/>
      <c r="Z480" s="30"/>
    </row>
    <row r="481" spans="3:26" ht="15" customHeight="1" x14ac:dyDescent="0.25">
      <c r="C481" s="19" t="s">
        <v>17</v>
      </c>
      <c r="D481" s="20">
        <v>9</v>
      </c>
      <c r="E481" s="21">
        <v>14</v>
      </c>
      <c r="F481" s="21">
        <f t="shared" si="28"/>
        <v>28</v>
      </c>
      <c r="G481" s="22">
        <v>45217</v>
      </c>
      <c r="H481" s="21"/>
      <c r="I481" s="33"/>
      <c r="J481" s="33"/>
      <c r="K481" s="21"/>
      <c r="L481" s="21"/>
      <c r="M481" s="21"/>
      <c r="N481" s="32"/>
      <c r="O481" s="32"/>
      <c r="P481" s="32"/>
      <c r="Q481" s="32"/>
      <c r="R481" s="21">
        <v>7</v>
      </c>
      <c r="S481" s="21">
        <f t="shared" si="20"/>
        <v>0</v>
      </c>
      <c r="T481" s="29"/>
      <c r="U481" s="29"/>
      <c r="V481" s="30"/>
      <c r="W481" s="30"/>
      <c r="X481" s="30"/>
      <c r="Y481" s="30"/>
      <c r="Z481" s="30"/>
    </row>
    <row r="482" spans="3:26" ht="15" customHeight="1" x14ac:dyDescent="0.25">
      <c r="C482" s="19" t="s">
        <v>17</v>
      </c>
      <c r="D482" s="20">
        <v>10</v>
      </c>
      <c r="E482" s="21">
        <v>14</v>
      </c>
      <c r="F482" s="21">
        <f t="shared" si="28"/>
        <v>28</v>
      </c>
      <c r="G482" s="22">
        <v>45217</v>
      </c>
      <c r="H482" s="21"/>
      <c r="I482" s="33"/>
      <c r="J482" s="33"/>
      <c r="K482" s="21"/>
      <c r="L482" s="21"/>
      <c r="M482" s="21"/>
      <c r="N482" s="32"/>
      <c r="O482" s="32"/>
      <c r="P482" s="32"/>
      <c r="Q482" s="32"/>
      <c r="R482" s="21">
        <v>6</v>
      </c>
      <c r="S482" s="21">
        <f t="shared" si="20"/>
        <v>0</v>
      </c>
      <c r="T482" s="29"/>
      <c r="U482" s="29"/>
      <c r="V482" s="30"/>
      <c r="W482" s="30"/>
      <c r="X482" s="30"/>
      <c r="Y482" s="30"/>
      <c r="Z482" s="30"/>
    </row>
    <row r="483" spans="3:26" ht="15" customHeight="1" x14ac:dyDescent="0.25">
      <c r="C483" s="19" t="s">
        <v>18</v>
      </c>
      <c r="D483" s="20">
        <v>1</v>
      </c>
      <c r="E483" s="21">
        <v>14</v>
      </c>
      <c r="F483" s="21">
        <f t="shared" si="28"/>
        <v>28</v>
      </c>
      <c r="G483" s="22">
        <v>45217</v>
      </c>
      <c r="H483" s="21"/>
      <c r="I483" s="33"/>
      <c r="J483" s="33"/>
      <c r="K483" s="21"/>
      <c r="L483" s="21"/>
      <c r="M483" s="21"/>
      <c r="N483" s="32"/>
      <c r="O483" s="32"/>
      <c r="P483" s="32"/>
      <c r="Q483" s="32"/>
      <c r="R483" s="21">
        <v>9</v>
      </c>
      <c r="S483" s="21">
        <f t="shared" si="20"/>
        <v>0</v>
      </c>
      <c r="T483" s="29"/>
      <c r="U483" s="29"/>
      <c r="V483" s="30"/>
      <c r="W483" s="30"/>
      <c r="X483" s="30"/>
      <c r="Y483" s="30"/>
      <c r="Z483" s="30"/>
    </row>
    <row r="484" spans="3:26" ht="15" customHeight="1" x14ac:dyDescent="0.25">
      <c r="C484" s="19" t="s">
        <v>18</v>
      </c>
      <c r="D484" s="20">
        <v>2</v>
      </c>
      <c r="E484" s="21">
        <v>14</v>
      </c>
      <c r="F484" s="21">
        <f t="shared" si="28"/>
        <v>28</v>
      </c>
      <c r="G484" s="22">
        <v>45217</v>
      </c>
      <c r="H484" s="21"/>
      <c r="I484" s="33"/>
      <c r="J484" s="33"/>
      <c r="K484" s="21"/>
      <c r="L484" s="21"/>
      <c r="M484" s="21"/>
      <c r="N484" s="32"/>
      <c r="O484" s="32"/>
      <c r="P484" s="32"/>
      <c r="Q484" s="32"/>
      <c r="R484" s="21">
        <v>8</v>
      </c>
      <c r="S484" s="21">
        <f t="shared" si="20"/>
        <v>0</v>
      </c>
      <c r="T484" s="29"/>
      <c r="U484" s="29"/>
      <c r="V484" s="30"/>
      <c r="W484" s="30"/>
      <c r="X484" s="30"/>
      <c r="Y484" s="30"/>
      <c r="Z484" s="30"/>
    </row>
    <row r="485" spans="3:26" ht="15" customHeight="1" x14ac:dyDescent="0.25">
      <c r="C485" s="19" t="s">
        <v>18</v>
      </c>
      <c r="D485" s="20">
        <v>3</v>
      </c>
      <c r="E485" s="21">
        <v>14</v>
      </c>
      <c r="F485" s="21">
        <f t="shared" si="28"/>
        <v>28</v>
      </c>
      <c r="G485" s="22">
        <v>45217</v>
      </c>
      <c r="H485" s="30"/>
      <c r="I485" s="33"/>
      <c r="J485" s="33"/>
      <c r="K485" s="21"/>
      <c r="L485" s="30"/>
      <c r="M485" s="30"/>
      <c r="N485" s="33"/>
      <c r="O485" s="33"/>
      <c r="P485" s="33"/>
      <c r="Q485" s="33"/>
      <c r="R485" s="30">
        <v>12</v>
      </c>
      <c r="S485" s="30">
        <f t="shared" si="20"/>
        <v>0</v>
      </c>
      <c r="T485" s="29"/>
      <c r="U485" s="29"/>
      <c r="V485" s="30"/>
      <c r="W485" s="30"/>
      <c r="X485" s="30"/>
      <c r="Y485" s="30"/>
      <c r="Z485" s="30"/>
    </row>
    <row r="486" spans="3:26" ht="15" customHeight="1" x14ac:dyDescent="0.25">
      <c r="C486" s="19" t="s">
        <v>18</v>
      </c>
      <c r="D486" s="20">
        <v>4</v>
      </c>
      <c r="E486" s="21">
        <v>14</v>
      </c>
      <c r="F486" s="21">
        <f t="shared" si="28"/>
        <v>28</v>
      </c>
      <c r="G486" s="22">
        <v>45217</v>
      </c>
      <c r="H486" s="30"/>
      <c r="I486" s="33"/>
      <c r="J486" s="33"/>
      <c r="K486" s="21"/>
      <c r="L486" s="30"/>
      <c r="M486" s="30"/>
      <c r="N486" s="33"/>
      <c r="O486" s="33"/>
      <c r="P486" s="33"/>
      <c r="Q486" s="33"/>
      <c r="R486" s="30">
        <v>11</v>
      </c>
      <c r="S486" s="30">
        <f t="shared" si="20"/>
        <v>0</v>
      </c>
      <c r="T486" s="29"/>
      <c r="U486" s="29"/>
      <c r="V486" s="30"/>
      <c r="W486" s="30"/>
      <c r="X486" s="30"/>
      <c r="Y486" s="30"/>
      <c r="Z486" s="30"/>
    </row>
    <row r="487" spans="3:26" ht="15" customHeight="1" x14ac:dyDescent="0.25">
      <c r="C487" s="19" t="s">
        <v>18</v>
      </c>
      <c r="D487" s="20">
        <v>5</v>
      </c>
      <c r="E487" s="21">
        <v>14</v>
      </c>
      <c r="F487" s="21">
        <f t="shared" si="28"/>
        <v>28</v>
      </c>
      <c r="G487" s="22">
        <v>45217</v>
      </c>
      <c r="H487" s="30"/>
      <c r="I487" s="33"/>
      <c r="J487" s="33"/>
      <c r="K487" s="21"/>
      <c r="L487" s="30"/>
      <c r="M487" s="30"/>
      <c r="N487" s="33"/>
      <c r="O487" s="33"/>
      <c r="P487" s="33"/>
      <c r="Q487" s="33"/>
      <c r="R487" s="30">
        <v>11</v>
      </c>
      <c r="S487" s="30">
        <f t="shared" si="20"/>
        <v>0</v>
      </c>
      <c r="T487" s="29"/>
      <c r="U487" s="29"/>
      <c r="V487" s="30"/>
      <c r="W487" s="30"/>
      <c r="X487" s="30"/>
      <c r="Y487" s="30"/>
      <c r="Z487" s="30"/>
    </row>
    <row r="488" spans="3:26" ht="15" customHeight="1" x14ac:dyDescent="0.25">
      <c r="C488" s="19" t="s">
        <v>20</v>
      </c>
      <c r="D488" s="20">
        <v>1</v>
      </c>
      <c r="E488" s="21">
        <v>14</v>
      </c>
      <c r="F488" s="21">
        <f t="shared" si="28"/>
        <v>28</v>
      </c>
      <c r="G488" s="22">
        <v>45217</v>
      </c>
      <c r="H488" s="30"/>
      <c r="I488" s="33"/>
      <c r="J488" s="33"/>
      <c r="K488" s="21"/>
      <c r="L488" s="30"/>
      <c r="M488" s="30"/>
      <c r="N488" s="33"/>
      <c r="O488" s="33"/>
      <c r="P488" s="33"/>
      <c r="Q488" s="33"/>
      <c r="R488" s="30">
        <v>12</v>
      </c>
      <c r="S488" s="30">
        <f t="shared" si="20"/>
        <v>0</v>
      </c>
      <c r="T488" s="29"/>
      <c r="U488" s="29"/>
      <c r="V488" s="30"/>
      <c r="W488" s="30"/>
      <c r="X488" s="30"/>
      <c r="Y488" s="30"/>
      <c r="Z488" s="30"/>
    </row>
    <row r="489" spans="3:26" ht="15" customHeight="1" x14ac:dyDescent="0.25">
      <c r="C489" s="19" t="s">
        <v>20</v>
      </c>
      <c r="D489" s="20">
        <v>2</v>
      </c>
      <c r="E489" s="21">
        <v>14</v>
      </c>
      <c r="F489" s="21">
        <f t="shared" si="28"/>
        <v>28</v>
      </c>
      <c r="G489" s="22">
        <v>45217</v>
      </c>
      <c r="H489" s="30"/>
      <c r="I489" s="33"/>
      <c r="J489" s="33"/>
      <c r="K489" s="21"/>
      <c r="L489" s="30"/>
      <c r="M489" s="30"/>
      <c r="N489" s="33"/>
      <c r="O489" s="33"/>
      <c r="P489" s="33"/>
      <c r="Q489" s="33"/>
      <c r="R489" s="30">
        <v>19</v>
      </c>
      <c r="S489" s="30">
        <f t="shared" ref="S489:S544" si="29">R453-R489</f>
        <v>0</v>
      </c>
      <c r="T489" s="29" t="s">
        <v>21</v>
      </c>
      <c r="U489" s="29"/>
      <c r="V489" s="30"/>
      <c r="W489" s="30"/>
      <c r="X489" s="30"/>
      <c r="Y489" s="30"/>
      <c r="Z489" s="30"/>
    </row>
    <row r="490" spans="3:26" ht="15" customHeight="1" x14ac:dyDescent="0.25">
      <c r="C490" s="19" t="s">
        <v>20</v>
      </c>
      <c r="D490" s="20">
        <v>3</v>
      </c>
      <c r="E490" s="21">
        <v>14</v>
      </c>
      <c r="F490" s="21">
        <f t="shared" si="28"/>
        <v>28</v>
      </c>
      <c r="G490" s="22">
        <v>45217</v>
      </c>
      <c r="H490" s="30"/>
      <c r="I490" s="33"/>
      <c r="J490" s="33"/>
      <c r="K490" s="21"/>
      <c r="L490" s="30"/>
      <c r="M490" s="30"/>
      <c r="N490" s="33"/>
      <c r="O490" s="33"/>
      <c r="P490" s="33"/>
      <c r="Q490" s="33"/>
      <c r="R490" s="30">
        <v>16</v>
      </c>
      <c r="S490" s="30">
        <f t="shared" si="29"/>
        <v>0</v>
      </c>
      <c r="T490" s="29"/>
      <c r="U490" s="29"/>
      <c r="V490" s="30"/>
      <c r="W490" s="30"/>
      <c r="X490" s="30"/>
      <c r="Y490" s="30"/>
      <c r="Z490" s="30"/>
    </row>
    <row r="491" spans="3:26" ht="15" customHeight="1" x14ac:dyDescent="0.25">
      <c r="C491" s="23" t="s">
        <v>24</v>
      </c>
      <c r="D491" s="24">
        <v>1</v>
      </c>
      <c r="E491" s="25">
        <v>14</v>
      </c>
      <c r="F491" s="25">
        <f t="shared" si="28"/>
        <v>28</v>
      </c>
      <c r="G491" s="26">
        <v>45217</v>
      </c>
      <c r="H491" s="27"/>
      <c r="I491" s="34"/>
      <c r="J491" s="34"/>
      <c r="K491" s="27"/>
      <c r="L491" s="27"/>
      <c r="M491" s="27"/>
      <c r="N491" s="34"/>
      <c r="O491" s="34"/>
      <c r="P491" s="34"/>
      <c r="Q491" s="34"/>
      <c r="R491" s="27">
        <v>6</v>
      </c>
      <c r="S491" s="27">
        <f t="shared" si="29"/>
        <v>0</v>
      </c>
      <c r="T491" s="28"/>
      <c r="U491" s="28"/>
      <c r="V491" s="27"/>
      <c r="W491" s="27"/>
      <c r="X491" s="27"/>
      <c r="Y491" s="27"/>
      <c r="Z491" s="27"/>
    </row>
    <row r="492" spans="3:26" ht="15" customHeight="1" x14ac:dyDescent="0.25">
      <c r="C492" s="15" t="s">
        <v>24</v>
      </c>
      <c r="D492" s="5">
        <v>2</v>
      </c>
      <c r="E492" s="6">
        <v>14</v>
      </c>
      <c r="F492" s="6">
        <f t="shared" si="28"/>
        <v>28</v>
      </c>
      <c r="G492" s="16">
        <v>45217</v>
      </c>
      <c r="H492" s="8"/>
      <c r="I492" s="35"/>
      <c r="J492" s="35"/>
      <c r="K492" s="6"/>
      <c r="L492" s="8"/>
      <c r="M492" s="8"/>
      <c r="N492" s="35"/>
      <c r="O492" s="35"/>
      <c r="P492" s="35"/>
      <c r="Q492" s="35"/>
      <c r="R492" s="8">
        <v>8</v>
      </c>
      <c r="S492" s="8">
        <f t="shared" si="29"/>
        <v>0</v>
      </c>
      <c r="T492" s="7"/>
      <c r="U492" s="7"/>
      <c r="V492" s="8"/>
      <c r="W492" s="8"/>
      <c r="X492" s="8"/>
      <c r="Y492" s="8"/>
      <c r="Z492" s="8"/>
    </row>
    <row r="493" spans="3:26" ht="15" customHeight="1" x14ac:dyDescent="0.25">
      <c r="C493" s="15" t="s">
        <v>24</v>
      </c>
      <c r="D493" s="5">
        <v>3</v>
      </c>
      <c r="E493" s="6">
        <v>14</v>
      </c>
      <c r="F493" s="6">
        <f t="shared" si="28"/>
        <v>28</v>
      </c>
      <c r="G493" s="16">
        <v>45217</v>
      </c>
      <c r="H493" s="8"/>
      <c r="I493" s="35"/>
      <c r="J493" s="35"/>
      <c r="K493" s="6"/>
      <c r="L493" s="8"/>
      <c r="M493" s="8"/>
      <c r="N493" s="35"/>
      <c r="O493" s="35"/>
      <c r="P493" s="35"/>
      <c r="Q493" s="35"/>
      <c r="R493" s="8">
        <v>5</v>
      </c>
      <c r="S493" s="8">
        <f t="shared" si="29"/>
        <v>0</v>
      </c>
      <c r="T493" s="7"/>
      <c r="U493" s="7"/>
      <c r="V493" s="8"/>
      <c r="W493" s="8"/>
      <c r="X493" s="8"/>
      <c r="Y493" s="8"/>
      <c r="Z493" s="8"/>
    </row>
    <row r="494" spans="3:26" ht="15" customHeight="1" x14ac:dyDescent="0.25">
      <c r="C494" s="15" t="s">
        <v>24</v>
      </c>
      <c r="D494" s="5">
        <v>4</v>
      </c>
      <c r="E494" s="6">
        <v>14</v>
      </c>
      <c r="F494" s="6">
        <f t="shared" si="28"/>
        <v>28</v>
      </c>
      <c r="G494" s="16">
        <v>45217</v>
      </c>
      <c r="H494" s="8"/>
      <c r="I494" s="35"/>
      <c r="J494" s="35"/>
      <c r="K494" s="6"/>
      <c r="L494" s="8"/>
      <c r="M494" s="8"/>
      <c r="N494" s="35"/>
      <c r="O494" s="35"/>
      <c r="P494" s="35"/>
      <c r="Q494" s="35"/>
      <c r="R494" s="8">
        <v>4</v>
      </c>
      <c r="S494" s="8">
        <f t="shared" si="29"/>
        <v>1</v>
      </c>
      <c r="T494" s="7" t="s">
        <v>21</v>
      </c>
      <c r="U494" s="7"/>
      <c r="V494" s="8"/>
      <c r="W494" s="8"/>
      <c r="X494" s="8"/>
      <c r="Y494" s="8"/>
      <c r="Z494" s="8"/>
    </row>
    <row r="495" spans="3:26" ht="15" customHeight="1" x14ac:dyDescent="0.25">
      <c r="C495" s="15" t="s">
        <v>24</v>
      </c>
      <c r="D495" s="5">
        <v>5</v>
      </c>
      <c r="E495" s="6">
        <v>14</v>
      </c>
      <c r="F495" s="6">
        <f t="shared" si="28"/>
        <v>28</v>
      </c>
      <c r="G495" s="16">
        <v>45217</v>
      </c>
      <c r="H495" s="8"/>
      <c r="I495" s="35"/>
      <c r="J495" s="35"/>
      <c r="K495" s="6"/>
      <c r="L495" s="8"/>
      <c r="M495" s="8"/>
      <c r="N495" s="35"/>
      <c r="O495" s="35"/>
      <c r="P495" s="35"/>
      <c r="Q495" s="35"/>
      <c r="R495" s="8">
        <v>4</v>
      </c>
      <c r="S495" s="8">
        <f t="shared" si="29"/>
        <v>0</v>
      </c>
      <c r="T495" s="7"/>
      <c r="U495" s="7"/>
      <c r="V495" s="8"/>
      <c r="W495" s="8"/>
      <c r="X495" s="8"/>
      <c r="Y495" s="8"/>
      <c r="Z495" s="8"/>
    </row>
    <row r="496" spans="3:26" ht="15" customHeight="1" x14ac:dyDescent="0.25">
      <c r="C496" s="15" t="s">
        <v>24</v>
      </c>
      <c r="D496" s="5">
        <v>6</v>
      </c>
      <c r="E496" s="6">
        <v>14</v>
      </c>
      <c r="F496" s="6">
        <f t="shared" si="28"/>
        <v>28</v>
      </c>
      <c r="G496" s="16">
        <v>45217</v>
      </c>
      <c r="H496" s="8"/>
      <c r="I496" s="35"/>
      <c r="J496" s="35"/>
      <c r="K496" s="6"/>
      <c r="L496" s="8"/>
      <c r="M496" s="8"/>
      <c r="N496" s="35"/>
      <c r="O496" s="35"/>
      <c r="P496" s="35"/>
      <c r="Q496" s="35"/>
      <c r="R496" s="8">
        <v>5</v>
      </c>
      <c r="S496" s="8">
        <f t="shared" si="29"/>
        <v>0</v>
      </c>
      <c r="T496" s="7"/>
      <c r="U496" s="7"/>
      <c r="V496" s="8"/>
      <c r="W496" s="8"/>
      <c r="X496" s="8"/>
      <c r="Y496" s="8"/>
      <c r="Z496" s="8"/>
    </row>
    <row r="497" spans="3:26" ht="15" customHeight="1" x14ac:dyDescent="0.25">
      <c r="C497" s="15" t="s">
        <v>24</v>
      </c>
      <c r="D497" s="5">
        <v>7</v>
      </c>
      <c r="E497" s="6">
        <v>14</v>
      </c>
      <c r="F497" s="6">
        <f t="shared" si="28"/>
        <v>28</v>
      </c>
      <c r="G497" s="16">
        <v>45217</v>
      </c>
      <c r="H497" s="8"/>
      <c r="I497" s="35"/>
      <c r="J497" s="35"/>
      <c r="K497" s="6"/>
      <c r="L497" s="8"/>
      <c r="M497" s="8"/>
      <c r="N497" s="35"/>
      <c r="O497" s="35"/>
      <c r="P497" s="35"/>
      <c r="Q497" s="35"/>
      <c r="R497" s="8">
        <v>8</v>
      </c>
      <c r="S497" s="8">
        <f t="shared" si="29"/>
        <v>0</v>
      </c>
      <c r="T497" s="7"/>
      <c r="U497" s="7"/>
      <c r="V497" s="8"/>
      <c r="W497" s="8"/>
      <c r="X497" s="8"/>
      <c r="Y497" s="8"/>
      <c r="Z497" s="8"/>
    </row>
    <row r="498" spans="3:26" ht="15" customHeight="1" x14ac:dyDescent="0.25">
      <c r="C498" s="15" t="s">
        <v>24</v>
      </c>
      <c r="D498" s="5">
        <v>8</v>
      </c>
      <c r="E498" s="6">
        <v>14</v>
      </c>
      <c r="F498" s="6">
        <f t="shared" si="28"/>
        <v>28</v>
      </c>
      <c r="G498" s="16">
        <v>45217</v>
      </c>
      <c r="H498" s="8"/>
      <c r="I498" s="35"/>
      <c r="J498" s="35"/>
      <c r="K498" s="6"/>
      <c r="L498" s="8"/>
      <c r="M498" s="8"/>
      <c r="N498" s="35"/>
      <c r="O498" s="35"/>
      <c r="P498" s="35"/>
      <c r="Q498" s="35"/>
      <c r="R498" s="8">
        <v>6</v>
      </c>
      <c r="S498" s="8">
        <f t="shared" si="29"/>
        <v>0</v>
      </c>
      <c r="T498" s="7" t="s">
        <v>21</v>
      </c>
      <c r="U498" s="7"/>
      <c r="V498" s="8"/>
      <c r="W498" s="8"/>
      <c r="X498" s="8"/>
      <c r="Y498" s="8"/>
      <c r="Z498" s="8"/>
    </row>
    <row r="499" spans="3:26" ht="15" customHeight="1" x14ac:dyDescent="0.25">
      <c r="C499" s="15" t="s">
        <v>24</v>
      </c>
      <c r="D499" s="5">
        <v>9</v>
      </c>
      <c r="E499" s="6">
        <v>14</v>
      </c>
      <c r="F499" s="6">
        <f t="shared" si="28"/>
        <v>28</v>
      </c>
      <c r="G499" s="16">
        <v>45217</v>
      </c>
      <c r="H499" s="8"/>
      <c r="I499" s="35"/>
      <c r="J499" s="35"/>
      <c r="K499" s="6"/>
      <c r="L499" s="8"/>
      <c r="M499" s="8"/>
      <c r="N499" s="35"/>
      <c r="O499" s="35"/>
      <c r="P499" s="35"/>
      <c r="Q499" s="35"/>
      <c r="R499" s="8">
        <v>7</v>
      </c>
      <c r="S499" s="8">
        <f t="shared" si="29"/>
        <v>0</v>
      </c>
      <c r="T499" s="7"/>
      <c r="U499" s="7"/>
      <c r="V499" s="8"/>
      <c r="W499" s="8"/>
      <c r="X499" s="8"/>
      <c r="Y499" s="8"/>
      <c r="Z499" s="8"/>
    </row>
    <row r="500" spans="3:26" ht="15" customHeight="1" x14ac:dyDescent="0.25">
      <c r="C500" s="15" t="s">
        <v>24</v>
      </c>
      <c r="D500" s="5">
        <v>10</v>
      </c>
      <c r="E500" s="6">
        <v>14</v>
      </c>
      <c r="F500" s="6">
        <f t="shared" si="28"/>
        <v>28</v>
      </c>
      <c r="G500" s="16">
        <v>45217</v>
      </c>
      <c r="H500" s="8"/>
      <c r="I500" s="35"/>
      <c r="J500" s="35"/>
      <c r="K500" s="6"/>
      <c r="L500" s="8"/>
      <c r="M500" s="8"/>
      <c r="N500" s="35"/>
      <c r="O500" s="35"/>
      <c r="P500" s="35"/>
      <c r="Q500" s="35"/>
      <c r="R500" s="8">
        <v>7</v>
      </c>
      <c r="S500" s="8">
        <f t="shared" si="29"/>
        <v>0</v>
      </c>
      <c r="T500" s="7"/>
      <c r="U500" s="7"/>
      <c r="V500" s="8"/>
      <c r="W500" s="8"/>
      <c r="X500" s="8"/>
      <c r="Y500" s="8"/>
      <c r="Z500" s="8"/>
    </row>
    <row r="501" spans="3:26" ht="15" customHeight="1" x14ac:dyDescent="0.25">
      <c r="C501" s="15" t="s">
        <v>25</v>
      </c>
      <c r="D501" s="5">
        <v>1</v>
      </c>
      <c r="E501" s="6">
        <v>14</v>
      </c>
      <c r="F501" s="6">
        <f t="shared" si="28"/>
        <v>28</v>
      </c>
      <c r="G501" s="16">
        <v>45217</v>
      </c>
      <c r="H501" s="8"/>
      <c r="I501" s="35"/>
      <c r="J501" s="35"/>
      <c r="K501" s="6"/>
      <c r="L501" s="6"/>
      <c r="M501" s="8"/>
      <c r="N501" s="35"/>
      <c r="O501" s="35"/>
      <c r="P501" s="35"/>
      <c r="Q501" s="35"/>
      <c r="R501" s="8">
        <v>8</v>
      </c>
      <c r="S501" s="8">
        <f t="shared" si="29"/>
        <v>0</v>
      </c>
      <c r="T501" s="7"/>
      <c r="U501" s="7"/>
      <c r="V501" s="8"/>
      <c r="W501" s="8"/>
      <c r="X501" s="8"/>
      <c r="Y501" s="8"/>
      <c r="Z501" s="8"/>
    </row>
    <row r="502" spans="3:26" ht="15" customHeight="1" x14ac:dyDescent="0.25">
      <c r="C502" s="15" t="s">
        <v>25</v>
      </c>
      <c r="D502" s="5">
        <v>2</v>
      </c>
      <c r="E502" s="6">
        <v>14</v>
      </c>
      <c r="F502" s="6">
        <f t="shared" si="28"/>
        <v>28</v>
      </c>
      <c r="G502" s="16">
        <v>45217</v>
      </c>
      <c r="H502" s="8"/>
      <c r="I502" s="35"/>
      <c r="J502" s="35"/>
      <c r="K502" s="6"/>
      <c r="L502" s="8"/>
      <c r="M502" s="8"/>
      <c r="N502" s="35"/>
      <c r="O502" s="35"/>
      <c r="P502" s="35"/>
      <c r="Q502" s="35"/>
      <c r="R502" s="8">
        <v>10</v>
      </c>
      <c r="S502" s="8">
        <f t="shared" si="29"/>
        <v>0</v>
      </c>
      <c r="T502" s="7"/>
      <c r="U502" s="7"/>
      <c r="V502" s="8"/>
      <c r="W502" s="8"/>
      <c r="X502" s="8"/>
      <c r="Y502" s="8"/>
      <c r="Z502" s="8"/>
    </row>
    <row r="503" spans="3:26" ht="15" customHeight="1" x14ac:dyDescent="0.25">
      <c r="C503" s="15" t="s">
        <v>25</v>
      </c>
      <c r="D503" s="5">
        <v>3</v>
      </c>
      <c r="E503" s="6">
        <v>14</v>
      </c>
      <c r="F503" s="6">
        <f t="shared" si="28"/>
        <v>28</v>
      </c>
      <c r="G503" s="16">
        <v>45217</v>
      </c>
      <c r="H503" s="8"/>
      <c r="I503" s="35"/>
      <c r="J503" s="35"/>
      <c r="K503" s="6"/>
      <c r="L503" s="8"/>
      <c r="M503" s="8"/>
      <c r="N503" s="35"/>
      <c r="O503" s="35"/>
      <c r="P503" s="35"/>
      <c r="Q503" s="35"/>
      <c r="R503" s="8">
        <v>9</v>
      </c>
      <c r="S503" s="8">
        <f t="shared" si="29"/>
        <v>0</v>
      </c>
      <c r="T503" s="7"/>
      <c r="U503" s="7"/>
      <c r="V503" s="8"/>
      <c r="W503" s="8"/>
      <c r="X503" s="8"/>
      <c r="Y503" s="8"/>
      <c r="Z503" s="8"/>
    </row>
    <row r="504" spans="3:26" ht="15" customHeight="1" x14ac:dyDescent="0.25">
      <c r="C504" s="15" t="s">
        <v>25</v>
      </c>
      <c r="D504" s="5">
        <v>4</v>
      </c>
      <c r="E504" s="6">
        <v>14</v>
      </c>
      <c r="F504" s="6">
        <f t="shared" si="28"/>
        <v>28</v>
      </c>
      <c r="G504" s="16">
        <v>45217</v>
      </c>
      <c r="H504" s="8"/>
      <c r="I504" s="35"/>
      <c r="J504" s="35"/>
      <c r="K504" s="6"/>
      <c r="L504" s="8"/>
      <c r="M504" s="8"/>
      <c r="N504" s="35"/>
      <c r="O504" s="35"/>
      <c r="P504" s="35"/>
      <c r="Q504" s="35"/>
      <c r="R504" s="8">
        <v>9</v>
      </c>
      <c r="S504" s="8">
        <f t="shared" si="29"/>
        <v>1</v>
      </c>
      <c r="T504" s="7"/>
      <c r="U504" s="7"/>
      <c r="V504" s="8"/>
      <c r="W504" s="8"/>
      <c r="X504" s="8"/>
      <c r="Y504" s="8"/>
      <c r="Z504" s="8"/>
    </row>
    <row r="505" spans="3:26" ht="15" customHeight="1" x14ac:dyDescent="0.25">
      <c r="C505" s="15" t="s">
        <v>25</v>
      </c>
      <c r="D505" s="5">
        <v>5</v>
      </c>
      <c r="E505" s="6">
        <v>14</v>
      </c>
      <c r="F505" s="6">
        <f t="shared" si="28"/>
        <v>28</v>
      </c>
      <c r="G505" s="16">
        <v>45217</v>
      </c>
      <c r="H505" s="8"/>
      <c r="I505" s="35"/>
      <c r="J505" s="35"/>
      <c r="K505" s="6"/>
      <c r="L505" s="8"/>
      <c r="M505" s="8"/>
      <c r="N505" s="35"/>
      <c r="O505" s="35"/>
      <c r="P505" s="35"/>
      <c r="Q505" s="35"/>
      <c r="R505" s="8">
        <v>9</v>
      </c>
      <c r="S505" s="8">
        <f t="shared" si="29"/>
        <v>0</v>
      </c>
      <c r="T505" s="7"/>
      <c r="U505" s="7"/>
      <c r="V505" s="8"/>
      <c r="W505" s="8"/>
      <c r="X505" s="8"/>
      <c r="Y505" s="8"/>
      <c r="Z505" s="8"/>
    </row>
    <row r="506" spans="3:26" ht="15" customHeight="1" x14ac:dyDescent="0.25">
      <c r="C506" s="15" t="s">
        <v>26</v>
      </c>
      <c r="D506" s="5">
        <v>1</v>
      </c>
      <c r="E506" s="6">
        <v>14</v>
      </c>
      <c r="F506" s="6">
        <f t="shared" si="28"/>
        <v>28</v>
      </c>
      <c r="G506" s="16">
        <v>45217</v>
      </c>
      <c r="H506" s="8"/>
      <c r="I506" s="35"/>
      <c r="J506" s="35"/>
      <c r="K506" s="6"/>
      <c r="L506" s="8"/>
      <c r="M506" s="8"/>
      <c r="N506" s="35"/>
      <c r="O506" s="35"/>
      <c r="P506" s="35"/>
      <c r="Q506" s="35"/>
      <c r="R506" s="8">
        <v>17</v>
      </c>
      <c r="S506" s="8">
        <f t="shared" si="29"/>
        <v>0</v>
      </c>
      <c r="T506" s="7"/>
      <c r="U506" s="7"/>
      <c r="V506" s="8"/>
      <c r="W506" s="8"/>
      <c r="X506" s="8"/>
      <c r="Y506" s="8"/>
      <c r="Z506" s="8"/>
    </row>
    <row r="507" spans="3:26" ht="15" customHeight="1" x14ac:dyDescent="0.25">
      <c r="C507" s="15" t="s">
        <v>26</v>
      </c>
      <c r="D507" s="5">
        <v>2</v>
      </c>
      <c r="E507" s="6">
        <v>14</v>
      </c>
      <c r="F507" s="6">
        <f t="shared" si="28"/>
        <v>28</v>
      </c>
      <c r="G507" s="16">
        <v>45217</v>
      </c>
      <c r="H507" s="8"/>
      <c r="I507" s="35"/>
      <c r="J507" s="35"/>
      <c r="K507" s="6"/>
      <c r="L507" s="8"/>
      <c r="M507" s="8"/>
      <c r="N507" s="35"/>
      <c r="O507" s="35"/>
      <c r="P507" s="35"/>
      <c r="Q507" s="35"/>
      <c r="R507" s="8">
        <v>16</v>
      </c>
      <c r="S507" s="8">
        <f t="shared" si="29"/>
        <v>0</v>
      </c>
      <c r="T507" s="7"/>
      <c r="U507" s="7"/>
      <c r="V507" s="8"/>
      <c r="W507" s="8"/>
      <c r="X507" s="8"/>
      <c r="Y507" s="8"/>
      <c r="Z507" s="8"/>
    </row>
    <row r="508" spans="3:26" ht="15" customHeight="1" x14ac:dyDescent="0.25">
      <c r="C508" s="17" t="s">
        <v>26</v>
      </c>
      <c r="D508" s="9">
        <v>3</v>
      </c>
      <c r="E508" s="11">
        <v>14</v>
      </c>
      <c r="F508" s="11">
        <f t="shared" si="28"/>
        <v>28</v>
      </c>
      <c r="G508" s="18">
        <v>45217</v>
      </c>
      <c r="H508" s="10"/>
      <c r="I508" s="36"/>
      <c r="J508" s="36"/>
      <c r="K508" s="11"/>
      <c r="L508" s="10"/>
      <c r="M508" s="10"/>
      <c r="N508" s="36"/>
      <c r="O508" s="36"/>
      <c r="P508" s="36"/>
      <c r="Q508" s="36"/>
      <c r="R508" s="10">
        <v>15</v>
      </c>
      <c r="S508" s="10">
        <f t="shared" si="29"/>
        <v>0</v>
      </c>
      <c r="T508" s="12"/>
      <c r="U508" s="12"/>
      <c r="V508" s="10"/>
      <c r="W508" s="10"/>
      <c r="X508" s="10"/>
      <c r="Y508" s="10"/>
      <c r="Z508" s="10"/>
    </row>
    <row r="509" spans="3:26" ht="15" customHeight="1" x14ac:dyDescent="0.25">
      <c r="C509" s="19" t="s">
        <v>17</v>
      </c>
      <c r="D509" s="20">
        <v>1</v>
      </c>
      <c r="E509" s="21">
        <v>15</v>
      </c>
      <c r="F509" s="21">
        <f t="shared" si="28"/>
        <v>29</v>
      </c>
      <c r="G509" s="22">
        <v>45218</v>
      </c>
      <c r="H509" s="21"/>
      <c r="I509" s="32"/>
      <c r="J509" s="32"/>
      <c r="K509" s="21"/>
      <c r="L509" s="21"/>
      <c r="M509" s="21"/>
      <c r="N509" s="32"/>
      <c r="O509" s="32"/>
      <c r="P509" s="32"/>
      <c r="Q509" s="32"/>
      <c r="R509" s="21">
        <v>6</v>
      </c>
      <c r="S509" s="21">
        <f t="shared" si="29"/>
        <v>0</v>
      </c>
      <c r="T509" s="29"/>
      <c r="U509" s="29"/>
      <c r="V509" s="30">
        <f>COUNTIFS(Maturation!$E$3:$E$280, Density!G509, Maturation!$B$3:$B$280, Density!C509, Maturation!$C$3:$C$280, Density!D509, Maturation!$D$3:$D$280, "male")</f>
        <v>0</v>
      </c>
      <c r="W509" s="30">
        <f>COUNTIFS(Maturation!$E$3:$E$280, Density!G509, Maturation!$B$3:$B$280, Density!C509, Maturation!$C$3:$C$280, Density!D509, Maturation!$D$3:$D$280, "female")</f>
        <v>0</v>
      </c>
      <c r="X509" s="30">
        <f>SUM(V509:W509)</f>
        <v>0</v>
      </c>
      <c r="Y509" s="30">
        <f>X509</f>
        <v>0</v>
      </c>
      <c r="Z509" s="30"/>
    </row>
    <row r="510" spans="3:26" ht="15" customHeight="1" x14ac:dyDescent="0.25">
      <c r="C510" s="19" t="s">
        <v>17</v>
      </c>
      <c r="D510" s="20">
        <v>2</v>
      </c>
      <c r="E510" s="21">
        <v>15</v>
      </c>
      <c r="F510" s="21">
        <f t="shared" si="28"/>
        <v>29</v>
      </c>
      <c r="G510" s="22">
        <v>45218</v>
      </c>
      <c r="H510" s="21"/>
      <c r="I510" s="32"/>
      <c r="J510" s="32"/>
      <c r="K510" s="21"/>
      <c r="L510" s="21"/>
      <c r="M510" s="21"/>
      <c r="N510" s="32"/>
      <c r="O510" s="32"/>
      <c r="P510" s="32"/>
      <c r="Q510" s="32"/>
      <c r="R510" s="21">
        <v>5</v>
      </c>
      <c r="S510" s="21">
        <f t="shared" si="29"/>
        <v>0</v>
      </c>
      <c r="T510" s="29" t="s">
        <v>21</v>
      </c>
      <c r="U510" s="29"/>
      <c r="V510" s="30">
        <f>COUNTIFS(Maturation!$E$3:$E$280, Density!G510, Maturation!$B$3:$B$280, Density!C510, Maturation!$C$3:$C$280, Density!D510, Maturation!$D$3:$D$280, "male")</f>
        <v>0</v>
      </c>
      <c r="W510" s="30">
        <f>COUNTIFS(Maturation!$E$3:$E$280, Density!G510, Maturation!$B$3:$B$280, Density!C510, Maturation!$C$3:$C$280, Density!D510, Maturation!$D$3:$D$280, "female")</f>
        <v>0</v>
      </c>
      <c r="X510" s="30">
        <f>SUM(V510:W510)</f>
        <v>0</v>
      </c>
      <c r="Y510" s="30">
        <f>X510</f>
        <v>0</v>
      </c>
      <c r="Z510" s="30"/>
    </row>
    <row r="511" spans="3:26" ht="15" customHeight="1" x14ac:dyDescent="0.25">
      <c r="C511" s="19" t="s">
        <v>17</v>
      </c>
      <c r="D511" s="20">
        <v>3</v>
      </c>
      <c r="E511" s="21">
        <v>15</v>
      </c>
      <c r="F511" s="21">
        <f t="shared" si="28"/>
        <v>29</v>
      </c>
      <c r="G511" s="22">
        <v>45218</v>
      </c>
      <c r="H511" s="21"/>
      <c r="I511" s="32"/>
      <c r="J511" s="32"/>
      <c r="K511" s="21"/>
      <c r="L511" s="21"/>
      <c r="M511" s="21"/>
      <c r="N511" s="32"/>
      <c r="O511" s="32"/>
      <c r="P511" s="32"/>
      <c r="Q511" s="32"/>
      <c r="R511" s="21">
        <v>4</v>
      </c>
      <c r="S511" s="21">
        <f t="shared" si="29"/>
        <v>1</v>
      </c>
      <c r="T511" s="29"/>
      <c r="U511" s="29"/>
      <c r="V511" s="30">
        <f>COUNTIFS(Maturation!$E$3:$E$280, Density!G511, Maturation!$B$3:$B$280, Density!C511, Maturation!$C$3:$C$280, Density!D511, Maturation!$D$3:$D$280, "male")</f>
        <v>0</v>
      </c>
      <c r="W511" s="30">
        <f>COUNTIFS(Maturation!$E$3:$E$280, Density!G511, Maturation!$B$3:$B$280, Density!C511, Maturation!$C$3:$C$280, Density!D511, Maturation!$D$3:$D$280, "female")</f>
        <v>0</v>
      </c>
      <c r="X511" s="30">
        <f t="shared" ref="X511:X573" si="30">SUM(V511:W511)</f>
        <v>0</v>
      </c>
      <c r="Y511" s="30">
        <f t="shared" ref="Y511:Y544" si="31">X511</f>
        <v>0</v>
      </c>
      <c r="Z511" s="30"/>
    </row>
    <row r="512" spans="3:26" ht="15" customHeight="1" x14ac:dyDescent="0.25">
      <c r="C512" s="19" t="s">
        <v>17</v>
      </c>
      <c r="D512" s="20">
        <v>4</v>
      </c>
      <c r="E512" s="21">
        <v>15</v>
      </c>
      <c r="F512" s="21">
        <f t="shared" si="28"/>
        <v>29</v>
      </c>
      <c r="G512" s="22">
        <v>45218</v>
      </c>
      <c r="H512" s="21"/>
      <c r="I512" s="32"/>
      <c r="J512" s="32"/>
      <c r="K512" s="21"/>
      <c r="L512" s="21"/>
      <c r="M512" s="21"/>
      <c r="N512" s="32"/>
      <c r="O512" s="32"/>
      <c r="P512" s="32"/>
      <c r="Q512" s="32"/>
      <c r="R512" s="21">
        <v>4</v>
      </c>
      <c r="S512" s="21">
        <f t="shared" si="29"/>
        <v>0</v>
      </c>
      <c r="T512" s="29"/>
      <c r="U512" s="29"/>
      <c r="V512" s="30">
        <f>COUNTIFS(Maturation!$E$3:$E$280, Density!G512, Maturation!$B$3:$B$280, Density!C512, Maturation!$C$3:$C$280, Density!D512, Maturation!$D$3:$D$280, "male")</f>
        <v>0</v>
      </c>
      <c r="W512" s="30">
        <f>COUNTIFS(Maturation!$E$3:$E$280, Density!G512, Maturation!$B$3:$B$280, Density!C512, Maturation!$C$3:$C$280, Density!D512, Maturation!$D$3:$D$280, "female")</f>
        <v>0</v>
      </c>
      <c r="X512" s="30">
        <f t="shared" si="30"/>
        <v>0</v>
      </c>
      <c r="Y512" s="30">
        <f t="shared" si="31"/>
        <v>0</v>
      </c>
      <c r="Z512" s="30"/>
    </row>
    <row r="513" spans="3:26" ht="15" customHeight="1" x14ac:dyDescent="0.25">
      <c r="C513" s="19" t="s">
        <v>17</v>
      </c>
      <c r="D513" s="20">
        <v>5</v>
      </c>
      <c r="E513" s="21">
        <v>15</v>
      </c>
      <c r="F513" s="21">
        <f t="shared" si="28"/>
        <v>29</v>
      </c>
      <c r="G513" s="22">
        <v>45218</v>
      </c>
      <c r="H513" s="21"/>
      <c r="I513" s="32"/>
      <c r="J513" s="32"/>
      <c r="K513" s="21"/>
      <c r="L513" s="21"/>
      <c r="M513" s="21"/>
      <c r="N513" s="32"/>
      <c r="O513" s="32"/>
      <c r="P513" s="32"/>
      <c r="Q513" s="32"/>
      <c r="R513" s="21">
        <v>6</v>
      </c>
      <c r="S513" s="21">
        <f t="shared" si="29"/>
        <v>0</v>
      </c>
      <c r="T513" s="29"/>
      <c r="U513" s="29"/>
      <c r="V513" s="30">
        <f>COUNTIFS(Maturation!$E$3:$E$280, Density!G513, Maturation!$B$3:$B$280, Density!C513, Maturation!$C$3:$C$280, Density!D513, Maturation!$D$3:$D$280, "male")</f>
        <v>0</v>
      </c>
      <c r="W513" s="30">
        <f>COUNTIFS(Maturation!$E$3:$E$280, Density!G513, Maturation!$B$3:$B$280, Density!C513, Maturation!$C$3:$C$280, Density!D513, Maturation!$D$3:$D$280, "female")</f>
        <v>0</v>
      </c>
      <c r="X513" s="30">
        <f>SUM(V513:W513)</f>
        <v>0</v>
      </c>
      <c r="Y513" s="30">
        <f t="shared" si="31"/>
        <v>0</v>
      </c>
      <c r="Z513" s="30"/>
    </row>
    <row r="514" spans="3:26" ht="15" customHeight="1" x14ac:dyDescent="0.25">
      <c r="C514" s="19" t="s">
        <v>17</v>
      </c>
      <c r="D514" s="20">
        <v>6</v>
      </c>
      <c r="E514" s="21">
        <v>15</v>
      </c>
      <c r="F514" s="21">
        <f t="shared" si="28"/>
        <v>29</v>
      </c>
      <c r="G514" s="22">
        <v>45218</v>
      </c>
      <c r="H514" s="21"/>
      <c r="I514" s="32"/>
      <c r="J514" s="32"/>
      <c r="K514" s="21"/>
      <c r="L514" s="21"/>
      <c r="M514" s="21"/>
      <c r="N514" s="32"/>
      <c r="O514" s="32"/>
      <c r="P514" s="32"/>
      <c r="Q514" s="32"/>
      <c r="R514" s="21">
        <v>7</v>
      </c>
      <c r="S514" s="21">
        <f t="shared" si="29"/>
        <v>0</v>
      </c>
      <c r="T514" s="29"/>
      <c r="U514" s="29"/>
      <c r="V514" s="30">
        <f>COUNTIFS(Maturation!$E$3:$E$280, Density!G514, Maturation!$B$3:$B$280, Density!C514, Maturation!$C$3:$C$280, Density!D514, Maturation!$D$3:$D$280, "male")</f>
        <v>0</v>
      </c>
      <c r="W514" s="30">
        <f>COUNTIFS(Maturation!$E$3:$E$280, Density!G514, Maturation!$B$3:$B$280, Density!C514, Maturation!$C$3:$C$280, Density!D514, Maturation!$D$3:$D$280, "female")</f>
        <v>0</v>
      </c>
      <c r="X514" s="30">
        <f>SUM(V514:W514)</f>
        <v>0</v>
      </c>
      <c r="Y514" s="30">
        <f t="shared" si="31"/>
        <v>0</v>
      </c>
      <c r="Z514" s="30"/>
    </row>
    <row r="515" spans="3:26" ht="15" customHeight="1" x14ac:dyDescent="0.25">
      <c r="C515" s="19" t="s">
        <v>17</v>
      </c>
      <c r="D515" s="20">
        <v>7</v>
      </c>
      <c r="E515" s="21">
        <v>15</v>
      </c>
      <c r="F515" s="21">
        <f t="shared" si="28"/>
        <v>29</v>
      </c>
      <c r="G515" s="22">
        <v>45218</v>
      </c>
      <c r="H515" s="21"/>
      <c r="I515" s="32"/>
      <c r="J515" s="32"/>
      <c r="K515" s="21"/>
      <c r="L515" s="21"/>
      <c r="M515" s="21"/>
      <c r="N515" s="32"/>
      <c r="O515" s="32"/>
      <c r="P515" s="32"/>
      <c r="Q515" s="32"/>
      <c r="R515" s="21">
        <v>6</v>
      </c>
      <c r="S515" s="21">
        <f t="shared" si="29"/>
        <v>0</v>
      </c>
      <c r="T515" s="29"/>
      <c r="U515" s="29"/>
      <c r="V515" s="30">
        <f>COUNTIFS(Maturation!$E$3:$E$280, Density!G515, Maturation!$B$3:$B$280, Density!C515, Maturation!$C$3:$C$280, Density!D515, Maturation!$D$3:$D$280, "male")</f>
        <v>0</v>
      </c>
      <c r="W515" s="30">
        <f>COUNTIFS(Maturation!$E$3:$E$280, Density!G515, Maturation!$B$3:$B$280, Density!C515, Maturation!$C$3:$C$280, Density!D515, Maturation!$D$3:$D$280, "female")</f>
        <v>0</v>
      </c>
      <c r="X515" s="30">
        <f t="shared" si="30"/>
        <v>0</v>
      </c>
      <c r="Y515" s="30">
        <f t="shared" si="31"/>
        <v>0</v>
      </c>
      <c r="Z515" s="30"/>
    </row>
    <row r="516" spans="3:26" ht="15" customHeight="1" x14ac:dyDescent="0.25">
      <c r="C516" s="19" t="s">
        <v>17</v>
      </c>
      <c r="D516" s="20">
        <v>8</v>
      </c>
      <c r="E516" s="21">
        <v>15</v>
      </c>
      <c r="F516" s="21">
        <f t="shared" si="28"/>
        <v>29</v>
      </c>
      <c r="G516" s="22">
        <v>45218</v>
      </c>
      <c r="H516" s="21"/>
      <c r="I516" s="33"/>
      <c r="J516" s="33"/>
      <c r="K516" s="21"/>
      <c r="L516" s="21"/>
      <c r="M516" s="21"/>
      <c r="N516" s="32"/>
      <c r="O516" s="32"/>
      <c r="P516" s="32"/>
      <c r="Q516" s="32"/>
      <c r="R516" s="21">
        <v>5</v>
      </c>
      <c r="S516" s="21">
        <f t="shared" si="29"/>
        <v>0</v>
      </c>
      <c r="T516" s="29"/>
      <c r="U516" s="29"/>
      <c r="V516" s="30">
        <f>COUNTIFS(Maturation!$E$3:$E$280, Density!G516, Maturation!$B$3:$B$280, Density!C516, Maturation!$C$3:$C$280, Density!D516, Maturation!$D$3:$D$280, "male")</f>
        <v>0</v>
      </c>
      <c r="W516" s="30">
        <f>COUNTIFS(Maturation!$E$3:$E$280, Density!G516, Maturation!$B$3:$B$280, Density!C516, Maturation!$C$3:$C$280, Density!D516, Maturation!$D$3:$D$280, "female")</f>
        <v>0</v>
      </c>
      <c r="X516" s="30">
        <f t="shared" si="30"/>
        <v>0</v>
      </c>
      <c r="Y516" s="30">
        <f t="shared" si="31"/>
        <v>0</v>
      </c>
      <c r="Z516" s="30"/>
    </row>
    <row r="517" spans="3:26" ht="15" customHeight="1" x14ac:dyDescent="0.25">
      <c r="C517" s="19" t="s">
        <v>17</v>
      </c>
      <c r="D517" s="20">
        <v>9</v>
      </c>
      <c r="E517" s="21">
        <v>15</v>
      </c>
      <c r="F517" s="21">
        <f t="shared" si="28"/>
        <v>29</v>
      </c>
      <c r="G517" s="22">
        <v>45218</v>
      </c>
      <c r="H517" s="21"/>
      <c r="I517" s="33"/>
      <c r="J517" s="33"/>
      <c r="K517" s="21"/>
      <c r="L517" s="21"/>
      <c r="M517" s="21"/>
      <c r="N517" s="32"/>
      <c r="O517" s="32"/>
      <c r="P517" s="32"/>
      <c r="Q517" s="32"/>
      <c r="R517" s="21">
        <v>7</v>
      </c>
      <c r="S517" s="21">
        <f t="shared" si="29"/>
        <v>0</v>
      </c>
      <c r="T517" s="29"/>
      <c r="U517" s="29"/>
      <c r="V517" s="30">
        <f>COUNTIFS(Maturation!$E$3:$E$280, Density!G517, Maturation!$B$3:$B$280, Density!C517, Maturation!$C$3:$C$280, Density!D517, Maturation!$D$3:$D$280, "male")</f>
        <v>0</v>
      </c>
      <c r="W517" s="30">
        <f>COUNTIFS(Maturation!$E$3:$E$280, Density!G517, Maturation!$B$3:$B$280, Density!C517, Maturation!$C$3:$C$280, Density!D517, Maturation!$D$3:$D$280, "female")</f>
        <v>0</v>
      </c>
      <c r="X517" s="30">
        <f t="shared" si="30"/>
        <v>0</v>
      </c>
      <c r="Y517" s="30">
        <f t="shared" si="31"/>
        <v>0</v>
      </c>
      <c r="Z517" s="30"/>
    </row>
    <row r="518" spans="3:26" ht="15" customHeight="1" x14ac:dyDescent="0.25">
      <c r="C518" s="19" t="s">
        <v>17</v>
      </c>
      <c r="D518" s="20">
        <v>10</v>
      </c>
      <c r="E518" s="21">
        <v>15</v>
      </c>
      <c r="F518" s="21">
        <f t="shared" ref="F518:F581" si="32">E518+14</f>
        <v>29</v>
      </c>
      <c r="G518" s="22">
        <v>45218</v>
      </c>
      <c r="H518" s="21"/>
      <c r="I518" s="33"/>
      <c r="J518" s="33"/>
      <c r="K518" s="21"/>
      <c r="L518" s="21"/>
      <c r="M518" s="21"/>
      <c r="N518" s="32"/>
      <c r="O518" s="32"/>
      <c r="P518" s="32"/>
      <c r="Q518" s="32"/>
      <c r="R518" s="21">
        <v>6</v>
      </c>
      <c r="S518" s="21">
        <f t="shared" si="29"/>
        <v>0</v>
      </c>
      <c r="T518" s="29"/>
      <c r="U518" s="29"/>
      <c r="V518" s="30">
        <f>COUNTIFS(Maturation!$E$3:$E$280, Density!G518, Maturation!$B$3:$B$280, Density!C518, Maturation!$C$3:$C$280, Density!D518, Maturation!$D$3:$D$280, "male")</f>
        <v>0</v>
      </c>
      <c r="W518" s="30">
        <f>COUNTIFS(Maturation!$E$3:$E$280, Density!G518, Maturation!$B$3:$B$280, Density!C518, Maturation!$C$3:$C$280, Density!D518, Maturation!$D$3:$D$280, "female")</f>
        <v>0</v>
      </c>
      <c r="X518" s="30">
        <f t="shared" si="30"/>
        <v>0</v>
      </c>
      <c r="Y518" s="30">
        <f t="shared" si="31"/>
        <v>0</v>
      </c>
      <c r="Z518" s="30"/>
    </row>
    <row r="519" spans="3:26" ht="15" customHeight="1" x14ac:dyDescent="0.25">
      <c r="C519" s="19" t="s">
        <v>18</v>
      </c>
      <c r="D519" s="20">
        <v>1</v>
      </c>
      <c r="E519" s="21">
        <v>15</v>
      </c>
      <c r="F519" s="21">
        <f t="shared" si="32"/>
        <v>29</v>
      </c>
      <c r="G519" s="22">
        <v>45218</v>
      </c>
      <c r="H519" s="21"/>
      <c r="I519" s="33"/>
      <c r="J519" s="33"/>
      <c r="K519" s="21"/>
      <c r="L519" s="21"/>
      <c r="M519" s="21"/>
      <c r="N519" s="32"/>
      <c r="O519" s="32"/>
      <c r="P519" s="32"/>
      <c r="Q519" s="32"/>
      <c r="R519" s="21">
        <v>8</v>
      </c>
      <c r="S519" s="21">
        <f t="shared" si="29"/>
        <v>1</v>
      </c>
      <c r="T519" s="29"/>
      <c r="U519" s="29"/>
      <c r="V519" s="30">
        <f>COUNTIFS(Maturation!$E$3:$E$280, Density!G519, Maturation!$B$3:$B$280, Density!C519, Maturation!$C$3:$C$280, Density!D519, Maturation!$D$3:$D$280, "male")</f>
        <v>0</v>
      </c>
      <c r="W519" s="30">
        <f>COUNTIFS(Maturation!$E$3:$E$280, Density!G519, Maturation!$B$3:$B$280, Density!C519, Maturation!$C$3:$C$280, Density!D519, Maturation!$D$3:$D$280, "female")</f>
        <v>0</v>
      </c>
      <c r="X519" s="30">
        <f t="shared" si="30"/>
        <v>0</v>
      </c>
      <c r="Y519" s="30">
        <f t="shared" si="31"/>
        <v>0</v>
      </c>
      <c r="Z519" s="30"/>
    </row>
    <row r="520" spans="3:26" ht="15" customHeight="1" x14ac:dyDescent="0.25">
      <c r="C520" s="19" t="s">
        <v>18</v>
      </c>
      <c r="D520" s="20">
        <v>2</v>
      </c>
      <c r="E520" s="21">
        <v>15</v>
      </c>
      <c r="F520" s="21">
        <f t="shared" si="32"/>
        <v>29</v>
      </c>
      <c r="G520" s="22">
        <v>45218</v>
      </c>
      <c r="H520" s="21"/>
      <c r="I520" s="33"/>
      <c r="J520" s="33"/>
      <c r="K520" s="21"/>
      <c r="L520" s="21"/>
      <c r="M520" s="21"/>
      <c r="N520" s="32"/>
      <c r="O520" s="32"/>
      <c r="P520" s="32"/>
      <c r="Q520" s="32"/>
      <c r="R520" s="21">
        <v>8</v>
      </c>
      <c r="S520" s="21">
        <f t="shared" si="29"/>
        <v>0</v>
      </c>
      <c r="T520" s="29"/>
      <c r="U520" s="29"/>
      <c r="V520" s="30">
        <f>COUNTIFS(Maturation!$E$3:$E$280, Density!G520, Maturation!$B$3:$B$280, Density!C520, Maturation!$C$3:$C$280, Density!D520, Maturation!$D$3:$D$280, "male")</f>
        <v>0</v>
      </c>
      <c r="W520" s="30">
        <f>COUNTIFS(Maturation!$E$3:$E$280, Density!G520, Maturation!$B$3:$B$280, Density!C520, Maturation!$C$3:$C$280, Density!D520, Maturation!$D$3:$D$280, "female")</f>
        <v>0</v>
      </c>
      <c r="X520" s="30">
        <f t="shared" si="30"/>
        <v>0</v>
      </c>
      <c r="Y520" s="30">
        <f t="shared" si="31"/>
        <v>0</v>
      </c>
      <c r="Z520" s="30"/>
    </row>
    <row r="521" spans="3:26" ht="15" customHeight="1" x14ac:dyDescent="0.25">
      <c r="C521" s="19" t="s">
        <v>18</v>
      </c>
      <c r="D521" s="20">
        <v>3</v>
      </c>
      <c r="E521" s="21">
        <v>15</v>
      </c>
      <c r="F521" s="21">
        <f t="shared" si="32"/>
        <v>29</v>
      </c>
      <c r="G521" s="22">
        <v>45218</v>
      </c>
      <c r="H521" s="30"/>
      <c r="I521" s="33"/>
      <c r="J521" s="33"/>
      <c r="K521" s="21"/>
      <c r="L521" s="30"/>
      <c r="M521" s="30"/>
      <c r="N521" s="33"/>
      <c r="O521" s="33"/>
      <c r="P521" s="33"/>
      <c r="Q521" s="33"/>
      <c r="R521" s="30">
        <v>12</v>
      </c>
      <c r="S521" s="30">
        <f t="shared" si="29"/>
        <v>0</v>
      </c>
      <c r="T521" s="29"/>
      <c r="U521" s="29"/>
      <c r="V521" s="30">
        <f>COUNTIFS(Maturation!$E$3:$E$280, Density!G521, Maturation!$B$3:$B$280, Density!C521, Maturation!$C$3:$C$280, Density!D521, Maturation!$D$3:$D$280, "male")</f>
        <v>0</v>
      </c>
      <c r="W521" s="30">
        <f>COUNTIFS(Maturation!$E$3:$E$280, Density!G521, Maturation!$B$3:$B$280, Density!C521, Maturation!$C$3:$C$280, Density!D521, Maturation!$D$3:$D$280, "female")</f>
        <v>0</v>
      </c>
      <c r="X521" s="30">
        <f t="shared" si="30"/>
        <v>0</v>
      </c>
      <c r="Y521" s="30">
        <f t="shared" si="31"/>
        <v>0</v>
      </c>
      <c r="Z521" s="30"/>
    </row>
    <row r="522" spans="3:26" ht="15" customHeight="1" x14ac:dyDescent="0.25">
      <c r="C522" s="19" t="s">
        <v>18</v>
      </c>
      <c r="D522" s="20">
        <v>4</v>
      </c>
      <c r="E522" s="21">
        <v>15</v>
      </c>
      <c r="F522" s="21">
        <f t="shared" si="32"/>
        <v>29</v>
      </c>
      <c r="G522" s="22">
        <v>45218</v>
      </c>
      <c r="H522" s="30"/>
      <c r="I522" s="33"/>
      <c r="J522" s="33"/>
      <c r="K522" s="21"/>
      <c r="L522" s="30"/>
      <c r="M522" s="30"/>
      <c r="N522" s="33"/>
      <c r="O522" s="33"/>
      <c r="P522" s="33"/>
      <c r="Q522" s="33"/>
      <c r="R522" s="30">
        <v>11</v>
      </c>
      <c r="S522" s="30">
        <f t="shared" si="29"/>
        <v>0</v>
      </c>
      <c r="T522" s="29"/>
      <c r="U522" s="29"/>
      <c r="V522" s="30">
        <f>COUNTIFS(Maturation!$E$3:$E$280, Density!G522, Maturation!$B$3:$B$280, Density!C522, Maturation!$C$3:$C$280, Density!D522, Maturation!$D$3:$D$280, "male")</f>
        <v>0</v>
      </c>
      <c r="W522" s="30">
        <f>COUNTIFS(Maturation!$E$3:$E$280, Density!G522, Maturation!$B$3:$B$280, Density!C522, Maturation!$C$3:$C$280, Density!D522, Maturation!$D$3:$D$280, "female")</f>
        <v>0</v>
      </c>
      <c r="X522" s="30">
        <f t="shared" si="30"/>
        <v>0</v>
      </c>
      <c r="Y522" s="30">
        <f t="shared" si="31"/>
        <v>0</v>
      </c>
      <c r="Z522" s="30"/>
    </row>
    <row r="523" spans="3:26" ht="15" customHeight="1" x14ac:dyDescent="0.25">
      <c r="C523" s="19" t="s">
        <v>18</v>
      </c>
      <c r="D523" s="20">
        <v>5</v>
      </c>
      <c r="E523" s="21">
        <v>15</v>
      </c>
      <c r="F523" s="21">
        <f t="shared" si="32"/>
        <v>29</v>
      </c>
      <c r="G523" s="22">
        <v>45218</v>
      </c>
      <c r="H523" s="30"/>
      <c r="I523" s="33"/>
      <c r="J523" s="33"/>
      <c r="K523" s="21"/>
      <c r="L523" s="30"/>
      <c r="M523" s="30"/>
      <c r="N523" s="33"/>
      <c r="O523" s="33"/>
      <c r="P523" s="33"/>
      <c r="Q523" s="33"/>
      <c r="R523" s="30">
        <v>11</v>
      </c>
      <c r="S523" s="30">
        <f t="shared" si="29"/>
        <v>0</v>
      </c>
      <c r="T523" s="29"/>
      <c r="U523" s="29"/>
      <c r="V523" s="30">
        <f>COUNTIFS(Maturation!$E$3:$E$280, Density!G523, Maturation!$B$3:$B$280, Density!C523, Maturation!$C$3:$C$280, Density!D523, Maturation!$D$3:$D$280, "male")</f>
        <v>0</v>
      </c>
      <c r="W523" s="30">
        <f>COUNTIFS(Maturation!$E$3:$E$280, Density!G523, Maturation!$B$3:$B$280, Density!C523, Maturation!$C$3:$C$280, Density!D523, Maturation!$D$3:$D$280, "female")</f>
        <v>0</v>
      </c>
      <c r="X523" s="30">
        <f t="shared" si="30"/>
        <v>0</v>
      </c>
      <c r="Y523" s="30">
        <f t="shared" si="31"/>
        <v>0</v>
      </c>
      <c r="Z523" s="30"/>
    </row>
    <row r="524" spans="3:26" ht="15" customHeight="1" x14ac:dyDescent="0.25">
      <c r="C524" s="19" t="s">
        <v>20</v>
      </c>
      <c r="D524" s="20">
        <v>1</v>
      </c>
      <c r="E524" s="21">
        <v>15</v>
      </c>
      <c r="F524" s="21">
        <f t="shared" si="32"/>
        <v>29</v>
      </c>
      <c r="G524" s="22">
        <v>45218</v>
      </c>
      <c r="H524" s="30"/>
      <c r="I524" s="33"/>
      <c r="J524" s="33"/>
      <c r="K524" s="21"/>
      <c r="L524" s="30"/>
      <c r="M524" s="30"/>
      <c r="N524" s="33"/>
      <c r="O524" s="33"/>
      <c r="P524" s="33"/>
      <c r="Q524" s="33"/>
      <c r="R524" s="30">
        <v>11</v>
      </c>
      <c r="S524" s="30">
        <f t="shared" si="29"/>
        <v>1</v>
      </c>
      <c r="T524" s="29"/>
      <c r="U524" s="29"/>
      <c r="V524" s="30">
        <f>COUNTIFS(Maturation!$E$3:$E$280, Density!G524, Maturation!$B$3:$B$280, Density!C524, Maturation!$C$3:$C$280, Density!D524, Maturation!$D$3:$D$280, "male")</f>
        <v>0</v>
      </c>
      <c r="W524" s="30">
        <f>COUNTIFS(Maturation!$E$3:$E$280, Density!G524, Maturation!$B$3:$B$280, Density!C524, Maturation!$C$3:$C$280, Density!D524, Maturation!$D$3:$D$280, "female")</f>
        <v>0</v>
      </c>
      <c r="X524" s="30">
        <f t="shared" si="30"/>
        <v>0</v>
      </c>
      <c r="Y524" s="30">
        <f t="shared" si="31"/>
        <v>0</v>
      </c>
      <c r="Z524" s="30"/>
    </row>
    <row r="525" spans="3:26" ht="15" customHeight="1" x14ac:dyDescent="0.25">
      <c r="C525" s="19" t="s">
        <v>20</v>
      </c>
      <c r="D525" s="20">
        <v>2</v>
      </c>
      <c r="E525" s="21">
        <v>15</v>
      </c>
      <c r="F525" s="21">
        <f t="shared" si="32"/>
        <v>29</v>
      </c>
      <c r="G525" s="22">
        <v>45218</v>
      </c>
      <c r="H525" s="30"/>
      <c r="I525" s="33"/>
      <c r="J525" s="33"/>
      <c r="K525" s="21"/>
      <c r="L525" s="30"/>
      <c r="M525" s="30"/>
      <c r="N525" s="33"/>
      <c r="O525" s="33"/>
      <c r="P525" s="33"/>
      <c r="Q525" s="33"/>
      <c r="R525" s="30">
        <v>19</v>
      </c>
      <c r="S525" s="30">
        <f t="shared" si="29"/>
        <v>0</v>
      </c>
      <c r="T525" s="29"/>
      <c r="U525" s="29"/>
      <c r="V525" s="30">
        <f>COUNTIFS(Maturation!$E$3:$E$280, Density!G525, Maturation!$B$3:$B$280, Density!C525, Maturation!$C$3:$C$280, Density!D525, Maturation!$D$3:$D$280, "male")</f>
        <v>0</v>
      </c>
      <c r="W525" s="30">
        <f>COUNTIFS(Maturation!$E$3:$E$280, Density!G525, Maturation!$B$3:$B$280, Density!C525, Maturation!$C$3:$C$280, Density!D525, Maturation!$D$3:$D$280, "female")</f>
        <v>0</v>
      </c>
      <c r="X525" s="30">
        <f t="shared" si="30"/>
        <v>0</v>
      </c>
      <c r="Y525" s="30">
        <f t="shared" si="31"/>
        <v>0</v>
      </c>
      <c r="Z525" s="30"/>
    </row>
    <row r="526" spans="3:26" ht="15" customHeight="1" x14ac:dyDescent="0.25">
      <c r="C526" s="19" t="s">
        <v>20</v>
      </c>
      <c r="D526" s="20">
        <v>3</v>
      </c>
      <c r="E526" s="21">
        <v>15</v>
      </c>
      <c r="F526" s="21">
        <f t="shared" si="32"/>
        <v>29</v>
      </c>
      <c r="G526" s="22">
        <v>45218</v>
      </c>
      <c r="H526" s="30"/>
      <c r="I526" s="33"/>
      <c r="J526" s="33"/>
      <c r="K526" s="21"/>
      <c r="L526" s="30"/>
      <c r="M526" s="30"/>
      <c r="N526" s="33"/>
      <c r="O526" s="33"/>
      <c r="P526" s="33"/>
      <c r="Q526" s="33"/>
      <c r="R526" s="30">
        <v>14</v>
      </c>
      <c r="S526" s="30">
        <f t="shared" si="29"/>
        <v>2</v>
      </c>
      <c r="T526" s="29"/>
      <c r="U526" s="29"/>
      <c r="V526" s="30">
        <f>COUNTIFS(Maturation!$E$3:$E$280, Density!G526, Maturation!$B$3:$B$280, Density!C526, Maturation!$C$3:$C$280, Density!D526, Maturation!$D$3:$D$280, "male")</f>
        <v>0</v>
      </c>
      <c r="W526" s="30">
        <f>COUNTIFS(Maturation!$E$3:$E$280, Density!G526, Maturation!$B$3:$B$280, Density!C526, Maturation!$C$3:$C$280, Density!D526, Maturation!$D$3:$D$280, "female")</f>
        <v>0</v>
      </c>
      <c r="X526" s="30">
        <f t="shared" si="30"/>
        <v>0</v>
      </c>
      <c r="Y526" s="30">
        <f t="shared" si="31"/>
        <v>0</v>
      </c>
      <c r="Z526" s="30"/>
    </row>
    <row r="527" spans="3:26" ht="15" customHeight="1" x14ac:dyDescent="0.25">
      <c r="C527" s="23" t="s">
        <v>24</v>
      </c>
      <c r="D527" s="24">
        <v>1</v>
      </c>
      <c r="E527" s="25">
        <v>15</v>
      </c>
      <c r="F527" s="25">
        <f t="shared" si="32"/>
        <v>29</v>
      </c>
      <c r="G527" s="26">
        <v>45218</v>
      </c>
      <c r="H527" s="27"/>
      <c r="I527" s="34"/>
      <c r="J527" s="34"/>
      <c r="K527" s="27"/>
      <c r="L527" s="27"/>
      <c r="M527" s="27"/>
      <c r="N527" s="34"/>
      <c r="O527" s="34"/>
      <c r="P527" s="34"/>
      <c r="Q527" s="34"/>
      <c r="R527" s="27">
        <v>6</v>
      </c>
      <c r="S527" s="27">
        <f t="shared" si="29"/>
        <v>0</v>
      </c>
      <c r="T527" s="28"/>
      <c r="U527" s="28"/>
      <c r="V527" s="27">
        <f>COUNTIFS(Maturation!$E$3:$E$280, Density!G527, Maturation!$B$3:$B$280, Density!C527, Maturation!$C$3:$C$280, Density!D527, Maturation!$D$3:$D$280, "male")</f>
        <v>0</v>
      </c>
      <c r="W527" s="27">
        <f>COUNTIFS(Maturation!$E$3:$E$280, Density!G527, Maturation!$B$3:$B$280, Density!C527, Maturation!$C$3:$C$280, Density!D527, Maturation!$D$3:$D$280, "female")</f>
        <v>0</v>
      </c>
      <c r="X527" s="27">
        <f t="shared" si="30"/>
        <v>0</v>
      </c>
      <c r="Y527" s="27">
        <f t="shared" si="31"/>
        <v>0</v>
      </c>
      <c r="Z527" s="27"/>
    </row>
    <row r="528" spans="3:26" ht="15" customHeight="1" x14ac:dyDescent="0.25">
      <c r="C528" s="15" t="s">
        <v>24</v>
      </c>
      <c r="D528" s="5">
        <v>2</v>
      </c>
      <c r="E528" s="6">
        <v>15</v>
      </c>
      <c r="F528" s="6">
        <f t="shared" si="32"/>
        <v>29</v>
      </c>
      <c r="G528" s="16">
        <v>45218</v>
      </c>
      <c r="H528" s="8"/>
      <c r="I528" s="35"/>
      <c r="J528" s="35"/>
      <c r="K528" s="6"/>
      <c r="L528" s="8"/>
      <c r="M528" s="8"/>
      <c r="N528" s="35"/>
      <c r="O528" s="35"/>
      <c r="P528" s="35"/>
      <c r="Q528" s="35"/>
      <c r="R528" s="8">
        <v>7</v>
      </c>
      <c r="S528" s="8">
        <f t="shared" si="29"/>
        <v>1</v>
      </c>
      <c r="T528" s="7"/>
      <c r="U528" s="7"/>
      <c r="V528" s="8">
        <f>COUNTIFS(Maturation!$E$3:$E$280, Density!G528, Maturation!$B$3:$B$280, Density!C528, Maturation!$C$3:$C$280, Density!D528, Maturation!$D$3:$D$280, "male")</f>
        <v>0</v>
      </c>
      <c r="W528" s="8">
        <f>COUNTIFS(Maturation!$E$3:$E$280, Density!G528, Maturation!$B$3:$B$280, Density!C528, Maturation!$C$3:$C$280, Density!D528, Maturation!$D$3:$D$280, "female")</f>
        <v>0</v>
      </c>
      <c r="X528" s="8">
        <f t="shared" si="30"/>
        <v>0</v>
      </c>
      <c r="Y528" s="8">
        <f t="shared" si="31"/>
        <v>0</v>
      </c>
      <c r="Z528" s="8"/>
    </row>
    <row r="529" spans="3:26" ht="15" customHeight="1" x14ac:dyDescent="0.25">
      <c r="C529" s="15" t="s">
        <v>24</v>
      </c>
      <c r="D529" s="5">
        <v>3</v>
      </c>
      <c r="E529" s="6">
        <v>15</v>
      </c>
      <c r="F529" s="6">
        <f t="shared" si="32"/>
        <v>29</v>
      </c>
      <c r="G529" s="16">
        <v>45218</v>
      </c>
      <c r="H529" s="8"/>
      <c r="I529" s="35"/>
      <c r="J529" s="35"/>
      <c r="K529" s="6"/>
      <c r="L529" s="8"/>
      <c r="M529" s="8"/>
      <c r="N529" s="35"/>
      <c r="O529" s="35"/>
      <c r="P529" s="35"/>
      <c r="Q529" s="35"/>
      <c r="R529" s="8">
        <v>5</v>
      </c>
      <c r="S529" s="8">
        <f t="shared" si="29"/>
        <v>0</v>
      </c>
      <c r="T529" s="7"/>
      <c r="U529" s="7"/>
      <c r="V529" s="8">
        <f>COUNTIFS(Maturation!$E$3:$E$280, Density!G529, Maturation!$B$3:$B$280, Density!C529, Maturation!$C$3:$C$280, Density!D529, Maturation!$D$3:$D$280, "male")</f>
        <v>0</v>
      </c>
      <c r="W529" s="8">
        <f>COUNTIFS(Maturation!$E$3:$E$280, Density!G529, Maturation!$B$3:$B$280, Density!C529, Maturation!$C$3:$C$280, Density!D529, Maturation!$D$3:$D$280, "female")</f>
        <v>0</v>
      </c>
      <c r="X529" s="8">
        <f t="shared" si="30"/>
        <v>0</v>
      </c>
      <c r="Y529" s="8">
        <f t="shared" si="31"/>
        <v>0</v>
      </c>
      <c r="Z529" s="8"/>
    </row>
    <row r="530" spans="3:26" ht="15" customHeight="1" x14ac:dyDescent="0.25">
      <c r="C530" s="15" t="s">
        <v>24</v>
      </c>
      <c r="D530" s="5">
        <v>4</v>
      </c>
      <c r="E530" s="6">
        <v>15</v>
      </c>
      <c r="F530" s="6">
        <f t="shared" si="32"/>
        <v>29</v>
      </c>
      <c r="G530" s="16">
        <v>45218</v>
      </c>
      <c r="H530" s="8"/>
      <c r="I530" s="35"/>
      <c r="J530" s="35"/>
      <c r="K530" s="6"/>
      <c r="L530" s="8"/>
      <c r="M530" s="8"/>
      <c r="N530" s="35"/>
      <c r="O530" s="35"/>
      <c r="P530" s="35"/>
      <c r="Q530" s="35"/>
      <c r="R530" s="8">
        <v>4</v>
      </c>
      <c r="S530" s="8">
        <f t="shared" si="29"/>
        <v>0</v>
      </c>
      <c r="T530" s="7"/>
      <c r="U530" s="7"/>
      <c r="V530" s="8">
        <f>COUNTIFS(Maturation!$E$3:$E$280, Density!G530, Maturation!$B$3:$B$280, Density!C530, Maturation!$C$3:$C$280, Density!D530, Maturation!$D$3:$D$280, "male")</f>
        <v>0</v>
      </c>
      <c r="W530" s="8">
        <f>COUNTIFS(Maturation!$E$3:$E$280, Density!G530, Maturation!$B$3:$B$280, Density!C530, Maturation!$C$3:$C$280, Density!D530, Maturation!$D$3:$D$280, "female")</f>
        <v>0</v>
      </c>
      <c r="X530" s="8">
        <f t="shared" si="30"/>
        <v>0</v>
      </c>
      <c r="Y530" s="8">
        <f t="shared" si="31"/>
        <v>0</v>
      </c>
      <c r="Z530" s="8"/>
    </row>
    <row r="531" spans="3:26" ht="15" customHeight="1" x14ac:dyDescent="0.25">
      <c r="C531" s="15" t="s">
        <v>24</v>
      </c>
      <c r="D531" s="5">
        <v>5</v>
      </c>
      <c r="E531" s="6">
        <v>15</v>
      </c>
      <c r="F531" s="6">
        <f t="shared" si="32"/>
        <v>29</v>
      </c>
      <c r="G531" s="16">
        <v>45218</v>
      </c>
      <c r="H531" s="8"/>
      <c r="I531" s="35"/>
      <c r="J531" s="35"/>
      <c r="K531" s="6"/>
      <c r="L531" s="8"/>
      <c r="M531" s="8"/>
      <c r="N531" s="35"/>
      <c r="O531" s="35"/>
      <c r="P531" s="35"/>
      <c r="Q531" s="35"/>
      <c r="R531" s="8">
        <v>4</v>
      </c>
      <c r="S531" s="8">
        <f t="shared" si="29"/>
        <v>0</v>
      </c>
      <c r="T531" s="7"/>
      <c r="U531" s="7"/>
      <c r="V531" s="8">
        <f>COUNTIFS(Maturation!$E$3:$E$280, Density!G531, Maturation!$B$3:$B$280, Density!C531, Maturation!$C$3:$C$280, Density!D531, Maturation!$D$3:$D$280, "male")</f>
        <v>0</v>
      </c>
      <c r="W531" s="8">
        <f>COUNTIFS(Maturation!$E$3:$E$280, Density!G531, Maturation!$B$3:$B$280, Density!C531, Maturation!$C$3:$C$280, Density!D531, Maturation!$D$3:$D$280, "female")</f>
        <v>0</v>
      </c>
      <c r="X531" s="8">
        <f t="shared" si="30"/>
        <v>0</v>
      </c>
      <c r="Y531" s="8">
        <f t="shared" si="31"/>
        <v>0</v>
      </c>
      <c r="Z531" s="8"/>
    </row>
    <row r="532" spans="3:26" ht="15" customHeight="1" x14ac:dyDescent="0.25">
      <c r="C532" s="15" t="s">
        <v>24</v>
      </c>
      <c r="D532" s="5">
        <v>6</v>
      </c>
      <c r="E532" s="6">
        <v>15</v>
      </c>
      <c r="F532" s="6">
        <f t="shared" si="32"/>
        <v>29</v>
      </c>
      <c r="G532" s="16">
        <v>45218</v>
      </c>
      <c r="H532" s="8"/>
      <c r="I532" s="35"/>
      <c r="J532" s="35"/>
      <c r="K532" s="6"/>
      <c r="L532" s="8"/>
      <c r="M532" s="8"/>
      <c r="N532" s="35"/>
      <c r="O532" s="35"/>
      <c r="P532" s="35"/>
      <c r="Q532" s="35"/>
      <c r="R532" s="8">
        <v>5</v>
      </c>
      <c r="S532" s="8">
        <f t="shared" si="29"/>
        <v>0</v>
      </c>
      <c r="T532" s="7"/>
      <c r="U532" s="7"/>
      <c r="V532" s="8">
        <f>COUNTIFS(Maturation!$E$3:$E$280, Density!G532, Maturation!$B$3:$B$280, Density!C532, Maturation!$C$3:$C$280, Density!D532, Maturation!$D$3:$D$280, "male")</f>
        <v>0</v>
      </c>
      <c r="W532" s="8">
        <f>COUNTIFS(Maturation!$E$3:$E$280, Density!G532, Maturation!$B$3:$B$280, Density!C532, Maturation!$C$3:$C$280, Density!D532, Maturation!$D$3:$D$280, "female")</f>
        <v>0</v>
      </c>
      <c r="X532" s="8">
        <f t="shared" si="30"/>
        <v>0</v>
      </c>
      <c r="Y532" s="8">
        <f t="shared" si="31"/>
        <v>0</v>
      </c>
      <c r="Z532" s="8"/>
    </row>
    <row r="533" spans="3:26" ht="15" customHeight="1" x14ac:dyDescent="0.25">
      <c r="C533" s="15" t="s">
        <v>24</v>
      </c>
      <c r="D533" s="5">
        <v>7</v>
      </c>
      <c r="E533" s="6">
        <v>15</v>
      </c>
      <c r="F533" s="6">
        <f t="shared" si="32"/>
        <v>29</v>
      </c>
      <c r="G533" s="16">
        <v>45218</v>
      </c>
      <c r="H533" s="8"/>
      <c r="I533" s="35"/>
      <c r="J533" s="35"/>
      <c r="K533" s="6"/>
      <c r="L533" s="8"/>
      <c r="M533" s="8"/>
      <c r="N533" s="35"/>
      <c r="O533" s="35"/>
      <c r="P533" s="35"/>
      <c r="Q533" s="35"/>
      <c r="R533" s="8">
        <v>8</v>
      </c>
      <c r="S533" s="8">
        <f t="shared" si="29"/>
        <v>0</v>
      </c>
      <c r="T533" s="7"/>
      <c r="U533" s="7"/>
      <c r="V533" s="8">
        <f>COUNTIFS(Maturation!$E$3:$E$280, Density!G533, Maturation!$B$3:$B$280, Density!C533, Maturation!$C$3:$C$280, Density!D533, Maturation!$D$3:$D$280, "male")</f>
        <v>0</v>
      </c>
      <c r="W533" s="8">
        <f>COUNTIFS(Maturation!$E$3:$E$280, Density!G533, Maturation!$B$3:$B$280, Density!C533, Maturation!$C$3:$C$280, Density!D533, Maturation!$D$3:$D$280, "female")</f>
        <v>0</v>
      </c>
      <c r="X533" s="8">
        <f t="shared" si="30"/>
        <v>0</v>
      </c>
      <c r="Y533" s="8">
        <f t="shared" si="31"/>
        <v>0</v>
      </c>
      <c r="Z533" s="8"/>
    </row>
    <row r="534" spans="3:26" ht="15" customHeight="1" x14ac:dyDescent="0.25">
      <c r="C534" s="15" t="s">
        <v>24</v>
      </c>
      <c r="D534" s="5">
        <v>8</v>
      </c>
      <c r="E534" s="6">
        <v>15</v>
      </c>
      <c r="F534" s="6">
        <f t="shared" si="32"/>
        <v>29</v>
      </c>
      <c r="G534" s="16">
        <v>45218</v>
      </c>
      <c r="H534" s="8"/>
      <c r="I534" s="35"/>
      <c r="J534" s="35"/>
      <c r="K534" s="6"/>
      <c r="L534" s="8"/>
      <c r="M534" s="8"/>
      <c r="N534" s="35"/>
      <c r="O534" s="35"/>
      <c r="P534" s="35"/>
      <c r="Q534" s="35"/>
      <c r="R534" s="8">
        <v>6</v>
      </c>
      <c r="S534" s="8">
        <f t="shared" si="29"/>
        <v>0</v>
      </c>
      <c r="T534" s="7"/>
      <c r="U534" s="7"/>
      <c r="V534" s="8">
        <f>COUNTIFS(Maturation!$E$3:$E$280, Density!G534, Maturation!$B$3:$B$280, Density!C534, Maturation!$C$3:$C$280, Density!D534, Maturation!$D$3:$D$280, "male")</f>
        <v>0</v>
      </c>
      <c r="W534" s="8">
        <f>COUNTIFS(Maturation!$E$3:$E$280, Density!G534, Maturation!$B$3:$B$280, Density!C534, Maturation!$C$3:$C$280, Density!D534, Maturation!$D$3:$D$280, "female")</f>
        <v>0</v>
      </c>
      <c r="X534" s="8">
        <f t="shared" si="30"/>
        <v>0</v>
      </c>
      <c r="Y534" s="8">
        <f t="shared" si="31"/>
        <v>0</v>
      </c>
      <c r="Z534" s="8"/>
    </row>
    <row r="535" spans="3:26" ht="15" customHeight="1" x14ac:dyDescent="0.25">
      <c r="C535" s="15" t="s">
        <v>24</v>
      </c>
      <c r="D535" s="5">
        <v>9</v>
      </c>
      <c r="E535" s="6">
        <v>15</v>
      </c>
      <c r="F535" s="6">
        <f t="shared" si="32"/>
        <v>29</v>
      </c>
      <c r="G535" s="16">
        <v>45218</v>
      </c>
      <c r="H535" s="8"/>
      <c r="I535" s="35"/>
      <c r="J535" s="35"/>
      <c r="K535" s="6"/>
      <c r="L535" s="8"/>
      <c r="M535" s="8"/>
      <c r="N535" s="35"/>
      <c r="O535" s="35"/>
      <c r="P535" s="35"/>
      <c r="Q535" s="35"/>
      <c r="R535" s="8">
        <v>7</v>
      </c>
      <c r="S535" s="8">
        <f t="shared" si="29"/>
        <v>0</v>
      </c>
      <c r="T535" s="7" t="s">
        <v>21</v>
      </c>
      <c r="U535" s="7"/>
      <c r="V535" s="8">
        <f>COUNTIFS(Maturation!$E$3:$E$280, Density!G535, Maturation!$B$3:$B$280, Density!C535, Maturation!$C$3:$C$280, Density!D535, Maturation!$D$3:$D$280, "male")</f>
        <v>0</v>
      </c>
      <c r="W535" s="8">
        <f>COUNTIFS(Maturation!$E$3:$E$280, Density!G535, Maturation!$B$3:$B$280, Density!C535, Maturation!$C$3:$C$280, Density!D535, Maturation!$D$3:$D$280, "female")</f>
        <v>1</v>
      </c>
      <c r="X535" s="8">
        <f>SUM(V535:W535)</f>
        <v>1</v>
      </c>
      <c r="Y535" s="8">
        <f t="shared" si="31"/>
        <v>1</v>
      </c>
      <c r="Z535" s="8"/>
    </row>
    <row r="536" spans="3:26" ht="15" customHeight="1" x14ac:dyDescent="0.25">
      <c r="C536" s="15" t="s">
        <v>24</v>
      </c>
      <c r="D536" s="5">
        <v>10</v>
      </c>
      <c r="E536" s="6">
        <v>15</v>
      </c>
      <c r="F536" s="6">
        <f t="shared" si="32"/>
        <v>29</v>
      </c>
      <c r="G536" s="16">
        <v>45218</v>
      </c>
      <c r="H536" s="8"/>
      <c r="I536" s="35"/>
      <c r="J536" s="35"/>
      <c r="K536" s="6"/>
      <c r="L536" s="8"/>
      <c r="M536" s="8"/>
      <c r="N536" s="35"/>
      <c r="O536" s="35"/>
      <c r="P536" s="35"/>
      <c r="Q536" s="35"/>
      <c r="R536" s="8">
        <v>7</v>
      </c>
      <c r="S536" s="8">
        <f t="shared" si="29"/>
        <v>0</v>
      </c>
      <c r="T536" s="7"/>
      <c r="U536" s="7"/>
      <c r="V536" s="8">
        <f>COUNTIFS(Maturation!$E$3:$E$280, Density!G536, Maturation!$B$3:$B$280, Density!C536, Maturation!$C$3:$C$280, Density!D536, Maturation!$D$3:$D$280, "male")</f>
        <v>0</v>
      </c>
      <c r="W536" s="8">
        <f>COUNTIFS(Maturation!$E$3:$E$280, Density!G536, Maturation!$B$3:$B$280, Density!C536, Maturation!$C$3:$C$280, Density!D536, Maturation!$D$3:$D$280, "female")</f>
        <v>0</v>
      </c>
      <c r="X536" s="8">
        <f t="shared" si="30"/>
        <v>0</v>
      </c>
      <c r="Y536" s="8">
        <f t="shared" si="31"/>
        <v>0</v>
      </c>
      <c r="Z536" s="8"/>
    </row>
    <row r="537" spans="3:26" ht="15" customHeight="1" x14ac:dyDescent="0.25">
      <c r="C537" s="15" t="s">
        <v>25</v>
      </c>
      <c r="D537" s="5">
        <v>1</v>
      </c>
      <c r="E537" s="6">
        <v>15</v>
      </c>
      <c r="F537" s="6">
        <f t="shared" si="32"/>
        <v>29</v>
      </c>
      <c r="G537" s="16">
        <v>45218</v>
      </c>
      <c r="H537" s="8"/>
      <c r="I537" s="35"/>
      <c r="J537" s="35"/>
      <c r="K537" s="6"/>
      <c r="L537" s="6"/>
      <c r="M537" s="8"/>
      <c r="N537" s="35"/>
      <c r="O537" s="35"/>
      <c r="P537" s="35"/>
      <c r="Q537" s="35"/>
      <c r="R537" s="8">
        <v>8</v>
      </c>
      <c r="S537" s="8">
        <f t="shared" si="29"/>
        <v>0</v>
      </c>
      <c r="T537" s="7"/>
      <c r="U537" s="7"/>
      <c r="V537" s="8">
        <f>COUNTIFS(Maturation!$E$3:$E$280, Density!G537, Maturation!$B$3:$B$280, Density!C537, Maturation!$C$3:$C$280, Density!D537, Maturation!$D$3:$D$280, "male")</f>
        <v>0</v>
      </c>
      <c r="W537" s="8">
        <f>COUNTIFS(Maturation!$E$3:$E$280, Density!G537, Maturation!$B$3:$B$280, Density!C537, Maturation!$C$3:$C$280, Density!D537, Maturation!$D$3:$D$280, "female")</f>
        <v>0</v>
      </c>
      <c r="X537" s="8">
        <f t="shared" si="30"/>
        <v>0</v>
      </c>
      <c r="Y537" s="8">
        <f t="shared" si="31"/>
        <v>0</v>
      </c>
      <c r="Z537" s="8"/>
    </row>
    <row r="538" spans="3:26" ht="15" customHeight="1" x14ac:dyDescent="0.25">
      <c r="C538" s="15" t="s">
        <v>25</v>
      </c>
      <c r="D538" s="5">
        <v>2</v>
      </c>
      <c r="E538" s="6">
        <v>15</v>
      </c>
      <c r="F538" s="6">
        <f t="shared" si="32"/>
        <v>29</v>
      </c>
      <c r="G538" s="16">
        <v>45218</v>
      </c>
      <c r="H538" s="8"/>
      <c r="I538" s="35"/>
      <c r="J538" s="35"/>
      <c r="K538" s="6"/>
      <c r="L538" s="8"/>
      <c r="M538" s="8"/>
      <c r="N538" s="35"/>
      <c r="O538" s="35"/>
      <c r="P538" s="35"/>
      <c r="Q538" s="35"/>
      <c r="R538" s="8">
        <v>10</v>
      </c>
      <c r="S538" s="8">
        <f t="shared" si="29"/>
        <v>0</v>
      </c>
      <c r="T538" s="7"/>
      <c r="U538" s="7"/>
      <c r="V538" s="8">
        <f>COUNTIFS(Maturation!$E$3:$E$280, Density!G538, Maturation!$B$3:$B$280, Density!C538, Maturation!$C$3:$C$280, Density!D538, Maturation!$D$3:$D$280, "male")</f>
        <v>0</v>
      </c>
      <c r="W538" s="8">
        <f>COUNTIFS(Maturation!$E$3:$E$280, Density!G538, Maturation!$B$3:$B$280, Density!C538, Maturation!$C$3:$C$280, Density!D538, Maturation!$D$3:$D$280, "female")</f>
        <v>0</v>
      </c>
      <c r="X538" s="8">
        <f t="shared" si="30"/>
        <v>0</v>
      </c>
      <c r="Y538" s="8">
        <f t="shared" si="31"/>
        <v>0</v>
      </c>
      <c r="Z538" s="8"/>
    </row>
    <row r="539" spans="3:26" ht="15" customHeight="1" x14ac:dyDescent="0.25">
      <c r="C539" s="15" t="s">
        <v>25</v>
      </c>
      <c r="D539" s="5">
        <v>3</v>
      </c>
      <c r="E539" s="6">
        <v>15</v>
      </c>
      <c r="F539" s="6">
        <f t="shared" si="32"/>
        <v>29</v>
      </c>
      <c r="G539" s="16">
        <v>45218</v>
      </c>
      <c r="H539" s="8"/>
      <c r="I539" s="35"/>
      <c r="J539" s="35"/>
      <c r="K539" s="6"/>
      <c r="L539" s="8"/>
      <c r="M539" s="8"/>
      <c r="N539" s="35"/>
      <c r="O539" s="35"/>
      <c r="P539" s="35"/>
      <c r="Q539" s="35"/>
      <c r="R539" s="8">
        <v>9</v>
      </c>
      <c r="S539" s="8">
        <f t="shared" si="29"/>
        <v>0</v>
      </c>
      <c r="T539" s="7"/>
      <c r="U539" s="7"/>
      <c r="V539" s="8">
        <f>COUNTIFS(Maturation!$E$3:$E$280, Density!G539, Maturation!$B$3:$B$280, Density!C539, Maturation!$C$3:$C$280, Density!D539, Maturation!$D$3:$D$280, "male")</f>
        <v>0</v>
      </c>
      <c r="W539" s="8">
        <f>COUNTIFS(Maturation!$E$3:$E$280, Density!G539, Maturation!$B$3:$B$280, Density!C539, Maturation!$C$3:$C$280, Density!D539, Maturation!$D$3:$D$280, "female")</f>
        <v>0</v>
      </c>
      <c r="X539" s="8">
        <f t="shared" si="30"/>
        <v>0</v>
      </c>
      <c r="Y539" s="8">
        <f t="shared" si="31"/>
        <v>0</v>
      </c>
      <c r="Z539" s="8"/>
    </row>
    <row r="540" spans="3:26" ht="15" customHeight="1" x14ac:dyDescent="0.25">
      <c r="C540" s="15" t="s">
        <v>25</v>
      </c>
      <c r="D540" s="5">
        <v>4</v>
      </c>
      <c r="E540" s="6">
        <v>15</v>
      </c>
      <c r="F540" s="6">
        <f t="shared" si="32"/>
        <v>29</v>
      </c>
      <c r="G540" s="16">
        <v>45218</v>
      </c>
      <c r="H540" s="8"/>
      <c r="I540" s="35"/>
      <c r="J540" s="35"/>
      <c r="K540" s="6"/>
      <c r="L540" s="8"/>
      <c r="M540" s="8"/>
      <c r="N540" s="35"/>
      <c r="O540" s="35"/>
      <c r="P540" s="35"/>
      <c r="Q540" s="35"/>
      <c r="R540" s="8">
        <v>9</v>
      </c>
      <c r="S540" s="8">
        <f t="shared" si="29"/>
        <v>0</v>
      </c>
      <c r="T540" s="7"/>
      <c r="U540" s="7"/>
      <c r="V540" s="8">
        <f>COUNTIFS(Maturation!$E$3:$E$280, Density!G540, Maturation!$B$3:$B$280, Density!C540, Maturation!$C$3:$C$280, Density!D540, Maturation!$D$3:$D$280, "male")</f>
        <v>0</v>
      </c>
      <c r="W540" s="8">
        <f>COUNTIFS(Maturation!$E$3:$E$280, Density!G540, Maturation!$B$3:$B$280, Density!C540, Maturation!$C$3:$C$280, Density!D540, Maturation!$D$3:$D$280, "female")</f>
        <v>0</v>
      </c>
      <c r="X540" s="8">
        <f t="shared" si="30"/>
        <v>0</v>
      </c>
      <c r="Y540" s="8">
        <f t="shared" si="31"/>
        <v>0</v>
      </c>
      <c r="Z540" s="8"/>
    </row>
    <row r="541" spans="3:26" ht="15" customHeight="1" x14ac:dyDescent="0.25">
      <c r="C541" s="15" t="s">
        <v>25</v>
      </c>
      <c r="D541" s="5">
        <v>5</v>
      </c>
      <c r="E541" s="6">
        <v>15</v>
      </c>
      <c r="F541" s="6">
        <f t="shared" si="32"/>
        <v>29</v>
      </c>
      <c r="G541" s="16">
        <v>45218</v>
      </c>
      <c r="H541" s="8"/>
      <c r="I541" s="35"/>
      <c r="J541" s="35"/>
      <c r="K541" s="6"/>
      <c r="L541" s="8"/>
      <c r="M541" s="8"/>
      <c r="N541" s="35"/>
      <c r="O541" s="35"/>
      <c r="P541" s="35"/>
      <c r="Q541" s="35"/>
      <c r="R541" s="8">
        <v>9</v>
      </c>
      <c r="S541" s="8">
        <f t="shared" si="29"/>
        <v>0</v>
      </c>
      <c r="T541" s="7"/>
      <c r="U541" s="7"/>
      <c r="V541" s="8">
        <f>COUNTIFS(Maturation!$E$3:$E$280, Density!G541, Maturation!$B$3:$B$280, Density!C541, Maturation!$C$3:$C$280, Density!D541, Maturation!$D$3:$D$280, "male")</f>
        <v>0</v>
      </c>
      <c r="W541" s="8">
        <f>COUNTIFS(Maturation!$E$3:$E$280, Density!G541, Maturation!$B$3:$B$280, Density!C541, Maturation!$C$3:$C$280, Density!D541, Maturation!$D$3:$D$280, "female")</f>
        <v>0</v>
      </c>
      <c r="X541" s="8">
        <f t="shared" si="30"/>
        <v>0</v>
      </c>
      <c r="Y541" s="8">
        <f t="shared" si="31"/>
        <v>0</v>
      </c>
      <c r="Z541" s="8"/>
    </row>
    <row r="542" spans="3:26" ht="15" customHeight="1" x14ac:dyDescent="0.25">
      <c r="C542" s="15" t="s">
        <v>26</v>
      </c>
      <c r="D542" s="5">
        <v>1</v>
      </c>
      <c r="E542" s="6">
        <v>15</v>
      </c>
      <c r="F542" s="6">
        <f t="shared" si="32"/>
        <v>29</v>
      </c>
      <c r="G542" s="16">
        <v>45218</v>
      </c>
      <c r="H542" s="8"/>
      <c r="I542" s="35"/>
      <c r="J542" s="35"/>
      <c r="K542" s="6"/>
      <c r="L542" s="8"/>
      <c r="M542" s="8"/>
      <c r="N542" s="35"/>
      <c r="O542" s="35"/>
      <c r="P542" s="35"/>
      <c r="Q542" s="35"/>
      <c r="R542" s="8">
        <v>17</v>
      </c>
      <c r="S542" s="8">
        <f t="shared" si="29"/>
        <v>0</v>
      </c>
      <c r="T542" s="7"/>
      <c r="U542" s="7"/>
      <c r="V542" s="8">
        <f>COUNTIFS(Maturation!$E$3:$E$280, Density!G542, Maturation!$B$3:$B$280, Density!C542, Maturation!$C$3:$C$280, Density!D542, Maturation!$D$3:$D$280, "male")</f>
        <v>0</v>
      </c>
      <c r="W542" s="8">
        <f>COUNTIFS(Maturation!$E$3:$E$280, Density!G542, Maturation!$B$3:$B$280, Density!C542, Maturation!$C$3:$C$280, Density!D542, Maturation!$D$3:$D$280, "female")</f>
        <v>0</v>
      </c>
      <c r="X542" s="8">
        <f t="shared" si="30"/>
        <v>0</v>
      </c>
      <c r="Y542" s="8">
        <f t="shared" si="31"/>
        <v>0</v>
      </c>
      <c r="Z542" s="8"/>
    </row>
    <row r="543" spans="3:26" ht="15" customHeight="1" x14ac:dyDescent="0.25">
      <c r="C543" s="15" t="s">
        <v>26</v>
      </c>
      <c r="D543" s="5">
        <v>2</v>
      </c>
      <c r="E543" s="6">
        <v>15</v>
      </c>
      <c r="F543" s="6">
        <f t="shared" si="32"/>
        <v>29</v>
      </c>
      <c r="G543" s="16">
        <v>45218</v>
      </c>
      <c r="H543" s="8"/>
      <c r="I543" s="35"/>
      <c r="J543" s="35"/>
      <c r="K543" s="6"/>
      <c r="L543" s="8"/>
      <c r="M543" s="8"/>
      <c r="N543" s="35"/>
      <c r="O543" s="35"/>
      <c r="P543" s="35"/>
      <c r="Q543" s="35"/>
      <c r="R543" s="8">
        <v>16</v>
      </c>
      <c r="S543" s="8">
        <f t="shared" si="29"/>
        <v>0</v>
      </c>
      <c r="T543" s="7"/>
      <c r="U543" s="7"/>
      <c r="V543" s="8">
        <f>COUNTIFS(Maturation!$E$3:$E$280, Density!G543, Maturation!$B$3:$B$280, Density!C543, Maturation!$C$3:$C$280, Density!D543, Maturation!$D$3:$D$280, "male")</f>
        <v>0</v>
      </c>
      <c r="W543" s="8">
        <f>COUNTIFS(Maturation!$E$3:$E$280, Density!G543, Maturation!$B$3:$B$280, Density!C543, Maturation!$C$3:$C$280, Density!D543, Maturation!$D$3:$D$280, "female")</f>
        <v>0</v>
      </c>
      <c r="X543" s="8">
        <f t="shared" si="30"/>
        <v>0</v>
      </c>
      <c r="Y543" s="8">
        <f t="shared" si="31"/>
        <v>0</v>
      </c>
      <c r="Z543" s="8"/>
    </row>
    <row r="544" spans="3:26" ht="15" customHeight="1" x14ac:dyDescent="0.25">
      <c r="C544" s="17" t="s">
        <v>26</v>
      </c>
      <c r="D544" s="9">
        <v>3</v>
      </c>
      <c r="E544" s="11">
        <v>15</v>
      </c>
      <c r="F544" s="11">
        <f t="shared" si="32"/>
        <v>29</v>
      </c>
      <c r="G544" s="18">
        <v>45218</v>
      </c>
      <c r="H544" s="10"/>
      <c r="I544" s="36"/>
      <c r="J544" s="36"/>
      <c r="K544" s="11"/>
      <c r="L544" s="10"/>
      <c r="M544" s="10"/>
      <c r="N544" s="36"/>
      <c r="O544" s="36"/>
      <c r="P544" s="36"/>
      <c r="Q544" s="36"/>
      <c r="R544" s="10">
        <v>14</v>
      </c>
      <c r="S544" s="10">
        <f t="shared" si="29"/>
        <v>1</v>
      </c>
      <c r="T544" s="12"/>
      <c r="U544" s="12"/>
      <c r="V544" s="10">
        <f>COUNTIFS(Maturation!$E$3:$E$280, Density!G544, Maturation!$B$3:$B$280, Density!C544, Maturation!$C$3:$C$280, Density!D544, Maturation!$D$3:$D$280, "male")</f>
        <v>0</v>
      </c>
      <c r="W544" s="10">
        <f>COUNTIFS(Maturation!$E$3:$E$280, Density!G544, Maturation!$B$3:$B$280, Density!C544, Maturation!$C$3:$C$280, Density!D544, Maturation!$D$3:$D$280, "female")</f>
        <v>0</v>
      </c>
      <c r="X544" s="10">
        <f t="shared" si="30"/>
        <v>0</v>
      </c>
      <c r="Y544" s="10">
        <f t="shared" si="31"/>
        <v>0</v>
      </c>
      <c r="Z544" s="10"/>
    </row>
    <row r="545" spans="3:26" ht="15" customHeight="1" x14ac:dyDescent="0.25">
      <c r="C545" s="19" t="s">
        <v>17</v>
      </c>
      <c r="D545" s="20">
        <v>1</v>
      </c>
      <c r="E545" s="21">
        <v>16</v>
      </c>
      <c r="F545" s="21">
        <f t="shared" si="32"/>
        <v>30</v>
      </c>
      <c r="G545" s="22">
        <v>45219</v>
      </c>
      <c r="H545" s="21">
        <v>0.43099999999999999</v>
      </c>
      <c r="I545" s="32">
        <f>(H545/Q545)*1000</f>
        <v>71.833333333333329</v>
      </c>
      <c r="J545" s="32">
        <f>I545/O545</f>
        <v>23.944444444444443</v>
      </c>
      <c r="K545" s="21">
        <v>6.2690000000000001</v>
      </c>
      <c r="L545" s="21"/>
      <c r="M545" s="21">
        <f>L437-K545</f>
        <v>0.95500000000000007</v>
      </c>
      <c r="N545" s="32">
        <f>(M545/Q545)*1000</f>
        <v>159.16666666666669</v>
      </c>
      <c r="O545" s="32">
        <f>_xlfn.DAYS(G545,G437)</f>
        <v>3</v>
      </c>
      <c r="P545" s="32">
        <f t="shared" ref="P545:P550" si="33">N545/O545</f>
        <v>53.055555555555564</v>
      </c>
      <c r="Q545" s="32">
        <f>(R437+R545)/2</f>
        <v>6</v>
      </c>
      <c r="R545" s="21">
        <v>6</v>
      </c>
      <c r="S545" s="21">
        <f t="shared" ref="S545:S608" si="34">IF(X509&gt;0,R509-R545-X509,R509-R545)</f>
        <v>0</v>
      </c>
      <c r="T545" s="29"/>
      <c r="U545" s="29"/>
      <c r="V545" s="30">
        <f>COUNTIFS(Maturation!$E$3:$E$280, Density!G545, Maturation!$B$3:$B$280, Density!C545, Maturation!$C$3:$C$280, Density!D545, Maturation!$D$3:$D$280, "male")</f>
        <v>0</v>
      </c>
      <c r="W545" s="30">
        <f>COUNTIFS(Maturation!$E$3:$E$280, Density!G545, Maturation!$B$3:$B$280, Density!C545, Maturation!$C$3:$C$280, Density!D545, Maturation!$D$3:$D$280, "female")</f>
        <v>1</v>
      </c>
      <c r="X545" s="30">
        <f t="shared" si="30"/>
        <v>1</v>
      </c>
      <c r="Y545" s="30">
        <f>X545+Y509</f>
        <v>1</v>
      </c>
      <c r="Z545" s="33">
        <f>(Y545/$R$545)*100</f>
        <v>16.666666666666664</v>
      </c>
    </row>
    <row r="546" spans="3:26" ht="15" customHeight="1" x14ac:dyDescent="0.25">
      <c r="C546" s="19" t="s">
        <v>17</v>
      </c>
      <c r="D546" s="20">
        <v>2</v>
      </c>
      <c r="E546" s="21">
        <v>16</v>
      </c>
      <c r="F546" s="21">
        <f t="shared" si="32"/>
        <v>30</v>
      </c>
      <c r="G546" s="22">
        <v>45219</v>
      </c>
      <c r="H546" s="21">
        <v>0.36099999999999999</v>
      </c>
      <c r="I546" s="32">
        <f>(H546/Q546)*1000</f>
        <v>72.2</v>
      </c>
      <c r="J546" s="32">
        <f t="shared" ref="J546:J580" si="35">I546/O546</f>
        <v>24.066666666666666</v>
      </c>
      <c r="K546" s="21">
        <v>6.1269999999999998</v>
      </c>
      <c r="L546" s="21"/>
      <c r="M546" s="21">
        <f t="shared" ref="M546:M580" si="36">L438-K546</f>
        <v>0.81099999999999994</v>
      </c>
      <c r="N546" s="32">
        <f t="shared" ref="N546:N579" si="37">(M546/Q546)*1000</f>
        <v>162.19999999999999</v>
      </c>
      <c r="O546" s="32">
        <f t="shared" ref="O546:O580" si="38">_xlfn.DAYS(G546,G438)</f>
        <v>3</v>
      </c>
      <c r="P546" s="32">
        <f t="shared" si="33"/>
        <v>54.066666666666663</v>
      </c>
      <c r="Q546" s="32">
        <f t="shared" ref="Q546:Q579" si="39">(R438+R546)/2</f>
        <v>5</v>
      </c>
      <c r="R546" s="21">
        <v>5</v>
      </c>
      <c r="S546" s="21">
        <f t="shared" si="34"/>
        <v>0</v>
      </c>
      <c r="T546" s="29"/>
      <c r="U546" s="29"/>
      <c r="V546" s="30">
        <f>COUNTIFS(Maturation!$E$3:$E$280, Density!G546, Maturation!$B$3:$B$280, Density!C546, Maturation!$C$3:$C$280, Density!D546, Maturation!$D$3:$D$280, "male")</f>
        <v>0</v>
      </c>
      <c r="W546" s="30">
        <f>COUNTIFS(Maturation!$E$3:$E$280, Density!G546, Maturation!$B$3:$B$280, Density!C546, Maturation!$C$3:$C$280, Density!D546, Maturation!$D$3:$D$280, "female")</f>
        <v>0</v>
      </c>
      <c r="X546" s="30">
        <f t="shared" si="30"/>
        <v>0</v>
      </c>
      <c r="Y546" s="30">
        <f>X546+Y510</f>
        <v>0</v>
      </c>
      <c r="Z546" s="33">
        <f>(Y546/$R$546)*100</f>
        <v>0</v>
      </c>
    </row>
    <row r="547" spans="3:26" ht="15" customHeight="1" x14ac:dyDescent="0.25">
      <c r="C547" s="19" t="s">
        <v>17</v>
      </c>
      <c r="D547" s="20">
        <v>3</v>
      </c>
      <c r="E547" s="21">
        <v>16</v>
      </c>
      <c r="F547" s="21">
        <f t="shared" si="32"/>
        <v>30</v>
      </c>
      <c r="G547" s="22">
        <v>45219</v>
      </c>
      <c r="H547" s="21">
        <v>0.27300000000000002</v>
      </c>
      <c r="I547" s="32">
        <f t="shared" ref="I547:I579" si="40">(H547/Q547)*1000</f>
        <v>60.666666666666671</v>
      </c>
      <c r="J547" s="32">
        <f t="shared" si="35"/>
        <v>20.222222222222225</v>
      </c>
      <c r="K547" s="21">
        <v>7.2560000000000002</v>
      </c>
      <c r="L547" s="21"/>
      <c r="M547" s="21">
        <f t="shared" si="36"/>
        <v>0.58300000000000018</v>
      </c>
      <c r="N547" s="32">
        <f t="shared" si="37"/>
        <v>129.5555555555556</v>
      </c>
      <c r="O547" s="32">
        <f t="shared" si="38"/>
        <v>3</v>
      </c>
      <c r="P547" s="32">
        <f t="shared" si="33"/>
        <v>43.185185185185198</v>
      </c>
      <c r="Q547" s="32">
        <f t="shared" si="39"/>
        <v>4.5</v>
      </c>
      <c r="R547" s="21">
        <v>4</v>
      </c>
      <c r="S547" s="21">
        <f t="shared" si="34"/>
        <v>0</v>
      </c>
      <c r="T547" s="29"/>
      <c r="U547" s="29"/>
      <c r="V547" s="30">
        <f>COUNTIFS(Maturation!$E$3:$E$280, Density!G547, Maturation!$B$3:$B$280, Density!C547, Maturation!$C$3:$C$280, Density!D547, Maturation!$D$3:$D$280, "male")</f>
        <v>0</v>
      </c>
      <c r="W547" s="30">
        <f>COUNTIFS(Maturation!$E$3:$E$280, Density!G547, Maturation!$B$3:$B$280, Density!C547, Maturation!$C$3:$C$280, Density!D547, Maturation!$D$3:$D$280, "female")</f>
        <v>0</v>
      </c>
      <c r="X547" s="30">
        <f t="shared" si="30"/>
        <v>0</v>
      </c>
      <c r="Y547" s="30">
        <f>X547+Y511</f>
        <v>0</v>
      </c>
      <c r="Z547" s="33">
        <f>(Y547/$R$547)*100</f>
        <v>0</v>
      </c>
    </row>
    <row r="548" spans="3:26" ht="15" customHeight="1" x14ac:dyDescent="0.25">
      <c r="C548" s="19" t="s">
        <v>17</v>
      </c>
      <c r="D548" s="20">
        <v>4</v>
      </c>
      <c r="E548" s="21">
        <v>16</v>
      </c>
      <c r="F548" s="21">
        <f t="shared" si="32"/>
        <v>30</v>
      </c>
      <c r="G548" s="22">
        <v>45219</v>
      </c>
      <c r="H548" s="21">
        <v>0.34499999999999997</v>
      </c>
      <c r="I548" s="32">
        <f t="shared" si="40"/>
        <v>86.25</v>
      </c>
      <c r="J548" s="32">
        <f t="shared" si="35"/>
        <v>28.75</v>
      </c>
      <c r="K548" s="21">
        <v>6.6639999999999997</v>
      </c>
      <c r="L548" s="21"/>
      <c r="M548" s="21">
        <f t="shared" si="36"/>
        <v>0.75400000000000045</v>
      </c>
      <c r="N548" s="32">
        <f t="shared" si="37"/>
        <v>188.50000000000011</v>
      </c>
      <c r="O548" s="32">
        <f t="shared" si="38"/>
        <v>3</v>
      </c>
      <c r="P548" s="32">
        <f t="shared" si="33"/>
        <v>62.833333333333371</v>
      </c>
      <c r="Q548" s="32">
        <f t="shared" si="39"/>
        <v>4</v>
      </c>
      <c r="R548" s="21">
        <v>4</v>
      </c>
      <c r="S548" s="21">
        <f t="shared" si="34"/>
        <v>0</v>
      </c>
      <c r="T548" s="29"/>
      <c r="U548" s="29"/>
      <c r="V548" s="30">
        <f>COUNTIFS(Maturation!$E$3:$E$280, Density!G548, Maturation!$B$3:$B$280, Density!C548, Maturation!$C$3:$C$280, Density!D548, Maturation!$D$3:$D$280, "male")</f>
        <v>0</v>
      </c>
      <c r="W548" s="30">
        <f>COUNTIFS(Maturation!$E$3:$E$280, Density!G548, Maturation!$B$3:$B$280, Density!C548, Maturation!$C$3:$C$280, Density!D548, Maturation!$D$3:$D$280, "female")</f>
        <v>0</v>
      </c>
      <c r="X548" s="30">
        <f t="shared" si="30"/>
        <v>0</v>
      </c>
      <c r="Y548" s="30">
        <f t="shared" ref="Y548:Y609" si="41">X548+Y512</f>
        <v>0</v>
      </c>
      <c r="Z548" s="33">
        <f>(Y548/$R$548)*100</f>
        <v>0</v>
      </c>
    </row>
    <row r="549" spans="3:26" ht="15" customHeight="1" x14ac:dyDescent="0.25">
      <c r="C549" s="19" t="s">
        <v>17</v>
      </c>
      <c r="D549" s="20">
        <v>5</v>
      </c>
      <c r="E549" s="21">
        <v>16</v>
      </c>
      <c r="F549" s="21">
        <f t="shared" si="32"/>
        <v>30</v>
      </c>
      <c r="G549" s="22">
        <v>45219</v>
      </c>
      <c r="H549" s="21">
        <v>0.47699999999999998</v>
      </c>
      <c r="I549" s="32">
        <f t="shared" si="40"/>
        <v>79.5</v>
      </c>
      <c r="J549" s="32">
        <f t="shared" si="35"/>
        <v>26.5</v>
      </c>
      <c r="K549" s="21">
        <v>5.8920000000000003</v>
      </c>
      <c r="L549" s="21"/>
      <c r="M549" s="21">
        <f t="shared" si="36"/>
        <v>0.91299999999999937</v>
      </c>
      <c r="N549" s="32">
        <f t="shared" si="37"/>
        <v>152.16666666666657</v>
      </c>
      <c r="O549" s="32">
        <f t="shared" si="38"/>
        <v>3</v>
      </c>
      <c r="P549" s="32">
        <f t="shared" si="33"/>
        <v>50.722222222222193</v>
      </c>
      <c r="Q549" s="32">
        <f t="shared" si="39"/>
        <v>6</v>
      </c>
      <c r="R549" s="21">
        <v>5</v>
      </c>
      <c r="S549" s="21">
        <f t="shared" si="34"/>
        <v>1</v>
      </c>
      <c r="T549" s="29"/>
      <c r="U549" s="29"/>
      <c r="V549" s="30">
        <f>COUNTIFS(Maturation!$E$3:$E$280, Density!G549, Maturation!$B$3:$B$280, Density!C549, Maturation!$C$3:$C$280, Density!D549, Maturation!$D$3:$D$280, "male")</f>
        <v>0</v>
      </c>
      <c r="W549" s="30">
        <f>COUNTIFS(Maturation!$E$3:$E$280, Density!G549, Maturation!$B$3:$B$280, Density!C549, Maturation!$C$3:$C$280, Density!D549, Maturation!$D$3:$D$280, "female")</f>
        <v>0</v>
      </c>
      <c r="X549" s="30">
        <f t="shared" si="30"/>
        <v>0</v>
      </c>
      <c r="Y549" s="30">
        <f t="shared" si="41"/>
        <v>0</v>
      </c>
      <c r="Z549" s="33">
        <f>(Y549/$R$549)*100</f>
        <v>0</v>
      </c>
    </row>
    <row r="550" spans="3:26" ht="15" customHeight="1" x14ac:dyDescent="0.25">
      <c r="C550" s="19" t="s">
        <v>17</v>
      </c>
      <c r="D550" s="20">
        <v>6</v>
      </c>
      <c r="E550" s="21">
        <v>16</v>
      </c>
      <c r="F550" s="21">
        <f t="shared" si="32"/>
        <v>30</v>
      </c>
      <c r="G550" s="22">
        <v>45219</v>
      </c>
      <c r="H550" s="21">
        <v>0.54500000000000004</v>
      </c>
      <c r="I550" s="32">
        <f t="shared" si="40"/>
        <v>77.857142857142861</v>
      </c>
      <c r="J550" s="32">
        <f t="shared" si="35"/>
        <v>25.952380952380953</v>
      </c>
      <c r="K550" s="21">
        <v>5.8310000000000004</v>
      </c>
      <c r="L550" s="21"/>
      <c r="M550" s="21">
        <f t="shared" si="36"/>
        <v>1.3969999999999994</v>
      </c>
      <c r="N550" s="32">
        <f t="shared" si="37"/>
        <v>199.57142857142847</v>
      </c>
      <c r="O550" s="32">
        <f t="shared" si="38"/>
        <v>3</v>
      </c>
      <c r="P550" s="32">
        <f t="shared" si="33"/>
        <v>66.52380952380949</v>
      </c>
      <c r="Q550" s="32">
        <f t="shared" si="39"/>
        <v>7</v>
      </c>
      <c r="R550" s="21">
        <v>7</v>
      </c>
      <c r="S550" s="21">
        <f t="shared" si="34"/>
        <v>0</v>
      </c>
      <c r="T550" s="29"/>
      <c r="U550" s="29"/>
      <c r="V550" s="30">
        <f>COUNTIFS(Maturation!$E$3:$E$280, Density!G550, Maturation!$B$3:$B$280, Density!C550, Maturation!$C$3:$C$280, Density!D550, Maturation!$D$3:$D$280, "male")</f>
        <v>0</v>
      </c>
      <c r="W550" s="30">
        <f>COUNTIFS(Maturation!$E$3:$E$280, Density!G550, Maturation!$B$3:$B$280, Density!C550, Maturation!$C$3:$C$280, Density!D550, Maturation!$D$3:$D$280, "female")</f>
        <v>0</v>
      </c>
      <c r="X550" s="30">
        <f t="shared" si="30"/>
        <v>0</v>
      </c>
      <c r="Y550" s="30">
        <f t="shared" si="41"/>
        <v>0</v>
      </c>
      <c r="Z550" s="33">
        <f>(Y550/$R$550)*100</f>
        <v>0</v>
      </c>
    </row>
    <row r="551" spans="3:26" ht="15" customHeight="1" x14ac:dyDescent="0.25">
      <c r="C551" s="19" t="s">
        <v>17</v>
      </c>
      <c r="D551" s="20">
        <v>7</v>
      </c>
      <c r="E551" s="21">
        <v>16</v>
      </c>
      <c r="F551" s="21">
        <f t="shared" si="32"/>
        <v>30</v>
      </c>
      <c r="G551" s="22">
        <v>45219</v>
      </c>
      <c r="H551" s="21">
        <v>0.51700000000000002</v>
      </c>
      <c r="I551" s="32">
        <f t="shared" si="40"/>
        <v>86.166666666666671</v>
      </c>
      <c r="J551" s="32">
        <f t="shared" si="35"/>
        <v>28.722222222222225</v>
      </c>
      <c r="K551" s="21">
        <v>6.1929999999999996</v>
      </c>
      <c r="L551" s="21"/>
      <c r="M551" s="21">
        <f t="shared" si="36"/>
        <v>1.1470000000000002</v>
      </c>
      <c r="N551" s="32">
        <f t="shared" si="37"/>
        <v>191.16666666666671</v>
      </c>
      <c r="O551" s="32">
        <f t="shared" si="38"/>
        <v>3</v>
      </c>
      <c r="P551" s="32">
        <f t="shared" ref="P551:P579" si="42">N551/O551</f>
        <v>63.722222222222236</v>
      </c>
      <c r="Q551" s="32">
        <f t="shared" si="39"/>
        <v>6</v>
      </c>
      <c r="R551" s="21">
        <v>6</v>
      </c>
      <c r="S551" s="21">
        <f t="shared" si="34"/>
        <v>0</v>
      </c>
      <c r="T551" s="29"/>
      <c r="U551" s="29"/>
      <c r="V551" s="30">
        <f>COUNTIFS(Maturation!$E$3:$E$280, Density!G551, Maturation!$B$3:$B$280, Density!C551, Maturation!$C$3:$C$280, Density!D551, Maturation!$D$3:$D$280, "male")</f>
        <v>0</v>
      </c>
      <c r="W551" s="30">
        <f>COUNTIFS(Maturation!$E$3:$E$280, Density!G551, Maturation!$B$3:$B$280, Density!C551, Maturation!$C$3:$C$280, Density!D551, Maturation!$D$3:$D$280, "female")</f>
        <v>0</v>
      </c>
      <c r="X551" s="30">
        <f t="shared" si="30"/>
        <v>0</v>
      </c>
      <c r="Y551" s="30">
        <f t="shared" si="41"/>
        <v>0</v>
      </c>
      <c r="Z551" s="33">
        <f>(Y551/$R$551)*100</f>
        <v>0</v>
      </c>
    </row>
    <row r="552" spans="3:26" ht="15" customHeight="1" x14ac:dyDescent="0.25">
      <c r="C552" s="19" t="s">
        <v>17</v>
      </c>
      <c r="D552" s="20">
        <v>8</v>
      </c>
      <c r="E552" s="21">
        <v>16</v>
      </c>
      <c r="F552" s="21">
        <f t="shared" si="32"/>
        <v>30</v>
      </c>
      <c r="G552" s="22">
        <v>45219</v>
      </c>
      <c r="H552" s="21">
        <v>0.441</v>
      </c>
      <c r="I552" s="33">
        <f t="shared" si="40"/>
        <v>88.2</v>
      </c>
      <c r="J552" s="33">
        <f t="shared" si="35"/>
        <v>29.400000000000002</v>
      </c>
      <c r="K552" s="21">
        <v>6.3010000000000002</v>
      </c>
      <c r="L552" s="21"/>
      <c r="M552" s="21">
        <f t="shared" si="36"/>
        <v>0.92799999999999994</v>
      </c>
      <c r="N552" s="32">
        <f t="shared" si="37"/>
        <v>185.6</v>
      </c>
      <c r="O552" s="32">
        <f t="shared" si="38"/>
        <v>3</v>
      </c>
      <c r="P552" s="32">
        <f t="shared" si="42"/>
        <v>61.866666666666667</v>
      </c>
      <c r="Q552" s="32">
        <f t="shared" si="39"/>
        <v>5</v>
      </c>
      <c r="R552" s="21">
        <v>5</v>
      </c>
      <c r="S552" s="21">
        <f t="shared" si="34"/>
        <v>0</v>
      </c>
      <c r="T552" s="29"/>
      <c r="U552" s="29"/>
      <c r="V552" s="30">
        <f>COUNTIFS(Maturation!$E$3:$E$280, Density!G552, Maturation!$B$3:$B$280, Density!C552, Maturation!$C$3:$C$280, Density!D552, Maturation!$D$3:$D$280, "male")</f>
        <v>0</v>
      </c>
      <c r="W552" s="30">
        <f>COUNTIFS(Maturation!$E$3:$E$280, Density!G552, Maturation!$B$3:$B$280, Density!C552, Maturation!$C$3:$C$280, Density!D552, Maturation!$D$3:$D$280, "female")</f>
        <v>0</v>
      </c>
      <c r="X552" s="30">
        <f t="shared" si="30"/>
        <v>0</v>
      </c>
      <c r="Y552" s="30">
        <f t="shared" si="41"/>
        <v>0</v>
      </c>
      <c r="Z552" s="33">
        <f>(Y552/$R$552)*100</f>
        <v>0</v>
      </c>
    </row>
    <row r="553" spans="3:26" ht="15" customHeight="1" x14ac:dyDescent="0.25">
      <c r="C553" s="19" t="s">
        <v>17</v>
      </c>
      <c r="D553" s="20">
        <v>9</v>
      </c>
      <c r="E553" s="21">
        <v>16</v>
      </c>
      <c r="F553" s="21">
        <f t="shared" si="32"/>
        <v>30</v>
      </c>
      <c r="G553" s="22">
        <v>45219</v>
      </c>
      <c r="H553" s="21">
        <v>0.73399999999999999</v>
      </c>
      <c r="I553" s="33">
        <f t="shared" si="40"/>
        <v>104.85714285714286</v>
      </c>
      <c r="J553" s="33">
        <f t="shared" si="35"/>
        <v>34.952380952380956</v>
      </c>
      <c r="K553" s="21">
        <v>5.1959999999999997</v>
      </c>
      <c r="L553" s="21"/>
      <c r="M553" s="21">
        <f t="shared" si="36"/>
        <v>1.7000000000000002</v>
      </c>
      <c r="N553" s="32">
        <f t="shared" si="37"/>
        <v>242.85714285714289</v>
      </c>
      <c r="O553" s="32">
        <f t="shared" si="38"/>
        <v>3</v>
      </c>
      <c r="P553" s="32">
        <f t="shared" si="42"/>
        <v>80.952380952380963</v>
      </c>
      <c r="Q553" s="32">
        <f t="shared" si="39"/>
        <v>7</v>
      </c>
      <c r="R553" s="21">
        <v>7</v>
      </c>
      <c r="S553" s="21">
        <f t="shared" si="34"/>
        <v>0</v>
      </c>
      <c r="T553" s="29"/>
      <c r="U553" s="29"/>
      <c r="V553" s="30">
        <f>COUNTIFS(Maturation!$E$3:$E$280, Density!G553, Maturation!$B$3:$B$280, Density!C553, Maturation!$C$3:$C$280, Density!D553, Maturation!$D$3:$D$280, "male")</f>
        <v>0</v>
      </c>
      <c r="W553" s="30">
        <f>COUNTIFS(Maturation!$E$3:$E$280, Density!G553, Maturation!$B$3:$B$280, Density!C553, Maturation!$C$3:$C$280, Density!D553, Maturation!$D$3:$D$280, "female")</f>
        <v>0</v>
      </c>
      <c r="X553" s="30">
        <f t="shared" si="30"/>
        <v>0</v>
      </c>
      <c r="Y553" s="30">
        <f t="shared" si="41"/>
        <v>0</v>
      </c>
      <c r="Z553" s="33">
        <f>(Y553/$R$553)*100</f>
        <v>0</v>
      </c>
    </row>
    <row r="554" spans="3:26" ht="15" customHeight="1" x14ac:dyDescent="0.25">
      <c r="C554" s="19" t="s">
        <v>17</v>
      </c>
      <c r="D554" s="20">
        <v>10</v>
      </c>
      <c r="E554" s="21">
        <v>16</v>
      </c>
      <c r="F554" s="21">
        <f t="shared" si="32"/>
        <v>30</v>
      </c>
      <c r="G554" s="22">
        <v>45219</v>
      </c>
      <c r="H554" s="21">
        <v>0.52700000000000002</v>
      </c>
      <c r="I554" s="33">
        <f t="shared" si="40"/>
        <v>87.833333333333329</v>
      </c>
      <c r="J554" s="33">
        <f t="shared" si="35"/>
        <v>29.277777777777775</v>
      </c>
      <c r="K554" s="21">
        <v>5.3109999999999999</v>
      </c>
      <c r="L554" s="21"/>
      <c r="M554" s="21">
        <f t="shared" si="36"/>
        <v>1.1349999999999998</v>
      </c>
      <c r="N554" s="32">
        <f t="shared" si="37"/>
        <v>189.16666666666663</v>
      </c>
      <c r="O554" s="32">
        <f t="shared" si="38"/>
        <v>3</v>
      </c>
      <c r="P554" s="32">
        <f t="shared" si="42"/>
        <v>63.055555555555543</v>
      </c>
      <c r="Q554" s="32">
        <f t="shared" si="39"/>
        <v>6</v>
      </c>
      <c r="R554" s="21">
        <v>6</v>
      </c>
      <c r="S554" s="21">
        <f t="shared" si="34"/>
        <v>0</v>
      </c>
      <c r="T554" s="29"/>
      <c r="U554" s="29"/>
      <c r="V554" s="30">
        <f>COUNTIFS(Maturation!$E$3:$E$280, Density!G554, Maturation!$B$3:$B$280, Density!C554, Maturation!$C$3:$C$280, Density!D554, Maturation!$D$3:$D$280, "male")</f>
        <v>0</v>
      </c>
      <c r="W554" s="30">
        <f>COUNTIFS(Maturation!$E$3:$E$280, Density!G554, Maturation!$B$3:$B$280, Density!C554, Maturation!$C$3:$C$280, Density!D554, Maturation!$D$3:$D$280, "female")</f>
        <v>0</v>
      </c>
      <c r="X554" s="30">
        <f t="shared" si="30"/>
        <v>0</v>
      </c>
      <c r="Y554" s="30">
        <f t="shared" si="41"/>
        <v>0</v>
      </c>
      <c r="Z554" s="33">
        <f>(Y554/$R$554)*100</f>
        <v>0</v>
      </c>
    </row>
    <row r="555" spans="3:26" ht="15" customHeight="1" x14ac:dyDescent="0.25">
      <c r="C555" s="19" t="s">
        <v>18</v>
      </c>
      <c r="D555" s="20">
        <v>1</v>
      </c>
      <c r="E555" s="21">
        <v>16</v>
      </c>
      <c r="F555" s="21">
        <f t="shared" si="32"/>
        <v>30</v>
      </c>
      <c r="G555" s="22">
        <v>45219</v>
      </c>
      <c r="H555" s="21">
        <v>0.55300000000000005</v>
      </c>
      <c r="I555" s="33">
        <f t="shared" si="40"/>
        <v>65.058823529411768</v>
      </c>
      <c r="J555" s="33">
        <f t="shared" si="35"/>
        <v>21.686274509803923</v>
      </c>
      <c r="K555" s="21">
        <v>5.9939999999999998</v>
      </c>
      <c r="L555" s="21"/>
      <c r="M555" s="21">
        <f t="shared" si="36"/>
        <v>1.2759999999999998</v>
      </c>
      <c r="N555" s="32">
        <f t="shared" si="37"/>
        <v>150.11764705882351</v>
      </c>
      <c r="O555" s="32">
        <f t="shared" si="38"/>
        <v>3</v>
      </c>
      <c r="P555" s="32">
        <f t="shared" si="42"/>
        <v>50.039215686274503</v>
      </c>
      <c r="Q555" s="32">
        <f t="shared" si="39"/>
        <v>8.5</v>
      </c>
      <c r="R555" s="21">
        <v>8</v>
      </c>
      <c r="S555" s="21">
        <f t="shared" si="34"/>
        <v>0</v>
      </c>
      <c r="T555" s="29"/>
      <c r="U555" s="29"/>
      <c r="V555" s="30">
        <f>COUNTIFS(Maturation!$E$3:$E$280, Density!G555, Maturation!$B$3:$B$280, Density!C555, Maturation!$C$3:$C$280, Density!D555, Maturation!$D$3:$D$280, "male")</f>
        <v>0</v>
      </c>
      <c r="W555" s="30">
        <f>COUNTIFS(Maturation!$E$3:$E$280, Density!G555, Maturation!$B$3:$B$280, Density!C555, Maturation!$C$3:$C$280, Density!D555, Maturation!$D$3:$D$280, "female")</f>
        <v>0</v>
      </c>
      <c r="X555" s="30">
        <f t="shared" si="30"/>
        <v>0</v>
      </c>
      <c r="Y555" s="30">
        <f t="shared" si="41"/>
        <v>0</v>
      </c>
      <c r="Z555" s="33">
        <f>(Y555/$R$555)*100</f>
        <v>0</v>
      </c>
    </row>
    <row r="556" spans="3:26" ht="15" customHeight="1" x14ac:dyDescent="0.25">
      <c r="C556" s="19" t="s">
        <v>18</v>
      </c>
      <c r="D556" s="20">
        <v>2</v>
      </c>
      <c r="E556" s="21">
        <v>16</v>
      </c>
      <c r="F556" s="21">
        <f t="shared" si="32"/>
        <v>30</v>
      </c>
      <c r="G556" s="22">
        <v>45219</v>
      </c>
      <c r="H556" s="21">
        <v>0.49199999999999999</v>
      </c>
      <c r="I556" s="33">
        <f t="shared" si="40"/>
        <v>61.5</v>
      </c>
      <c r="J556" s="33">
        <f t="shared" si="35"/>
        <v>20.5</v>
      </c>
      <c r="K556" s="21">
        <v>6.0979999999999999</v>
      </c>
      <c r="L556" s="21"/>
      <c r="M556" s="21">
        <f t="shared" si="36"/>
        <v>0.73599999999999977</v>
      </c>
      <c r="N556" s="32">
        <f t="shared" si="37"/>
        <v>91.999999999999972</v>
      </c>
      <c r="O556" s="32">
        <f t="shared" si="38"/>
        <v>3</v>
      </c>
      <c r="P556" s="32">
        <f t="shared" si="42"/>
        <v>30.666666666666657</v>
      </c>
      <c r="Q556" s="32">
        <f t="shared" si="39"/>
        <v>8</v>
      </c>
      <c r="R556" s="21">
        <v>8</v>
      </c>
      <c r="S556" s="21">
        <f t="shared" si="34"/>
        <v>0</v>
      </c>
      <c r="T556" s="29"/>
      <c r="U556" s="29"/>
      <c r="V556" s="30">
        <f>COUNTIFS(Maturation!$E$3:$E$280, Density!G556, Maturation!$B$3:$B$280, Density!C556, Maturation!$C$3:$C$280, Density!D556, Maturation!$D$3:$D$280, "male")</f>
        <v>0</v>
      </c>
      <c r="W556" s="30">
        <f>COUNTIFS(Maturation!$E$3:$E$280, Density!G556, Maturation!$B$3:$B$280, Density!C556, Maturation!$C$3:$C$280, Density!D556, Maturation!$D$3:$D$280, "female")</f>
        <v>0</v>
      </c>
      <c r="X556" s="30">
        <f t="shared" si="30"/>
        <v>0</v>
      </c>
      <c r="Y556" s="30">
        <f t="shared" si="41"/>
        <v>0</v>
      </c>
      <c r="Z556" s="33">
        <f>(Y556/$R$556)*100</f>
        <v>0</v>
      </c>
    </row>
    <row r="557" spans="3:26" ht="15" customHeight="1" x14ac:dyDescent="0.25">
      <c r="C557" s="19" t="s">
        <v>18</v>
      </c>
      <c r="D557" s="20">
        <v>3</v>
      </c>
      <c r="E557" s="21">
        <v>16</v>
      </c>
      <c r="F557" s="21">
        <f t="shared" si="32"/>
        <v>30</v>
      </c>
      <c r="G557" s="22">
        <v>45219</v>
      </c>
      <c r="H557" s="30">
        <v>0.9</v>
      </c>
      <c r="I557" s="33">
        <f t="shared" si="40"/>
        <v>75</v>
      </c>
      <c r="J557" s="33">
        <f t="shared" si="35"/>
        <v>25</v>
      </c>
      <c r="K557" s="21">
        <v>6.3440000000000003</v>
      </c>
      <c r="L557" s="30"/>
      <c r="M557" s="30">
        <f t="shared" si="36"/>
        <v>1.9889999999999999</v>
      </c>
      <c r="N557" s="33">
        <f t="shared" si="37"/>
        <v>165.74999999999997</v>
      </c>
      <c r="O557" s="33">
        <f t="shared" si="38"/>
        <v>3</v>
      </c>
      <c r="P557" s="33">
        <f t="shared" si="42"/>
        <v>55.249999999999993</v>
      </c>
      <c r="Q557" s="33">
        <f t="shared" si="39"/>
        <v>12</v>
      </c>
      <c r="R557" s="30">
        <v>12</v>
      </c>
      <c r="S557" s="30">
        <f t="shared" si="34"/>
        <v>0</v>
      </c>
      <c r="T557" s="29"/>
      <c r="U557" s="29"/>
      <c r="V557" s="30">
        <f>COUNTIFS(Maturation!$E$3:$E$280, Density!G557, Maturation!$B$3:$B$280, Density!C557, Maturation!$C$3:$C$280, Density!D557, Maturation!$D$3:$D$280, "male")</f>
        <v>0</v>
      </c>
      <c r="W557" s="30">
        <f>COUNTIFS(Maturation!$E$3:$E$280, Density!G557, Maturation!$B$3:$B$280, Density!C557, Maturation!$C$3:$C$280, Density!D557, Maturation!$D$3:$D$280, "female")</f>
        <v>0</v>
      </c>
      <c r="X557" s="30">
        <f t="shared" si="30"/>
        <v>0</v>
      </c>
      <c r="Y557" s="30">
        <f t="shared" si="41"/>
        <v>0</v>
      </c>
      <c r="Z557" s="33">
        <f>(Y557/$R$557)*100</f>
        <v>0</v>
      </c>
    </row>
    <row r="558" spans="3:26" ht="15" customHeight="1" x14ac:dyDescent="0.25">
      <c r="C558" s="19" t="s">
        <v>18</v>
      </c>
      <c r="D558" s="20">
        <v>4</v>
      </c>
      <c r="E558" s="21">
        <v>16</v>
      </c>
      <c r="F558" s="21">
        <f t="shared" si="32"/>
        <v>30</v>
      </c>
      <c r="G558" s="22">
        <v>45219</v>
      </c>
      <c r="H558" s="30">
        <v>0.75600000000000001</v>
      </c>
      <c r="I558" s="33">
        <f t="shared" si="40"/>
        <v>68.727272727272734</v>
      </c>
      <c r="J558" s="33">
        <f t="shared" si="35"/>
        <v>22.90909090909091</v>
      </c>
      <c r="K558" s="21">
        <v>5.3019999999999996</v>
      </c>
      <c r="L558" s="30"/>
      <c r="M558" s="30">
        <f t="shared" si="36"/>
        <v>1.6370000000000005</v>
      </c>
      <c r="N558" s="33">
        <f t="shared" si="37"/>
        <v>148.81818181818184</v>
      </c>
      <c r="O558" s="33">
        <f t="shared" si="38"/>
        <v>3</v>
      </c>
      <c r="P558" s="33">
        <f t="shared" si="42"/>
        <v>49.606060606060616</v>
      </c>
      <c r="Q558" s="33">
        <f t="shared" si="39"/>
        <v>11</v>
      </c>
      <c r="R558" s="30">
        <v>11</v>
      </c>
      <c r="S558" s="30">
        <f t="shared" si="34"/>
        <v>0</v>
      </c>
      <c r="T558" s="29"/>
      <c r="U558" s="29"/>
      <c r="V558" s="30">
        <f>COUNTIFS(Maturation!$E$3:$E$280, Density!G558, Maturation!$B$3:$B$280, Density!C558, Maturation!$C$3:$C$280, Density!D558, Maturation!$D$3:$D$280, "male")</f>
        <v>0</v>
      </c>
      <c r="W558" s="30">
        <f>COUNTIFS(Maturation!$E$3:$E$280, Density!G558, Maturation!$B$3:$B$280, Density!C558, Maturation!$C$3:$C$280, Density!D558, Maturation!$D$3:$D$280, "female")</f>
        <v>0</v>
      </c>
      <c r="X558" s="30">
        <f t="shared" si="30"/>
        <v>0</v>
      </c>
      <c r="Y558" s="30">
        <f t="shared" si="41"/>
        <v>0</v>
      </c>
      <c r="Z558" s="33">
        <f>(Y558/$R$558)*100</f>
        <v>0</v>
      </c>
    </row>
    <row r="559" spans="3:26" ht="15" customHeight="1" x14ac:dyDescent="0.25">
      <c r="C559" s="19" t="s">
        <v>18</v>
      </c>
      <c r="D559" s="20">
        <v>5</v>
      </c>
      <c r="E559" s="21">
        <v>16</v>
      </c>
      <c r="F559" s="21">
        <f t="shared" si="32"/>
        <v>30</v>
      </c>
      <c r="G559" s="22">
        <v>45219</v>
      </c>
      <c r="H559" s="30">
        <v>1.2110000000000001</v>
      </c>
      <c r="I559" s="33">
        <f t="shared" si="40"/>
        <v>110.09090909090909</v>
      </c>
      <c r="J559" s="33">
        <f t="shared" si="35"/>
        <v>36.696969696969695</v>
      </c>
      <c r="K559" s="21">
        <v>4.2430000000000003</v>
      </c>
      <c r="L559" s="30"/>
      <c r="M559" s="30">
        <f t="shared" si="36"/>
        <v>2.7989999999999995</v>
      </c>
      <c r="N559" s="33">
        <f t="shared" si="37"/>
        <v>254.45454545454544</v>
      </c>
      <c r="O559" s="33">
        <f t="shared" si="38"/>
        <v>3</v>
      </c>
      <c r="P559" s="33">
        <f t="shared" si="42"/>
        <v>84.818181818181813</v>
      </c>
      <c r="Q559" s="33">
        <f t="shared" si="39"/>
        <v>11</v>
      </c>
      <c r="R559" s="30">
        <v>11</v>
      </c>
      <c r="S559" s="30">
        <f t="shared" si="34"/>
        <v>0</v>
      </c>
      <c r="T559" s="29"/>
      <c r="U559" s="29"/>
      <c r="V559" s="30">
        <f>COUNTIFS(Maturation!$E$3:$E$280, Density!G559, Maturation!$B$3:$B$280, Density!C559, Maturation!$C$3:$C$280, Density!D559, Maturation!$D$3:$D$280, "male")</f>
        <v>0</v>
      </c>
      <c r="W559" s="30">
        <f>COUNTIFS(Maturation!$E$3:$E$280, Density!G559, Maturation!$B$3:$B$280, Density!C559, Maturation!$C$3:$C$280, Density!D559, Maturation!$D$3:$D$280, "female")</f>
        <v>0</v>
      </c>
      <c r="X559" s="30">
        <f t="shared" si="30"/>
        <v>0</v>
      </c>
      <c r="Y559" s="30">
        <f t="shared" si="41"/>
        <v>0</v>
      </c>
      <c r="Z559" s="33">
        <f>(Y559/$R$559)*100</f>
        <v>0</v>
      </c>
    </row>
    <row r="560" spans="3:26" ht="15" customHeight="1" x14ac:dyDescent="0.25">
      <c r="C560" s="19" t="s">
        <v>20</v>
      </c>
      <c r="D560" s="20">
        <v>1</v>
      </c>
      <c r="E560" s="21">
        <v>16</v>
      </c>
      <c r="F560" s="21">
        <f t="shared" si="32"/>
        <v>30</v>
      </c>
      <c r="G560" s="22">
        <v>45219</v>
      </c>
      <c r="H560" s="30">
        <v>0.89900000000000002</v>
      </c>
      <c r="I560" s="33">
        <f t="shared" si="40"/>
        <v>78.173913043478265</v>
      </c>
      <c r="J560" s="33">
        <f t="shared" si="35"/>
        <v>26.057971014492754</v>
      </c>
      <c r="K560" s="21">
        <v>4.5839999999999996</v>
      </c>
      <c r="L560" s="30"/>
      <c r="M560" s="30">
        <f t="shared" si="36"/>
        <v>1.9390000000000001</v>
      </c>
      <c r="N560" s="33">
        <f t="shared" si="37"/>
        <v>168.60869565217394</v>
      </c>
      <c r="O560" s="33">
        <f t="shared" si="38"/>
        <v>3</v>
      </c>
      <c r="P560" s="33">
        <f t="shared" si="42"/>
        <v>56.202898550724647</v>
      </c>
      <c r="Q560" s="33">
        <f t="shared" si="39"/>
        <v>11.5</v>
      </c>
      <c r="R560" s="30">
        <v>11</v>
      </c>
      <c r="S560" s="30">
        <f t="shared" si="34"/>
        <v>0</v>
      </c>
      <c r="T560" s="29"/>
      <c r="U560" s="29"/>
      <c r="V560" s="30">
        <f>COUNTIFS(Maturation!$E$3:$E$280, Density!G560, Maturation!$B$3:$B$280, Density!C560, Maturation!$C$3:$C$280, Density!D560, Maturation!$D$3:$D$280, "male")</f>
        <v>0</v>
      </c>
      <c r="W560" s="30">
        <f>COUNTIFS(Maturation!$E$3:$E$280, Density!G560, Maturation!$B$3:$B$280, Density!C560, Maturation!$C$3:$C$280, Density!D560, Maturation!$D$3:$D$280, "female")</f>
        <v>0</v>
      </c>
      <c r="X560" s="30">
        <f t="shared" si="30"/>
        <v>0</v>
      </c>
      <c r="Y560" s="30">
        <f t="shared" si="41"/>
        <v>0</v>
      </c>
      <c r="Z560" s="33">
        <f>(Y560/$R$560)*100</f>
        <v>0</v>
      </c>
    </row>
    <row r="561" spans="3:26" ht="15" customHeight="1" x14ac:dyDescent="0.25">
      <c r="C561" s="19" t="s">
        <v>20</v>
      </c>
      <c r="D561" s="20">
        <v>2</v>
      </c>
      <c r="E561" s="21">
        <v>16</v>
      </c>
      <c r="F561" s="21">
        <f t="shared" si="32"/>
        <v>30</v>
      </c>
      <c r="G561" s="22">
        <v>45219</v>
      </c>
      <c r="H561" s="30">
        <v>1.2809999999999999</v>
      </c>
      <c r="I561" s="33">
        <f t="shared" si="40"/>
        <v>67.421052631578931</v>
      </c>
      <c r="J561" s="33">
        <f t="shared" si="35"/>
        <v>22.473684210526311</v>
      </c>
      <c r="K561" s="21">
        <v>5.7960000000000003</v>
      </c>
      <c r="L561" s="30"/>
      <c r="M561" s="30">
        <f t="shared" si="36"/>
        <v>2.6659999999999995</v>
      </c>
      <c r="N561" s="33">
        <f t="shared" si="37"/>
        <v>140.31578947368416</v>
      </c>
      <c r="O561" s="33">
        <f t="shared" si="38"/>
        <v>3</v>
      </c>
      <c r="P561" s="33">
        <f t="shared" si="42"/>
        <v>46.77192982456139</v>
      </c>
      <c r="Q561" s="33">
        <f t="shared" si="39"/>
        <v>19</v>
      </c>
      <c r="R561" s="30">
        <v>19</v>
      </c>
      <c r="S561" s="30">
        <f t="shared" si="34"/>
        <v>0</v>
      </c>
      <c r="T561" s="29"/>
      <c r="U561" s="29"/>
      <c r="V561" s="30">
        <f>COUNTIFS(Maturation!$E$3:$E$280, Density!G561, Maturation!$B$3:$B$280, Density!C561, Maturation!$C$3:$C$280, Density!D561, Maturation!$D$3:$D$280, "male")</f>
        <v>0</v>
      </c>
      <c r="W561" s="30">
        <f>COUNTIFS(Maturation!$E$3:$E$280, Density!G561, Maturation!$B$3:$B$280, Density!C561, Maturation!$C$3:$C$280, Density!D561, Maturation!$D$3:$D$280, "female")</f>
        <v>0</v>
      </c>
      <c r="X561" s="30">
        <f t="shared" si="30"/>
        <v>0</v>
      </c>
      <c r="Y561" s="30">
        <f t="shared" si="41"/>
        <v>0</v>
      </c>
      <c r="Z561" s="33">
        <f>(Y561/$R$561)*100</f>
        <v>0</v>
      </c>
    </row>
    <row r="562" spans="3:26" ht="15" customHeight="1" x14ac:dyDescent="0.25">
      <c r="C562" s="19" t="s">
        <v>20</v>
      </c>
      <c r="D562" s="20">
        <v>3</v>
      </c>
      <c r="E562" s="21">
        <v>16</v>
      </c>
      <c r="F562" s="21">
        <f t="shared" si="32"/>
        <v>30</v>
      </c>
      <c r="G562" s="22">
        <v>45219</v>
      </c>
      <c r="H562" s="30">
        <v>1.0129999999999999</v>
      </c>
      <c r="I562" s="33">
        <f t="shared" si="40"/>
        <v>67.533333333333317</v>
      </c>
      <c r="J562" s="33">
        <f t="shared" si="35"/>
        <v>22.511111111111106</v>
      </c>
      <c r="K562" s="21">
        <v>5.7009999999999996</v>
      </c>
      <c r="L562" s="30"/>
      <c r="M562" s="30">
        <f t="shared" si="36"/>
        <v>2.3389999999999995</v>
      </c>
      <c r="N562" s="33">
        <f t="shared" si="37"/>
        <v>155.93333333333331</v>
      </c>
      <c r="O562" s="33">
        <f t="shared" si="38"/>
        <v>3</v>
      </c>
      <c r="P562" s="33">
        <f t="shared" si="42"/>
        <v>51.977777777777767</v>
      </c>
      <c r="Q562" s="33">
        <f t="shared" si="39"/>
        <v>15</v>
      </c>
      <c r="R562" s="30">
        <v>14</v>
      </c>
      <c r="S562" s="30">
        <f t="shared" si="34"/>
        <v>0</v>
      </c>
      <c r="T562" s="29"/>
      <c r="U562" s="29"/>
      <c r="V562" s="30">
        <f>COUNTIFS(Maturation!$E$3:$E$280, Density!G562, Maturation!$B$3:$B$280, Density!C562, Maturation!$C$3:$C$280, Density!D562, Maturation!$D$3:$D$280, "male")</f>
        <v>0</v>
      </c>
      <c r="W562" s="30">
        <f>COUNTIFS(Maturation!$E$3:$E$280, Density!G562, Maturation!$B$3:$B$280, Density!C562, Maturation!$C$3:$C$280, Density!D562, Maturation!$D$3:$D$280, "female")</f>
        <v>0</v>
      </c>
      <c r="X562" s="30">
        <f t="shared" si="30"/>
        <v>0</v>
      </c>
      <c r="Y562" s="30">
        <f t="shared" si="41"/>
        <v>0</v>
      </c>
      <c r="Z562" s="33">
        <f>(Y562/$R$562)*100</f>
        <v>0</v>
      </c>
    </row>
    <row r="563" spans="3:26" ht="15" customHeight="1" x14ac:dyDescent="0.25">
      <c r="C563" s="23" t="s">
        <v>24</v>
      </c>
      <c r="D563" s="24">
        <v>1</v>
      </c>
      <c r="E563" s="25">
        <v>16</v>
      </c>
      <c r="F563" s="25">
        <f t="shared" si="32"/>
        <v>30</v>
      </c>
      <c r="G563" s="26">
        <v>45219</v>
      </c>
      <c r="H563" s="27">
        <v>0.223</v>
      </c>
      <c r="I563" s="34">
        <f t="shared" si="40"/>
        <v>37.166666666666664</v>
      </c>
      <c r="J563" s="34">
        <f t="shared" si="35"/>
        <v>12.388888888888888</v>
      </c>
      <c r="K563" s="27">
        <v>7.3869999999999996</v>
      </c>
      <c r="L563" s="27"/>
      <c r="M563" s="27">
        <f t="shared" si="36"/>
        <v>0.25800000000000001</v>
      </c>
      <c r="N563" s="34">
        <f t="shared" si="37"/>
        <v>43</v>
      </c>
      <c r="O563" s="34">
        <f t="shared" si="38"/>
        <v>3</v>
      </c>
      <c r="P563" s="34">
        <f t="shared" si="42"/>
        <v>14.333333333333334</v>
      </c>
      <c r="Q563" s="34">
        <f t="shared" si="39"/>
        <v>6</v>
      </c>
      <c r="R563" s="27">
        <v>6</v>
      </c>
      <c r="S563" s="27">
        <f t="shared" si="34"/>
        <v>0</v>
      </c>
      <c r="T563" s="28"/>
      <c r="U563" s="28"/>
      <c r="V563" s="27">
        <f>COUNTIFS(Maturation!$E$3:$E$280, Density!G563, Maturation!$B$3:$B$280, Density!C563, Maturation!$C$3:$C$280, Density!D563, Maturation!$D$3:$D$280, "male")</f>
        <v>1</v>
      </c>
      <c r="W563" s="27">
        <f>COUNTIFS(Maturation!$E$3:$E$280, Density!G563, Maturation!$B$3:$B$280, Density!C563, Maturation!$C$3:$C$280, Density!D563, Maturation!$D$3:$D$280, "female")</f>
        <v>2</v>
      </c>
      <c r="X563" s="27">
        <f t="shared" si="30"/>
        <v>3</v>
      </c>
      <c r="Y563" s="27">
        <f t="shared" si="41"/>
        <v>3</v>
      </c>
      <c r="Z563" s="34">
        <f>(Y563/$R$563)*100</f>
        <v>50</v>
      </c>
    </row>
    <row r="564" spans="3:26" ht="15" customHeight="1" x14ac:dyDescent="0.25">
      <c r="C564" s="15" t="s">
        <v>24</v>
      </c>
      <c r="D564" s="5">
        <v>2</v>
      </c>
      <c r="E564" s="6">
        <v>16</v>
      </c>
      <c r="F564" s="6">
        <f t="shared" si="32"/>
        <v>30</v>
      </c>
      <c r="G564" s="16">
        <v>45219</v>
      </c>
      <c r="H564" s="8">
        <v>0.436</v>
      </c>
      <c r="I564" s="35">
        <f t="shared" si="40"/>
        <v>58.133333333333333</v>
      </c>
      <c r="J564" s="35">
        <f t="shared" si="35"/>
        <v>19.377777777777776</v>
      </c>
      <c r="K564" s="6">
        <v>5.8220000000000001</v>
      </c>
      <c r="L564" s="8"/>
      <c r="M564" s="8">
        <f t="shared" si="36"/>
        <v>0.95599999999999952</v>
      </c>
      <c r="N564" s="35">
        <f t="shared" si="37"/>
        <v>127.46666666666658</v>
      </c>
      <c r="O564" s="35">
        <f t="shared" si="38"/>
        <v>3</v>
      </c>
      <c r="P564" s="35">
        <f t="shared" si="42"/>
        <v>42.488888888888859</v>
      </c>
      <c r="Q564" s="35">
        <f t="shared" si="39"/>
        <v>7.5</v>
      </c>
      <c r="R564" s="8">
        <v>7</v>
      </c>
      <c r="S564" s="8">
        <f t="shared" si="34"/>
        <v>0</v>
      </c>
      <c r="T564" s="7"/>
      <c r="U564" s="7"/>
      <c r="V564" s="8">
        <f>COUNTIFS(Maturation!$E$3:$E$280, Density!G564, Maturation!$B$3:$B$280, Density!C564, Maturation!$C$3:$C$280, Density!D564, Maturation!$D$3:$D$280, "male")</f>
        <v>0</v>
      </c>
      <c r="W564" s="8">
        <f>COUNTIFS(Maturation!$E$3:$E$280, Density!G564, Maturation!$B$3:$B$280, Density!C564, Maturation!$C$3:$C$280, Density!D564, Maturation!$D$3:$D$280, "female")</f>
        <v>2</v>
      </c>
      <c r="X564" s="8">
        <f t="shared" si="30"/>
        <v>2</v>
      </c>
      <c r="Y564" s="8">
        <f t="shared" si="41"/>
        <v>2</v>
      </c>
      <c r="Z564" s="35">
        <f>(Y564/$R$564)*100</f>
        <v>28.571428571428569</v>
      </c>
    </row>
    <row r="565" spans="3:26" ht="15" customHeight="1" x14ac:dyDescent="0.25">
      <c r="C565" s="15" t="s">
        <v>24</v>
      </c>
      <c r="D565" s="5">
        <v>3</v>
      </c>
      <c r="E565" s="6">
        <v>16</v>
      </c>
      <c r="F565" s="6">
        <f t="shared" si="32"/>
        <v>30</v>
      </c>
      <c r="G565" s="16">
        <v>45219</v>
      </c>
      <c r="H565" s="8">
        <v>0.221</v>
      </c>
      <c r="I565" s="35">
        <f t="shared" si="40"/>
        <v>44.2</v>
      </c>
      <c r="J565" s="35">
        <f t="shared" si="35"/>
        <v>14.733333333333334</v>
      </c>
      <c r="K565" s="6">
        <v>6.6760000000000002</v>
      </c>
      <c r="L565" s="8"/>
      <c r="M565" s="8">
        <f t="shared" si="36"/>
        <v>0.37199999999999989</v>
      </c>
      <c r="N565" s="35">
        <f t="shared" si="37"/>
        <v>74.399999999999977</v>
      </c>
      <c r="O565" s="35">
        <f t="shared" si="38"/>
        <v>3</v>
      </c>
      <c r="P565" s="35">
        <f t="shared" si="42"/>
        <v>24.799999999999994</v>
      </c>
      <c r="Q565" s="35">
        <f t="shared" si="39"/>
        <v>5</v>
      </c>
      <c r="R565" s="8">
        <v>5</v>
      </c>
      <c r="S565" s="8">
        <f t="shared" si="34"/>
        <v>0</v>
      </c>
      <c r="T565" s="7"/>
      <c r="U565" s="7"/>
      <c r="V565" s="8">
        <f>COUNTIFS(Maturation!$E$3:$E$280, Density!G565, Maturation!$B$3:$B$280, Density!C565, Maturation!$C$3:$C$280, Density!D565, Maturation!$D$3:$D$280, "male")</f>
        <v>0</v>
      </c>
      <c r="W565" s="8">
        <f>COUNTIFS(Maturation!$E$3:$E$280, Density!G565, Maturation!$B$3:$B$280, Density!C565, Maturation!$C$3:$C$280, Density!D565, Maturation!$D$3:$D$280, "female")</f>
        <v>2</v>
      </c>
      <c r="X565" s="8">
        <f t="shared" si="30"/>
        <v>2</v>
      </c>
      <c r="Y565" s="8">
        <f t="shared" si="41"/>
        <v>2</v>
      </c>
      <c r="Z565" s="35">
        <f>(Y565/$R$565)*100</f>
        <v>40</v>
      </c>
    </row>
    <row r="566" spans="3:26" ht="15" customHeight="1" x14ac:dyDescent="0.25">
      <c r="C566" s="15" t="s">
        <v>24</v>
      </c>
      <c r="D566" s="5">
        <v>4</v>
      </c>
      <c r="E566" s="6">
        <v>16</v>
      </c>
      <c r="F566" s="6">
        <f t="shared" si="32"/>
        <v>30</v>
      </c>
      <c r="G566" s="16">
        <v>45219</v>
      </c>
      <c r="H566" s="8">
        <v>0.20399999999999999</v>
      </c>
      <c r="I566" s="35">
        <f t="shared" si="40"/>
        <v>45.333333333333329</v>
      </c>
      <c r="J566" s="35">
        <f t="shared" si="35"/>
        <v>15.111111111111109</v>
      </c>
      <c r="K566" s="6">
        <v>6.6289999999999996</v>
      </c>
      <c r="L566" s="8"/>
      <c r="M566" s="8">
        <f t="shared" si="36"/>
        <v>0.34600000000000009</v>
      </c>
      <c r="N566" s="35">
        <f t="shared" si="37"/>
        <v>76.888888888888914</v>
      </c>
      <c r="O566" s="35">
        <f t="shared" si="38"/>
        <v>3</v>
      </c>
      <c r="P566" s="35">
        <f t="shared" si="42"/>
        <v>25.629629629629637</v>
      </c>
      <c r="Q566" s="35">
        <f t="shared" si="39"/>
        <v>4.5</v>
      </c>
      <c r="R566" s="8">
        <v>4</v>
      </c>
      <c r="S566" s="8">
        <f t="shared" si="34"/>
        <v>0</v>
      </c>
      <c r="T566" s="7"/>
      <c r="U566" s="7"/>
      <c r="V566" s="8">
        <f>COUNTIFS(Maturation!$E$3:$E$280, Density!G566, Maturation!$B$3:$B$280, Density!C566, Maturation!$C$3:$C$280, Density!D566, Maturation!$D$3:$D$280, "male")</f>
        <v>0</v>
      </c>
      <c r="W566" s="8">
        <f>COUNTIFS(Maturation!$E$3:$E$280, Density!G566, Maturation!$B$3:$B$280, Density!C566, Maturation!$C$3:$C$280, Density!D566, Maturation!$D$3:$D$280, "female")</f>
        <v>0</v>
      </c>
      <c r="X566" s="8">
        <f t="shared" si="30"/>
        <v>0</v>
      </c>
      <c r="Y566" s="8">
        <f t="shared" si="41"/>
        <v>0</v>
      </c>
      <c r="Z566" s="35">
        <f>(Y566/$R$566)*100</f>
        <v>0</v>
      </c>
    </row>
    <row r="567" spans="3:26" ht="15" customHeight="1" x14ac:dyDescent="0.25">
      <c r="C567" s="15" t="s">
        <v>24</v>
      </c>
      <c r="D567" s="5">
        <v>5</v>
      </c>
      <c r="E567" s="6">
        <v>16</v>
      </c>
      <c r="F567" s="6">
        <f t="shared" si="32"/>
        <v>30</v>
      </c>
      <c r="G567" s="16">
        <v>45219</v>
      </c>
      <c r="H567" s="8">
        <v>0.35</v>
      </c>
      <c r="I567" s="35">
        <f t="shared" si="40"/>
        <v>87.5</v>
      </c>
      <c r="J567" s="35">
        <f t="shared" si="35"/>
        <v>29.166666666666668</v>
      </c>
      <c r="K567" s="6">
        <v>5.03</v>
      </c>
      <c r="L567" s="8"/>
      <c r="M567" s="8">
        <f t="shared" si="36"/>
        <v>0.9009999999999998</v>
      </c>
      <c r="N567" s="35">
        <f t="shared" si="37"/>
        <v>225.24999999999994</v>
      </c>
      <c r="O567" s="35">
        <f t="shared" si="38"/>
        <v>3</v>
      </c>
      <c r="P567" s="35">
        <f t="shared" si="42"/>
        <v>75.083333333333314</v>
      </c>
      <c r="Q567" s="35">
        <f t="shared" si="39"/>
        <v>4</v>
      </c>
      <c r="R567" s="8">
        <v>4</v>
      </c>
      <c r="S567" s="8">
        <f t="shared" si="34"/>
        <v>0</v>
      </c>
      <c r="T567" s="7"/>
      <c r="U567" s="7"/>
      <c r="V567" s="8">
        <f>COUNTIFS(Maturation!$E$3:$E$280, Density!G567, Maturation!$B$3:$B$280, Density!C567, Maturation!$C$3:$C$280, Density!D567, Maturation!$D$3:$D$280, "male")</f>
        <v>0</v>
      </c>
      <c r="W567" s="8">
        <f>COUNTIFS(Maturation!$E$3:$E$280, Density!G567, Maturation!$B$3:$B$280, Density!C567, Maturation!$C$3:$C$280, Density!D567, Maturation!$D$3:$D$280, "female")</f>
        <v>0</v>
      </c>
      <c r="X567" s="8">
        <f t="shared" si="30"/>
        <v>0</v>
      </c>
      <c r="Y567" s="8">
        <f t="shared" si="41"/>
        <v>0</v>
      </c>
      <c r="Z567" s="35">
        <f>(Y567/$R$567)*100</f>
        <v>0</v>
      </c>
    </row>
    <row r="568" spans="3:26" ht="15" customHeight="1" x14ac:dyDescent="0.25">
      <c r="C568" s="15" t="s">
        <v>24</v>
      </c>
      <c r="D568" s="5">
        <v>6</v>
      </c>
      <c r="E568" s="6">
        <v>16</v>
      </c>
      <c r="F568" s="6">
        <f t="shared" si="32"/>
        <v>30</v>
      </c>
      <c r="G568" s="16">
        <v>45219</v>
      </c>
      <c r="H568" s="8">
        <v>0.307</v>
      </c>
      <c r="I568" s="35">
        <f t="shared" si="40"/>
        <v>61.4</v>
      </c>
      <c r="J568" s="35">
        <f t="shared" si="35"/>
        <v>20.466666666666665</v>
      </c>
      <c r="K568" s="6">
        <v>6.8310000000000004</v>
      </c>
      <c r="L568" s="8"/>
      <c r="M568" s="8">
        <f t="shared" si="36"/>
        <v>0.43499999999999961</v>
      </c>
      <c r="N568" s="35">
        <f t="shared" si="37"/>
        <v>86.999999999999929</v>
      </c>
      <c r="O568" s="35">
        <f t="shared" si="38"/>
        <v>3</v>
      </c>
      <c r="P568" s="35">
        <f t="shared" si="42"/>
        <v>28.999999999999975</v>
      </c>
      <c r="Q568" s="35">
        <f t="shared" si="39"/>
        <v>5</v>
      </c>
      <c r="R568" s="8">
        <v>5</v>
      </c>
      <c r="S568" s="8">
        <f t="shared" si="34"/>
        <v>0</v>
      </c>
      <c r="T568" s="7"/>
      <c r="U568" s="7"/>
      <c r="V568" s="8">
        <f>COUNTIFS(Maturation!$E$3:$E$280, Density!G568, Maturation!$B$3:$B$280, Density!C568, Maturation!$C$3:$C$280, Density!D568, Maturation!$D$3:$D$280, "male")</f>
        <v>0</v>
      </c>
      <c r="W568" s="8">
        <f>COUNTIFS(Maturation!$E$3:$E$280, Density!G568, Maturation!$B$3:$B$280, Density!C568, Maturation!$C$3:$C$280, Density!D568, Maturation!$D$3:$D$280, "female")</f>
        <v>0</v>
      </c>
      <c r="X568" s="8">
        <f t="shared" si="30"/>
        <v>0</v>
      </c>
      <c r="Y568" s="8">
        <f t="shared" si="41"/>
        <v>0</v>
      </c>
      <c r="Z568" s="35">
        <f>(Y568/$R$568)*100</f>
        <v>0</v>
      </c>
    </row>
    <row r="569" spans="3:26" ht="15" customHeight="1" x14ac:dyDescent="0.25">
      <c r="C569" s="15" t="s">
        <v>24</v>
      </c>
      <c r="D569" s="5">
        <v>7</v>
      </c>
      <c r="E569" s="6">
        <v>16</v>
      </c>
      <c r="F569" s="6">
        <f t="shared" si="32"/>
        <v>30</v>
      </c>
      <c r="G569" s="16">
        <v>45219</v>
      </c>
      <c r="H569" s="8">
        <v>0.75600000000000001</v>
      </c>
      <c r="I569" s="35">
        <f t="shared" si="40"/>
        <v>94.5</v>
      </c>
      <c r="J569" s="35">
        <f t="shared" si="35"/>
        <v>31.5</v>
      </c>
      <c r="K569" s="6">
        <v>6.12</v>
      </c>
      <c r="L569" s="8"/>
      <c r="M569" s="8">
        <f t="shared" si="36"/>
        <v>1.6209999999999996</v>
      </c>
      <c r="N569" s="35">
        <f t="shared" si="37"/>
        <v>202.62499999999994</v>
      </c>
      <c r="O569" s="35">
        <f t="shared" si="38"/>
        <v>3</v>
      </c>
      <c r="P569" s="35">
        <f t="shared" si="42"/>
        <v>67.541666666666643</v>
      </c>
      <c r="Q569" s="35">
        <f t="shared" si="39"/>
        <v>8</v>
      </c>
      <c r="R569" s="8">
        <v>8</v>
      </c>
      <c r="S569" s="8">
        <f t="shared" si="34"/>
        <v>0</v>
      </c>
      <c r="T569" s="7"/>
      <c r="U569" s="7"/>
      <c r="V569" s="8">
        <f>COUNTIFS(Maturation!$E$3:$E$280, Density!G569, Maturation!$B$3:$B$280, Density!C569, Maturation!$C$3:$C$280, Density!D569, Maturation!$D$3:$D$280, "male")</f>
        <v>0</v>
      </c>
      <c r="W569" s="8">
        <f>COUNTIFS(Maturation!$E$3:$E$280, Density!G569, Maturation!$B$3:$B$280, Density!C569, Maturation!$C$3:$C$280, Density!D569, Maturation!$D$3:$D$280, "female")</f>
        <v>0</v>
      </c>
      <c r="X569" s="8">
        <f t="shared" si="30"/>
        <v>0</v>
      </c>
      <c r="Y569" s="8">
        <f t="shared" si="41"/>
        <v>0</v>
      </c>
      <c r="Z569" s="35">
        <f>(Y569/$R$569)*100</f>
        <v>0</v>
      </c>
    </row>
    <row r="570" spans="3:26" ht="15" customHeight="1" x14ac:dyDescent="0.25">
      <c r="C570" s="15" t="s">
        <v>24</v>
      </c>
      <c r="D570" s="5">
        <v>8</v>
      </c>
      <c r="E570" s="6">
        <v>16</v>
      </c>
      <c r="F570" s="6">
        <f t="shared" si="32"/>
        <v>30</v>
      </c>
      <c r="G570" s="16">
        <v>45219</v>
      </c>
      <c r="H570" s="8">
        <v>0.59299999999999997</v>
      </c>
      <c r="I570" s="35">
        <f t="shared" si="40"/>
        <v>98.833333333333329</v>
      </c>
      <c r="J570" s="35">
        <f t="shared" si="35"/>
        <v>32.944444444444443</v>
      </c>
      <c r="K570" s="6">
        <v>4.7089999999999996</v>
      </c>
      <c r="L570" s="8"/>
      <c r="M570" s="8">
        <f t="shared" si="36"/>
        <v>1.2270000000000003</v>
      </c>
      <c r="N570" s="35">
        <f t="shared" si="37"/>
        <v>204.50000000000006</v>
      </c>
      <c r="O570" s="35">
        <f t="shared" si="38"/>
        <v>3</v>
      </c>
      <c r="P570" s="35">
        <f t="shared" si="42"/>
        <v>68.166666666666686</v>
      </c>
      <c r="Q570" s="35">
        <f t="shared" si="39"/>
        <v>6</v>
      </c>
      <c r="R570" s="8">
        <v>6</v>
      </c>
      <c r="S570" s="8">
        <f t="shared" si="34"/>
        <v>0</v>
      </c>
      <c r="T570" s="7"/>
      <c r="U570" s="7"/>
      <c r="V570" s="8">
        <f>COUNTIFS(Maturation!$E$3:$E$280, Density!G570, Maturation!$B$3:$B$280, Density!C570, Maturation!$C$3:$C$280, Density!D570, Maturation!$D$3:$D$280, "male")</f>
        <v>0</v>
      </c>
      <c r="W570" s="8">
        <f>COUNTIFS(Maturation!$E$3:$E$280, Density!G570, Maturation!$B$3:$B$280, Density!C570, Maturation!$C$3:$C$280, Density!D570, Maturation!$D$3:$D$280, "female")</f>
        <v>0</v>
      </c>
      <c r="X570" s="8">
        <f t="shared" si="30"/>
        <v>0</v>
      </c>
      <c r="Y570" s="8">
        <f t="shared" si="41"/>
        <v>0</v>
      </c>
      <c r="Z570" s="35">
        <f>(Y570/$R$570)*100</f>
        <v>0</v>
      </c>
    </row>
    <row r="571" spans="3:26" ht="15" customHeight="1" x14ac:dyDescent="0.25">
      <c r="C571" s="15" t="s">
        <v>24</v>
      </c>
      <c r="D571" s="5">
        <v>9</v>
      </c>
      <c r="E571" s="6">
        <v>16</v>
      </c>
      <c r="F571" s="6">
        <f t="shared" si="32"/>
        <v>30</v>
      </c>
      <c r="G571" s="16">
        <v>45219</v>
      </c>
      <c r="H571" s="8">
        <v>0.47299999999999998</v>
      </c>
      <c r="I571" s="35">
        <f t="shared" si="40"/>
        <v>72.769230769230774</v>
      </c>
      <c r="J571" s="35">
        <f t="shared" si="35"/>
        <v>24.256410256410259</v>
      </c>
      <c r="K571" s="6">
        <v>5.8109999999999999</v>
      </c>
      <c r="L571" s="8"/>
      <c r="M571" s="8">
        <f t="shared" si="36"/>
        <v>0.90200000000000014</v>
      </c>
      <c r="N571" s="35">
        <f t="shared" si="37"/>
        <v>138.76923076923077</v>
      </c>
      <c r="O571" s="35">
        <f t="shared" si="38"/>
        <v>3</v>
      </c>
      <c r="P571" s="35">
        <f t="shared" si="42"/>
        <v>46.256410256410255</v>
      </c>
      <c r="Q571" s="35">
        <f t="shared" si="39"/>
        <v>6.5</v>
      </c>
      <c r="R571" s="8">
        <v>6</v>
      </c>
      <c r="S571" s="8">
        <f t="shared" si="34"/>
        <v>0</v>
      </c>
      <c r="T571" s="7"/>
      <c r="U571" s="7"/>
      <c r="V571" s="8">
        <f>COUNTIFS(Maturation!$E$3:$E$280, Density!G571, Maturation!$B$3:$B$280, Density!C571, Maturation!$C$3:$C$280, Density!D571, Maturation!$D$3:$D$280, "male")</f>
        <v>0</v>
      </c>
      <c r="W571" s="8">
        <f>COUNTIFS(Maturation!$E$3:$E$280, Density!G571, Maturation!$B$3:$B$280, Density!C571, Maturation!$C$3:$C$280, Density!D571, Maturation!$D$3:$D$280, "female")</f>
        <v>0</v>
      </c>
      <c r="X571" s="8">
        <f t="shared" si="30"/>
        <v>0</v>
      </c>
      <c r="Y571" s="8">
        <f t="shared" si="41"/>
        <v>1</v>
      </c>
      <c r="Z571" s="35">
        <f>(Y571/$R$571)*100</f>
        <v>16.666666666666664</v>
      </c>
    </row>
    <row r="572" spans="3:26" ht="15" customHeight="1" x14ac:dyDescent="0.25">
      <c r="C572" s="15" t="s">
        <v>24</v>
      </c>
      <c r="D572" s="5">
        <v>10</v>
      </c>
      <c r="E572" s="6">
        <v>16</v>
      </c>
      <c r="F572" s="6">
        <f t="shared" si="32"/>
        <v>30</v>
      </c>
      <c r="G572" s="16">
        <v>45219</v>
      </c>
      <c r="H572" s="8">
        <v>0.56799999999999995</v>
      </c>
      <c r="I572" s="35">
        <f t="shared" si="40"/>
        <v>81.142857142857139</v>
      </c>
      <c r="J572" s="35">
        <f t="shared" si="35"/>
        <v>27.047619047619047</v>
      </c>
      <c r="K572" s="6">
        <v>5.8819999999999997</v>
      </c>
      <c r="L572" s="8"/>
      <c r="M572" s="8">
        <f t="shared" si="36"/>
        <v>1.0410000000000004</v>
      </c>
      <c r="N572" s="35">
        <f t="shared" si="37"/>
        <v>148.71428571428578</v>
      </c>
      <c r="O572" s="35">
        <f t="shared" si="38"/>
        <v>3</v>
      </c>
      <c r="P572" s="35">
        <f t="shared" si="42"/>
        <v>49.571428571428591</v>
      </c>
      <c r="Q572" s="35">
        <f t="shared" si="39"/>
        <v>7</v>
      </c>
      <c r="R572" s="8">
        <v>7</v>
      </c>
      <c r="S572" s="8">
        <f t="shared" si="34"/>
        <v>0</v>
      </c>
      <c r="T572" s="7"/>
      <c r="U572" s="7"/>
      <c r="V572" s="8">
        <f>COUNTIFS(Maturation!$E$3:$E$280, Density!G572, Maturation!$B$3:$B$280, Density!C572, Maturation!$C$3:$C$280, Density!D572, Maturation!$D$3:$D$280, "male")</f>
        <v>0</v>
      </c>
      <c r="W572" s="8">
        <f>COUNTIFS(Maturation!$E$3:$E$280, Density!G572, Maturation!$B$3:$B$280, Density!C572, Maturation!$C$3:$C$280, Density!D572, Maturation!$D$3:$D$280, "female")</f>
        <v>0</v>
      </c>
      <c r="X572" s="8">
        <f t="shared" si="30"/>
        <v>0</v>
      </c>
      <c r="Y572" s="8">
        <f t="shared" si="41"/>
        <v>0</v>
      </c>
      <c r="Z572" s="35">
        <f>(Y572/$R$572)*100</f>
        <v>0</v>
      </c>
    </row>
    <row r="573" spans="3:26" ht="15" customHeight="1" x14ac:dyDescent="0.25">
      <c r="C573" s="15" t="s">
        <v>25</v>
      </c>
      <c r="D573" s="5">
        <v>1</v>
      </c>
      <c r="E573" s="6">
        <v>16</v>
      </c>
      <c r="F573" s="6">
        <f t="shared" si="32"/>
        <v>30</v>
      </c>
      <c r="G573" s="16">
        <v>45219</v>
      </c>
      <c r="H573" s="8">
        <v>0.43099999999999999</v>
      </c>
      <c r="I573" s="35">
        <f t="shared" si="40"/>
        <v>53.875</v>
      </c>
      <c r="J573" s="35">
        <f t="shared" si="35"/>
        <v>17.958333333333332</v>
      </c>
      <c r="K573" s="6">
        <v>5.6609999999999996</v>
      </c>
      <c r="L573" s="6"/>
      <c r="M573" s="8">
        <f t="shared" si="36"/>
        <v>0.89100000000000001</v>
      </c>
      <c r="N573" s="35">
        <f t="shared" si="37"/>
        <v>111.375</v>
      </c>
      <c r="O573" s="35">
        <f t="shared" si="38"/>
        <v>3</v>
      </c>
      <c r="P573" s="35">
        <f t="shared" si="42"/>
        <v>37.125</v>
      </c>
      <c r="Q573" s="35">
        <f t="shared" si="39"/>
        <v>8</v>
      </c>
      <c r="R573" s="8">
        <v>8</v>
      </c>
      <c r="S573" s="8">
        <f t="shared" si="34"/>
        <v>0</v>
      </c>
      <c r="T573" s="7"/>
      <c r="U573" s="7"/>
      <c r="V573" s="8">
        <f>COUNTIFS(Maturation!$E$3:$E$280, Density!G573, Maturation!$B$3:$B$280, Density!C573, Maturation!$C$3:$C$280, Density!D573, Maturation!$D$3:$D$280, "male")</f>
        <v>0</v>
      </c>
      <c r="W573" s="8">
        <f>COUNTIFS(Maturation!$E$3:$E$280, Density!G573, Maturation!$B$3:$B$280, Density!C573, Maturation!$C$3:$C$280, Density!D573, Maturation!$D$3:$D$280, "female")</f>
        <v>0</v>
      </c>
      <c r="X573" s="8">
        <f t="shared" si="30"/>
        <v>0</v>
      </c>
      <c r="Y573" s="8">
        <f t="shared" si="41"/>
        <v>0</v>
      </c>
      <c r="Z573" s="35">
        <f>(Y573/$R$573)*100</f>
        <v>0</v>
      </c>
    </row>
    <row r="574" spans="3:26" ht="15" customHeight="1" x14ac:dyDescent="0.25">
      <c r="C574" s="15" t="s">
        <v>25</v>
      </c>
      <c r="D574" s="5">
        <v>2</v>
      </c>
      <c r="E574" s="6">
        <v>16</v>
      </c>
      <c r="F574" s="6">
        <f t="shared" si="32"/>
        <v>30</v>
      </c>
      <c r="G574" s="16">
        <v>45219</v>
      </c>
      <c r="H574" s="8">
        <v>0.83</v>
      </c>
      <c r="I574" s="35">
        <f t="shared" si="40"/>
        <v>82.999999999999986</v>
      </c>
      <c r="J574" s="35">
        <f t="shared" si="35"/>
        <v>27.666666666666661</v>
      </c>
      <c r="K574" s="6">
        <v>4.9850000000000003</v>
      </c>
      <c r="L574" s="8"/>
      <c r="M574" s="8">
        <f t="shared" si="36"/>
        <v>1.806</v>
      </c>
      <c r="N574" s="35">
        <f t="shared" si="37"/>
        <v>180.60000000000002</v>
      </c>
      <c r="O574" s="35">
        <f t="shared" si="38"/>
        <v>3</v>
      </c>
      <c r="P574" s="35">
        <f t="shared" si="42"/>
        <v>60.20000000000001</v>
      </c>
      <c r="Q574" s="35">
        <f t="shared" si="39"/>
        <v>10</v>
      </c>
      <c r="R574" s="8">
        <v>10</v>
      </c>
      <c r="S574" s="8">
        <f t="shared" si="34"/>
        <v>0</v>
      </c>
      <c r="T574" s="7"/>
      <c r="U574" s="7"/>
      <c r="V574" s="8">
        <f>COUNTIFS(Maturation!$E$3:$E$280, Density!G574, Maturation!$B$3:$B$280, Density!C574, Maturation!$C$3:$C$280, Density!D574, Maturation!$D$3:$D$280, "male")</f>
        <v>0</v>
      </c>
      <c r="W574" s="8">
        <f>COUNTIFS(Maturation!$E$3:$E$280, Density!G574, Maturation!$B$3:$B$280, Density!C574, Maturation!$C$3:$C$280, Density!D574, Maturation!$D$3:$D$280, "female")</f>
        <v>0</v>
      </c>
      <c r="X574" s="8">
        <f t="shared" ref="X574:X637" si="43">SUM(V574:W574)</f>
        <v>0</v>
      </c>
      <c r="Y574" s="8">
        <f t="shared" si="41"/>
        <v>0</v>
      </c>
      <c r="Z574" s="35">
        <f>(Y574/$R$574)*100</f>
        <v>0</v>
      </c>
    </row>
    <row r="575" spans="3:26" ht="15" customHeight="1" x14ac:dyDescent="0.25">
      <c r="C575" s="15" t="s">
        <v>25</v>
      </c>
      <c r="D575" s="5">
        <v>3</v>
      </c>
      <c r="E575" s="6">
        <v>16</v>
      </c>
      <c r="F575" s="6">
        <f t="shared" si="32"/>
        <v>30</v>
      </c>
      <c r="G575" s="16">
        <v>45219</v>
      </c>
      <c r="H575" s="8">
        <v>0.58499999999999996</v>
      </c>
      <c r="I575" s="35">
        <f t="shared" si="40"/>
        <v>65</v>
      </c>
      <c r="J575" s="35">
        <f t="shared" si="35"/>
        <v>21.666666666666668</v>
      </c>
      <c r="K575" s="6">
        <v>4.9800000000000004</v>
      </c>
      <c r="L575" s="8"/>
      <c r="M575" s="8">
        <f t="shared" si="36"/>
        <v>1.2319999999999993</v>
      </c>
      <c r="N575" s="35">
        <f t="shared" si="37"/>
        <v>136.8888888888888</v>
      </c>
      <c r="O575" s="35">
        <f t="shared" si="38"/>
        <v>3</v>
      </c>
      <c r="P575" s="35">
        <f t="shared" si="42"/>
        <v>45.629629629629598</v>
      </c>
      <c r="Q575" s="35">
        <f t="shared" si="39"/>
        <v>9</v>
      </c>
      <c r="R575" s="8">
        <v>9</v>
      </c>
      <c r="S575" s="8">
        <f t="shared" si="34"/>
        <v>0</v>
      </c>
      <c r="T575" s="7"/>
      <c r="U575" s="7"/>
      <c r="V575" s="8">
        <f>COUNTIFS(Maturation!$E$3:$E$280, Density!G575, Maturation!$B$3:$B$280, Density!C575, Maturation!$C$3:$C$280, Density!D575, Maturation!$D$3:$D$280, "male")</f>
        <v>0</v>
      </c>
      <c r="W575" s="8">
        <f>COUNTIFS(Maturation!$E$3:$E$280, Density!G575, Maturation!$B$3:$B$280, Density!C575, Maturation!$C$3:$C$280, Density!D575, Maturation!$D$3:$D$280, "female")</f>
        <v>0</v>
      </c>
      <c r="X575" s="8">
        <f t="shared" si="43"/>
        <v>0</v>
      </c>
      <c r="Y575" s="8">
        <f t="shared" si="41"/>
        <v>0</v>
      </c>
      <c r="Z575" s="35">
        <f>(Y575/$R$575)*100</f>
        <v>0</v>
      </c>
    </row>
    <row r="576" spans="3:26" ht="15" customHeight="1" x14ac:dyDescent="0.25">
      <c r="C576" s="15" t="s">
        <v>25</v>
      </c>
      <c r="D576" s="5">
        <v>4</v>
      </c>
      <c r="E576" s="6">
        <v>16</v>
      </c>
      <c r="F576" s="6">
        <f t="shared" si="32"/>
        <v>30</v>
      </c>
      <c r="G576" s="16">
        <v>45219</v>
      </c>
      <c r="H576" s="8">
        <v>0.44700000000000001</v>
      </c>
      <c r="I576" s="35">
        <f t="shared" si="40"/>
        <v>47.05263157894737</v>
      </c>
      <c r="J576" s="35">
        <f t="shared" si="35"/>
        <v>15.684210526315789</v>
      </c>
      <c r="K576" s="6">
        <v>5.4610000000000003</v>
      </c>
      <c r="L576" s="8"/>
      <c r="M576" s="8">
        <f t="shared" si="36"/>
        <v>0.87199999999999989</v>
      </c>
      <c r="N576" s="35">
        <f t="shared" si="37"/>
        <v>91.78947368421052</v>
      </c>
      <c r="O576" s="35">
        <f t="shared" si="38"/>
        <v>3</v>
      </c>
      <c r="P576" s="35">
        <f t="shared" si="42"/>
        <v>30.596491228070175</v>
      </c>
      <c r="Q576" s="35">
        <f t="shared" si="39"/>
        <v>9.5</v>
      </c>
      <c r="R576" s="8">
        <v>9</v>
      </c>
      <c r="S576" s="8">
        <f t="shared" si="34"/>
        <v>0</v>
      </c>
      <c r="T576" s="7"/>
      <c r="U576" s="7"/>
      <c r="V576" s="8">
        <f>COUNTIFS(Maturation!$E$3:$E$280, Density!G576, Maturation!$B$3:$B$280, Density!C576, Maturation!$C$3:$C$280, Density!D576, Maturation!$D$3:$D$280, "male")</f>
        <v>0</v>
      </c>
      <c r="W576" s="8">
        <f>COUNTIFS(Maturation!$E$3:$E$280, Density!G576, Maturation!$B$3:$B$280, Density!C576, Maturation!$C$3:$C$280, Density!D576, Maturation!$D$3:$D$280, "female")</f>
        <v>0</v>
      </c>
      <c r="X576" s="8">
        <f t="shared" si="43"/>
        <v>0</v>
      </c>
      <c r="Y576" s="8">
        <f t="shared" si="41"/>
        <v>0</v>
      </c>
      <c r="Z576" s="35">
        <f>(Y576/$R$576)*100</f>
        <v>0</v>
      </c>
    </row>
    <row r="577" spans="3:26" ht="15" customHeight="1" x14ac:dyDescent="0.25">
      <c r="C577" s="15" t="s">
        <v>25</v>
      </c>
      <c r="D577" s="5">
        <v>5</v>
      </c>
      <c r="E577" s="6">
        <v>16</v>
      </c>
      <c r="F577" s="6">
        <f t="shared" si="32"/>
        <v>30</v>
      </c>
      <c r="G577" s="16">
        <v>45219</v>
      </c>
      <c r="H577" s="8">
        <v>0.66100000000000003</v>
      </c>
      <c r="I577" s="35">
        <f t="shared" si="40"/>
        <v>73.444444444444457</v>
      </c>
      <c r="J577" s="35">
        <f t="shared" si="35"/>
        <v>24.481481481481485</v>
      </c>
      <c r="K577" s="6">
        <v>5.33</v>
      </c>
      <c r="L577" s="8"/>
      <c r="M577" s="8">
        <f t="shared" si="36"/>
        <v>1.1660000000000004</v>
      </c>
      <c r="N577" s="35">
        <f t="shared" si="37"/>
        <v>129.5555555555556</v>
      </c>
      <c r="O577" s="35">
        <f t="shared" si="38"/>
        <v>3</v>
      </c>
      <c r="P577" s="35">
        <f t="shared" si="42"/>
        <v>43.185185185185198</v>
      </c>
      <c r="Q577" s="35">
        <f t="shared" si="39"/>
        <v>9</v>
      </c>
      <c r="R577" s="8">
        <v>9</v>
      </c>
      <c r="S577" s="8">
        <f t="shared" si="34"/>
        <v>0</v>
      </c>
      <c r="T577" s="7"/>
      <c r="U577" s="7"/>
      <c r="V577" s="8">
        <f>COUNTIFS(Maturation!$E$3:$E$280, Density!G577, Maturation!$B$3:$B$280, Density!C577, Maturation!$C$3:$C$280, Density!D577, Maturation!$D$3:$D$280, "male")</f>
        <v>0</v>
      </c>
      <c r="W577" s="8">
        <f>COUNTIFS(Maturation!$E$3:$E$280, Density!G577, Maturation!$B$3:$B$280, Density!C577, Maturation!$C$3:$C$280, Density!D577, Maturation!$D$3:$D$280, "female")</f>
        <v>1</v>
      </c>
      <c r="X577" s="8">
        <f t="shared" si="43"/>
        <v>1</v>
      </c>
      <c r="Y577" s="8">
        <f t="shared" si="41"/>
        <v>1</v>
      </c>
      <c r="Z577" s="35">
        <f>(Y577/$R$577)*100</f>
        <v>11.111111111111111</v>
      </c>
    </row>
    <row r="578" spans="3:26" ht="15" customHeight="1" x14ac:dyDescent="0.25">
      <c r="C578" s="15" t="s">
        <v>26</v>
      </c>
      <c r="D578" s="5">
        <v>1</v>
      </c>
      <c r="E578" s="6">
        <v>16</v>
      </c>
      <c r="F578" s="6">
        <f t="shared" si="32"/>
        <v>30</v>
      </c>
      <c r="G578" s="16">
        <v>45219</v>
      </c>
      <c r="H578" s="8">
        <v>1.4</v>
      </c>
      <c r="I578" s="35">
        <f t="shared" si="40"/>
        <v>82.352941176470594</v>
      </c>
      <c r="J578" s="35">
        <f t="shared" si="35"/>
        <v>27.450980392156865</v>
      </c>
      <c r="K578" s="6">
        <v>3.9620000000000002</v>
      </c>
      <c r="L578" s="8"/>
      <c r="M578" s="8">
        <f t="shared" si="36"/>
        <v>3.1069999999999998</v>
      </c>
      <c r="N578" s="35">
        <f t="shared" si="37"/>
        <v>182.76470588235293</v>
      </c>
      <c r="O578" s="35">
        <f t="shared" si="38"/>
        <v>3</v>
      </c>
      <c r="P578" s="35">
        <f t="shared" si="42"/>
        <v>60.921568627450974</v>
      </c>
      <c r="Q578" s="35">
        <f t="shared" si="39"/>
        <v>17</v>
      </c>
      <c r="R578" s="8">
        <v>17</v>
      </c>
      <c r="S578" s="8">
        <f t="shared" si="34"/>
        <v>0</v>
      </c>
      <c r="T578" s="7"/>
      <c r="U578" s="7"/>
      <c r="V578" s="8">
        <f>COUNTIFS(Maturation!$E$3:$E$280, Density!G578, Maturation!$B$3:$B$280, Density!C578, Maturation!$C$3:$C$280, Density!D578, Maturation!$D$3:$D$280, "male")</f>
        <v>0</v>
      </c>
      <c r="W578" s="8">
        <f>COUNTIFS(Maturation!$E$3:$E$280, Density!G578, Maturation!$B$3:$B$280, Density!C578, Maturation!$C$3:$C$280, Density!D578, Maturation!$D$3:$D$280, "female")</f>
        <v>1</v>
      </c>
      <c r="X578" s="8">
        <f t="shared" si="43"/>
        <v>1</v>
      </c>
      <c r="Y578" s="8">
        <f t="shared" si="41"/>
        <v>1</v>
      </c>
      <c r="Z578" s="35">
        <f>(Y578/$R$578)*100</f>
        <v>5.8823529411764701</v>
      </c>
    </row>
    <row r="579" spans="3:26" ht="15" customHeight="1" x14ac:dyDescent="0.25">
      <c r="C579" s="15" t="s">
        <v>26</v>
      </c>
      <c r="D579" s="5">
        <v>2</v>
      </c>
      <c r="E579" s="6">
        <v>16</v>
      </c>
      <c r="F579" s="6">
        <f t="shared" si="32"/>
        <v>30</v>
      </c>
      <c r="G579" s="16">
        <v>45219</v>
      </c>
      <c r="H579" s="8">
        <v>1.141</v>
      </c>
      <c r="I579" s="35">
        <f t="shared" si="40"/>
        <v>71.3125</v>
      </c>
      <c r="J579" s="35">
        <f t="shared" si="35"/>
        <v>23.770833333333332</v>
      </c>
      <c r="K579" s="6">
        <v>5.7469999999999999</v>
      </c>
      <c r="L579" s="8"/>
      <c r="M579" s="8">
        <f t="shared" si="36"/>
        <v>2.8629999999999995</v>
      </c>
      <c r="N579" s="35">
        <f t="shared" si="37"/>
        <v>178.93749999999997</v>
      </c>
      <c r="O579" s="35">
        <f t="shared" si="38"/>
        <v>3</v>
      </c>
      <c r="P579" s="35">
        <f t="shared" si="42"/>
        <v>59.645833333333321</v>
      </c>
      <c r="Q579" s="35">
        <f t="shared" si="39"/>
        <v>16</v>
      </c>
      <c r="R579" s="8">
        <v>16</v>
      </c>
      <c r="S579" s="8">
        <f t="shared" si="34"/>
        <v>0</v>
      </c>
      <c r="T579" s="7"/>
      <c r="U579" s="7"/>
      <c r="V579" s="8">
        <f>COUNTIFS(Maturation!$E$3:$E$280, Density!G579, Maturation!$B$3:$B$280, Density!C579, Maturation!$C$3:$C$280, Density!D579, Maturation!$D$3:$D$280, "male")</f>
        <v>0</v>
      </c>
      <c r="W579" s="8">
        <f>COUNTIFS(Maturation!$E$3:$E$280, Density!G579, Maturation!$B$3:$B$280, Density!C579, Maturation!$C$3:$C$280, Density!D579, Maturation!$D$3:$D$280, "female")</f>
        <v>0</v>
      </c>
      <c r="X579" s="8">
        <f t="shared" si="43"/>
        <v>0</v>
      </c>
      <c r="Y579" s="8">
        <f t="shared" si="41"/>
        <v>0</v>
      </c>
      <c r="Z579" s="35">
        <f>(Y579/$R$579)*100</f>
        <v>0</v>
      </c>
    </row>
    <row r="580" spans="3:26" ht="15" customHeight="1" x14ac:dyDescent="0.25">
      <c r="C580" s="17" t="s">
        <v>26</v>
      </c>
      <c r="D580" s="9">
        <v>3</v>
      </c>
      <c r="E580" s="11">
        <v>16</v>
      </c>
      <c r="F580" s="11">
        <f t="shared" si="32"/>
        <v>30</v>
      </c>
      <c r="G580" s="18">
        <v>45219</v>
      </c>
      <c r="H580" s="10">
        <v>1.2150000000000001</v>
      </c>
      <c r="I580" s="36">
        <f>(H580/Q580)*1000</f>
        <v>83.793103448275872</v>
      </c>
      <c r="J580" s="36">
        <f t="shared" si="35"/>
        <v>27.931034482758623</v>
      </c>
      <c r="K580" s="11">
        <v>4.476</v>
      </c>
      <c r="L580" s="10"/>
      <c r="M580" s="10">
        <f t="shared" si="36"/>
        <v>2.8330000000000002</v>
      </c>
      <c r="N580" s="36">
        <f>(M580/Q580)*1000</f>
        <v>195.37931034482762</v>
      </c>
      <c r="O580" s="36">
        <f t="shared" si="38"/>
        <v>3</v>
      </c>
      <c r="P580" s="36">
        <f>N580/O580</f>
        <v>65.1264367816092</v>
      </c>
      <c r="Q580" s="36">
        <f>(R472+R580)/2</f>
        <v>14.5</v>
      </c>
      <c r="R580" s="10">
        <v>14</v>
      </c>
      <c r="S580" s="10">
        <f t="shared" si="34"/>
        <v>0</v>
      </c>
      <c r="T580" s="12"/>
      <c r="U580" s="12"/>
      <c r="V580" s="10">
        <f>COUNTIFS(Maturation!$E$3:$E$280, Density!G580, Maturation!$B$3:$B$280, Density!C580, Maturation!$C$3:$C$280, Density!D580, Maturation!$D$3:$D$280, "male")</f>
        <v>0</v>
      </c>
      <c r="W580" s="10">
        <f>COUNTIFS(Maturation!$E$3:$E$280, Density!G580, Maturation!$B$3:$B$280, Density!C580, Maturation!$C$3:$C$280, Density!D580, Maturation!$D$3:$D$280, "female")</f>
        <v>0</v>
      </c>
      <c r="X580" s="10">
        <f t="shared" si="43"/>
        <v>0</v>
      </c>
      <c r="Y580" s="10">
        <f t="shared" si="41"/>
        <v>0</v>
      </c>
      <c r="Z580" s="36">
        <f>(Y580/$R$580)*100</f>
        <v>0</v>
      </c>
    </row>
    <row r="581" spans="3:26" ht="15" customHeight="1" x14ac:dyDescent="0.25">
      <c r="C581" s="19" t="s">
        <v>17</v>
      </c>
      <c r="D581" s="20">
        <v>1</v>
      </c>
      <c r="E581" s="21">
        <v>17</v>
      </c>
      <c r="F581" s="21">
        <f t="shared" si="32"/>
        <v>31</v>
      </c>
      <c r="G581" s="22">
        <v>45220</v>
      </c>
      <c r="H581" s="21"/>
      <c r="I581" s="32"/>
      <c r="J581" s="32"/>
      <c r="K581" s="21"/>
      <c r="L581" s="21"/>
      <c r="M581" s="21"/>
      <c r="N581" s="32"/>
      <c r="O581" s="32"/>
      <c r="P581" s="32"/>
      <c r="Q581" s="32"/>
      <c r="R581" s="21">
        <v>5</v>
      </c>
      <c r="S581" s="21">
        <f t="shared" si="34"/>
        <v>0</v>
      </c>
      <c r="T581" s="29"/>
      <c r="U581" s="29"/>
      <c r="V581" s="30">
        <f>COUNTIFS(Maturation!$E$3:$E$280, Density!G581, Maturation!$B$3:$B$280, Density!C581, Maturation!$C$3:$C$280, Density!D581, Maturation!$D$3:$D$280, "male")</f>
        <v>0</v>
      </c>
      <c r="W581" s="30">
        <f>COUNTIFS(Maturation!$E$3:$E$280, Density!G581, Maturation!$B$3:$B$280, Density!C581, Maturation!$C$3:$C$280, Density!D581, Maturation!$D$3:$D$280, "female")</f>
        <v>1</v>
      </c>
      <c r="X581" s="30">
        <f t="shared" si="43"/>
        <v>1</v>
      </c>
      <c r="Y581" s="30">
        <f>X581+Y545</f>
        <v>2</v>
      </c>
      <c r="Z581" s="33">
        <f>(Y581/$R$545)*100</f>
        <v>33.333333333333329</v>
      </c>
    </row>
    <row r="582" spans="3:26" ht="15" customHeight="1" x14ac:dyDescent="0.25">
      <c r="C582" s="19" t="s">
        <v>17</v>
      </c>
      <c r="D582" s="20">
        <v>2</v>
      </c>
      <c r="E582" s="21">
        <v>17</v>
      </c>
      <c r="F582" s="21">
        <f t="shared" ref="F582:F645" si="44">E582+14</f>
        <v>31</v>
      </c>
      <c r="G582" s="22">
        <v>45220</v>
      </c>
      <c r="H582" s="21"/>
      <c r="I582" s="32"/>
      <c r="J582" s="32"/>
      <c r="K582" s="21"/>
      <c r="L582" s="21"/>
      <c r="M582" s="21"/>
      <c r="N582" s="32"/>
      <c r="O582" s="32"/>
      <c r="P582" s="32"/>
      <c r="Q582" s="32"/>
      <c r="R582" s="21">
        <v>5</v>
      </c>
      <c r="S582" s="21">
        <f t="shared" si="34"/>
        <v>0</v>
      </c>
      <c r="T582" s="29"/>
      <c r="U582" s="29"/>
      <c r="V582" s="30">
        <f>COUNTIFS(Maturation!$E$3:$E$280, Density!G582, Maturation!$B$3:$B$280, Density!C582, Maturation!$C$3:$C$280, Density!D582, Maturation!$D$3:$D$280, "male")</f>
        <v>0</v>
      </c>
      <c r="W582" s="30">
        <f>COUNTIFS(Maturation!$E$3:$E$280, Density!G582, Maturation!$B$3:$B$280, Density!C582, Maturation!$C$3:$C$280, Density!D582, Maturation!$D$3:$D$280, "female")</f>
        <v>1</v>
      </c>
      <c r="X582" s="30">
        <f t="shared" si="43"/>
        <v>1</v>
      </c>
      <c r="Y582" s="30">
        <f>X582+Y546</f>
        <v>1</v>
      </c>
      <c r="Z582" s="33">
        <f>(Y582/$R$546)*100</f>
        <v>20</v>
      </c>
    </row>
    <row r="583" spans="3:26" ht="15" customHeight="1" x14ac:dyDescent="0.25">
      <c r="C583" s="19" t="s">
        <v>17</v>
      </c>
      <c r="D583" s="20">
        <v>3</v>
      </c>
      <c r="E583" s="21">
        <v>17</v>
      </c>
      <c r="F583" s="21">
        <f t="shared" si="44"/>
        <v>31</v>
      </c>
      <c r="G583" s="22">
        <v>45220</v>
      </c>
      <c r="H583" s="21"/>
      <c r="I583" s="32"/>
      <c r="J583" s="32"/>
      <c r="K583" s="21"/>
      <c r="L583" s="21"/>
      <c r="M583" s="21"/>
      <c r="N583" s="32"/>
      <c r="O583" s="32"/>
      <c r="P583" s="32"/>
      <c r="Q583" s="32"/>
      <c r="R583" s="21">
        <v>4</v>
      </c>
      <c r="S583" s="21">
        <f t="shared" si="34"/>
        <v>0</v>
      </c>
      <c r="T583" s="29"/>
      <c r="U583" s="29"/>
      <c r="V583" s="30">
        <f>COUNTIFS(Maturation!$E$3:$E$280, Density!G583, Maturation!$B$3:$B$280, Density!C583, Maturation!$C$3:$C$280, Density!D583, Maturation!$D$3:$D$280, "male")</f>
        <v>0</v>
      </c>
      <c r="W583" s="30">
        <f>COUNTIFS(Maturation!$E$3:$E$280, Density!G583, Maturation!$B$3:$B$280, Density!C583, Maturation!$C$3:$C$280, Density!D583, Maturation!$D$3:$D$280, "female")</f>
        <v>0</v>
      </c>
      <c r="X583" s="30">
        <f t="shared" si="43"/>
        <v>0</v>
      </c>
      <c r="Y583" s="30">
        <f t="shared" si="41"/>
        <v>0</v>
      </c>
      <c r="Z583" s="33">
        <f>(Y583/$R$547)*100</f>
        <v>0</v>
      </c>
    </row>
    <row r="584" spans="3:26" ht="15" customHeight="1" x14ac:dyDescent="0.25">
      <c r="C584" s="19" t="s">
        <v>17</v>
      </c>
      <c r="D584" s="20">
        <v>4</v>
      </c>
      <c r="E584" s="21">
        <v>17</v>
      </c>
      <c r="F584" s="21">
        <f t="shared" si="44"/>
        <v>31</v>
      </c>
      <c r="G584" s="22">
        <v>45220</v>
      </c>
      <c r="H584" s="21"/>
      <c r="I584" s="32"/>
      <c r="J584" s="32"/>
      <c r="K584" s="21"/>
      <c r="L584" s="21"/>
      <c r="M584" s="21"/>
      <c r="N584" s="32"/>
      <c r="O584" s="32"/>
      <c r="P584" s="32"/>
      <c r="Q584" s="32"/>
      <c r="R584" s="21">
        <v>4</v>
      </c>
      <c r="S584" s="21">
        <f t="shared" si="34"/>
        <v>0</v>
      </c>
      <c r="T584" s="29"/>
      <c r="U584" s="29"/>
      <c r="V584" s="30">
        <f>COUNTIFS(Maturation!$E$3:$E$280, Density!G584, Maturation!$B$3:$B$280, Density!C584, Maturation!$C$3:$C$280, Density!D584, Maturation!$D$3:$D$280, "male")</f>
        <v>0</v>
      </c>
      <c r="W584" s="30">
        <f>COUNTIFS(Maturation!$E$3:$E$280, Density!G584, Maturation!$B$3:$B$280, Density!C584, Maturation!$C$3:$C$280, Density!D584, Maturation!$D$3:$D$280, "female")</f>
        <v>0</v>
      </c>
      <c r="X584" s="30">
        <f t="shared" si="43"/>
        <v>0</v>
      </c>
      <c r="Y584" s="30">
        <f t="shared" si="41"/>
        <v>0</v>
      </c>
      <c r="Z584" s="33">
        <f>(Y584/$R$548)*100</f>
        <v>0</v>
      </c>
    </row>
    <row r="585" spans="3:26" ht="15" customHeight="1" x14ac:dyDescent="0.25">
      <c r="C585" s="19" t="s">
        <v>17</v>
      </c>
      <c r="D585" s="20">
        <v>5</v>
      </c>
      <c r="E585" s="21">
        <v>17</v>
      </c>
      <c r="F585" s="21">
        <f t="shared" si="44"/>
        <v>31</v>
      </c>
      <c r="G585" s="22">
        <v>45220</v>
      </c>
      <c r="H585" s="21"/>
      <c r="I585" s="32"/>
      <c r="J585" s="32"/>
      <c r="K585" s="21"/>
      <c r="L585" s="21"/>
      <c r="M585" s="21"/>
      <c r="N585" s="32"/>
      <c r="O585" s="32"/>
      <c r="P585" s="32"/>
      <c r="Q585" s="32"/>
      <c r="R585" s="21">
        <v>5</v>
      </c>
      <c r="S585" s="21">
        <f t="shared" si="34"/>
        <v>0</v>
      </c>
      <c r="T585" s="29"/>
      <c r="U585" s="29"/>
      <c r="V585" s="30">
        <f>COUNTIFS(Maturation!$E$3:$E$280, Density!G585, Maturation!$B$3:$B$280, Density!C585, Maturation!$C$3:$C$280, Density!D585, Maturation!$D$3:$D$280, "male")</f>
        <v>0</v>
      </c>
      <c r="W585" s="30">
        <f>COUNTIFS(Maturation!$E$3:$E$280, Density!G585, Maturation!$B$3:$B$280, Density!C585, Maturation!$C$3:$C$280, Density!D585, Maturation!$D$3:$D$280, "female")</f>
        <v>0</v>
      </c>
      <c r="X585" s="30">
        <f t="shared" si="43"/>
        <v>0</v>
      </c>
      <c r="Y585" s="30">
        <f t="shared" si="41"/>
        <v>0</v>
      </c>
      <c r="Z585" s="33">
        <f>(Y585/$R$549)*100</f>
        <v>0</v>
      </c>
    </row>
    <row r="586" spans="3:26" ht="15" customHeight="1" x14ac:dyDescent="0.25">
      <c r="C586" s="19" t="s">
        <v>17</v>
      </c>
      <c r="D586" s="20">
        <v>6</v>
      </c>
      <c r="E586" s="21">
        <v>17</v>
      </c>
      <c r="F586" s="21">
        <f t="shared" si="44"/>
        <v>31</v>
      </c>
      <c r="G586" s="22">
        <v>45220</v>
      </c>
      <c r="H586" s="21"/>
      <c r="I586" s="32"/>
      <c r="J586" s="32"/>
      <c r="K586" s="21"/>
      <c r="L586" s="21"/>
      <c r="M586" s="21"/>
      <c r="N586" s="32"/>
      <c r="O586" s="32"/>
      <c r="P586" s="32"/>
      <c r="Q586" s="32"/>
      <c r="R586" s="21">
        <v>7</v>
      </c>
      <c r="S586" s="21">
        <f t="shared" si="34"/>
        <v>0</v>
      </c>
      <c r="T586" s="29"/>
      <c r="U586" s="29"/>
      <c r="V586" s="30">
        <f>COUNTIFS(Maturation!$E$3:$E$280, Density!G586, Maturation!$B$3:$B$280, Density!C586, Maturation!$C$3:$C$280, Density!D586, Maturation!$D$3:$D$280, "male")</f>
        <v>0</v>
      </c>
      <c r="W586" s="30">
        <f>COUNTIFS(Maturation!$E$3:$E$280, Density!G586, Maturation!$B$3:$B$280, Density!C586, Maturation!$C$3:$C$280, Density!D586, Maturation!$D$3:$D$280, "female")</f>
        <v>0</v>
      </c>
      <c r="X586" s="30">
        <f t="shared" si="43"/>
        <v>0</v>
      </c>
      <c r="Y586" s="30">
        <f t="shared" si="41"/>
        <v>0</v>
      </c>
      <c r="Z586" s="33">
        <f>(Y586/$R$550)*100</f>
        <v>0</v>
      </c>
    </row>
    <row r="587" spans="3:26" ht="15" customHeight="1" x14ac:dyDescent="0.25">
      <c r="C587" s="19" t="s">
        <v>17</v>
      </c>
      <c r="D587" s="20">
        <v>7</v>
      </c>
      <c r="E587" s="21">
        <v>17</v>
      </c>
      <c r="F587" s="21">
        <f t="shared" si="44"/>
        <v>31</v>
      </c>
      <c r="G587" s="22">
        <v>45220</v>
      </c>
      <c r="H587" s="21"/>
      <c r="I587" s="32"/>
      <c r="J587" s="32"/>
      <c r="K587" s="21"/>
      <c r="L587" s="21"/>
      <c r="M587" s="21"/>
      <c r="N587" s="32"/>
      <c r="O587" s="32"/>
      <c r="P587" s="32"/>
      <c r="Q587" s="32"/>
      <c r="R587" s="21">
        <v>6</v>
      </c>
      <c r="S587" s="21">
        <f t="shared" si="34"/>
        <v>0</v>
      </c>
      <c r="T587" s="29"/>
      <c r="U587" s="29"/>
      <c r="V587" s="30">
        <f>COUNTIFS(Maturation!$E$3:$E$280, Density!G587, Maturation!$B$3:$B$280, Density!C587, Maturation!$C$3:$C$280, Density!D587, Maturation!$D$3:$D$280, "male")</f>
        <v>1</v>
      </c>
      <c r="W587" s="30">
        <f>COUNTIFS(Maturation!$E$3:$E$280, Density!G587, Maturation!$B$3:$B$280, Density!C587, Maturation!$C$3:$C$280, Density!D587, Maturation!$D$3:$D$280, "female")</f>
        <v>1</v>
      </c>
      <c r="X587" s="30">
        <f t="shared" si="43"/>
        <v>2</v>
      </c>
      <c r="Y587" s="30">
        <f t="shared" si="41"/>
        <v>2</v>
      </c>
      <c r="Z587" s="33">
        <f>(Y587/$R$551)*100</f>
        <v>33.333333333333329</v>
      </c>
    </row>
    <row r="588" spans="3:26" ht="15" customHeight="1" x14ac:dyDescent="0.25">
      <c r="C588" s="19" t="s">
        <v>17</v>
      </c>
      <c r="D588" s="20">
        <v>8</v>
      </c>
      <c r="E588" s="21">
        <v>17</v>
      </c>
      <c r="F588" s="21">
        <f t="shared" si="44"/>
        <v>31</v>
      </c>
      <c r="G588" s="22">
        <v>45220</v>
      </c>
      <c r="H588" s="21"/>
      <c r="I588" s="33"/>
      <c r="J588" s="33"/>
      <c r="K588" s="21"/>
      <c r="L588" s="21"/>
      <c r="M588" s="21"/>
      <c r="N588" s="32"/>
      <c r="O588" s="32"/>
      <c r="P588" s="32"/>
      <c r="Q588" s="32"/>
      <c r="R588" s="21">
        <v>5</v>
      </c>
      <c r="S588" s="21">
        <f t="shared" si="34"/>
        <v>0</v>
      </c>
      <c r="T588" s="29"/>
      <c r="U588" s="29"/>
      <c r="V588" s="30">
        <f>COUNTIFS(Maturation!$E$3:$E$280, Density!G588, Maturation!$B$3:$B$280, Density!C588, Maturation!$C$3:$C$280, Density!D588, Maturation!$D$3:$D$280, "male")</f>
        <v>0</v>
      </c>
      <c r="W588" s="30">
        <f>COUNTIFS(Maturation!$E$3:$E$280, Density!G588, Maturation!$B$3:$B$280, Density!C588, Maturation!$C$3:$C$280, Density!D588, Maturation!$D$3:$D$280, "female")</f>
        <v>1</v>
      </c>
      <c r="X588" s="30">
        <f t="shared" si="43"/>
        <v>1</v>
      </c>
      <c r="Y588" s="30">
        <f t="shared" si="41"/>
        <v>1</v>
      </c>
      <c r="Z588" s="33">
        <f>(Y588/$R$552)*100</f>
        <v>20</v>
      </c>
    </row>
    <row r="589" spans="3:26" ht="15" customHeight="1" x14ac:dyDescent="0.25">
      <c r="C589" s="19" t="s">
        <v>17</v>
      </c>
      <c r="D589" s="20">
        <v>9</v>
      </c>
      <c r="E589" s="21">
        <v>17</v>
      </c>
      <c r="F589" s="21">
        <f t="shared" si="44"/>
        <v>31</v>
      </c>
      <c r="G589" s="22">
        <v>45220</v>
      </c>
      <c r="H589" s="21"/>
      <c r="I589" s="33"/>
      <c r="J589" s="33"/>
      <c r="K589" s="21"/>
      <c r="L589" s="21"/>
      <c r="M589" s="21"/>
      <c r="N589" s="32"/>
      <c r="O589" s="32"/>
      <c r="P589" s="32"/>
      <c r="Q589" s="32"/>
      <c r="R589" s="21">
        <v>7</v>
      </c>
      <c r="S589" s="21">
        <f t="shared" si="34"/>
        <v>0</v>
      </c>
      <c r="T589" s="29"/>
      <c r="U589" s="29"/>
      <c r="V589" s="30">
        <f>COUNTIFS(Maturation!$E$3:$E$280, Density!G589, Maturation!$B$3:$B$280, Density!C589, Maturation!$C$3:$C$280, Density!D589, Maturation!$D$3:$D$280, "male")</f>
        <v>0</v>
      </c>
      <c r="W589" s="30">
        <f>COUNTIFS(Maturation!$E$3:$E$280, Density!G589, Maturation!$B$3:$B$280, Density!C589, Maturation!$C$3:$C$280, Density!D589, Maturation!$D$3:$D$280, "female")</f>
        <v>0</v>
      </c>
      <c r="X589" s="30">
        <f t="shared" si="43"/>
        <v>0</v>
      </c>
      <c r="Y589" s="30">
        <f t="shared" si="41"/>
        <v>0</v>
      </c>
      <c r="Z589" s="33">
        <f>(Y589/$R$553)*100</f>
        <v>0</v>
      </c>
    </row>
    <row r="590" spans="3:26" ht="15" customHeight="1" x14ac:dyDescent="0.25">
      <c r="C590" s="19" t="s">
        <v>17</v>
      </c>
      <c r="D590" s="20">
        <v>10</v>
      </c>
      <c r="E590" s="21">
        <v>17</v>
      </c>
      <c r="F590" s="21">
        <f t="shared" si="44"/>
        <v>31</v>
      </c>
      <c r="G590" s="22">
        <v>45220</v>
      </c>
      <c r="H590" s="21"/>
      <c r="I590" s="33"/>
      <c r="J590" s="33"/>
      <c r="K590" s="21"/>
      <c r="L590" s="21"/>
      <c r="M590" s="21"/>
      <c r="N590" s="32"/>
      <c r="O590" s="32"/>
      <c r="P590" s="32"/>
      <c r="Q590" s="32"/>
      <c r="R590" s="21">
        <v>6</v>
      </c>
      <c r="S590" s="21">
        <f t="shared" si="34"/>
        <v>0</v>
      </c>
      <c r="T590" s="29"/>
      <c r="U590" s="29"/>
      <c r="V590" s="30">
        <f>COUNTIFS(Maturation!$E$3:$E$280, Density!G590, Maturation!$B$3:$B$280, Density!C590, Maturation!$C$3:$C$280, Density!D590, Maturation!$D$3:$D$280, "male")</f>
        <v>0</v>
      </c>
      <c r="W590" s="30">
        <f>COUNTIFS(Maturation!$E$3:$E$280, Density!G590, Maturation!$B$3:$B$280, Density!C590, Maturation!$C$3:$C$280, Density!D590, Maturation!$D$3:$D$280, "female")</f>
        <v>1</v>
      </c>
      <c r="X590" s="30">
        <f t="shared" si="43"/>
        <v>1</v>
      </c>
      <c r="Y590" s="30">
        <f t="shared" si="41"/>
        <v>1</v>
      </c>
      <c r="Z590" s="33">
        <f>(Y590/$R$554)*100</f>
        <v>16.666666666666664</v>
      </c>
    </row>
    <row r="591" spans="3:26" ht="15" customHeight="1" x14ac:dyDescent="0.25">
      <c r="C591" s="19" t="s">
        <v>18</v>
      </c>
      <c r="D591" s="20">
        <v>1</v>
      </c>
      <c r="E591" s="21">
        <v>17</v>
      </c>
      <c r="F591" s="21">
        <f t="shared" si="44"/>
        <v>31</v>
      </c>
      <c r="G591" s="22">
        <v>45220</v>
      </c>
      <c r="H591" s="21"/>
      <c r="I591" s="33"/>
      <c r="J591" s="33"/>
      <c r="K591" s="21"/>
      <c r="L591" s="21"/>
      <c r="M591" s="21"/>
      <c r="N591" s="32"/>
      <c r="O591" s="32"/>
      <c r="P591" s="32"/>
      <c r="Q591" s="32"/>
      <c r="R591" s="21">
        <v>8</v>
      </c>
      <c r="S591" s="21">
        <f t="shared" si="34"/>
        <v>0</v>
      </c>
      <c r="T591" s="29"/>
      <c r="U591" s="29"/>
      <c r="V591" s="30">
        <f>COUNTIFS(Maturation!$E$3:$E$280, Density!G591, Maturation!$B$3:$B$280, Density!C591, Maturation!$C$3:$C$280, Density!D591, Maturation!$D$3:$D$280, "male")</f>
        <v>0</v>
      </c>
      <c r="W591" s="30">
        <f>COUNTIFS(Maturation!$E$3:$E$280, Density!G591, Maturation!$B$3:$B$280, Density!C591, Maturation!$C$3:$C$280, Density!D591, Maturation!$D$3:$D$280, "female")</f>
        <v>0</v>
      </c>
      <c r="X591" s="30">
        <f t="shared" si="43"/>
        <v>0</v>
      </c>
      <c r="Y591" s="30">
        <f t="shared" si="41"/>
        <v>0</v>
      </c>
      <c r="Z591" s="33">
        <f>(Y591/$R$555)*100</f>
        <v>0</v>
      </c>
    </row>
    <row r="592" spans="3:26" ht="15" customHeight="1" x14ac:dyDescent="0.25">
      <c r="C592" s="19" t="s">
        <v>18</v>
      </c>
      <c r="D592" s="20">
        <v>2</v>
      </c>
      <c r="E592" s="21">
        <v>17</v>
      </c>
      <c r="F592" s="21">
        <f t="shared" si="44"/>
        <v>31</v>
      </c>
      <c r="G592" s="22">
        <v>45220</v>
      </c>
      <c r="H592" s="21"/>
      <c r="I592" s="33"/>
      <c r="J592" s="33"/>
      <c r="K592" s="21"/>
      <c r="L592" s="21"/>
      <c r="M592" s="21"/>
      <c r="N592" s="32"/>
      <c r="O592" s="32"/>
      <c r="P592" s="32"/>
      <c r="Q592" s="32"/>
      <c r="R592" s="21">
        <v>8</v>
      </c>
      <c r="S592" s="21">
        <f t="shared" si="34"/>
        <v>0</v>
      </c>
      <c r="T592" s="29"/>
      <c r="U592" s="29"/>
      <c r="V592" s="30">
        <f>COUNTIFS(Maturation!$E$3:$E$280, Density!G592, Maturation!$B$3:$B$280, Density!C592, Maturation!$C$3:$C$280, Density!D592, Maturation!$D$3:$D$280, "male")</f>
        <v>0</v>
      </c>
      <c r="W592" s="30">
        <f>COUNTIFS(Maturation!$E$3:$E$280, Density!G592, Maturation!$B$3:$B$280, Density!C592, Maturation!$C$3:$C$280, Density!D592, Maturation!$D$3:$D$280, "female")</f>
        <v>1</v>
      </c>
      <c r="X592" s="30">
        <f t="shared" si="43"/>
        <v>1</v>
      </c>
      <c r="Y592" s="30">
        <f t="shared" si="41"/>
        <v>1</v>
      </c>
      <c r="Z592" s="33">
        <f>(Y592/$R$556)*100</f>
        <v>12.5</v>
      </c>
    </row>
    <row r="593" spans="3:26" ht="15" customHeight="1" x14ac:dyDescent="0.25">
      <c r="C593" s="19" t="s">
        <v>18</v>
      </c>
      <c r="D593" s="20">
        <v>3</v>
      </c>
      <c r="E593" s="21">
        <v>17</v>
      </c>
      <c r="F593" s="21">
        <f t="shared" si="44"/>
        <v>31</v>
      </c>
      <c r="G593" s="22">
        <v>45220</v>
      </c>
      <c r="H593" s="30"/>
      <c r="I593" s="33"/>
      <c r="J593" s="33"/>
      <c r="K593" s="21"/>
      <c r="L593" s="30"/>
      <c r="M593" s="30"/>
      <c r="N593" s="33"/>
      <c r="O593" s="33"/>
      <c r="P593" s="33"/>
      <c r="Q593" s="33"/>
      <c r="R593" s="30">
        <v>12</v>
      </c>
      <c r="S593" s="30">
        <f t="shared" si="34"/>
        <v>0</v>
      </c>
      <c r="T593" s="29"/>
      <c r="U593" s="29"/>
      <c r="V593" s="30">
        <f>COUNTIFS(Maturation!$E$3:$E$280, Density!G593, Maturation!$B$3:$B$280, Density!C593, Maturation!$C$3:$C$280, Density!D593, Maturation!$D$3:$D$280, "male")</f>
        <v>0</v>
      </c>
      <c r="W593" s="30">
        <f>COUNTIFS(Maturation!$E$3:$E$280, Density!G593, Maturation!$B$3:$B$280, Density!C593, Maturation!$C$3:$C$280, Density!D593, Maturation!$D$3:$D$280, "female")</f>
        <v>0</v>
      </c>
      <c r="X593" s="30">
        <f t="shared" si="43"/>
        <v>0</v>
      </c>
      <c r="Y593" s="30">
        <f t="shared" si="41"/>
        <v>0</v>
      </c>
      <c r="Z593" s="33">
        <f>(Y593/$R$557)*100</f>
        <v>0</v>
      </c>
    </row>
    <row r="594" spans="3:26" ht="15" customHeight="1" x14ac:dyDescent="0.25">
      <c r="C594" s="19" t="s">
        <v>18</v>
      </c>
      <c r="D594" s="20">
        <v>4</v>
      </c>
      <c r="E594" s="21">
        <v>17</v>
      </c>
      <c r="F594" s="21">
        <f t="shared" si="44"/>
        <v>31</v>
      </c>
      <c r="G594" s="22">
        <v>45220</v>
      </c>
      <c r="H594" s="30"/>
      <c r="I594" s="33"/>
      <c r="J594" s="33"/>
      <c r="K594" s="21"/>
      <c r="L594" s="30"/>
      <c r="M594" s="30"/>
      <c r="N594" s="33"/>
      <c r="O594" s="33"/>
      <c r="P594" s="33"/>
      <c r="Q594" s="33"/>
      <c r="R594" s="30">
        <v>11</v>
      </c>
      <c r="S594" s="30">
        <f t="shared" si="34"/>
        <v>0</v>
      </c>
      <c r="T594" s="29"/>
      <c r="U594" s="29"/>
      <c r="V594" s="30">
        <f>COUNTIFS(Maturation!$E$3:$E$280, Density!G594, Maturation!$B$3:$B$280, Density!C594, Maturation!$C$3:$C$280, Density!D594, Maturation!$D$3:$D$280, "male")</f>
        <v>1</v>
      </c>
      <c r="W594" s="30">
        <f>COUNTIFS(Maturation!$E$3:$E$280, Density!G594, Maturation!$B$3:$B$280, Density!C594, Maturation!$C$3:$C$280, Density!D594, Maturation!$D$3:$D$280, "female")</f>
        <v>1</v>
      </c>
      <c r="X594" s="30">
        <f t="shared" si="43"/>
        <v>2</v>
      </c>
      <c r="Y594" s="30">
        <f t="shared" si="41"/>
        <v>2</v>
      </c>
      <c r="Z594" s="33">
        <f>(Y594/$R$558)*100</f>
        <v>18.181818181818183</v>
      </c>
    </row>
    <row r="595" spans="3:26" ht="15" customHeight="1" x14ac:dyDescent="0.25">
      <c r="C595" s="19" t="s">
        <v>18</v>
      </c>
      <c r="D595" s="20">
        <v>5</v>
      </c>
      <c r="E595" s="21">
        <v>17</v>
      </c>
      <c r="F595" s="21">
        <f t="shared" si="44"/>
        <v>31</v>
      </c>
      <c r="G595" s="22">
        <v>45220</v>
      </c>
      <c r="H595" s="30"/>
      <c r="I595" s="33"/>
      <c r="J595" s="33"/>
      <c r="K595" s="21"/>
      <c r="L595" s="30"/>
      <c r="M595" s="30"/>
      <c r="N595" s="33"/>
      <c r="O595" s="33"/>
      <c r="P595" s="33"/>
      <c r="Q595" s="33"/>
      <c r="R595" s="30">
        <v>11</v>
      </c>
      <c r="S595" s="30">
        <f t="shared" si="34"/>
        <v>0</v>
      </c>
      <c r="T595" s="29"/>
      <c r="U595" s="29"/>
      <c r="V595" s="30">
        <f>COUNTIFS(Maturation!$E$3:$E$280, Density!G595, Maturation!$B$3:$B$280, Density!C595, Maturation!$C$3:$C$280, Density!D595, Maturation!$D$3:$D$280, "male")</f>
        <v>0</v>
      </c>
      <c r="W595" s="30">
        <f>COUNTIFS(Maturation!$E$3:$E$280, Density!G595, Maturation!$B$3:$B$280, Density!C595, Maturation!$C$3:$C$280, Density!D595, Maturation!$D$3:$D$280, "female")</f>
        <v>0</v>
      </c>
      <c r="X595" s="30">
        <f t="shared" si="43"/>
        <v>0</v>
      </c>
      <c r="Y595" s="30">
        <f t="shared" si="41"/>
        <v>0</v>
      </c>
      <c r="Z595" s="33">
        <f>(Y595/$R$559)*100</f>
        <v>0</v>
      </c>
    </row>
    <row r="596" spans="3:26" ht="15" customHeight="1" x14ac:dyDescent="0.25">
      <c r="C596" s="19" t="s">
        <v>20</v>
      </c>
      <c r="D596" s="20">
        <v>1</v>
      </c>
      <c r="E596" s="21">
        <v>17</v>
      </c>
      <c r="F596" s="21">
        <f t="shared" si="44"/>
        <v>31</v>
      </c>
      <c r="G596" s="22">
        <v>45220</v>
      </c>
      <c r="H596" s="30"/>
      <c r="I596" s="33"/>
      <c r="J596" s="33"/>
      <c r="K596" s="21"/>
      <c r="L596" s="30"/>
      <c r="M596" s="30"/>
      <c r="N596" s="33"/>
      <c r="O596" s="33"/>
      <c r="P596" s="33"/>
      <c r="Q596" s="33"/>
      <c r="R596" s="30">
        <v>11</v>
      </c>
      <c r="S596" s="30">
        <f t="shared" si="34"/>
        <v>0</v>
      </c>
      <c r="T596" s="29"/>
      <c r="U596" s="29"/>
      <c r="V596" s="30">
        <f>COUNTIFS(Maturation!$E$3:$E$280, Density!G596, Maturation!$B$3:$B$280, Density!C596, Maturation!$C$3:$C$280, Density!D596, Maturation!$D$3:$D$280, "male")</f>
        <v>0</v>
      </c>
      <c r="W596" s="30">
        <f>COUNTIFS(Maturation!$E$3:$E$280, Density!G596, Maturation!$B$3:$B$280, Density!C596, Maturation!$C$3:$C$280, Density!D596, Maturation!$D$3:$D$280, "female")</f>
        <v>1</v>
      </c>
      <c r="X596" s="30">
        <f t="shared" si="43"/>
        <v>1</v>
      </c>
      <c r="Y596" s="30">
        <f t="shared" si="41"/>
        <v>1</v>
      </c>
      <c r="Z596" s="33">
        <f>(Y596/$R$560)*100</f>
        <v>9.0909090909090917</v>
      </c>
    </row>
    <row r="597" spans="3:26" ht="15" customHeight="1" x14ac:dyDescent="0.25">
      <c r="C597" s="19" t="s">
        <v>20</v>
      </c>
      <c r="D597" s="20">
        <v>2</v>
      </c>
      <c r="E597" s="21">
        <v>17</v>
      </c>
      <c r="F597" s="21">
        <f t="shared" si="44"/>
        <v>31</v>
      </c>
      <c r="G597" s="22">
        <v>45220</v>
      </c>
      <c r="H597" s="30"/>
      <c r="I597" s="33"/>
      <c r="J597" s="33"/>
      <c r="K597" s="21"/>
      <c r="L597" s="30"/>
      <c r="M597" s="30"/>
      <c r="N597" s="33"/>
      <c r="O597" s="33"/>
      <c r="P597" s="33"/>
      <c r="Q597" s="33"/>
      <c r="R597" s="30">
        <v>19</v>
      </c>
      <c r="S597" s="30">
        <f t="shared" si="34"/>
        <v>0</v>
      </c>
      <c r="T597" s="29"/>
      <c r="U597" s="29"/>
      <c r="V597" s="30">
        <f>COUNTIFS(Maturation!$E$3:$E$280, Density!G597, Maturation!$B$3:$B$280, Density!C597, Maturation!$C$3:$C$280, Density!D597, Maturation!$D$3:$D$280, "male")</f>
        <v>0</v>
      </c>
      <c r="W597" s="30">
        <f>COUNTIFS(Maturation!$E$3:$E$280, Density!G597, Maturation!$B$3:$B$280, Density!C597, Maturation!$C$3:$C$280, Density!D597, Maturation!$D$3:$D$280, "female")</f>
        <v>2</v>
      </c>
      <c r="X597" s="30">
        <f t="shared" si="43"/>
        <v>2</v>
      </c>
      <c r="Y597" s="30">
        <f t="shared" si="41"/>
        <v>2</v>
      </c>
      <c r="Z597" s="33">
        <f>(Y597/$R$561)*100</f>
        <v>10.526315789473683</v>
      </c>
    </row>
    <row r="598" spans="3:26" ht="15" customHeight="1" x14ac:dyDescent="0.25">
      <c r="C598" s="19" t="s">
        <v>20</v>
      </c>
      <c r="D598" s="20">
        <v>3</v>
      </c>
      <c r="E598" s="21">
        <v>17</v>
      </c>
      <c r="F598" s="21">
        <f t="shared" si="44"/>
        <v>31</v>
      </c>
      <c r="G598" s="22">
        <v>45220</v>
      </c>
      <c r="H598" s="30"/>
      <c r="I598" s="33"/>
      <c r="J598" s="33"/>
      <c r="K598" s="21"/>
      <c r="L598" s="30"/>
      <c r="M598" s="30"/>
      <c r="N598" s="33"/>
      <c r="O598" s="33"/>
      <c r="P598" s="33"/>
      <c r="Q598" s="33"/>
      <c r="R598" s="30">
        <v>14</v>
      </c>
      <c r="S598" s="30">
        <f t="shared" si="34"/>
        <v>0</v>
      </c>
      <c r="T598" s="29"/>
      <c r="U598" s="29"/>
      <c r="V598" s="30">
        <f>COUNTIFS(Maturation!$E$3:$E$280, Density!G598, Maturation!$B$3:$B$280, Density!C598, Maturation!$C$3:$C$280, Density!D598, Maturation!$D$3:$D$280, "male")</f>
        <v>0</v>
      </c>
      <c r="W598" s="30">
        <f>COUNTIFS(Maturation!$E$3:$E$280, Density!G598, Maturation!$B$3:$B$280, Density!C598, Maturation!$C$3:$C$280, Density!D598, Maturation!$D$3:$D$280, "female")</f>
        <v>0</v>
      </c>
      <c r="X598" s="30">
        <f t="shared" si="43"/>
        <v>0</v>
      </c>
      <c r="Y598" s="30">
        <f t="shared" si="41"/>
        <v>0</v>
      </c>
      <c r="Z598" s="33">
        <f>(Y598/$R$562)*100</f>
        <v>0</v>
      </c>
    </row>
    <row r="599" spans="3:26" ht="15" customHeight="1" x14ac:dyDescent="0.25">
      <c r="C599" s="23" t="s">
        <v>24</v>
      </c>
      <c r="D599" s="24">
        <v>1</v>
      </c>
      <c r="E599" s="25">
        <v>17</v>
      </c>
      <c r="F599" s="25">
        <f t="shared" si="44"/>
        <v>31</v>
      </c>
      <c r="G599" s="26">
        <v>45220</v>
      </c>
      <c r="H599" s="27"/>
      <c r="I599" s="34"/>
      <c r="J599" s="34"/>
      <c r="K599" s="27"/>
      <c r="L599" s="27"/>
      <c r="M599" s="27"/>
      <c r="N599" s="34"/>
      <c r="O599" s="34"/>
      <c r="P599" s="34"/>
      <c r="Q599" s="34"/>
      <c r="R599" s="27">
        <v>2</v>
      </c>
      <c r="S599" s="27">
        <f t="shared" si="34"/>
        <v>1</v>
      </c>
      <c r="T599" s="28"/>
      <c r="U599" s="28"/>
      <c r="V599" s="27">
        <f>COUNTIFS(Maturation!$E$3:$E$280, Density!G599, Maturation!$B$3:$B$280, Density!C599, Maturation!$C$3:$C$280, Density!D599, Maturation!$D$3:$D$280, "male")</f>
        <v>1</v>
      </c>
      <c r="W599" s="27">
        <f>COUNTIFS(Maturation!$E$3:$E$280, Density!G599, Maturation!$B$3:$B$280, Density!C599, Maturation!$C$3:$C$280, Density!D599, Maturation!$D$3:$D$280, "female")</f>
        <v>0</v>
      </c>
      <c r="X599" s="27">
        <f t="shared" si="43"/>
        <v>1</v>
      </c>
      <c r="Y599" s="27">
        <f t="shared" si="41"/>
        <v>4</v>
      </c>
      <c r="Z599" s="34">
        <f>(Y599/$R$563)*100</f>
        <v>66.666666666666657</v>
      </c>
    </row>
    <row r="600" spans="3:26" ht="15" customHeight="1" x14ac:dyDescent="0.25">
      <c r="C600" s="15" t="s">
        <v>24</v>
      </c>
      <c r="D600" s="5">
        <v>2</v>
      </c>
      <c r="E600" s="6">
        <v>17</v>
      </c>
      <c r="F600" s="6">
        <f t="shared" si="44"/>
        <v>31</v>
      </c>
      <c r="G600" s="16">
        <v>45220</v>
      </c>
      <c r="H600" s="8"/>
      <c r="I600" s="35"/>
      <c r="J600" s="35"/>
      <c r="K600" s="6"/>
      <c r="L600" s="8"/>
      <c r="M600" s="8"/>
      <c r="N600" s="35"/>
      <c r="O600" s="35"/>
      <c r="P600" s="35"/>
      <c r="Q600" s="35"/>
      <c r="R600" s="8">
        <v>5</v>
      </c>
      <c r="S600" s="8">
        <f t="shared" si="34"/>
        <v>0</v>
      </c>
      <c r="T600" s="7"/>
      <c r="U600" s="7"/>
      <c r="V600" s="8">
        <f>COUNTIFS(Maturation!$E$3:$E$280, Density!G600, Maturation!$B$3:$B$280, Density!C600, Maturation!$C$3:$C$280, Density!D600, Maturation!$D$3:$D$280, "male")</f>
        <v>0</v>
      </c>
      <c r="W600" s="8">
        <f>COUNTIFS(Maturation!$E$3:$E$280, Density!G600, Maturation!$B$3:$B$280, Density!C600, Maturation!$C$3:$C$280, Density!D600, Maturation!$D$3:$D$280, "female")</f>
        <v>1</v>
      </c>
      <c r="X600" s="8">
        <f t="shared" si="43"/>
        <v>1</v>
      </c>
      <c r="Y600" s="8">
        <f t="shared" si="41"/>
        <v>3</v>
      </c>
      <c r="Z600" s="35">
        <f>(Y600/$R$564)*100</f>
        <v>42.857142857142854</v>
      </c>
    </row>
    <row r="601" spans="3:26" ht="15" customHeight="1" x14ac:dyDescent="0.25">
      <c r="C601" s="15" t="s">
        <v>24</v>
      </c>
      <c r="D601" s="5">
        <v>3</v>
      </c>
      <c r="E601" s="6">
        <v>17</v>
      </c>
      <c r="F601" s="6">
        <f t="shared" si="44"/>
        <v>31</v>
      </c>
      <c r="G601" s="16">
        <v>45220</v>
      </c>
      <c r="H601" s="8"/>
      <c r="I601" s="35"/>
      <c r="J601" s="35"/>
      <c r="K601" s="6"/>
      <c r="L601" s="8"/>
      <c r="M601" s="8"/>
      <c r="N601" s="35"/>
      <c r="O601" s="35"/>
      <c r="P601" s="35"/>
      <c r="Q601" s="35"/>
      <c r="R601" s="8">
        <v>3</v>
      </c>
      <c r="S601" s="8">
        <f t="shared" si="34"/>
        <v>0</v>
      </c>
      <c r="T601" s="7"/>
      <c r="U601" s="7"/>
      <c r="V601" s="8">
        <f>COUNTIFS(Maturation!$E$3:$E$280, Density!G601, Maturation!$B$3:$B$280, Density!C601, Maturation!$C$3:$C$280, Density!D601, Maturation!$D$3:$D$280, "male")</f>
        <v>1</v>
      </c>
      <c r="W601" s="8">
        <f>COUNTIFS(Maturation!$E$3:$E$280, Density!G601, Maturation!$B$3:$B$280, Density!C601, Maturation!$C$3:$C$280, Density!D601, Maturation!$D$3:$D$280, "female")</f>
        <v>0</v>
      </c>
      <c r="X601" s="8">
        <f t="shared" si="43"/>
        <v>1</v>
      </c>
      <c r="Y601" s="8">
        <f t="shared" si="41"/>
        <v>3</v>
      </c>
      <c r="Z601" s="35">
        <f>(Y601/$R$565)*100</f>
        <v>60</v>
      </c>
    </row>
    <row r="602" spans="3:26" ht="15" customHeight="1" x14ac:dyDescent="0.25">
      <c r="C602" s="15" t="s">
        <v>24</v>
      </c>
      <c r="D602" s="5">
        <v>4</v>
      </c>
      <c r="E602" s="6">
        <v>17</v>
      </c>
      <c r="F602" s="6">
        <f t="shared" si="44"/>
        <v>31</v>
      </c>
      <c r="G602" s="16">
        <v>45220</v>
      </c>
      <c r="H602" s="8"/>
      <c r="I602" s="35"/>
      <c r="J602" s="35"/>
      <c r="K602" s="6"/>
      <c r="L602" s="8"/>
      <c r="M602" s="8"/>
      <c r="N602" s="35"/>
      <c r="O602" s="35"/>
      <c r="P602" s="35"/>
      <c r="Q602" s="35"/>
      <c r="R602" s="8">
        <v>4</v>
      </c>
      <c r="S602" s="8">
        <f t="shared" si="34"/>
        <v>0</v>
      </c>
      <c r="T602" s="7"/>
      <c r="U602" s="7"/>
      <c r="V602" s="8">
        <f>COUNTIFS(Maturation!$E$3:$E$280, Density!G602, Maturation!$B$3:$B$280, Density!C602, Maturation!$C$3:$C$280, Density!D602, Maturation!$D$3:$D$280, "male")</f>
        <v>1</v>
      </c>
      <c r="W602" s="8">
        <f>COUNTIFS(Maturation!$E$3:$E$280, Density!G602, Maturation!$B$3:$B$280, Density!C602, Maturation!$C$3:$C$280, Density!D602, Maturation!$D$3:$D$280, "female")</f>
        <v>2</v>
      </c>
      <c r="X602" s="8">
        <f t="shared" si="43"/>
        <v>3</v>
      </c>
      <c r="Y602" s="8">
        <f t="shared" si="41"/>
        <v>3</v>
      </c>
      <c r="Z602" s="35">
        <f>(Y602/$R$566)*100</f>
        <v>75</v>
      </c>
    </row>
    <row r="603" spans="3:26" ht="15" customHeight="1" x14ac:dyDescent="0.25">
      <c r="C603" s="15" t="s">
        <v>24</v>
      </c>
      <c r="D603" s="5">
        <v>5</v>
      </c>
      <c r="E603" s="6">
        <v>17</v>
      </c>
      <c r="F603" s="6">
        <f t="shared" si="44"/>
        <v>31</v>
      </c>
      <c r="G603" s="16">
        <v>45220</v>
      </c>
      <c r="H603" s="8"/>
      <c r="I603" s="35"/>
      <c r="J603" s="35"/>
      <c r="K603" s="6"/>
      <c r="L603" s="8"/>
      <c r="M603" s="8"/>
      <c r="N603" s="35"/>
      <c r="O603" s="35"/>
      <c r="P603" s="35"/>
      <c r="Q603" s="35"/>
      <c r="R603" s="8">
        <v>4</v>
      </c>
      <c r="S603" s="8">
        <f t="shared" si="34"/>
        <v>0</v>
      </c>
      <c r="T603" s="7"/>
      <c r="U603" s="7"/>
      <c r="V603" s="8">
        <f>COUNTIFS(Maturation!$E$3:$E$280, Density!G603, Maturation!$B$3:$B$280, Density!C603, Maturation!$C$3:$C$280, Density!D603, Maturation!$D$3:$D$280, "male")</f>
        <v>0</v>
      </c>
      <c r="W603" s="8">
        <f>COUNTIFS(Maturation!$E$3:$E$280, Density!G603, Maturation!$B$3:$B$280, Density!C603, Maturation!$C$3:$C$280, Density!D603, Maturation!$D$3:$D$280, "female")</f>
        <v>0</v>
      </c>
      <c r="X603" s="8">
        <f t="shared" si="43"/>
        <v>0</v>
      </c>
      <c r="Y603" s="8">
        <f t="shared" si="41"/>
        <v>0</v>
      </c>
      <c r="Z603" s="35">
        <f>(Y603/$R$567)*100</f>
        <v>0</v>
      </c>
    </row>
    <row r="604" spans="3:26" ht="15" customHeight="1" x14ac:dyDescent="0.25">
      <c r="C604" s="15" t="s">
        <v>24</v>
      </c>
      <c r="D604" s="5">
        <v>6</v>
      </c>
      <c r="E604" s="6">
        <v>17</v>
      </c>
      <c r="F604" s="6">
        <f t="shared" si="44"/>
        <v>31</v>
      </c>
      <c r="G604" s="16">
        <v>45220</v>
      </c>
      <c r="H604" s="8"/>
      <c r="I604" s="35"/>
      <c r="J604" s="35"/>
      <c r="K604" s="6"/>
      <c r="L604" s="8"/>
      <c r="M604" s="8"/>
      <c r="N604" s="35"/>
      <c r="O604" s="35"/>
      <c r="P604" s="35"/>
      <c r="Q604" s="35"/>
      <c r="R604" s="8">
        <v>5</v>
      </c>
      <c r="S604" s="8">
        <f t="shared" si="34"/>
        <v>0</v>
      </c>
      <c r="T604" s="7"/>
      <c r="U604" s="7"/>
      <c r="V604" s="8">
        <f>COUNTIFS(Maturation!$E$3:$E$280, Density!G604, Maturation!$B$3:$B$280, Density!C604, Maturation!$C$3:$C$280, Density!D604, Maturation!$D$3:$D$280, "male")</f>
        <v>2</v>
      </c>
      <c r="W604" s="8">
        <f>COUNTIFS(Maturation!$E$3:$E$280, Density!G604, Maturation!$B$3:$B$280, Density!C604, Maturation!$C$3:$C$280, Density!D604, Maturation!$D$3:$D$280, "female")</f>
        <v>1</v>
      </c>
      <c r="X604" s="8">
        <f t="shared" si="43"/>
        <v>3</v>
      </c>
      <c r="Y604" s="8">
        <f t="shared" si="41"/>
        <v>3</v>
      </c>
      <c r="Z604" s="35">
        <f>(Y604/$R$568)*100</f>
        <v>60</v>
      </c>
    </row>
    <row r="605" spans="3:26" ht="15" customHeight="1" x14ac:dyDescent="0.25">
      <c r="C605" s="15" t="s">
        <v>24</v>
      </c>
      <c r="D605" s="5">
        <v>7</v>
      </c>
      <c r="E605" s="6">
        <v>17</v>
      </c>
      <c r="F605" s="6">
        <f t="shared" si="44"/>
        <v>31</v>
      </c>
      <c r="G605" s="16">
        <v>45220</v>
      </c>
      <c r="H605" s="8"/>
      <c r="I605" s="35"/>
      <c r="J605" s="35"/>
      <c r="K605" s="6"/>
      <c r="L605" s="8"/>
      <c r="M605" s="8"/>
      <c r="N605" s="35"/>
      <c r="O605" s="35"/>
      <c r="P605" s="35"/>
      <c r="Q605" s="35"/>
      <c r="R605" s="8">
        <v>8</v>
      </c>
      <c r="S605" s="8">
        <f t="shared" si="34"/>
        <v>0</v>
      </c>
      <c r="T605" s="7"/>
      <c r="U605" s="7"/>
      <c r="V605" s="8">
        <f>COUNTIFS(Maturation!$E$3:$E$280, Density!G605, Maturation!$B$3:$B$280, Density!C605, Maturation!$C$3:$C$280, Density!D605, Maturation!$D$3:$D$280, "male")</f>
        <v>1</v>
      </c>
      <c r="W605" s="8">
        <f>COUNTIFS(Maturation!$E$3:$E$280, Density!G605, Maturation!$B$3:$B$280, Density!C605, Maturation!$C$3:$C$280, Density!D605, Maturation!$D$3:$D$280, "female")</f>
        <v>0</v>
      </c>
      <c r="X605" s="8">
        <f t="shared" si="43"/>
        <v>1</v>
      </c>
      <c r="Y605" s="8">
        <f t="shared" si="41"/>
        <v>1</v>
      </c>
      <c r="Z605" s="35">
        <f>(Y605/$R$569)*100</f>
        <v>12.5</v>
      </c>
    </row>
    <row r="606" spans="3:26" ht="15" customHeight="1" x14ac:dyDescent="0.25">
      <c r="C606" s="15" t="s">
        <v>24</v>
      </c>
      <c r="D606" s="5">
        <v>8</v>
      </c>
      <c r="E606" s="6">
        <v>17</v>
      </c>
      <c r="F606" s="6">
        <f t="shared" si="44"/>
        <v>31</v>
      </c>
      <c r="G606" s="16">
        <v>45220</v>
      </c>
      <c r="H606" s="8"/>
      <c r="I606" s="35"/>
      <c r="J606" s="35"/>
      <c r="K606" s="6"/>
      <c r="L606" s="8"/>
      <c r="M606" s="8"/>
      <c r="N606" s="35"/>
      <c r="O606" s="35"/>
      <c r="P606" s="35"/>
      <c r="Q606" s="35"/>
      <c r="R606" s="8">
        <v>6</v>
      </c>
      <c r="S606" s="8">
        <f t="shared" si="34"/>
        <v>0</v>
      </c>
      <c r="T606" s="7"/>
      <c r="U606" s="7"/>
      <c r="V606" s="8">
        <f>COUNTIFS(Maturation!$E$3:$E$280, Density!G606, Maturation!$B$3:$B$280, Density!C606, Maturation!$C$3:$C$280, Density!D606, Maturation!$D$3:$D$280, "male")</f>
        <v>0</v>
      </c>
      <c r="W606" s="8">
        <f>COUNTIFS(Maturation!$E$3:$E$280, Density!G606, Maturation!$B$3:$B$280, Density!C606, Maturation!$C$3:$C$280, Density!D606, Maturation!$D$3:$D$280, "female")</f>
        <v>1</v>
      </c>
      <c r="X606" s="8">
        <f t="shared" si="43"/>
        <v>1</v>
      </c>
      <c r="Y606" s="8">
        <f t="shared" si="41"/>
        <v>1</v>
      </c>
      <c r="Z606" s="35">
        <f>(Y606/$R$570)*100</f>
        <v>16.666666666666664</v>
      </c>
    </row>
    <row r="607" spans="3:26" ht="15" customHeight="1" x14ac:dyDescent="0.25">
      <c r="C607" s="15" t="s">
        <v>24</v>
      </c>
      <c r="D607" s="5">
        <v>9</v>
      </c>
      <c r="E607" s="6">
        <v>17</v>
      </c>
      <c r="F607" s="6">
        <f t="shared" si="44"/>
        <v>31</v>
      </c>
      <c r="G607" s="16">
        <v>45220</v>
      </c>
      <c r="H607" s="8"/>
      <c r="I607" s="35"/>
      <c r="J607" s="35"/>
      <c r="K607" s="6"/>
      <c r="L607" s="8"/>
      <c r="M607" s="8"/>
      <c r="N607" s="35"/>
      <c r="O607" s="35"/>
      <c r="P607" s="35"/>
      <c r="Q607" s="35"/>
      <c r="R607" s="8">
        <v>5</v>
      </c>
      <c r="S607" s="8">
        <f t="shared" si="34"/>
        <v>1</v>
      </c>
      <c r="T607" s="7"/>
      <c r="U607" s="7"/>
      <c r="V607" s="8">
        <f>COUNTIFS(Maturation!$E$3:$E$280, Density!G607, Maturation!$B$3:$B$280, Density!C607, Maturation!$C$3:$C$280, Density!D607, Maturation!$D$3:$D$280, "male")</f>
        <v>0</v>
      </c>
      <c r="W607" s="8">
        <f>COUNTIFS(Maturation!$E$3:$E$280, Density!G607, Maturation!$B$3:$B$280, Density!C607, Maturation!$C$3:$C$280, Density!D607, Maturation!$D$3:$D$280, "female")</f>
        <v>3</v>
      </c>
      <c r="X607" s="8">
        <f t="shared" si="43"/>
        <v>3</v>
      </c>
      <c r="Y607" s="8">
        <f t="shared" si="41"/>
        <v>4</v>
      </c>
      <c r="Z607" s="35">
        <f>(Y607/$R$571)*100</f>
        <v>66.666666666666657</v>
      </c>
    </row>
    <row r="608" spans="3:26" ht="15" customHeight="1" x14ac:dyDescent="0.25">
      <c r="C608" s="15" t="s">
        <v>24</v>
      </c>
      <c r="D608" s="5">
        <v>10</v>
      </c>
      <c r="E608" s="6">
        <v>17</v>
      </c>
      <c r="F608" s="6">
        <f t="shared" si="44"/>
        <v>31</v>
      </c>
      <c r="G608" s="16">
        <v>45220</v>
      </c>
      <c r="H608" s="8"/>
      <c r="I608" s="35"/>
      <c r="J608" s="35"/>
      <c r="K608" s="6"/>
      <c r="L608" s="8"/>
      <c r="M608" s="8"/>
      <c r="N608" s="35"/>
      <c r="O608" s="35"/>
      <c r="P608" s="35"/>
      <c r="Q608" s="35"/>
      <c r="R608" s="8">
        <v>7</v>
      </c>
      <c r="S608" s="8">
        <f t="shared" si="34"/>
        <v>0</v>
      </c>
      <c r="T608" s="7"/>
      <c r="U608" s="7"/>
      <c r="V608" s="8">
        <f>COUNTIFS(Maturation!$E$3:$E$280, Density!G608, Maturation!$B$3:$B$280, Density!C608, Maturation!$C$3:$C$280, Density!D608, Maturation!$D$3:$D$280, "male")</f>
        <v>1</v>
      </c>
      <c r="W608" s="8">
        <f>COUNTIFS(Maturation!$E$3:$E$280, Density!G608, Maturation!$B$3:$B$280, Density!C608, Maturation!$C$3:$C$280, Density!D608, Maturation!$D$3:$D$280, "female")</f>
        <v>0</v>
      </c>
      <c r="X608" s="8">
        <f t="shared" si="43"/>
        <v>1</v>
      </c>
      <c r="Y608" s="8">
        <f t="shared" si="41"/>
        <v>1</v>
      </c>
      <c r="Z608" s="35">
        <f>(Y608/$R$572)*100</f>
        <v>14.285714285714285</v>
      </c>
    </row>
    <row r="609" spans="3:26" ht="15" customHeight="1" x14ac:dyDescent="0.25">
      <c r="C609" s="15" t="s">
        <v>25</v>
      </c>
      <c r="D609" s="5">
        <v>1</v>
      </c>
      <c r="E609" s="6">
        <v>17</v>
      </c>
      <c r="F609" s="6">
        <f t="shared" si="44"/>
        <v>31</v>
      </c>
      <c r="G609" s="16">
        <v>45220</v>
      </c>
      <c r="H609" s="8"/>
      <c r="I609" s="35"/>
      <c r="J609" s="35"/>
      <c r="K609" s="6"/>
      <c r="L609" s="6"/>
      <c r="M609" s="8"/>
      <c r="N609" s="35"/>
      <c r="O609" s="35"/>
      <c r="P609" s="35"/>
      <c r="Q609" s="35"/>
      <c r="R609" s="8">
        <v>8</v>
      </c>
      <c r="S609" s="8">
        <f t="shared" ref="S609:S672" si="45">IF(X573&gt;0,R573-R609-X573,R573-R609)</f>
        <v>0</v>
      </c>
      <c r="T609" s="7"/>
      <c r="U609" s="7"/>
      <c r="V609" s="8">
        <f>COUNTIFS(Maturation!$E$3:$E$280, Density!G609, Maturation!$B$3:$B$280, Density!C609, Maturation!$C$3:$C$280, Density!D609, Maturation!$D$3:$D$280, "male")</f>
        <v>4</v>
      </c>
      <c r="W609" s="8">
        <f>COUNTIFS(Maturation!$E$3:$E$280, Density!G609, Maturation!$B$3:$B$280, Density!C609, Maturation!$C$3:$C$280, Density!D609, Maturation!$D$3:$D$280, "female")</f>
        <v>2</v>
      </c>
      <c r="X609" s="8">
        <f t="shared" si="43"/>
        <v>6</v>
      </c>
      <c r="Y609" s="8">
        <f t="shared" si="41"/>
        <v>6</v>
      </c>
      <c r="Z609" s="35">
        <f>(Y609/$R$573)*100</f>
        <v>75</v>
      </c>
    </row>
    <row r="610" spans="3:26" ht="15" customHeight="1" x14ac:dyDescent="0.25">
      <c r="C610" s="15" t="s">
        <v>25</v>
      </c>
      <c r="D610" s="5">
        <v>2</v>
      </c>
      <c r="E610" s="6">
        <v>17</v>
      </c>
      <c r="F610" s="6">
        <f t="shared" si="44"/>
        <v>31</v>
      </c>
      <c r="G610" s="16">
        <v>45220</v>
      </c>
      <c r="H610" s="8"/>
      <c r="I610" s="35"/>
      <c r="J610" s="35"/>
      <c r="K610" s="6"/>
      <c r="L610" s="8"/>
      <c r="M610" s="8"/>
      <c r="N610" s="35"/>
      <c r="O610" s="35"/>
      <c r="P610" s="35"/>
      <c r="Q610" s="35"/>
      <c r="R610" s="8">
        <v>10</v>
      </c>
      <c r="S610" s="8">
        <f t="shared" si="45"/>
        <v>0</v>
      </c>
      <c r="T610" s="7"/>
      <c r="U610" s="7"/>
      <c r="V610" s="8">
        <f>COUNTIFS(Maturation!$E$3:$E$280, Density!G610, Maturation!$B$3:$B$280, Density!C610, Maturation!$C$3:$C$280, Density!D610, Maturation!$D$3:$D$280, "male")</f>
        <v>1</v>
      </c>
      <c r="W610" s="8">
        <f>COUNTIFS(Maturation!$E$3:$E$280, Density!G610, Maturation!$B$3:$B$280, Density!C610, Maturation!$C$3:$C$280, Density!D610, Maturation!$D$3:$D$280, "female")</f>
        <v>3</v>
      </c>
      <c r="X610" s="8">
        <f t="shared" si="43"/>
        <v>4</v>
      </c>
      <c r="Y610" s="8">
        <f t="shared" ref="Y610:Y673" si="46">X610+Y574</f>
        <v>4</v>
      </c>
      <c r="Z610" s="35">
        <f>(Y610/$R$574)*100</f>
        <v>40</v>
      </c>
    </row>
    <row r="611" spans="3:26" ht="15" customHeight="1" x14ac:dyDescent="0.25">
      <c r="C611" s="15" t="s">
        <v>25</v>
      </c>
      <c r="D611" s="5">
        <v>3</v>
      </c>
      <c r="E611" s="6">
        <v>17</v>
      </c>
      <c r="F611" s="6">
        <f t="shared" si="44"/>
        <v>31</v>
      </c>
      <c r="G611" s="16">
        <v>45220</v>
      </c>
      <c r="H611" s="8"/>
      <c r="I611" s="35"/>
      <c r="J611" s="35"/>
      <c r="K611" s="6"/>
      <c r="L611" s="8"/>
      <c r="M611" s="8"/>
      <c r="N611" s="35"/>
      <c r="O611" s="35"/>
      <c r="P611" s="35"/>
      <c r="Q611" s="35"/>
      <c r="R611" s="8">
        <v>9</v>
      </c>
      <c r="S611" s="8">
        <f t="shared" si="45"/>
        <v>0</v>
      </c>
      <c r="T611" s="7"/>
      <c r="U611" s="7"/>
      <c r="V611" s="8">
        <f>COUNTIFS(Maturation!$E$3:$E$280, Density!G611, Maturation!$B$3:$B$280, Density!C611, Maturation!$C$3:$C$280, Density!D611, Maturation!$D$3:$D$280, "male")</f>
        <v>2</v>
      </c>
      <c r="W611" s="8">
        <f>COUNTIFS(Maturation!$E$3:$E$280, Density!G611, Maturation!$B$3:$B$280, Density!C611, Maturation!$C$3:$C$280, Density!D611, Maturation!$D$3:$D$280, "female")</f>
        <v>2</v>
      </c>
      <c r="X611" s="8">
        <f t="shared" si="43"/>
        <v>4</v>
      </c>
      <c r="Y611" s="8">
        <f t="shared" si="46"/>
        <v>4</v>
      </c>
      <c r="Z611" s="35">
        <f>(Y611/$R$575)*100</f>
        <v>44.444444444444443</v>
      </c>
    </row>
    <row r="612" spans="3:26" ht="15" customHeight="1" x14ac:dyDescent="0.25">
      <c r="C612" s="15" t="s">
        <v>25</v>
      </c>
      <c r="D612" s="5">
        <v>4</v>
      </c>
      <c r="E612" s="6">
        <v>17</v>
      </c>
      <c r="F612" s="6">
        <f t="shared" si="44"/>
        <v>31</v>
      </c>
      <c r="G612" s="16">
        <v>45220</v>
      </c>
      <c r="H612" s="8"/>
      <c r="I612" s="35"/>
      <c r="J612" s="35"/>
      <c r="K612" s="6"/>
      <c r="L612" s="8"/>
      <c r="M612" s="8"/>
      <c r="N612" s="35"/>
      <c r="O612" s="35"/>
      <c r="P612" s="35"/>
      <c r="Q612" s="35"/>
      <c r="R612" s="8">
        <v>8</v>
      </c>
      <c r="S612" s="8">
        <f t="shared" si="45"/>
        <v>1</v>
      </c>
      <c r="T612" s="7"/>
      <c r="U612" s="7"/>
      <c r="V612" s="8">
        <f>COUNTIFS(Maturation!$E$3:$E$280, Density!G612, Maturation!$B$3:$B$280, Density!C612, Maturation!$C$3:$C$280, Density!D612, Maturation!$D$3:$D$280, "male")</f>
        <v>1</v>
      </c>
      <c r="W612" s="8">
        <f>COUNTIFS(Maturation!$E$3:$E$280, Density!G612, Maturation!$B$3:$B$280, Density!C612, Maturation!$C$3:$C$280, Density!D612, Maturation!$D$3:$D$280, "female")</f>
        <v>1</v>
      </c>
      <c r="X612" s="8">
        <f t="shared" si="43"/>
        <v>2</v>
      </c>
      <c r="Y612" s="8">
        <f t="shared" si="46"/>
        <v>2</v>
      </c>
      <c r="Z612" s="35">
        <f>(Y612/$R$576)*100</f>
        <v>22.222222222222221</v>
      </c>
    </row>
    <row r="613" spans="3:26" ht="15" customHeight="1" x14ac:dyDescent="0.25">
      <c r="C613" s="15" t="s">
        <v>25</v>
      </c>
      <c r="D613" s="5">
        <v>5</v>
      </c>
      <c r="E613" s="6">
        <v>17</v>
      </c>
      <c r="F613" s="6">
        <f t="shared" si="44"/>
        <v>31</v>
      </c>
      <c r="G613" s="16">
        <v>45220</v>
      </c>
      <c r="H613" s="8"/>
      <c r="I613" s="35"/>
      <c r="J613" s="35"/>
      <c r="K613" s="6"/>
      <c r="L613" s="8"/>
      <c r="M613" s="8"/>
      <c r="N613" s="35"/>
      <c r="O613" s="35"/>
      <c r="P613" s="35"/>
      <c r="Q613" s="35"/>
      <c r="R613" s="8">
        <v>8</v>
      </c>
      <c r="S613" s="8">
        <f t="shared" si="45"/>
        <v>0</v>
      </c>
      <c r="T613" s="7"/>
      <c r="U613" s="7"/>
      <c r="V613" s="8">
        <f>COUNTIFS(Maturation!$E$3:$E$280, Density!G613, Maturation!$B$3:$B$280, Density!C613, Maturation!$C$3:$C$280, Density!D613, Maturation!$D$3:$D$280, "male")</f>
        <v>0</v>
      </c>
      <c r="W613" s="8">
        <f>COUNTIFS(Maturation!$E$3:$E$280, Density!G613, Maturation!$B$3:$B$280, Density!C613, Maturation!$C$3:$C$280, Density!D613, Maturation!$D$3:$D$280, "female")</f>
        <v>2</v>
      </c>
      <c r="X613" s="8">
        <f t="shared" si="43"/>
        <v>2</v>
      </c>
      <c r="Y613" s="8">
        <f t="shared" si="46"/>
        <v>3</v>
      </c>
      <c r="Z613" s="35">
        <f>(Y613/$R$577)*100</f>
        <v>33.333333333333329</v>
      </c>
    </row>
    <row r="614" spans="3:26" ht="15" customHeight="1" x14ac:dyDescent="0.25">
      <c r="C614" s="15" t="s">
        <v>26</v>
      </c>
      <c r="D614" s="5">
        <v>1</v>
      </c>
      <c r="E614" s="6">
        <v>17</v>
      </c>
      <c r="F614" s="6">
        <f t="shared" si="44"/>
        <v>31</v>
      </c>
      <c r="G614" s="16">
        <v>45220</v>
      </c>
      <c r="H614" s="8"/>
      <c r="I614" s="35"/>
      <c r="J614" s="35"/>
      <c r="K614" s="6"/>
      <c r="L614" s="8"/>
      <c r="M614" s="8"/>
      <c r="N614" s="35"/>
      <c r="O614" s="35"/>
      <c r="P614" s="35"/>
      <c r="Q614" s="35"/>
      <c r="R614" s="8">
        <v>15</v>
      </c>
      <c r="S614" s="8">
        <f t="shared" si="45"/>
        <v>1</v>
      </c>
      <c r="T614" s="7"/>
      <c r="U614" s="7"/>
      <c r="V614" s="8">
        <f>COUNTIFS(Maturation!$E$3:$E$280, Density!G614, Maturation!$B$3:$B$280, Density!C614, Maturation!$C$3:$C$280, Density!D614, Maturation!$D$3:$D$280, "male")</f>
        <v>1</v>
      </c>
      <c r="W614" s="8">
        <f>COUNTIFS(Maturation!$E$3:$E$280, Density!G614, Maturation!$B$3:$B$280, Density!C614, Maturation!$C$3:$C$280, Density!D614, Maturation!$D$3:$D$280, "female")</f>
        <v>4</v>
      </c>
      <c r="X614" s="8">
        <f t="shared" si="43"/>
        <v>5</v>
      </c>
      <c r="Y614" s="8">
        <f t="shared" si="46"/>
        <v>6</v>
      </c>
      <c r="Z614" s="35">
        <f>(Y614/$R$578)*100</f>
        <v>35.294117647058826</v>
      </c>
    </row>
    <row r="615" spans="3:26" ht="15" customHeight="1" x14ac:dyDescent="0.25">
      <c r="C615" s="15" t="s">
        <v>26</v>
      </c>
      <c r="D615" s="5">
        <v>2</v>
      </c>
      <c r="E615" s="6">
        <v>17</v>
      </c>
      <c r="F615" s="6">
        <f t="shared" si="44"/>
        <v>31</v>
      </c>
      <c r="G615" s="16">
        <v>45220</v>
      </c>
      <c r="H615" s="8"/>
      <c r="I615" s="35"/>
      <c r="J615" s="35"/>
      <c r="K615" s="6"/>
      <c r="L615" s="8"/>
      <c r="M615" s="8"/>
      <c r="N615" s="35"/>
      <c r="O615" s="35"/>
      <c r="P615" s="35"/>
      <c r="Q615" s="35"/>
      <c r="R615" s="8">
        <v>16</v>
      </c>
      <c r="S615" s="8">
        <f t="shared" si="45"/>
        <v>0</v>
      </c>
      <c r="T615" s="7"/>
      <c r="U615" s="7"/>
      <c r="V615" s="8">
        <f>COUNTIFS(Maturation!$E$3:$E$280, Density!G615, Maturation!$B$3:$B$280, Density!C615, Maturation!$C$3:$C$280, Density!D615, Maturation!$D$3:$D$280, "male")</f>
        <v>0</v>
      </c>
      <c r="W615" s="8">
        <f>COUNTIFS(Maturation!$E$3:$E$280, Density!G615, Maturation!$B$3:$B$280, Density!C615, Maturation!$C$3:$C$280, Density!D615, Maturation!$D$3:$D$280, "female")</f>
        <v>1</v>
      </c>
      <c r="X615" s="8">
        <f t="shared" si="43"/>
        <v>1</v>
      </c>
      <c r="Y615" s="8">
        <f t="shared" si="46"/>
        <v>1</v>
      </c>
      <c r="Z615" s="35">
        <f>(Y615/$R$579)*100</f>
        <v>6.25</v>
      </c>
    </row>
    <row r="616" spans="3:26" ht="15" customHeight="1" x14ac:dyDescent="0.25">
      <c r="C616" s="17" t="s">
        <v>26</v>
      </c>
      <c r="D616" s="9">
        <v>3</v>
      </c>
      <c r="E616" s="11">
        <v>17</v>
      </c>
      <c r="F616" s="11">
        <f t="shared" si="44"/>
        <v>31</v>
      </c>
      <c r="G616" s="18">
        <v>45220</v>
      </c>
      <c r="H616" s="10"/>
      <c r="I616" s="36"/>
      <c r="J616" s="36"/>
      <c r="K616" s="11"/>
      <c r="L616" s="10"/>
      <c r="M616" s="10"/>
      <c r="N616" s="36"/>
      <c r="O616" s="36"/>
      <c r="P616" s="36"/>
      <c r="Q616" s="36"/>
      <c r="R616" s="10">
        <v>14</v>
      </c>
      <c r="S616" s="10">
        <f t="shared" si="45"/>
        <v>0</v>
      </c>
      <c r="T616" s="12"/>
      <c r="U616" s="12"/>
      <c r="V616" s="10">
        <f>COUNTIFS(Maturation!$E$3:$E$280, Density!G616, Maturation!$B$3:$B$280, Density!C616, Maturation!$C$3:$C$280, Density!D616, Maturation!$D$3:$D$280, "male")</f>
        <v>1</v>
      </c>
      <c r="W616" s="10">
        <f>COUNTIFS(Maturation!$E$3:$E$280, Density!G616, Maturation!$B$3:$B$280, Density!C616, Maturation!$C$3:$C$280, Density!D616, Maturation!$D$3:$D$280, "female")</f>
        <v>1</v>
      </c>
      <c r="X616" s="10">
        <f t="shared" si="43"/>
        <v>2</v>
      </c>
      <c r="Y616" s="10">
        <f t="shared" si="46"/>
        <v>2</v>
      </c>
      <c r="Z616" s="36">
        <f>(Y616/$R$580)*100</f>
        <v>14.285714285714285</v>
      </c>
    </row>
    <row r="617" spans="3:26" ht="15" customHeight="1" x14ac:dyDescent="0.25">
      <c r="C617" s="19" t="s">
        <v>17</v>
      </c>
      <c r="D617" s="20">
        <v>1</v>
      </c>
      <c r="E617" s="21">
        <v>18</v>
      </c>
      <c r="F617" s="21">
        <f t="shared" si="44"/>
        <v>32</v>
      </c>
      <c r="G617" s="22">
        <v>45221</v>
      </c>
      <c r="H617" s="21"/>
      <c r="I617" s="32"/>
      <c r="J617" s="32"/>
      <c r="K617" s="21"/>
      <c r="L617" s="21"/>
      <c r="M617" s="21"/>
      <c r="N617" s="32"/>
      <c r="O617" s="32"/>
      <c r="P617" s="32"/>
      <c r="Q617" s="32"/>
      <c r="R617" s="21">
        <v>4</v>
      </c>
      <c r="S617" s="21">
        <f t="shared" si="45"/>
        <v>0</v>
      </c>
      <c r="T617" s="29"/>
      <c r="U617" s="29"/>
      <c r="V617" s="30">
        <f>COUNTIFS(Maturation!$E$3:$E$280, Density!G617, Maturation!$B$3:$B$280, Density!C617, Maturation!$C$3:$C$280, Density!D617, Maturation!$D$3:$D$280, "male")</f>
        <v>1</v>
      </c>
      <c r="W617" s="30">
        <f>COUNTIFS(Maturation!$E$3:$E$280, Density!G617, Maturation!$B$3:$B$280, Density!C617, Maturation!$C$3:$C$280, Density!D617, Maturation!$D$3:$D$280, "female")</f>
        <v>0</v>
      </c>
      <c r="X617" s="30">
        <f t="shared" si="43"/>
        <v>1</v>
      </c>
      <c r="Y617" s="30">
        <f t="shared" si="46"/>
        <v>3</v>
      </c>
      <c r="Z617" s="33">
        <f>(Y617/$R$545)*100</f>
        <v>50</v>
      </c>
    </row>
    <row r="618" spans="3:26" ht="15" customHeight="1" x14ac:dyDescent="0.25">
      <c r="C618" s="19" t="s">
        <v>17</v>
      </c>
      <c r="D618" s="20">
        <v>2</v>
      </c>
      <c r="E618" s="21">
        <v>18</v>
      </c>
      <c r="F618" s="21">
        <f t="shared" si="44"/>
        <v>32</v>
      </c>
      <c r="G618" s="22">
        <v>45221</v>
      </c>
      <c r="H618" s="21"/>
      <c r="I618" s="32"/>
      <c r="J618" s="32"/>
      <c r="K618" s="21"/>
      <c r="L618" s="21"/>
      <c r="M618" s="21"/>
      <c r="N618" s="32"/>
      <c r="O618" s="32"/>
      <c r="P618" s="32"/>
      <c r="Q618" s="32"/>
      <c r="R618" s="21">
        <v>4</v>
      </c>
      <c r="S618" s="21">
        <f t="shared" si="45"/>
        <v>0</v>
      </c>
      <c r="T618" s="29"/>
      <c r="U618" s="29"/>
      <c r="V618" s="30">
        <f>COUNTIFS(Maturation!$E$3:$E$280, Density!G618, Maturation!$B$3:$B$280, Density!C618, Maturation!$C$3:$C$280, Density!D618, Maturation!$D$3:$D$280, "male")</f>
        <v>1</v>
      </c>
      <c r="W618" s="30">
        <f>COUNTIFS(Maturation!$E$3:$E$280, Density!G618, Maturation!$B$3:$B$280, Density!C618, Maturation!$C$3:$C$280, Density!D618, Maturation!$D$3:$D$280, "female")</f>
        <v>0</v>
      </c>
      <c r="X618" s="30">
        <f t="shared" si="43"/>
        <v>1</v>
      </c>
      <c r="Y618" s="30">
        <f t="shared" si="46"/>
        <v>2</v>
      </c>
      <c r="Z618" s="33">
        <f>(Y618/$R$546)*100</f>
        <v>40</v>
      </c>
    </row>
    <row r="619" spans="3:26" ht="15" customHeight="1" x14ac:dyDescent="0.25">
      <c r="C619" s="19" t="s">
        <v>17</v>
      </c>
      <c r="D619" s="20">
        <v>3</v>
      </c>
      <c r="E619" s="21">
        <v>18</v>
      </c>
      <c r="F619" s="21">
        <f t="shared" si="44"/>
        <v>32</v>
      </c>
      <c r="G619" s="22">
        <v>45221</v>
      </c>
      <c r="H619" s="21"/>
      <c r="I619" s="32"/>
      <c r="J619" s="32"/>
      <c r="K619" s="21"/>
      <c r="L619" s="21"/>
      <c r="M619" s="21"/>
      <c r="N619" s="32"/>
      <c r="O619" s="32"/>
      <c r="P619" s="32"/>
      <c r="Q619" s="32"/>
      <c r="R619" s="21">
        <v>4</v>
      </c>
      <c r="S619" s="21">
        <f t="shared" si="45"/>
        <v>0</v>
      </c>
      <c r="T619" s="29"/>
      <c r="U619" s="29"/>
      <c r="V619" s="30">
        <f>COUNTIFS(Maturation!$E$3:$E$280, Density!G619, Maturation!$B$3:$B$280, Density!C619, Maturation!$C$3:$C$280, Density!D619, Maturation!$D$3:$D$280, "male")</f>
        <v>0</v>
      </c>
      <c r="W619" s="30">
        <f>COUNTIFS(Maturation!$E$3:$E$280, Density!G619, Maturation!$B$3:$B$280, Density!C619, Maturation!$C$3:$C$280, Density!D619, Maturation!$D$3:$D$280, "female")</f>
        <v>0</v>
      </c>
      <c r="X619" s="30">
        <f t="shared" si="43"/>
        <v>0</v>
      </c>
      <c r="Y619" s="30">
        <f t="shared" si="46"/>
        <v>0</v>
      </c>
      <c r="Z619" s="33">
        <f>(Y619/$R$547)*100</f>
        <v>0</v>
      </c>
    </row>
    <row r="620" spans="3:26" ht="15" customHeight="1" x14ac:dyDescent="0.25">
      <c r="C620" s="19" t="s">
        <v>17</v>
      </c>
      <c r="D620" s="20">
        <v>4</v>
      </c>
      <c r="E620" s="21">
        <v>18</v>
      </c>
      <c r="F620" s="21">
        <f t="shared" si="44"/>
        <v>32</v>
      </c>
      <c r="G620" s="22">
        <v>45221</v>
      </c>
      <c r="H620" s="21"/>
      <c r="I620" s="32"/>
      <c r="J620" s="32"/>
      <c r="K620" s="21"/>
      <c r="L620" s="21"/>
      <c r="M620" s="21"/>
      <c r="N620" s="32"/>
      <c r="O620" s="32"/>
      <c r="P620" s="32"/>
      <c r="Q620" s="32"/>
      <c r="R620" s="21">
        <v>4</v>
      </c>
      <c r="S620" s="21">
        <f t="shared" si="45"/>
        <v>0</v>
      </c>
      <c r="T620" s="29"/>
      <c r="U620" s="29"/>
      <c r="V620" s="30">
        <f>COUNTIFS(Maturation!$E$3:$E$280, Density!G620, Maturation!$B$3:$B$280, Density!C620, Maturation!$C$3:$C$280, Density!D620, Maturation!$D$3:$D$280, "male")</f>
        <v>1</v>
      </c>
      <c r="W620" s="30">
        <f>COUNTIFS(Maturation!$E$3:$E$280, Density!G620, Maturation!$B$3:$B$280, Density!C620, Maturation!$C$3:$C$280, Density!D620, Maturation!$D$3:$D$280, "female")</f>
        <v>1</v>
      </c>
      <c r="X620" s="30">
        <f t="shared" si="43"/>
        <v>2</v>
      </c>
      <c r="Y620" s="30">
        <f t="shared" si="46"/>
        <v>2</v>
      </c>
      <c r="Z620" s="33">
        <f>(Y620/$R$548)*100</f>
        <v>50</v>
      </c>
    </row>
    <row r="621" spans="3:26" ht="15" customHeight="1" x14ac:dyDescent="0.25">
      <c r="C621" s="19" t="s">
        <v>17</v>
      </c>
      <c r="D621" s="20">
        <v>5</v>
      </c>
      <c r="E621" s="21">
        <v>18</v>
      </c>
      <c r="F621" s="21">
        <f t="shared" si="44"/>
        <v>32</v>
      </c>
      <c r="G621" s="22">
        <v>45221</v>
      </c>
      <c r="H621" s="21"/>
      <c r="I621" s="32"/>
      <c r="J621" s="32"/>
      <c r="K621" s="21"/>
      <c r="L621" s="21"/>
      <c r="M621" s="21"/>
      <c r="N621" s="32"/>
      <c r="O621" s="32"/>
      <c r="P621" s="32"/>
      <c r="Q621" s="32"/>
      <c r="R621" s="21">
        <v>5</v>
      </c>
      <c r="S621" s="21">
        <f t="shared" si="45"/>
        <v>0</v>
      </c>
      <c r="T621" s="29"/>
      <c r="U621" s="29"/>
      <c r="V621" s="30">
        <f>COUNTIFS(Maturation!$E$3:$E$280, Density!G621, Maturation!$B$3:$B$280, Density!C621, Maturation!$C$3:$C$280, Density!D621, Maturation!$D$3:$D$280, "male")</f>
        <v>2</v>
      </c>
      <c r="W621" s="30">
        <f>COUNTIFS(Maturation!$E$3:$E$280, Density!G621, Maturation!$B$3:$B$280, Density!C621, Maturation!$C$3:$C$280, Density!D621, Maturation!$D$3:$D$280, "female")</f>
        <v>1</v>
      </c>
      <c r="X621" s="30">
        <f t="shared" si="43"/>
        <v>3</v>
      </c>
      <c r="Y621" s="30">
        <f t="shared" si="46"/>
        <v>3</v>
      </c>
      <c r="Z621" s="33">
        <f>(Y621/$R$549)*100</f>
        <v>60</v>
      </c>
    </row>
    <row r="622" spans="3:26" ht="15" customHeight="1" x14ac:dyDescent="0.25">
      <c r="C622" s="19" t="s">
        <v>17</v>
      </c>
      <c r="D622" s="20">
        <v>6</v>
      </c>
      <c r="E622" s="21">
        <v>18</v>
      </c>
      <c r="F622" s="21">
        <f t="shared" si="44"/>
        <v>32</v>
      </c>
      <c r="G622" s="22">
        <v>45221</v>
      </c>
      <c r="H622" s="21"/>
      <c r="I622" s="32"/>
      <c r="J622" s="32"/>
      <c r="K622" s="21"/>
      <c r="L622" s="21"/>
      <c r="M622" s="21"/>
      <c r="N622" s="32"/>
      <c r="O622" s="32"/>
      <c r="P622" s="32"/>
      <c r="Q622" s="32"/>
      <c r="R622" s="21">
        <v>7</v>
      </c>
      <c r="S622" s="21">
        <f t="shared" si="45"/>
        <v>0</v>
      </c>
      <c r="T622" s="29"/>
      <c r="U622" s="29"/>
      <c r="V622" s="30">
        <f>COUNTIFS(Maturation!$E$3:$E$280, Density!G622, Maturation!$B$3:$B$280, Density!C622, Maturation!$C$3:$C$280, Density!D622, Maturation!$D$3:$D$280, "male")</f>
        <v>1</v>
      </c>
      <c r="W622" s="30">
        <f>COUNTIFS(Maturation!$E$3:$E$280, Density!G622, Maturation!$B$3:$B$280, Density!C622, Maturation!$C$3:$C$280, Density!D622, Maturation!$D$3:$D$280, "female")</f>
        <v>2</v>
      </c>
      <c r="X622" s="30">
        <f t="shared" si="43"/>
        <v>3</v>
      </c>
      <c r="Y622" s="30">
        <f t="shared" si="46"/>
        <v>3</v>
      </c>
      <c r="Z622" s="33">
        <f>(Y622/$R$550)*100</f>
        <v>42.857142857142854</v>
      </c>
    </row>
    <row r="623" spans="3:26" ht="15" customHeight="1" x14ac:dyDescent="0.25">
      <c r="C623" s="19" t="s">
        <v>17</v>
      </c>
      <c r="D623" s="20">
        <v>7</v>
      </c>
      <c r="E623" s="21">
        <v>18</v>
      </c>
      <c r="F623" s="21">
        <f t="shared" si="44"/>
        <v>32</v>
      </c>
      <c r="G623" s="22">
        <v>45221</v>
      </c>
      <c r="H623" s="21"/>
      <c r="I623" s="32"/>
      <c r="J623" s="32"/>
      <c r="K623" s="21"/>
      <c r="L623" s="21"/>
      <c r="M623" s="21"/>
      <c r="N623" s="32"/>
      <c r="O623" s="32"/>
      <c r="P623" s="32"/>
      <c r="Q623" s="32"/>
      <c r="R623" s="21">
        <v>4</v>
      </c>
      <c r="S623" s="21">
        <f t="shared" si="45"/>
        <v>0</v>
      </c>
      <c r="T623" s="29"/>
      <c r="U623" s="29"/>
      <c r="V623" s="30">
        <f>COUNTIFS(Maturation!$E$3:$E$280, Density!G623, Maturation!$B$3:$B$280, Density!C623, Maturation!$C$3:$C$280, Density!D623, Maturation!$D$3:$D$280, "male")</f>
        <v>0</v>
      </c>
      <c r="W623" s="30">
        <f>COUNTIFS(Maturation!$E$3:$E$280, Density!G623, Maturation!$B$3:$B$280, Density!C623, Maturation!$C$3:$C$280, Density!D623, Maturation!$D$3:$D$280, "female")</f>
        <v>0</v>
      </c>
      <c r="X623" s="30">
        <f t="shared" si="43"/>
        <v>0</v>
      </c>
      <c r="Y623" s="30">
        <f t="shared" si="46"/>
        <v>2</v>
      </c>
      <c r="Z623" s="33">
        <f>(Y623/$R$551)*100</f>
        <v>33.333333333333329</v>
      </c>
    </row>
    <row r="624" spans="3:26" ht="15" customHeight="1" x14ac:dyDescent="0.25">
      <c r="C624" s="19" t="s">
        <v>17</v>
      </c>
      <c r="D624" s="20">
        <v>8</v>
      </c>
      <c r="E624" s="21">
        <v>18</v>
      </c>
      <c r="F624" s="21">
        <f t="shared" si="44"/>
        <v>32</v>
      </c>
      <c r="G624" s="22">
        <v>45221</v>
      </c>
      <c r="H624" s="21"/>
      <c r="I624" s="33"/>
      <c r="J624" s="33"/>
      <c r="K624" s="21"/>
      <c r="L624" s="21"/>
      <c r="M624" s="21"/>
      <c r="N624" s="32"/>
      <c r="O624" s="32"/>
      <c r="P624" s="32"/>
      <c r="Q624" s="32"/>
      <c r="R624" s="21">
        <v>4</v>
      </c>
      <c r="S624" s="21">
        <f t="shared" si="45"/>
        <v>0</v>
      </c>
      <c r="T624" s="29"/>
      <c r="U624" s="29"/>
      <c r="V624" s="30">
        <f>COUNTIFS(Maturation!$E$3:$E$280, Density!G624, Maturation!$B$3:$B$280, Density!C624, Maturation!$C$3:$C$280, Density!D624, Maturation!$D$3:$D$280, "male")</f>
        <v>1</v>
      </c>
      <c r="W624" s="30">
        <f>COUNTIFS(Maturation!$E$3:$E$280, Density!G624, Maturation!$B$3:$B$280, Density!C624, Maturation!$C$3:$C$280, Density!D624, Maturation!$D$3:$D$280, "female")</f>
        <v>0</v>
      </c>
      <c r="X624" s="30">
        <f t="shared" si="43"/>
        <v>1</v>
      </c>
      <c r="Y624" s="30">
        <f t="shared" si="46"/>
        <v>2</v>
      </c>
      <c r="Z624" s="33">
        <f>(Y624/$R$552)*100</f>
        <v>40</v>
      </c>
    </row>
    <row r="625" spans="2:26" ht="15" customHeight="1" x14ac:dyDescent="0.25">
      <c r="C625" s="19" t="s">
        <v>17</v>
      </c>
      <c r="D625" s="20">
        <v>9</v>
      </c>
      <c r="E625" s="21">
        <v>18</v>
      </c>
      <c r="F625" s="21">
        <f t="shared" si="44"/>
        <v>32</v>
      </c>
      <c r="G625" s="22">
        <v>45221</v>
      </c>
      <c r="H625" s="21"/>
      <c r="I625" s="33"/>
      <c r="J625" s="33"/>
      <c r="K625" s="21"/>
      <c r="L625" s="21"/>
      <c r="M625" s="21"/>
      <c r="N625" s="32"/>
      <c r="O625" s="32"/>
      <c r="P625" s="32"/>
      <c r="Q625" s="32"/>
      <c r="R625" s="21">
        <v>7</v>
      </c>
      <c r="S625" s="21">
        <f t="shared" si="45"/>
        <v>0</v>
      </c>
      <c r="T625" s="29"/>
      <c r="U625" s="29"/>
      <c r="V625" s="30">
        <f>COUNTIFS(Maturation!$E$3:$E$280, Density!G625, Maturation!$B$3:$B$280, Density!C625, Maturation!$C$3:$C$280, Density!D625, Maturation!$D$3:$D$280, "male")</f>
        <v>1</v>
      </c>
      <c r="W625" s="30">
        <f>COUNTIFS(Maturation!$E$3:$E$280, Density!G625, Maturation!$B$3:$B$280, Density!C625, Maturation!$C$3:$C$280, Density!D625, Maturation!$D$3:$D$280, "female")</f>
        <v>3</v>
      </c>
      <c r="X625" s="30">
        <f t="shared" si="43"/>
        <v>4</v>
      </c>
      <c r="Y625" s="30">
        <f t="shared" si="46"/>
        <v>4</v>
      </c>
      <c r="Z625" s="33">
        <f>(Y625/$R$553)*100</f>
        <v>57.142857142857139</v>
      </c>
    </row>
    <row r="626" spans="2:26" ht="15" customHeight="1" x14ac:dyDescent="0.25">
      <c r="C626" s="19" t="s">
        <v>17</v>
      </c>
      <c r="D626" s="20">
        <v>10</v>
      </c>
      <c r="E626" s="21">
        <v>18</v>
      </c>
      <c r="F626" s="21">
        <f t="shared" si="44"/>
        <v>32</v>
      </c>
      <c r="G626" s="22">
        <v>45221</v>
      </c>
      <c r="H626" s="21"/>
      <c r="I626" s="33"/>
      <c r="J626" s="33"/>
      <c r="K626" s="21"/>
      <c r="L626" s="21"/>
      <c r="M626" s="21"/>
      <c r="N626" s="32"/>
      <c r="O626" s="32"/>
      <c r="P626" s="32"/>
      <c r="Q626" s="32"/>
      <c r="R626" s="21">
        <v>5</v>
      </c>
      <c r="S626" s="21">
        <f t="shared" si="45"/>
        <v>0</v>
      </c>
      <c r="T626" s="29"/>
      <c r="U626" s="29"/>
      <c r="V626" s="30">
        <f>COUNTIFS(Maturation!$E$3:$E$280, Density!G626, Maturation!$B$3:$B$280, Density!C626, Maturation!$C$3:$C$280, Density!D626, Maturation!$D$3:$D$280, "male")</f>
        <v>0</v>
      </c>
      <c r="W626" s="30">
        <f>COUNTIFS(Maturation!$E$3:$E$280, Density!G626, Maturation!$B$3:$B$280, Density!C626, Maturation!$C$3:$C$280, Density!D626, Maturation!$D$3:$D$280, "female")</f>
        <v>2</v>
      </c>
      <c r="X626" s="30">
        <f t="shared" si="43"/>
        <v>2</v>
      </c>
      <c r="Y626" s="30">
        <f t="shared" si="46"/>
        <v>3</v>
      </c>
      <c r="Z626" s="33">
        <f>(Y626/$R$554)*100</f>
        <v>50</v>
      </c>
    </row>
    <row r="627" spans="2:26" ht="15" customHeight="1" x14ac:dyDescent="0.25">
      <c r="C627" s="19" t="s">
        <v>18</v>
      </c>
      <c r="D627" s="20">
        <v>1</v>
      </c>
      <c r="E627" s="21">
        <v>18</v>
      </c>
      <c r="F627" s="21">
        <f t="shared" si="44"/>
        <v>32</v>
      </c>
      <c r="G627" s="22">
        <v>45221</v>
      </c>
      <c r="H627" s="21"/>
      <c r="I627" s="33"/>
      <c r="J627" s="33"/>
      <c r="K627" s="21"/>
      <c r="L627" s="21"/>
      <c r="M627" s="21"/>
      <c r="N627" s="32"/>
      <c r="O627" s="32"/>
      <c r="P627" s="32"/>
      <c r="Q627" s="32"/>
      <c r="R627" s="21">
        <v>8</v>
      </c>
      <c r="S627" s="21">
        <f t="shared" si="45"/>
        <v>0</v>
      </c>
      <c r="T627" s="29"/>
      <c r="U627" s="29"/>
      <c r="V627" s="30">
        <f>COUNTIFS(Maturation!$E$3:$E$280, Density!G627, Maturation!$B$3:$B$280, Density!C627, Maturation!$C$3:$C$280, Density!D627, Maturation!$D$3:$D$280, "male")</f>
        <v>1</v>
      </c>
      <c r="W627" s="30">
        <f>COUNTIFS(Maturation!$E$3:$E$280, Density!G627, Maturation!$B$3:$B$280, Density!C627, Maturation!$C$3:$C$280, Density!D627, Maturation!$D$3:$D$280, "female")</f>
        <v>2</v>
      </c>
      <c r="X627" s="30">
        <f t="shared" si="43"/>
        <v>3</v>
      </c>
      <c r="Y627" s="30">
        <f t="shared" si="46"/>
        <v>3</v>
      </c>
      <c r="Z627" s="33">
        <f>(Y627/$R$555)*100</f>
        <v>37.5</v>
      </c>
    </row>
    <row r="628" spans="2:26" ht="15" customHeight="1" x14ac:dyDescent="0.25">
      <c r="C628" s="19" t="s">
        <v>18</v>
      </c>
      <c r="D628" s="20">
        <v>2</v>
      </c>
      <c r="E628" s="21">
        <v>18</v>
      </c>
      <c r="F628" s="21">
        <f t="shared" si="44"/>
        <v>32</v>
      </c>
      <c r="G628" s="22">
        <v>45221</v>
      </c>
      <c r="H628" s="21"/>
      <c r="I628" s="33"/>
      <c r="J628" s="33"/>
      <c r="K628" s="21"/>
      <c r="L628" s="21"/>
      <c r="M628" s="21"/>
      <c r="N628" s="32"/>
      <c r="O628" s="32"/>
      <c r="P628" s="32"/>
      <c r="Q628" s="32"/>
      <c r="R628" s="21">
        <v>7</v>
      </c>
      <c r="S628" s="21">
        <f t="shared" si="45"/>
        <v>0</v>
      </c>
      <c r="T628" s="29"/>
      <c r="U628" s="29"/>
      <c r="V628" s="30">
        <f>COUNTIFS(Maturation!$E$3:$E$280, Density!G628, Maturation!$B$3:$B$280, Density!C628, Maturation!$C$3:$C$280, Density!D628, Maturation!$D$3:$D$280, "male")</f>
        <v>1</v>
      </c>
      <c r="W628" s="30">
        <f>COUNTIFS(Maturation!$E$3:$E$280, Density!G628, Maturation!$B$3:$B$280, Density!C628, Maturation!$C$3:$C$280, Density!D628, Maturation!$D$3:$D$280, "female")</f>
        <v>3</v>
      </c>
      <c r="X628" s="30">
        <f t="shared" si="43"/>
        <v>4</v>
      </c>
      <c r="Y628" s="30">
        <f t="shared" si="46"/>
        <v>5</v>
      </c>
      <c r="Z628" s="33">
        <f>(Y628/$R$556)*100</f>
        <v>62.5</v>
      </c>
    </row>
    <row r="629" spans="2:26" ht="15" customHeight="1" x14ac:dyDescent="0.25">
      <c r="C629" s="19" t="s">
        <v>18</v>
      </c>
      <c r="D629" s="20">
        <v>3</v>
      </c>
      <c r="E629" s="21">
        <v>18</v>
      </c>
      <c r="F629" s="21">
        <f t="shared" si="44"/>
        <v>32</v>
      </c>
      <c r="G629" s="22">
        <v>45221</v>
      </c>
      <c r="H629" s="30"/>
      <c r="I629" s="33"/>
      <c r="J629" s="33"/>
      <c r="K629" s="21"/>
      <c r="L629" s="30"/>
      <c r="M629" s="30"/>
      <c r="N629" s="33"/>
      <c r="O629" s="33"/>
      <c r="P629" s="33"/>
      <c r="Q629" s="33"/>
      <c r="R629" s="30">
        <v>12</v>
      </c>
      <c r="S629" s="30">
        <f t="shared" si="45"/>
        <v>0</v>
      </c>
      <c r="T629" s="29"/>
      <c r="U629" s="29"/>
      <c r="V629" s="30">
        <f>COUNTIFS(Maturation!$E$3:$E$280, Density!G629, Maturation!$B$3:$B$280, Density!C629, Maturation!$C$3:$C$280, Density!D629, Maturation!$D$3:$D$280, "male")</f>
        <v>0</v>
      </c>
      <c r="W629" s="30">
        <f>COUNTIFS(Maturation!$E$3:$E$280, Density!G629, Maturation!$B$3:$B$280, Density!C629, Maturation!$C$3:$C$280, Density!D629, Maturation!$D$3:$D$280, "female")</f>
        <v>1</v>
      </c>
      <c r="X629" s="30">
        <f t="shared" si="43"/>
        <v>1</v>
      </c>
      <c r="Y629" s="30">
        <f t="shared" si="46"/>
        <v>1</v>
      </c>
      <c r="Z629" s="33">
        <f>(Y629/$R$557)*100</f>
        <v>8.3333333333333321</v>
      </c>
    </row>
    <row r="630" spans="2:26" ht="15" customHeight="1" x14ac:dyDescent="0.25">
      <c r="C630" s="19" t="s">
        <v>18</v>
      </c>
      <c r="D630" s="20">
        <v>4</v>
      </c>
      <c r="E630" s="21">
        <v>18</v>
      </c>
      <c r="F630" s="21">
        <f t="shared" si="44"/>
        <v>32</v>
      </c>
      <c r="G630" s="22">
        <v>45221</v>
      </c>
      <c r="H630" s="30"/>
      <c r="I630" s="33"/>
      <c r="J630" s="33"/>
      <c r="K630" s="21"/>
      <c r="L630" s="30"/>
      <c r="M630" s="30"/>
      <c r="N630" s="33"/>
      <c r="O630" s="33"/>
      <c r="P630" s="33"/>
      <c r="Q630" s="33"/>
      <c r="R630" s="30">
        <v>9</v>
      </c>
      <c r="S630" s="30">
        <f t="shared" si="45"/>
        <v>0</v>
      </c>
      <c r="T630" s="29"/>
      <c r="U630" s="29"/>
      <c r="V630" s="30">
        <f>COUNTIFS(Maturation!$E$3:$E$280, Density!G630, Maturation!$B$3:$B$280, Density!C630, Maturation!$C$3:$C$280, Density!D630, Maturation!$D$3:$D$280, "male")</f>
        <v>1</v>
      </c>
      <c r="W630" s="30">
        <f>COUNTIFS(Maturation!$E$3:$E$280, Density!G630, Maturation!$B$3:$B$280, Density!C630, Maturation!$C$3:$C$280, Density!D630, Maturation!$D$3:$D$280, "female")</f>
        <v>1</v>
      </c>
      <c r="X630" s="30">
        <f t="shared" si="43"/>
        <v>2</v>
      </c>
      <c r="Y630" s="30">
        <f t="shared" si="46"/>
        <v>4</v>
      </c>
      <c r="Z630" s="33">
        <f>(Y630/$R$558)*100</f>
        <v>36.363636363636367</v>
      </c>
    </row>
    <row r="631" spans="2:26" ht="15" customHeight="1" x14ac:dyDescent="0.25">
      <c r="C631" s="19" t="s">
        <v>18</v>
      </c>
      <c r="D631" s="20">
        <v>5</v>
      </c>
      <c r="E631" s="21">
        <v>18</v>
      </c>
      <c r="F631" s="21">
        <f t="shared" si="44"/>
        <v>32</v>
      </c>
      <c r="G631" s="22">
        <v>45221</v>
      </c>
      <c r="H631" s="30"/>
      <c r="I631" s="33"/>
      <c r="J631" s="33"/>
      <c r="K631" s="21"/>
      <c r="L631" s="30"/>
      <c r="M631" s="30"/>
      <c r="N631" s="33"/>
      <c r="O631" s="33"/>
      <c r="P631" s="33"/>
      <c r="Q631" s="33"/>
      <c r="R631" s="30">
        <v>10</v>
      </c>
      <c r="S631" s="30">
        <f t="shared" si="45"/>
        <v>1</v>
      </c>
      <c r="T631" s="29"/>
      <c r="U631" s="29"/>
      <c r="V631" s="30">
        <f>COUNTIFS(Maturation!$E$3:$E$280, Density!G631, Maturation!$B$3:$B$280, Density!C631, Maturation!$C$3:$C$280, Density!D631, Maturation!$D$3:$D$280, "male")</f>
        <v>0</v>
      </c>
      <c r="W631" s="30">
        <f>COUNTIFS(Maturation!$E$3:$E$280, Density!G631, Maturation!$B$3:$B$280, Density!C631, Maturation!$C$3:$C$280, Density!D631, Maturation!$D$3:$D$280, "female")</f>
        <v>2</v>
      </c>
      <c r="X631" s="30">
        <f t="shared" si="43"/>
        <v>2</v>
      </c>
      <c r="Y631" s="30">
        <f t="shared" si="46"/>
        <v>2</v>
      </c>
      <c r="Z631" s="33">
        <f>(Y631/$R$559)*100</f>
        <v>18.181818181818183</v>
      </c>
    </row>
    <row r="632" spans="2:26" ht="15" customHeight="1" x14ac:dyDescent="0.25">
      <c r="C632" s="19" t="s">
        <v>20</v>
      </c>
      <c r="D632" s="20">
        <v>1</v>
      </c>
      <c r="E632" s="21">
        <v>18</v>
      </c>
      <c r="F632" s="21">
        <f t="shared" si="44"/>
        <v>32</v>
      </c>
      <c r="G632" s="22">
        <v>45221</v>
      </c>
      <c r="H632" s="30"/>
      <c r="I632" s="33"/>
      <c r="J632" s="33"/>
      <c r="K632" s="21"/>
      <c r="L632" s="30"/>
      <c r="M632" s="30"/>
      <c r="N632" s="33"/>
      <c r="O632" s="33"/>
      <c r="P632" s="33"/>
      <c r="Q632" s="33"/>
      <c r="R632" s="30">
        <v>10</v>
      </c>
      <c r="S632" s="30">
        <f t="shared" si="45"/>
        <v>0</v>
      </c>
      <c r="T632" s="29"/>
      <c r="U632" s="29"/>
      <c r="V632" s="30">
        <f>COUNTIFS(Maturation!$E$3:$E$280, Density!G632, Maturation!$B$3:$B$280, Density!C632, Maturation!$C$3:$C$280, Density!D632, Maturation!$D$3:$D$280, "male")</f>
        <v>1</v>
      </c>
      <c r="W632" s="30">
        <f>COUNTIFS(Maturation!$E$3:$E$280, Density!G632, Maturation!$B$3:$B$280, Density!C632, Maturation!$C$3:$C$280, Density!D632, Maturation!$D$3:$D$280, "female")</f>
        <v>1</v>
      </c>
      <c r="X632" s="30">
        <f t="shared" si="43"/>
        <v>2</v>
      </c>
      <c r="Y632" s="30">
        <f t="shared" si="46"/>
        <v>3</v>
      </c>
      <c r="Z632" s="33">
        <f>(Y632/$R$560)*100</f>
        <v>27.27272727272727</v>
      </c>
    </row>
    <row r="633" spans="2:26" ht="15" customHeight="1" x14ac:dyDescent="0.25">
      <c r="C633" s="19" t="s">
        <v>20</v>
      </c>
      <c r="D633" s="20">
        <v>2</v>
      </c>
      <c r="E633" s="21">
        <v>18</v>
      </c>
      <c r="F633" s="21">
        <f t="shared" si="44"/>
        <v>32</v>
      </c>
      <c r="G633" s="22">
        <v>45221</v>
      </c>
      <c r="H633" s="30"/>
      <c r="I633" s="33"/>
      <c r="J633" s="33"/>
      <c r="K633" s="21"/>
      <c r="L633" s="30"/>
      <c r="M633" s="30"/>
      <c r="N633" s="33"/>
      <c r="O633" s="33"/>
      <c r="P633" s="33"/>
      <c r="Q633" s="33"/>
      <c r="R633" s="30">
        <v>17</v>
      </c>
      <c r="S633" s="30">
        <f t="shared" si="45"/>
        <v>0</v>
      </c>
      <c r="T633" s="29"/>
      <c r="U633" s="29"/>
      <c r="V633" s="30">
        <f>COUNTIFS(Maturation!$E$3:$E$280, Density!G633, Maturation!$B$3:$B$280, Density!C633, Maturation!$C$3:$C$280, Density!D633, Maturation!$D$3:$D$280, "male")</f>
        <v>1</v>
      </c>
      <c r="W633" s="30">
        <f>COUNTIFS(Maturation!$E$3:$E$280, Density!G633, Maturation!$B$3:$B$280, Density!C633, Maturation!$C$3:$C$280, Density!D633, Maturation!$D$3:$D$280, "female")</f>
        <v>1</v>
      </c>
      <c r="X633" s="30">
        <f t="shared" si="43"/>
        <v>2</v>
      </c>
      <c r="Y633" s="30">
        <f t="shared" si="46"/>
        <v>4</v>
      </c>
      <c r="Z633" s="33">
        <f>(Y633/$R$561)*100</f>
        <v>21.052631578947366</v>
      </c>
    </row>
    <row r="634" spans="2:26" ht="15" customHeight="1" x14ac:dyDescent="0.25">
      <c r="C634" s="19" t="s">
        <v>20</v>
      </c>
      <c r="D634" s="20">
        <v>3</v>
      </c>
      <c r="E634" s="21">
        <v>18</v>
      </c>
      <c r="F634" s="21">
        <f t="shared" si="44"/>
        <v>32</v>
      </c>
      <c r="G634" s="22">
        <v>45221</v>
      </c>
      <c r="H634" s="30"/>
      <c r="I634" s="33"/>
      <c r="J634" s="33"/>
      <c r="K634" s="21"/>
      <c r="L634" s="30"/>
      <c r="M634" s="30"/>
      <c r="N634" s="33"/>
      <c r="O634" s="33"/>
      <c r="P634" s="33"/>
      <c r="Q634" s="33"/>
      <c r="R634" s="30">
        <v>13</v>
      </c>
      <c r="S634" s="30">
        <f t="shared" si="45"/>
        <v>1</v>
      </c>
      <c r="T634" s="29"/>
      <c r="U634" s="29"/>
      <c r="V634" s="30">
        <f>COUNTIFS(Maturation!$E$3:$E$280, Density!G634, Maturation!$B$3:$B$280, Density!C634, Maturation!$C$3:$C$280, Density!D634, Maturation!$D$3:$D$280, "male")</f>
        <v>1</v>
      </c>
      <c r="W634" s="30">
        <f>COUNTIFS(Maturation!$E$3:$E$280, Density!G634, Maturation!$B$3:$B$280, Density!C634, Maturation!$C$3:$C$280, Density!D634, Maturation!$D$3:$D$280, "female")</f>
        <v>6</v>
      </c>
      <c r="X634" s="30">
        <f t="shared" si="43"/>
        <v>7</v>
      </c>
      <c r="Y634" s="30">
        <f t="shared" si="46"/>
        <v>7</v>
      </c>
      <c r="Z634" s="33">
        <f>(Y634/$R$562)*100</f>
        <v>50</v>
      </c>
    </row>
    <row r="635" spans="2:26" ht="15" customHeight="1" x14ac:dyDescent="0.25">
      <c r="B635" s="81" t="s">
        <v>37</v>
      </c>
      <c r="C635" s="23" t="s">
        <v>24</v>
      </c>
      <c r="D635" s="24">
        <v>1</v>
      </c>
      <c r="E635" s="25">
        <v>18</v>
      </c>
      <c r="F635" s="25">
        <f t="shared" si="44"/>
        <v>32</v>
      </c>
      <c r="G635" s="26">
        <v>45221</v>
      </c>
      <c r="H635" s="27"/>
      <c r="I635" s="34"/>
      <c r="J635" s="34"/>
      <c r="K635" s="27"/>
      <c r="L635" s="27"/>
      <c r="M635" s="27"/>
      <c r="N635" s="34"/>
      <c r="O635" s="34"/>
      <c r="P635" s="34"/>
      <c r="Q635" s="34"/>
      <c r="R635" s="27">
        <v>1</v>
      </c>
      <c r="S635" s="27">
        <f t="shared" si="45"/>
        <v>0</v>
      </c>
      <c r="T635" s="28"/>
      <c r="U635" s="28"/>
      <c r="V635" s="27">
        <f>COUNTIFS(Maturation!$E$3:$E$280, Density!G635, Maturation!$B$3:$B$280, Density!C635, Maturation!$C$3:$C$280, Density!D635, Maturation!$D$3:$D$280, "male")</f>
        <v>1</v>
      </c>
      <c r="W635" s="27">
        <f>COUNTIFS(Maturation!$E$3:$E$280, Density!G635, Maturation!$B$3:$B$280, Density!C635, Maturation!$C$3:$C$280, Density!D635, Maturation!$D$3:$D$280, "female")</f>
        <v>0</v>
      </c>
      <c r="X635" s="27">
        <f t="shared" si="43"/>
        <v>1</v>
      </c>
      <c r="Y635" s="27">
        <f t="shared" si="46"/>
        <v>5</v>
      </c>
      <c r="Z635" s="34">
        <f>(Y635/$R$563)*100</f>
        <v>83.333333333333343</v>
      </c>
    </row>
    <row r="636" spans="2:26" ht="15" customHeight="1" x14ac:dyDescent="0.25">
      <c r="B636" s="81"/>
      <c r="C636" s="15" t="s">
        <v>24</v>
      </c>
      <c r="D636" s="5">
        <v>2</v>
      </c>
      <c r="E636" s="6">
        <v>18</v>
      </c>
      <c r="F636" s="6">
        <f t="shared" si="44"/>
        <v>32</v>
      </c>
      <c r="G636" s="16">
        <v>45221</v>
      </c>
      <c r="H636" s="8"/>
      <c r="I636" s="35"/>
      <c r="J636" s="35"/>
      <c r="K636" s="6"/>
      <c r="L636" s="8"/>
      <c r="M636" s="8"/>
      <c r="N636" s="35"/>
      <c r="O636" s="35"/>
      <c r="P636" s="35"/>
      <c r="Q636" s="35"/>
      <c r="R636" s="8">
        <v>4</v>
      </c>
      <c r="S636" s="8">
        <f t="shared" si="45"/>
        <v>0</v>
      </c>
      <c r="T636" s="7"/>
      <c r="U636" s="7"/>
      <c r="V636" s="8">
        <f>COUNTIFS(Maturation!$E$3:$E$280, Density!G636, Maturation!$B$3:$B$280, Density!C636, Maturation!$C$3:$C$280, Density!D636, Maturation!$D$3:$D$280, "male")</f>
        <v>1</v>
      </c>
      <c r="W636" s="8">
        <f>COUNTIFS(Maturation!$E$3:$E$280, Density!G636, Maturation!$B$3:$B$280, Density!C636, Maturation!$C$3:$C$280, Density!D636, Maturation!$D$3:$D$280, "female")</f>
        <v>2</v>
      </c>
      <c r="X636" s="8">
        <f t="shared" si="43"/>
        <v>3</v>
      </c>
      <c r="Y636" s="8">
        <f t="shared" si="46"/>
        <v>6</v>
      </c>
      <c r="Z636" s="35">
        <f>(Y636/$R$564)*100</f>
        <v>85.714285714285708</v>
      </c>
    </row>
    <row r="637" spans="2:26" ht="15" customHeight="1" x14ac:dyDescent="0.25">
      <c r="B637" s="81"/>
      <c r="C637" s="15" t="s">
        <v>24</v>
      </c>
      <c r="D637" s="5">
        <v>3</v>
      </c>
      <c r="E637" s="6">
        <v>18</v>
      </c>
      <c r="F637" s="6">
        <f t="shared" si="44"/>
        <v>32</v>
      </c>
      <c r="G637" s="16">
        <v>45221</v>
      </c>
      <c r="H637" s="8"/>
      <c r="I637" s="35"/>
      <c r="J637" s="35"/>
      <c r="K637" s="6"/>
      <c r="L637" s="8"/>
      <c r="M637" s="8"/>
      <c r="N637" s="35"/>
      <c r="O637" s="35"/>
      <c r="P637" s="35"/>
      <c r="Q637" s="35"/>
      <c r="R637" s="58">
        <v>2</v>
      </c>
      <c r="S637" s="8">
        <f t="shared" si="45"/>
        <v>0</v>
      </c>
      <c r="T637" s="7"/>
      <c r="U637" s="7"/>
      <c r="V637" s="8">
        <f>COUNTIFS(Maturation!$E$3:$E$280, Density!G637, Maturation!$B$3:$B$280, Density!C637, Maturation!$C$3:$C$280, Density!D637, Maturation!$D$3:$D$280, "male")</f>
        <v>0</v>
      </c>
      <c r="W637" s="8">
        <f>COUNTIFS(Maturation!$E$3:$E$280, Density!G637, Maturation!$B$3:$B$280, Density!C637, Maturation!$C$3:$C$280, Density!D637, Maturation!$D$3:$D$280, "female")</f>
        <v>2</v>
      </c>
      <c r="X637" s="58">
        <f t="shared" si="43"/>
        <v>2</v>
      </c>
      <c r="Y637" s="8">
        <f t="shared" si="46"/>
        <v>5</v>
      </c>
      <c r="Z637" s="35">
        <f>(Y637/$R$565)*100</f>
        <v>100</v>
      </c>
    </row>
    <row r="638" spans="2:26" ht="15" customHeight="1" x14ac:dyDescent="0.25">
      <c r="B638" s="81"/>
      <c r="C638" s="15" t="s">
        <v>24</v>
      </c>
      <c r="D638" s="5">
        <v>4</v>
      </c>
      <c r="E638" s="6">
        <v>18</v>
      </c>
      <c r="F638" s="6">
        <f t="shared" si="44"/>
        <v>32</v>
      </c>
      <c r="G638" s="16">
        <v>45221</v>
      </c>
      <c r="H638" s="8"/>
      <c r="I638" s="35"/>
      <c r="J638" s="35"/>
      <c r="K638" s="6"/>
      <c r="L638" s="8"/>
      <c r="M638" s="8"/>
      <c r="N638" s="35"/>
      <c r="O638" s="35"/>
      <c r="P638" s="35"/>
      <c r="Q638" s="35"/>
      <c r="R638" s="8">
        <v>1</v>
      </c>
      <c r="S638" s="8">
        <f t="shared" si="45"/>
        <v>0</v>
      </c>
      <c r="T638" s="7"/>
      <c r="U638" s="7"/>
      <c r="V638" s="8">
        <f>COUNTIFS(Maturation!$E$3:$E$280, Density!G638, Maturation!$B$3:$B$280, Density!C638, Maturation!$C$3:$C$280, Density!D638, Maturation!$D$3:$D$280, "male")</f>
        <v>0</v>
      </c>
      <c r="W638" s="8">
        <f>COUNTIFS(Maturation!$E$3:$E$280, Density!G638, Maturation!$B$3:$B$280, Density!C638, Maturation!$C$3:$C$280, Density!D638, Maturation!$D$3:$D$280, "female")</f>
        <v>0</v>
      </c>
      <c r="X638" s="8">
        <f t="shared" ref="X638:X701" si="47">SUM(V638:W638)</f>
        <v>0</v>
      </c>
      <c r="Y638" s="8">
        <f t="shared" si="46"/>
        <v>3</v>
      </c>
      <c r="Z638" s="35">
        <f>(Y638/$R$566)*100</f>
        <v>75</v>
      </c>
    </row>
    <row r="639" spans="2:26" ht="15" customHeight="1" x14ac:dyDescent="0.25">
      <c r="B639" s="81"/>
      <c r="C639" s="15" t="s">
        <v>24</v>
      </c>
      <c r="D639" s="5">
        <v>5</v>
      </c>
      <c r="E639" s="6">
        <v>18</v>
      </c>
      <c r="F639" s="6">
        <f t="shared" si="44"/>
        <v>32</v>
      </c>
      <c r="G639" s="16">
        <v>45221</v>
      </c>
      <c r="H639" s="8"/>
      <c r="I639" s="35"/>
      <c r="J639" s="35"/>
      <c r="K639" s="6"/>
      <c r="L639" s="8"/>
      <c r="M639" s="8"/>
      <c r="N639" s="35"/>
      <c r="O639" s="35"/>
      <c r="P639" s="35"/>
      <c r="Q639" s="35"/>
      <c r="R639" s="8">
        <v>4</v>
      </c>
      <c r="S639" s="8">
        <f t="shared" si="45"/>
        <v>0</v>
      </c>
      <c r="T639" s="7"/>
      <c r="U639" s="7"/>
      <c r="V639" s="8">
        <f>COUNTIFS(Maturation!$E$3:$E$280, Density!G639, Maturation!$B$3:$B$280, Density!C639, Maturation!$C$3:$C$280, Density!D639, Maturation!$D$3:$D$280, "male")</f>
        <v>1</v>
      </c>
      <c r="W639" s="8">
        <f>COUNTIFS(Maturation!$E$3:$E$280, Density!G639, Maturation!$B$3:$B$280, Density!C639, Maturation!$C$3:$C$280, Density!D639, Maturation!$D$3:$D$280, "female")</f>
        <v>0</v>
      </c>
      <c r="X639" s="8">
        <f t="shared" si="47"/>
        <v>1</v>
      </c>
      <c r="Y639" s="8">
        <f t="shared" si="46"/>
        <v>1</v>
      </c>
      <c r="Z639" s="35">
        <f>(Y639/$R$567)*100</f>
        <v>25</v>
      </c>
    </row>
    <row r="640" spans="2:26" ht="15" customHeight="1" x14ac:dyDescent="0.25">
      <c r="B640" s="81"/>
      <c r="C640" s="15" t="s">
        <v>24</v>
      </c>
      <c r="D640" s="5">
        <v>6</v>
      </c>
      <c r="E640" s="6">
        <v>18</v>
      </c>
      <c r="F640" s="6">
        <f t="shared" si="44"/>
        <v>32</v>
      </c>
      <c r="G640" s="16">
        <v>45221</v>
      </c>
      <c r="H640" s="8"/>
      <c r="I640" s="35"/>
      <c r="J640" s="35"/>
      <c r="K640" s="6"/>
      <c r="L640" s="8"/>
      <c r="M640" s="8"/>
      <c r="N640" s="35"/>
      <c r="O640" s="35"/>
      <c r="P640" s="35"/>
      <c r="Q640" s="35"/>
      <c r="R640" s="8">
        <v>2</v>
      </c>
      <c r="S640" s="8">
        <f t="shared" si="45"/>
        <v>0</v>
      </c>
      <c r="T640" s="7"/>
      <c r="U640" s="7"/>
      <c r="V640" s="8">
        <f>COUNTIFS(Maturation!$E$3:$E$280, Density!G640, Maturation!$B$3:$B$280, Density!C640, Maturation!$C$3:$C$280, Density!D640, Maturation!$D$3:$D$280, "male")</f>
        <v>2</v>
      </c>
      <c r="W640" s="8">
        <f>COUNTIFS(Maturation!$E$3:$E$280, Density!G640, Maturation!$B$3:$B$280, Density!C640, Maturation!$C$3:$C$280, Density!D640, Maturation!$D$3:$D$280, "female")</f>
        <v>0</v>
      </c>
      <c r="X640" s="8">
        <f t="shared" si="47"/>
        <v>2</v>
      </c>
      <c r="Y640" s="8">
        <f t="shared" si="46"/>
        <v>5</v>
      </c>
      <c r="Z640" s="35">
        <f>(Y640/$R$568)*100</f>
        <v>100</v>
      </c>
    </row>
    <row r="641" spans="2:26" ht="15" customHeight="1" x14ac:dyDescent="0.25">
      <c r="B641" s="81"/>
      <c r="C641" s="15" t="s">
        <v>24</v>
      </c>
      <c r="D641" s="5">
        <v>7</v>
      </c>
      <c r="E641" s="6">
        <v>18</v>
      </c>
      <c r="F641" s="6">
        <f t="shared" si="44"/>
        <v>32</v>
      </c>
      <c r="G641" s="16">
        <v>45221</v>
      </c>
      <c r="H641" s="8"/>
      <c r="I641" s="35"/>
      <c r="J641" s="35"/>
      <c r="K641" s="6"/>
      <c r="L641" s="8"/>
      <c r="M641" s="8"/>
      <c r="N641" s="35"/>
      <c r="O641" s="35"/>
      <c r="P641" s="35"/>
      <c r="Q641" s="35"/>
      <c r="R641" s="8">
        <v>6</v>
      </c>
      <c r="S641" s="8">
        <f t="shared" si="45"/>
        <v>1</v>
      </c>
      <c r="T641" s="7"/>
      <c r="U641" s="7"/>
      <c r="V641" s="8">
        <f>COUNTIFS(Maturation!$E$3:$E$280, Density!G641, Maturation!$B$3:$B$280, Density!C641, Maturation!$C$3:$C$280, Density!D641, Maturation!$D$3:$D$280, "male")</f>
        <v>3</v>
      </c>
      <c r="W641" s="8">
        <f>COUNTIFS(Maturation!$E$3:$E$280, Density!G641, Maturation!$B$3:$B$280, Density!C641, Maturation!$C$3:$C$280, Density!D641, Maturation!$D$3:$D$280, "female")</f>
        <v>0</v>
      </c>
      <c r="X641" s="8">
        <f t="shared" si="47"/>
        <v>3</v>
      </c>
      <c r="Y641" s="8">
        <f t="shared" si="46"/>
        <v>4</v>
      </c>
      <c r="Z641" s="35">
        <f>(Y641/$R$569)*100</f>
        <v>50</v>
      </c>
    </row>
    <row r="642" spans="2:26" ht="15" customHeight="1" x14ac:dyDescent="0.25">
      <c r="B642" s="81"/>
      <c r="C642" s="15" t="s">
        <v>24</v>
      </c>
      <c r="D642" s="5">
        <v>8</v>
      </c>
      <c r="E642" s="6">
        <v>18</v>
      </c>
      <c r="F642" s="6">
        <f t="shared" si="44"/>
        <v>32</v>
      </c>
      <c r="G642" s="16">
        <v>45221</v>
      </c>
      <c r="H642" s="8"/>
      <c r="I642" s="35"/>
      <c r="J642" s="35"/>
      <c r="K642" s="6"/>
      <c r="L642" s="8"/>
      <c r="M642" s="8"/>
      <c r="N642" s="35"/>
      <c r="O642" s="35"/>
      <c r="P642" s="35"/>
      <c r="Q642" s="35"/>
      <c r="R642" s="8">
        <v>5</v>
      </c>
      <c r="S642" s="8">
        <f t="shared" si="45"/>
        <v>0</v>
      </c>
      <c r="T642" s="7"/>
      <c r="U642" s="7"/>
      <c r="V642" s="8">
        <f>COUNTIFS(Maturation!$E$3:$E$280, Density!G642, Maturation!$B$3:$B$280, Density!C642, Maturation!$C$3:$C$280, Density!D642, Maturation!$D$3:$D$280, "male")</f>
        <v>1</v>
      </c>
      <c r="W642" s="8">
        <f>COUNTIFS(Maturation!$E$3:$E$280, Density!G642, Maturation!$B$3:$B$280, Density!C642, Maturation!$C$3:$C$280, Density!D642, Maturation!$D$3:$D$280, "female")</f>
        <v>0</v>
      </c>
      <c r="X642" s="8">
        <f t="shared" si="47"/>
        <v>1</v>
      </c>
      <c r="Y642" s="8">
        <f t="shared" si="46"/>
        <v>2</v>
      </c>
      <c r="Z642" s="35">
        <f>(Y642/$R$570)*100</f>
        <v>33.333333333333329</v>
      </c>
    </row>
    <row r="643" spans="2:26" ht="15" customHeight="1" x14ac:dyDescent="0.25">
      <c r="B643" s="81"/>
      <c r="C643" s="15" t="s">
        <v>24</v>
      </c>
      <c r="D643" s="5">
        <v>9</v>
      </c>
      <c r="E643" s="6">
        <v>18</v>
      </c>
      <c r="F643" s="6">
        <f t="shared" si="44"/>
        <v>32</v>
      </c>
      <c r="G643" s="16">
        <v>45221</v>
      </c>
      <c r="H643" s="8"/>
      <c r="I643" s="35"/>
      <c r="J643" s="35"/>
      <c r="K643" s="6"/>
      <c r="L643" s="8"/>
      <c r="M643" s="8"/>
      <c r="N643" s="35"/>
      <c r="O643" s="35"/>
      <c r="P643" s="35"/>
      <c r="Q643" s="35"/>
      <c r="R643" s="8">
        <v>2</v>
      </c>
      <c r="S643" s="8">
        <f t="shared" si="45"/>
        <v>0</v>
      </c>
      <c r="T643" s="7"/>
      <c r="U643" s="7"/>
      <c r="V643" s="8">
        <f>COUNTIFS(Maturation!$E$3:$E$280, Density!G643, Maturation!$B$3:$B$280, Density!C643, Maturation!$C$3:$C$280, Density!D643, Maturation!$D$3:$D$280, "male")</f>
        <v>1</v>
      </c>
      <c r="W643" s="8">
        <f>COUNTIFS(Maturation!$E$3:$E$280, Density!G643, Maturation!$B$3:$B$280, Density!C643, Maturation!$C$3:$C$280, Density!D643, Maturation!$D$3:$D$280, "female")</f>
        <v>0</v>
      </c>
      <c r="X643" s="8">
        <f t="shared" si="47"/>
        <v>1</v>
      </c>
      <c r="Y643" s="8">
        <f t="shared" si="46"/>
        <v>5</v>
      </c>
      <c r="Z643" s="35">
        <f>(Y643/$R$571)*100</f>
        <v>83.333333333333343</v>
      </c>
    </row>
    <row r="644" spans="2:26" ht="15" customHeight="1" x14ac:dyDescent="0.25">
      <c r="B644" s="81"/>
      <c r="C644" s="15" t="s">
        <v>24</v>
      </c>
      <c r="D644" s="5">
        <v>10</v>
      </c>
      <c r="E644" s="6">
        <v>18</v>
      </c>
      <c r="F644" s="6">
        <f t="shared" si="44"/>
        <v>32</v>
      </c>
      <c r="G644" s="16">
        <v>45221</v>
      </c>
      <c r="H644" s="8"/>
      <c r="I644" s="35"/>
      <c r="J644" s="35"/>
      <c r="K644" s="6"/>
      <c r="L644" s="8"/>
      <c r="M644" s="8"/>
      <c r="N644" s="35"/>
      <c r="O644" s="35"/>
      <c r="P644" s="35"/>
      <c r="Q644" s="35"/>
      <c r="R644" s="8">
        <v>5</v>
      </c>
      <c r="S644" s="8">
        <f t="shared" si="45"/>
        <v>1</v>
      </c>
      <c r="T644" s="7"/>
      <c r="U644" s="7"/>
      <c r="V644" s="8">
        <f>COUNTIFS(Maturation!$E$3:$E$280, Density!G644, Maturation!$B$3:$B$280, Density!C644, Maturation!$C$3:$C$280, Density!D644, Maturation!$D$3:$D$280, "male")</f>
        <v>0</v>
      </c>
      <c r="W644" s="8">
        <f>COUNTIFS(Maturation!$E$3:$E$280, Density!G644, Maturation!$B$3:$B$280, Density!C644, Maturation!$C$3:$C$280, Density!D644, Maturation!$D$3:$D$280, "female")</f>
        <v>0</v>
      </c>
      <c r="X644" s="8">
        <f t="shared" si="47"/>
        <v>0</v>
      </c>
      <c r="Y644" s="8">
        <f t="shared" si="46"/>
        <v>1</v>
      </c>
      <c r="Z644" s="35">
        <f>(Y644/$R$572)*100</f>
        <v>14.285714285714285</v>
      </c>
    </row>
    <row r="645" spans="2:26" ht="15" customHeight="1" x14ac:dyDescent="0.25">
      <c r="B645" s="81"/>
      <c r="C645" s="15" t="s">
        <v>25</v>
      </c>
      <c r="D645" s="5">
        <v>1</v>
      </c>
      <c r="E645" s="6">
        <v>18</v>
      </c>
      <c r="F645" s="6">
        <f t="shared" si="44"/>
        <v>32</v>
      </c>
      <c r="G645" s="16">
        <v>45221</v>
      </c>
      <c r="H645" s="8"/>
      <c r="I645" s="35"/>
      <c r="J645" s="35"/>
      <c r="K645" s="6"/>
      <c r="L645" s="6"/>
      <c r="M645" s="8"/>
      <c r="N645" s="35"/>
      <c r="O645" s="35"/>
      <c r="P645" s="35"/>
      <c r="Q645" s="35"/>
      <c r="R645" s="8">
        <v>2</v>
      </c>
      <c r="S645" s="8">
        <f t="shared" si="45"/>
        <v>0</v>
      </c>
      <c r="T645" s="7"/>
      <c r="U645" s="7"/>
      <c r="V645" s="8">
        <f>COUNTIFS(Maturation!$E$3:$E$280, Density!G645, Maturation!$B$3:$B$280, Density!C645, Maturation!$C$3:$C$280, Density!D645, Maturation!$D$3:$D$280, "male")</f>
        <v>2</v>
      </c>
      <c r="W645" s="8">
        <f>COUNTIFS(Maturation!$E$3:$E$280, Density!G645, Maturation!$B$3:$B$280, Density!C645, Maturation!$C$3:$C$280, Density!D645, Maturation!$D$3:$D$280, "female")</f>
        <v>0</v>
      </c>
      <c r="X645" s="8">
        <f t="shared" si="47"/>
        <v>2</v>
      </c>
      <c r="Y645" s="8">
        <f t="shared" si="46"/>
        <v>8</v>
      </c>
      <c r="Z645" s="35">
        <f>(Y645/$R$573)*100</f>
        <v>100</v>
      </c>
    </row>
    <row r="646" spans="2:26" ht="15" customHeight="1" x14ac:dyDescent="0.25">
      <c r="B646" s="81"/>
      <c r="C646" s="15" t="s">
        <v>25</v>
      </c>
      <c r="D646" s="5">
        <v>2</v>
      </c>
      <c r="E646" s="6">
        <v>18</v>
      </c>
      <c r="F646" s="6">
        <f t="shared" ref="F646:F709" si="48">E646+14</f>
        <v>32</v>
      </c>
      <c r="G646" s="16">
        <v>45221</v>
      </c>
      <c r="H646" s="8"/>
      <c r="I646" s="35"/>
      <c r="J646" s="35"/>
      <c r="K646" s="6"/>
      <c r="L646" s="8"/>
      <c r="M646" s="8"/>
      <c r="N646" s="35"/>
      <c r="O646" s="35"/>
      <c r="P646" s="35"/>
      <c r="Q646" s="35"/>
      <c r="R646" s="8">
        <v>5</v>
      </c>
      <c r="S646" s="8">
        <f t="shared" si="45"/>
        <v>1</v>
      </c>
      <c r="T646" s="7"/>
      <c r="U646" s="7"/>
      <c r="V646" s="8">
        <f>COUNTIFS(Maturation!$E$3:$E$280, Density!G646, Maturation!$B$3:$B$280, Density!C646, Maturation!$C$3:$C$280, Density!D646, Maturation!$D$3:$D$280, "male")</f>
        <v>2</v>
      </c>
      <c r="W646" s="8">
        <f>COUNTIFS(Maturation!$E$3:$E$280, Density!G646, Maturation!$B$3:$B$280, Density!C646, Maturation!$C$3:$C$280, Density!D646, Maturation!$D$3:$D$280, "female")</f>
        <v>0</v>
      </c>
      <c r="X646" s="8">
        <f t="shared" si="47"/>
        <v>2</v>
      </c>
      <c r="Y646" s="8">
        <f t="shared" si="46"/>
        <v>6</v>
      </c>
      <c r="Z646" s="35">
        <f>(Y646/$R$574)*100</f>
        <v>60</v>
      </c>
    </row>
    <row r="647" spans="2:26" ht="15" customHeight="1" x14ac:dyDescent="0.25">
      <c r="B647" s="81"/>
      <c r="C647" s="15" t="s">
        <v>25</v>
      </c>
      <c r="D647" s="5">
        <v>3</v>
      </c>
      <c r="E647" s="6">
        <v>18</v>
      </c>
      <c r="F647" s="6">
        <f t="shared" si="48"/>
        <v>32</v>
      </c>
      <c r="G647" s="16">
        <v>45221</v>
      </c>
      <c r="H647" s="8"/>
      <c r="I647" s="35"/>
      <c r="J647" s="35"/>
      <c r="K647" s="6"/>
      <c r="L647" s="8"/>
      <c r="M647" s="8"/>
      <c r="N647" s="35"/>
      <c r="O647" s="35"/>
      <c r="P647" s="35"/>
      <c r="Q647" s="35"/>
      <c r="R647" s="8">
        <v>5</v>
      </c>
      <c r="S647" s="8">
        <f t="shared" si="45"/>
        <v>0</v>
      </c>
      <c r="T647" s="7"/>
      <c r="U647" s="7"/>
      <c r="V647" s="8">
        <f>COUNTIFS(Maturation!$E$3:$E$280, Density!G647, Maturation!$B$3:$B$280, Density!C647, Maturation!$C$3:$C$280, Density!D647, Maturation!$D$3:$D$280, "male")</f>
        <v>2</v>
      </c>
      <c r="W647" s="8">
        <f>COUNTIFS(Maturation!$E$3:$E$280, Density!G647, Maturation!$B$3:$B$280, Density!C647, Maturation!$C$3:$C$280, Density!D647, Maturation!$D$3:$D$280, "female")</f>
        <v>1</v>
      </c>
      <c r="X647" s="8">
        <f t="shared" si="47"/>
        <v>3</v>
      </c>
      <c r="Y647" s="8">
        <f t="shared" si="46"/>
        <v>7</v>
      </c>
      <c r="Z647" s="35">
        <f>(Y647/$R$575)*100</f>
        <v>77.777777777777786</v>
      </c>
    </row>
    <row r="648" spans="2:26" ht="15" customHeight="1" x14ac:dyDescent="0.25">
      <c r="B648" s="81"/>
      <c r="C648" s="15" t="s">
        <v>25</v>
      </c>
      <c r="D648" s="5">
        <v>4</v>
      </c>
      <c r="E648" s="6">
        <v>18</v>
      </c>
      <c r="F648" s="6">
        <f t="shared" si="48"/>
        <v>32</v>
      </c>
      <c r="G648" s="16">
        <v>45221</v>
      </c>
      <c r="H648" s="8"/>
      <c r="I648" s="35"/>
      <c r="J648" s="35"/>
      <c r="K648" s="6"/>
      <c r="L648" s="8"/>
      <c r="M648" s="8"/>
      <c r="N648" s="35"/>
      <c r="O648" s="35"/>
      <c r="P648" s="35"/>
      <c r="Q648" s="35"/>
      <c r="R648" s="8">
        <v>6</v>
      </c>
      <c r="S648" s="8">
        <f t="shared" si="45"/>
        <v>0</v>
      </c>
      <c r="T648" s="7"/>
      <c r="U648" s="7"/>
      <c r="V648" s="8">
        <f>COUNTIFS(Maturation!$E$3:$E$280, Density!G648, Maturation!$B$3:$B$280, Density!C648, Maturation!$C$3:$C$280, Density!D648, Maturation!$D$3:$D$280, "male")</f>
        <v>2</v>
      </c>
      <c r="W648" s="8">
        <f>COUNTIFS(Maturation!$E$3:$E$280, Density!G648, Maturation!$B$3:$B$280, Density!C648, Maturation!$C$3:$C$280, Density!D648, Maturation!$D$3:$D$280, "female")</f>
        <v>0</v>
      </c>
      <c r="X648" s="8">
        <f t="shared" si="47"/>
        <v>2</v>
      </c>
      <c r="Y648" s="8">
        <f t="shared" si="46"/>
        <v>4</v>
      </c>
      <c r="Z648" s="35">
        <f>(Y648/$R$576)*100</f>
        <v>44.444444444444443</v>
      </c>
    </row>
    <row r="649" spans="2:26" ht="15" customHeight="1" x14ac:dyDescent="0.25">
      <c r="B649" s="81"/>
      <c r="C649" s="15" t="s">
        <v>25</v>
      </c>
      <c r="D649" s="5">
        <v>5</v>
      </c>
      <c r="E649" s="6">
        <v>18</v>
      </c>
      <c r="F649" s="6">
        <f t="shared" si="48"/>
        <v>32</v>
      </c>
      <c r="G649" s="16">
        <v>45221</v>
      </c>
      <c r="H649" s="8"/>
      <c r="I649" s="35"/>
      <c r="J649" s="35"/>
      <c r="K649" s="6"/>
      <c r="L649" s="8"/>
      <c r="M649" s="8"/>
      <c r="N649" s="35"/>
      <c r="O649" s="35"/>
      <c r="P649" s="35"/>
      <c r="Q649" s="35"/>
      <c r="R649" s="8">
        <v>6</v>
      </c>
      <c r="S649" s="8">
        <f t="shared" si="45"/>
        <v>0</v>
      </c>
      <c r="T649" s="7"/>
      <c r="U649" s="7"/>
      <c r="V649" s="8">
        <f>COUNTIFS(Maturation!$E$3:$E$280, Density!G649, Maturation!$B$3:$B$280, Density!C649, Maturation!$C$3:$C$280, Density!D649, Maturation!$D$3:$D$280, "male")</f>
        <v>1</v>
      </c>
      <c r="W649" s="8">
        <f>COUNTIFS(Maturation!$E$3:$E$280, Density!G649, Maturation!$B$3:$B$280, Density!C649, Maturation!$C$3:$C$280, Density!D649, Maturation!$D$3:$D$280, "female")</f>
        <v>2</v>
      </c>
      <c r="X649" s="8">
        <f t="shared" si="47"/>
        <v>3</v>
      </c>
      <c r="Y649" s="8">
        <f t="shared" si="46"/>
        <v>6</v>
      </c>
      <c r="Z649" s="35">
        <f>(Y649/$R$577)*100</f>
        <v>66.666666666666657</v>
      </c>
    </row>
    <row r="650" spans="2:26" ht="15" customHeight="1" x14ac:dyDescent="0.25">
      <c r="B650" s="81"/>
      <c r="C650" s="15" t="s">
        <v>26</v>
      </c>
      <c r="D650" s="5">
        <v>1</v>
      </c>
      <c r="E650" s="6">
        <v>18</v>
      </c>
      <c r="F650" s="6">
        <f t="shared" si="48"/>
        <v>32</v>
      </c>
      <c r="G650" s="16">
        <v>45221</v>
      </c>
      <c r="H650" s="8"/>
      <c r="I650" s="35"/>
      <c r="J650" s="35"/>
      <c r="K650" s="6"/>
      <c r="L650" s="8"/>
      <c r="M650" s="8"/>
      <c r="N650" s="35"/>
      <c r="O650" s="35"/>
      <c r="P650" s="35"/>
      <c r="Q650" s="35"/>
      <c r="R650" s="8">
        <v>9</v>
      </c>
      <c r="S650" s="8">
        <f t="shared" si="45"/>
        <v>1</v>
      </c>
      <c r="T650" s="7"/>
      <c r="U650" s="7"/>
      <c r="V650" s="8">
        <f>COUNTIFS(Maturation!$E$3:$E$280, Density!G650, Maturation!$B$3:$B$280, Density!C650, Maturation!$C$3:$C$280, Density!D650, Maturation!$D$3:$D$280, "male")</f>
        <v>2</v>
      </c>
      <c r="W650" s="8">
        <f>COUNTIFS(Maturation!$E$3:$E$280, Density!G650, Maturation!$B$3:$B$280, Density!C650, Maturation!$C$3:$C$280, Density!D650, Maturation!$D$3:$D$280, "female")</f>
        <v>2</v>
      </c>
      <c r="X650" s="8">
        <f t="shared" si="47"/>
        <v>4</v>
      </c>
      <c r="Y650" s="8">
        <f t="shared" si="46"/>
        <v>10</v>
      </c>
      <c r="Z650" s="35">
        <f>(Y650/$R$578)*100</f>
        <v>58.82352941176471</v>
      </c>
    </row>
    <row r="651" spans="2:26" ht="15" customHeight="1" x14ac:dyDescent="0.25">
      <c r="B651" s="81"/>
      <c r="C651" s="15" t="s">
        <v>26</v>
      </c>
      <c r="D651" s="5">
        <v>2</v>
      </c>
      <c r="E651" s="6">
        <v>18</v>
      </c>
      <c r="F651" s="6">
        <f t="shared" si="48"/>
        <v>32</v>
      </c>
      <c r="G651" s="16">
        <v>45221</v>
      </c>
      <c r="H651" s="8"/>
      <c r="I651" s="35"/>
      <c r="J651" s="35"/>
      <c r="K651" s="6"/>
      <c r="L651" s="8"/>
      <c r="M651" s="8"/>
      <c r="N651" s="35"/>
      <c r="O651" s="35"/>
      <c r="P651" s="35"/>
      <c r="Q651" s="35"/>
      <c r="R651" s="8">
        <v>14</v>
      </c>
      <c r="S651" s="8">
        <f t="shared" si="45"/>
        <v>1</v>
      </c>
      <c r="T651" s="7"/>
      <c r="U651" s="7"/>
      <c r="V651" s="8">
        <f>COUNTIFS(Maturation!$E$3:$E$280, Density!G651, Maturation!$B$3:$B$280, Density!C651, Maturation!$C$3:$C$280, Density!D651, Maturation!$D$3:$D$280, "male")</f>
        <v>2</v>
      </c>
      <c r="W651" s="8">
        <f>COUNTIFS(Maturation!$E$3:$E$280, Density!G651, Maturation!$B$3:$B$280, Density!C651, Maturation!$C$3:$C$280, Density!D651, Maturation!$D$3:$D$280, "female")</f>
        <v>3</v>
      </c>
      <c r="X651" s="8">
        <f t="shared" si="47"/>
        <v>5</v>
      </c>
      <c r="Y651" s="8">
        <f t="shared" si="46"/>
        <v>6</v>
      </c>
      <c r="Z651" s="35">
        <f>(Y651/$R$579)*100</f>
        <v>37.5</v>
      </c>
    </row>
    <row r="652" spans="2:26" ht="15" customHeight="1" x14ac:dyDescent="0.25">
      <c r="B652" s="81"/>
      <c r="C652" s="17" t="s">
        <v>26</v>
      </c>
      <c r="D652" s="9">
        <v>3</v>
      </c>
      <c r="E652" s="11">
        <v>18</v>
      </c>
      <c r="F652" s="11">
        <f t="shared" si="48"/>
        <v>32</v>
      </c>
      <c r="G652" s="18">
        <v>45221</v>
      </c>
      <c r="H652" s="10"/>
      <c r="I652" s="36"/>
      <c r="J652" s="36"/>
      <c r="K652" s="11"/>
      <c r="L652" s="10"/>
      <c r="M652" s="10"/>
      <c r="N652" s="36"/>
      <c r="O652" s="36"/>
      <c r="P652" s="36"/>
      <c r="Q652" s="36"/>
      <c r="R652" s="10">
        <v>11</v>
      </c>
      <c r="S652" s="10">
        <f t="shared" si="45"/>
        <v>1</v>
      </c>
      <c r="T652" s="12"/>
      <c r="U652" s="12"/>
      <c r="V652" s="10">
        <f>COUNTIFS(Maturation!$E$3:$E$280, Density!G652, Maturation!$B$3:$B$280, Density!C652, Maturation!$C$3:$C$280, Density!D652, Maturation!$D$3:$D$280, "male")</f>
        <v>1</v>
      </c>
      <c r="W652" s="10">
        <f>COUNTIFS(Maturation!$E$3:$E$280, Density!G652, Maturation!$B$3:$B$280, Density!C652, Maturation!$C$3:$C$280, Density!D652, Maturation!$D$3:$D$280, "female")</f>
        <v>3</v>
      </c>
      <c r="X652" s="10">
        <f t="shared" si="47"/>
        <v>4</v>
      </c>
      <c r="Y652" s="10">
        <f t="shared" si="46"/>
        <v>6</v>
      </c>
      <c r="Z652" s="36">
        <f>(Y652/$R$580)*100</f>
        <v>42.857142857142854</v>
      </c>
    </row>
    <row r="653" spans="2:26" ht="15" customHeight="1" x14ac:dyDescent="0.25">
      <c r="C653" s="19" t="s">
        <v>17</v>
      </c>
      <c r="D653" s="20">
        <v>1</v>
      </c>
      <c r="E653" s="21">
        <v>19</v>
      </c>
      <c r="F653" s="21">
        <f t="shared" si="48"/>
        <v>33</v>
      </c>
      <c r="G653" s="22">
        <v>45222</v>
      </c>
      <c r="H653" s="21"/>
      <c r="I653" s="32"/>
      <c r="J653" s="32"/>
      <c r="K653" s="21"/>
      <c r="L653" s="21"/>
      <c r="M653" s="21"/>
      <c r="N653" s="32"/>
      <c r="O653" s="32"/>
      <c r="P653" s="32"/>
      <c r="Q653" s="32"/>
      <c r="R653" s="21">
        <v>3</v>
      </c>
      <c r="S653" s="21">
        <f t="shared" si="45"/>
        <v>0</v>
      </c>
      <c r="T653" s="29"/>
      <c r="U653" s="29"/>
      <c r="V653" s="30">
        <f>COUNTIFS(Maturation!$E$3:$E$280, Density!G653, Maturation!$B$3:$B$280, Density!C653, Maturation!$C$3:$C$280, Density!D653, Maturation!$D$3:$D$280, "male")</f>
        <v>1</v>
      </c>
      <c r="W653" s="30">
        <f>COUNTIFS(Maturation!$E$3:$E$280, Density!G653, Maturation!$B$3:$B$280, Density!C653, Maturation!$C$3:$C$280, Density!D653, Maturation!$D$3:$D$280, "female")</f>
        <v>0</v>
      </c>
      <c r="X653" s="30">
        <f t="shared" si="47"/>
        <v>1</v>
      </c>
      <c r="Y653" s="30">
        <f t="shared" si="46"/>
        <v>4</v>
      </c>
      <c r="Z653" s="33">
        <f>(Y653/$R$545)*100</f>
        <v>66.666666666666657</v>
      </c>
    </row>
    <row r="654" spans="2:26" ht="15" customHeight="1" x14ac:dyDescent="0.25">
      <c r="C654" s="19" t="s">
        <v>17</v>
      </c>
      <c r="D654" s="20">
        <v>2</v>
      </c>
      <c r="E654" s="21">
        <v>19</v>
      </c>
      <c r="F654" s="21">
        <f t="shared" si="48"/>
        <v>33</v>
      </c>
      <c r="G654" s="22">
        <v>45222</v>
      </c>
      <c r="H654" s="21"/>
      <c r="I654" s="32"/>
      <c r="J654" s="32"/>
      <c r="K654" s="21"/>
      <c r="L654" s="21"/>
      <c r="M654" s="21"/>
      <c r="N654" s="32"/>
      <c r="O654" s="32"/>
      <c r="P654" s="32"/>
      <c r="Q654" s="32"/>
      <c r="R654" s="21">
        <v>3</v>
      </c>
      <c r="S654" s="21">
        <f t="shared" si="45"/>
        <v>0</v>
      </c>
      <c r="T654" s="29"/>
      <c r="U654" s="29"/>
      <c r="V654" s="30">
        <f>COUNTIFS(Maturation!$E$3:$E$280, Density!G654, Maturation!$B$3:$B$280, Density!C654, Maturation!$C$3:$C$280, Density!D654, Maturation!$D$3:$D$280, "male")</f>
        <v>0</v>
      </c>
      <c r="W654" s="30">
        <f>COUNTIFS(Maturation!$E$3:$E$280, Density!G654, Maturation!$B$3:$B$280, Density!C654, Maturation!$C$3:$C$280, Density!D654, Maturation!$D$3:$D$280, "female")</f>
        <v>1</v>
      </c>
      <c r="X654" s="30">
        <f t="shared" si="47"/>
        <v>1</v>
      </c>
      <c r="Y654" s="30">
        <f t="shared" si="46"/>
        <v>3</v>
      </c>
      <c r="Z654" s="33">
        <f>(Y654/$R$546)*100</f>
        <v>60</v>
      </c>
    </row>
    <row r="655" spans="2:26" ht="15" customHeight="1" x14ac:dyDescent="0.25">
      <c r="C655" s="19" t="s">
        <v>17</v>
      </c>
      <c r="D655" s="20">
        <v>3</v>
      </c>
      <c r="E655" s="21">
        <v>19</v>
      </c>
      <c r="F655" s="21">
        <f t="shared" si="48"/>
        <v>33</v>
      </c>
      <c r="G655" s="22">
        <v>45222</v>
      </c>
      <c r="H655" s="21"/>
      <c r="I655" s="32"/>
      <c r="J655" s="32"/>
      <c r="K655" s="21"/>
      <c r="L655" s="21"/>
      <c r="M655" s="21"/>
      <c r="N655" s="32"/>
      <c r="O655" s="32"/>
      <c r="P655" s="32"/>
      <c r="Q655" s="32"/>
      <c r="R655" s="21">
        <v>4</v>
      </c>
      <c r="S655" s="21">
        <f t="shared" si="45"/>
        <v>0</v>
      </c>
      <c r="T655" s="29"/>
      <c r="U655" s="29"/>
      <c r="V655" s="30">
        <f>COUNTIFS(Maturation!$E$3:$E$280, Density!G655, Maturation!$B$3:$B$280, Density!C655, Maturation!$C$3:$C$280, Density!D655, Maturation!$D$3:$D$280, "male")</f>
        <v>0</v>
      </c>
      <c r="W655" s="30">
        <f>COUNTIFS(Maturation!$E$3:$E$280, Density!G655, Maturation!$B$3:$B$280, Density!C655, Maturation!$C$3:$C$280, Density!D655, Maturation!$D$3:$D$280, "female")</f>
        <v>0</v>
      </c>
      <c r="X655" s="30">
        <f t="shared" si="47"/>
        <v>0</v>
      </c>
      <c r="Y655" s="30">
        <f t="shared" si="46"/>
        <v>0</v>
      </c>
      <c r="Z655" s="33">
        <f>(Y655/$R$547)*100</f>
        <v>0</v>
      </c>
    </row>
    <row r="656" spans="2:26" ht="15" customHeight="1" x14ac:dyDescent="0.25">
      <c r="C656" s="19" t="s">
        <v>17</v>
      </c>
      <c r="D656" s="20">
        <v>4</v>
      </c>
      <c r="E656" s="21">
        <v>19</v>
      </c>
      <c r="F656" s="21">
        <f t="shared" si="48"/>
        <v>33</v>
      </c>
      <c r="G656" s="22">
        <v>45222</v>
      </c>
      <c r="H656" s="21"/>
      <c r="I656" s="32"/>
      <c r="J656" s="32"/>
      <c r="K656" s="21"/>
      <c r="L656" s="21"/>
      <c r="M656" s="21"/>
      <c r="N656" s="32"/>
      <c r="O656" s="32"/>
      <c r="P656" s="32"/>
      <c r="Q656" s="32"/>
      <c r="R656" s="21">
        <v>2</v>
      </c>
      <c r="S656" s="21">
        <f t="shared" si="45"/>
        <v>0</v>
      </c>
      <c r="T656" s="29"/>
      <c r="U656" s="29"/>
      <c r="V656" s="30">
        <f>COUNTIFS(Maturation!$E$3:$E$280, Density!G656, Maturation!$B$3:$B$280, Density!C656, Maturation!$C$3:$C$280, Density!D656, Maturation!$D$3:$D$280, "male")</f>
        <v>0</v>
      </c>
      <c r="W656" s="30">
        <f>COUNTIFS(Maturation!$E$3:$E$280, Density!G656, Maturation!$B$3:$B$280, Density!C656, Maturation!$C$3:$C$280, Density!D656, Maturation!$D$3:$D$280, "female")</f>
        <v>0</v>
      </c>
      <c r="X656" s="30">
        <f t="shared" si="47"/>
        <v>0</v>
      </c>
      <c r="Y656" s="30">
        <f t="shared" si="46"/>
        <v>2</v>
      </c>
      <c r="Z656" s="33">
        <f>(Y656/$R$548)*100</f>
        <v>50</v>
      </c>
    </row>
    <row r="657" spans="3:26" ht="15" customHeight="1" x14ac:dyDescent="0.25">
      <c r="C657" s="19" t="s">
        <v>17</v>
      </c>
      <c r="D657" s="20">
        <v>5</v>
      </c>
      <c r="E657" s="21">
        <v>19</v>
      </c>
      <c r="F657" s="21">
        <f t="shared" si="48"/>
        <v>33</v>
      </c>
      <c r="G657" s="22">
        <v>45222</v>
      </c>
      <c r="H657" s="21"/>
      <c r="I657" s="32"/>
      <c r="J657" s="32"/>
      <c r="K657" s="21"/>
      <c r="L657" s="21"/>
      <c r="M657" s="21"/>
      <c r="N657" s="32"/>
      <c r="O657" s="32"/>
      <c r="P657" s="32"/>
      <c r="Q657" s="32"/>
      <c r="R657" s="21">
        <v>2</v>
      </c>
      <c r="S657" s="21">
        <f t="shared" si="45"/>
        <v>0</v>
      </c>
      <c r="T657" s="29"/>
      <c r="U657" s="29"/>
      <c r="V657" s="30">
        <f>COUNTIFS(Maturation!$E$3:$E$280, Density!G657, Maturation!$B$3:$B$280, Density!C657, Maturation!$C$3:$C$280, Density!D657, Maturation!$D$3:$D$280, "male")</f>
        <v>0</v>
      </c>
      <c r="W657" s="30">
        <f>COUNTIFS(Maturation!$E$3:$E$280, Density!G657, Maturation!$B$3:$B$280, Density!C657, Maturation!$C$3:$C$280, Density!D657, Maturation!$D$3:$D$280, "female")</f>
        <v>0</v>
      </c>
      <c r="X657" s="30">
        <f t="shared" si="47"/>
        <v>0</v>
      </c>
      <c r="Y657" s="30">
        <f t="shared" si="46"/>
        <v>3</v>
      </c>
      <c r="Z657" s="33">
        <f>(Y657/$R$549)*100</f>
        <v>60</v>
      </c>
    </row>
    <row r="658" spans="3:26" ht="15" customHeight="1" x14ac:dyDescent="0.25">
      <c r="C658" s="19" t="s">
        <v>17</v>
      </c>
      <c r="D658" s="20">
        <v>6</v>
      </c>
      <c r="E658" s="21">
        <v>19</v>
      </c>
      <c r="F658" s="21">
        <f t="shared" si="48"/>
        <v>33</v>
      </c>
      <c r="G658" s="22">
        <v>45222</v>
      </c>
      <c r="H658" s="21"/>
      <c r="I658" s="32"/>
      <c r="J658" s="32"/>
      <c r="K658" s="21"/>
      <c r="L658" s="21"/>
      <c r="M658" s="21"/>
      <c r="N658" s="32"/>
      <c r="O658" s="32"/>
      <c r="P658" s="32"/>
      <c r="Q658" s="32"/>
      <c r="R658" s="21">
        <v>4</v>
      </c>
      <c r="S658" s="21">
        <f t="shared" si="45"/>
        <v>0</v>
      </c>
      <c r="T658" s="29"/>
      <c r="U658" s="29"/>
      <c r="V658" s="30">
        <f>COUNTIFS(Maturation!$E$3:$E$280, Density!G658, Maturation!$B$3:$B$280, Density!C658, Maturation!$C$3:$C$280, Density!D658, Maturation!$D$3:$D$280, "male")</f>
        <v>0</v>
      </c>
      <c r="W658" s="30">
        <f>COUNTIFS(Maturation!$E$3:$E$280, Density!G658, Maturation!$B$3:$B$280, Density!C658, Maturation!$C$3:$C$280, Density!D658, Maturation!$D$3:$D$280, "female")</f>
        <v>0</v>
      </c>
      <c r="X658" s="30">
        <f t="shared" si="47"/>
        <v>0</v>
      </c>
      <c r="Y658" s="30">
        <f t="shared" si="46"/>
        <v>3</v>
      </c>
      <c r="Z658" s="33">
        <f>(Y658/$R$550)*100</f>
        <v>42.857142857142854</v>
      </c>
    </row>
    <row r="659" spans="3:26" ht="15" customHeight="1" x14ac:dyDescent="0.25">
      <c r="C659" s="19" t="s">
        <v>17</v>
      </c>
      <c r="D659" s="20">
        <v>7</v>
      </c>
      <c r="E659" s="21">
        <v>19</v>
      </c>
      <c r="F659" s="21">
        <f t="shared" si="48"/>
        <v>33</v>
      </c>
      <c r="G659" s="22">
        <v>45222</v>
      </c>
      <c r="H659" s="21"/>
      <c r="I659" s="32"/>
      <c r="J659" s="32"/>
      <c r="K659" s="21"/>
      <c r="L659" s="21"/>
      <c r="M659" s="21"/>
      <c r="N659" s="32"/>
      <c r="O659" s="32"/>
      <c r="P659" s="32"/>
      <c r="Q659" s="32"/>
      <c r="R659" s="21">
        <v>4</v>
      </c>
      <c r="S659" s="21">
        <f t="shared" si="45"/>
        <v>0</v>
      </c>
      <c r="T659" s="29"/>
      <c r="U659" s="29"/>
      <c r="V659" s="30">
        <f>COUNTIFS(Maturation!$E$3:$E$280, Density!G659, Maturation!$B$3:$B$280, Density!C659, Maturation!$C$3:$C$280, Density!D659, Maturation!$D$3:$D$280, "male")</f>
        <v>1</v>
      </c>
      <c r="W659" s="30">
        <f>COUNTIFS(Maturation!$E$3:$E$280, Density!G659, Maturation!$B$3:$B$280, Density!C659, Maturation!$C$3:$C$280, Density!D659, Maturation!$D$3:$D$280, "female")</f>
        <v>0</v>
      </c>
      <c r="X659" s="30">
        <f t="shared" si="47"/>
        <v>1</v>
      </c>
      <c r="Y659" s="30">
        <f t="shared" si="46"/>
        <v>3</v>
      </c>
      <c r="Z659" s="33">
        <f>(Y659/$R$551)*100</f>
        <v>50</v>
      </c>
    </row>
    <row r="660" spans="3:26" ht="15" customHeight="1" x14ac:dyDescent="0.25">
      <c r="C660" s="19" t="s">
        <v>17</v>
      </c>
      <c r="D660" s="20">
        <v>8</v>
      </c>
      <c r="E660" s="21">
        <v>19</v>
      </c>
      <c r="F660" s="21">
        <f t="shared" si="48"/>
        <v>33</v>
      </c>
      <c r="G660" s="22">
        <v>45222</v>
      </c>
      <c r="H660" s="21"/>
      <c r="I660" s="33"/>
      <c r="J660" s="33"/>
      <c r="K660" s="21"/>
      <c r="L660" s="21"/>
      <c r="M660" s="21"/>
      <c r="N660" s="32"/>
      <c r="O660" s="32"/>
      <c r="P660" s="32"/>
      <c r="Q660" s="32"/>
      <c r="R660" s="21">
        <v>3</v>
      </c>
      <c r="S660" s="21">
        <f t="shared" si="45"/>
        <v>0</v>
      </c>
      <c r="T660" s="29"/>
      <c r="U660" s="29"/>
      <c r="V660" s="30">
        <f>COUNTIFS(Maturation!$E$3:$E$280, Density!G660, Maturation!$B$3:$B$280, Density!C660, Maturation!$C$3:$C$280, Density!D660, Maturation!$D$3:$D$280, "male")</f>
        <v>0</v>
      </c>
      <c r="W660" s="30">
        <f>COUNTIFS(Maturation!$E$3:$E$280, Density!G660, Maturation!$B$3:$B$280, Density!C660, Maturation!$C$3:$C$280, Density!D660, Maturation!$D$3:$D$280, "female")</f>
        <v>0</v>
      </c>
      <c r="X660" s="30">
        <f t="shared" si="47"/>
        <v>0</v>
      </c>
      <c r="Y660" s="30">
        <f t="shared" si="46"/>
        <v>2</v>
      </c>
      <c r="Z660" s="33">
        <f>(Y660/$R$552)*100</f>
        <v>40</v>
      </c>
    </row>
    <row r="661" spans="3:26" ht="15" customHeight="1" x14ac:dyDescent="0.25">
      <c r="C661" s="19" t="s">
        <v>17</v>
      </c>
      <c r="D661" s="20">
        <v>9</v>
      </c>
      <c r="E661" s="21">
        <v>19</v>
      </c>
      <c r="F661" s="21">
        <f t="shared" si="48"/>
        <v>33</v>
      </c>
      <c r="G661" s="22">
        <v>45222</v>
      </c>
      <c r="H661" s="21"/>
      <c r="I661" s="33"/>
      <c r="J661" s="33"/>
      <c r="K661" s="21"/>
      <c r="L661" s="21"/>
      <c r="M661" s="21"/>
      <c r="N661" s="32"/>
      <c r="O661" s="32"/>
      <c r="P661" s="32"/>
      <c r="Q661" s="32"/>
      <c r="R661" s="21">
        <v>3</v>
      </c>
      <c r="S661" s="21">
        <f t="shared" si="45"/>
        <v>0</v>
      </c>
      <c r="T661" s="29"/>
      <c r="U661" s="29"/>
      <c r="V661" s="30">
        <f>COUNTIFS(Maturation!$E$3:$E$280, Density!G661, Maturation!$B$3:$B$280, Density!C661, Maturation!$C$3:$C$280, Density!D661, Maturation!$D$3:$D$280, "male")</f>
        <v>0</v>
      </c>
      <c r="W661" s="30">
        <f>COUNTIFS(Maturation!$E$3:$E$280, Density!G661, Maturation!$B$3:$B$280, Density!C661, Maturation!$C$3:$C$280, Density!D661, Maturation!$D$3:$D$280, "female")</f>
        <v>2</v>
      </c>
      <c r="X661" s="30">
        <f t="shared" si="47"/>
        <v>2</v>
      </c>
      <c r="Y661" s="30">
        <f t="shared" si="46"/>
        <v>6</v>
      </c>
      <c r="Z661" s="33">
        <f>(Y661/$R$553)*100</f>
        <v>85.714285714285708</v>
      </c>
    </row>
    <row r="662" spans="3:26" ht="15" customHeight="1" x14ac:dyDescent="0.25">
      <c r="C662" s="19" t="s">
        <v>17</v>
      </c>
      <c r="D662" s="20">
        <v>10</v>
      </c>
      <c r="E662" s="21">
        <v>19</v>
      </c>
      <c r="F662" s="21">
        <f t="shared" si="48"/>
        <v>33</v>
      </c>
      <c r="G662" s="22">
        <v>45222</v>
      </c>
      <c r="H662" s="21"/>
      <c r="I662" s="33"/>
      <c r="J662" s="33"/>
      <c r="K662" s="21"/>
      <c r="L662" s="21"/>
      <c r="M662" s="21"/>
      <c r="N662" s="32"/>
      <c r="O662" s="32"/>
      <c r="P662" s="32"/>
      <c r="Q662" s="32"/>
      <c r="R662" s="21">
        <v>3</v>
      </c>
      <c r="S662" s="21">
        <f t="shared" si="45"/>
        <v>0</v>
      </c>
      <c r="T662" s="29"/>
      <c r="U662" s="29"/>
      <c r="V662" s="30">
        <f>COUNTIFS(Maturation!$E$3:$E$280, Density!G662, Maturation!$B$3:$B$280, Density!C662, Maturation!$C$3:$C$280, Density!D662, Maturation!$D$3:$D$280, "male")</f>
        <v>0</v>
      </c>
      <c r="W662" s="30">
        <f>COUNTIFS(Maturation!$E$3:$E$280, Density!G662, Maturation!$B$3:$B$280, Density!C662, Maturation!$C$3:$C$280, Density!D662, Maturation!$D$3:$D$280, "female")</f>
        <v>0</v>
      </c>
      <c r="X662" s="30">
        <f t="shared" si="47"/>
        <v>0</v>
      </c>
      <c r="Y662" s="30">
        <f t="shared" si="46"/>
        <v>3</v>
      </c>
      <c r="Z662" s="33">
        <f>(Y662/$R$554)*100</f>
        <v>50</v>
      </c>
    </row>
    <row r="663" spans="3:26" ht="15" customHeight="1" x14ac:dyDescent="0.25">
      <c r="C663" s="19" t="s">
        <v>18</v>
      </c>
      <c r="D663" s="20">
        <v>1</v>
      </c>
      <c r="E663" s="21">
        <v>19</v>
      </c>
      <c r="F663" s="21">
        <f t="shared" si="48"/>
        <v>33</v>
      </c>
      <c r="G663" s="22">
        <v>45222</v>
      </c>
      <c r="H663" s="21"/>
      <c r="I663" s="33"/>
      <c r="J663" s="33"/>
      <c r="K663" s="21"/>
      <c r="L663" s="21"/>
      <c r="M663" s="21"/>
      <c r="N663" s="32"/>
      <c r="O663" s="32"/>
      <c r="P663" s="32"/>
      <c r="Q663" s="32"/>
      <c r="R663" s="21">
        <v>5</v>
      </c>
      <c r="S663" s="21">
        <f t="shared" si="45"/>
        <v>0</v>
      </c>
      <c r="T663" s="29"/>
      <c r="U663" s="29"/>
      <c r="V663" s="30">
        <f>COUNTIFS(Maturation!$E$3:$E$280, Density!G663, Maturation!$B$3:$B$280, Density!C663, Maturation!$C$3:$C$280, Density!D663, Maturation!$D$3:$D$280, "male")</f>
        <v>0</v>
      </c>
      <c r="W663" s="30">
        <f>COUNTIFS(Maturation!$E$3:$E$280, Density!G663, Maturation!$B$3:$B$280, Density!C663, Maturation!$C$3:$C$280, Density!D663, Maturation!$D$3:$D$280, "female")</f>
        <v>1</v>
      </c>
      <c r="X663" s="30">
        <f t="shared" si="47"/>
        <v>1</v>
      </c>
      <c r="Y663" s="30">
        <f t="shared" si="46"/>
        <v>4</v>
      </c>
      <c r="Z663" s="33">
        <f>(Y663/$R$555)*100</f>
        <v>50</v>
      </c>
    </row>
    <row r="664" spans="3:26" ht="15" customHeight="1" x14ac:dyDescent="0.25">
      <c r="C664" s="19" t="s">
        <v>18</v>
      </c>
      <c r="D664" s="20">
        <v>2</v>
      </c>
      <c r="E664" s="21">
        <v>19</v>
      </c>
      <c r="F664" s="21">
        <f t="shared" si="48"/>
        <v>33</v>
      </c>
      <c r="G664" s="22">
        <v>45222</v>
      </c>
      <c r="H664" s="21"/>
      <c r="I664" s="33"/>
      <c r="J664" s="33"/>
      <c r="K664" s="21"/>
      <c r="L664" s="21"/>
      <c r="M664" s="21"/>
      <c r="N664" s="32"/>
      <c r="O664" s="32"/>
      <c r="P664" s="32"/>
      <c r="Q664" s="32"/>
      <c r="R664" s="21">
        <v>2</v>
      </c>
      <c r="S664" s="21">
        <f t="shared" si="45"/>
        <v>1</v>
      </c>
      <c r="T664" s="29"/>
      <c r="U664" s="29"/>
      <c r="V664" s="30">
        <f>COUNTIFS(Maturation!$E$3:$E$280, Density!G664, Maturation!$B$3:$B$280, Density!C664, Maturation!$C$3:$C$280, Density!D664, Maturation!$D$3:$D$280, "male")</f>
        <v>1</v>
      </c>
      <c r="W664" s="30">
        <f>COUNTIFS(Maturation!$E$3:$E$280, Density!G664, Maturation!$B$3:$B$280, Density!C664, Maturation!$C$3:$C$280, Density!D664, Maturation!$D$3:$D$280, "female")</f>
        <v>0</v>
      </c>
      <c r="X664" s="30">
        <f t="shared" si="47"/>
        <v>1</v>
      </c>
      <c r="Y664" s="30">
        <f t="shared" si="46"/>
        <v>6</v>
      </c>
      <c r="Z664" s="33">
        <f>(Y664/$R$556)*100</f>
        <v>75</v>
      </c>
    </row>
    <row r="665" spans="3:26" ht="15" customHeight="1" x14ac:dyDescent="0.25">
      <c r="C665" s="19" t="s">
        <v>18</v>
      </c>
      <c r="D665" s="20">
        <v>3</v>
      </c>
      <c r="E665" s="21">
        <v>19</v>
      </c>
      <c r="F665" s="21">
        <f t="shared" si="48"/>
        <v>33</v>
      </c>
      <c r="G665" s="22">
        <v>45222</v>
      </c>
      <c r="H665" s="30"/>
      <c r="I665" s="33"/>
      <c r="J665" s="33"/>
      <c r="K665" s="21"/>
      <c r="L665" s="30"/>
      <c r="M665" s="30"/>
      <c r="N665" s="33"/>
      <c r="O665" s="33"/>
      <c r="P665" s="33"/>
      <c r="Q665" s="33"/>
      <c r="R665" s="30">
        <v>11</v>
      </c>
      <c r="S665" s="30">
        <f t="shared" si="45"/>
        <v>0</v>
      </c>
      <c r="T665" s="29"/>
      <c r="U665" s="29"/>
      <c r="V665" s="30">
        <f>COUNTIFS(Maturation!$E$3:$E$280, Density!G665, Maturation!$B$3:$B$280, Density!C665, Maturation!$C$3:$C$280, Density!D665, Maturation!$D$3:$D$280, "male")</f>
        <v>1</v>
      </c>
      <c r="W665" s="30">
        <f>COUNTIFS(Maturation!$E$3:$E$280, Density!G665, Maturation!$B$3:$B$280, Density!C665, Maturation!$C$3:$C$280, Density!D665, Maturation!$D$3:$D$280, "female")</f>
        <v>0</v>
      </c>
      <c r="X665" s="30">
        <f t="shared" si="47"/>
        <v>1</v>
      </c>
      <c r="Y665" s="30">
        <f t="shared" si="46"/>
        <v>2</v>
      </c>
      <c r="Z665" s="33">
        <f>(Y665/$R$557)*100</f>
        <v>16.666666666666664</v>
      </c>
    </row>
    <row r="666" spans="3:26" ht="15" customHeight="1" x14ac:dyDescent="0.25">
      <c r="C666" s="19" t="s">
        <v>18</v>
      </c>
      <c r="D666" s="20">
        <v>4</v>
      </c>
      <c r="E666" s="21">
        <v>19</v>
      </c>
      <c r="F666" s="21">
        <f t="shared" si="48"/>
        <v>33</v>
      </c>
      <c r="G666" s="22">
        <v>45222</v>
      </c>
      <c r="H666" s="30"/>
      <c r="I666" s="33"/>
      <c r="J666" s="33"/>
      <c r="K666" s="21"/>
      <c r="L666" s="30"/>
      <c r="M666" s="30"/>
      <c r="N666" s="33"/>
      <c r="O666" s="33"/>
      <c r="P666" s="33"/>
      <c r="Q666" s="33"/>
      <c r="R666" s="30">
        <v>7</v>
      </c>
      <c r="S666" s="30">
        <f t="shared" si="45"/>
        <v>0</v>
      </c>
      <c r="T666" s="29"/>
      <c r="U666" s="29"/>
      <c r="V666" s="30">
        <f>COUNTIFS(Maturation!$E$3:$E$280, Density!G666, Maturation!$B$3:$B$280, Density!C666, Maturation!$C$3:$C$280, Density!D666, Maturation!$D$3:$D$280, "male")</f>
        <v>1</v>
      </c>
      <c r="W666" s="30">
        <f>COUNTIFS(Maturation!$E$3:$E$280, Density!G666, Maturation!$B$3:$B$280, Density!C666, Maturation!$C$3:$C$280, Density!D666, Maturation!$D$3:$D$280, "female")</f>
        <v>0</v>
      </c>
      <c r="X666" s="30">
        <f t="shared" si="47"/>
        <v>1</v>
      </c>
      <c r="Y666" s="30">
        <f t="shared" si="46"/>
        <v>5</v>
      </c>
      <c r="Z666" s="33">
        <f>(Y666/$R$558)*100</f>
        <v>45.454545454545453</v>
      </c>
    </row>
    <row r="667" spans="3:26" ht="15" customHeight="1" x14ac:dyDescent="0.25">
      <c r="C667" s="19" t="s">
        <v>18</v>
      </c>
      <c r="D667" s="20">
        <v>5</v>
      </c>
      <c r="E667" s="21">
        <v>19</v>
      </c>
      <c r="F667" s="21">
        <f t="shared" si="48"/>
        <v>33</v>
      </c>
      <c r="G667" s="22">
        <v>45222</v>
      </c>
      <c r="H667" s="30"/>
      <c r="I667" s="33"/>
      <c r="J667" s="33"/>
      <c r="K667" s="21"/>
      <c r="L667" s="30"/>
      <c r="M667" s="30"/>
      <c r="N667" s="33"/>
      <c r="O667" s="33"/>
      <c r="P667" s="33"/>
      <c r="Q667" s="33"/>
      <c r="R667" s="30">
        <v>8</v>
      </c>
      <c r="S667" s="30">
        <f t="shared" si="45"/>
        <v>0</v>
      </c>
      <c r="T667" s="29"/>
      <c r="U667" s="29"/>
      <c r="V667" s="30">
        <f>COUNTIFS(Maturation!$E$3:$E$280, Density!G667, Maturation!$B$3:$B$280, Density!C667, Maturation!$C$3:$C$280, Density!D667, Maturation!$D$3:$D$280, "male")</f>
        <v>2</v>
      </c>
      <c r="W667" s="30">
        <f>COUNTIFS(Maturation!$E$3:$E$280, Density!G667, Maturation!$B$3:$B$280, Density!C667, Maturation!$C$3:$C$280, Density!D667, Maturation!$D$3:$D$280, "female")</f>
        <v>1</v>
      </c>
      <c r="X667" s="30">
        <f t="shared" si="47"/>
        <v>3</v>
      </c>
      <c r="Y667" s="30">
        <f t="shared" si="46"/>
        <v>5</v>
      </c>
      <c r="Z667" s="33">
        <f>(Y667/$R$559)*100</f>
        <v>45.454545454545453</v>
      </c>
    </row>
    <row r="668" spans="3:26" ht="15" customHeight="1" x14ac:dyDescent="0.25">
      <c r="C668" s="19" t="s">
        <v>20</v>
      </c>
      <c r="D668" s="20">
        <v>1</v>
      </c>
      <c r="E668" s="21">
        <v>19</v>
      </c>
      <c r="F668" s="21">
        <f t="shared" si="48"/>
        <v>33</v>
      </c>
      <c r="G668" s="22">
        <v>45222</v>
      </c>
      <c r="H668" s="30"/>
      <c r="I668" s="33"/>
      <c r="J668" s="33"/>
      <c r="K668" s="21"/>
      <c r="L668" s="30"/>
      <c r="M668" s="30"/>
      <c r="N668" s="33"/>
      <c r="O668" s="33"/>
      <c r="P668" s="33"/>
      <c r="Q668" s="33"/>
      <c r="R668" s="30">
        <v>8</v>
      </c>
      <c r="S668" s="30">
        <f t="shared" si="45"/>
        <v>0</v>
      </c>
      <c r="T668" s="29"/>
      <c r="U668" s="29"/>
      <c r="V668" s="30">
        <f>COUNTIFS(Maturation!$E$3:$E$280, Density!G668, Maturation!$B$3:$B$280, Density!C668, Maturation!$C$3:$C$280, Density!D668, Maturation!$D$3:$D$280, "male")</f>
        <v>1</v>
      </c>
      <c r="W668" s="30">
        <f>COUNTIFS(Maturation!$E$3:$E$280, Density!G668, Maturation!$B$3:$B$280, Density!C668, Maturation!$C$3:$C$280, Density!D668, Maturation!$D$3:$D$280, "female")</f>
        <v>0</v>
      </c>
      <c r="X668" s="30">
        <f t="shared" si="47"/>
        <v>1</v>
      </c>
      <c r="Y668" s="30">
        <f t="shared" si="46"/>
        <v>4</v>
      </c>
      <c r="Z668" s="33">
        <f>(Y668/$R$560)*100</f>
        <v>36.363636363636367</v>
      </c>
    </row>
    <row r="669" spans="3:26" ht="15" customHeight="1" x14ac:dyDescent="0.25">
      <c r="C669" s="19" t="s">
        <v>20</v>
      </c>
      <c r="D669" s="20">
        <v>2</v>
      </c>
      <c r="E669" s="21">
        <v>19</v>
      </c>
      <c r="F669" s="21">
        <f t="shared" si="48"/>
        <v>33</v>
      </c>
      <c r="G669" s="22">
        <v>45222</v>
      </c>
      <c r="H669" s="30"/>
      <c r="I669" s="33"/>
      <c r="J669" s="33"/>
      <c r="K669" s="21"/>
      <c r="L669" s="30"/>
      <c r="M669" s="30"/>
      <c r="N669" s="33"/>
      <c r="O669" s="33"/>
      <c r="P669" s="33"/>
      <c r="Q669" s="33"/>
      <c r="R669" s="30">
        <v>14</v>
      </c>
      <c r="S669" s="30">
        <f t="shared" si="45"/>
        <v>1</v>
      </c>
      <c r="T669" s="29"/>
      <c r="U669" s="29"/>
      <c r="V669" s="30">
        <f>COUNTIFS(Maturation!$E$3:$E$280, Density!G669, Maturation!$B$3:$B$280, Density!C669, Maturation!$C$3:$C$280, Density!D669, Maturation!$D$3:$D$280, "male")</f>
        <v>2</v>
      </c>
      <c r="W669" s="30">
        <f>COUNTIFS(Maturation!$E$3:$E$280, Density!G669, Maturation!$B$3:$B$280, Density!C669, Maturation!$C$3:$C$280, Density!D669, Maturation!$D$3:$D$280, "female")</f>
        <v>0</v>
      </c>
      <c r="X669" s="30">
        <f t="shared" si="47"/>
        <v>2</v>
      </c>
      <c r="Y669" s="30">
        <f t="shared" si="46"/>
        <v>6</v>
      </c>
      <c r="Z669" s="33">
        <f>(Y669/$R$561)*100</f>
        <v>31.578947368421051</v>
      </c>
    </row>
    <row r="670" spans="3:26" ht="15" customHeight="1" x14ac:dyDescent="0.25">
      <c r="C670" s="19" t="s">
        <v>20</v>
      </c>
      <c r="D670" s="20">
        <v>3</v>
      </c>
      <c r="E670" s="21">
        <v>19</v>
      </c>
      <c r="F670" s="21">
        <f t="shared" si="48"/>
        <v>33</v>
      </c>
      <c r="G670" s="22">
        <v>45222</v>
      </c>
      <c r="H670" s="30"/>
      <c r="I670" s="33"/>
      <c r="J670" s="33"/>
      <c r="K670" s="21"/>
      <c r="L670" s="30"/>
      <c r="M670" s="30"/>
      <c r="N670" s="33"/>
      <c r="O670" s="33"/>
      <c r="P670" s="33"/>
      <c r="Q670" s="33"/>
      <c r="R670" s="30">
        <v>6</v>
      </c>
      <c r="S670" s="30">
        <f t="shared" si="45"/>
        <v>0</v>
      </c>
      <c r="T670" s="29"/>
      <c r="U670" s="29"/>
      <c r="V670" s="30">
        <f>COUNTIFS(Maturation!$E$3:$E$280, Density!G670, Maturation!$B$3:$B$280, Density!C670, Maturation!$C$3:$C$280, Density!D670, Maturation!$D$3:$D$280, "male")</f>
        <v>1</v>
      </c>
      <c r="W670" s="30">
        <f>COUNTIFS(Maturation!$E$3:$E$280, Density!G670, Maturation!$B$3:$B$280, Density!C670, Maturation!$C$3:$C$280, Density!D670, Maturation!$D$3:$D$280, "female")</f>
        <v>1</v>
      </c>
      <c r="X670" s="30">
        <f t="shared" si="47"/>
        <v>2</v>
      </c>
      <c r="Y670" s="30">
        <f t="shared" si="46"/>
        <v>9</v>
      </c>
      <c r="Z670" s="33">
        <f>(Y670/$R$562)*100</f>
        <v>64.285714285714292</v>
      </c>
    </row>
    <row r="671" spans="3:26" ht="15" customHeight="1" x14ac:dyDescent="0.25">
      <c r="C671" s="23" t="s">
        <v>24</v>
      </c>
      <c r="D671" s="24">
        <v>1</v>
      </c>
      <c r="E671" s="25">
        <v>19</v>
      </c>
      <c r="F671" s="25">
        <f t="shared" si="48"/>
        <v>33</v>
      </c>
      <c r="G671" s="26">
        <v>45222</v>
      </c>
      <c r="H671" s="27"/>
      <c r="I671" s="34"/>
      <c r="J671" s="34"/>
      <c r="K671" s="27"/>
      <c r="L671" s="27"/>
      <c r="M671" s="27"/>
      <c r="N671" s="34"/>
      <c r="O671" s="34"/>
      <c r="P671" s="34"/>
      <c r="Q671" s="34"/>
      <c r="R671" s="27">
        <v>0</v>
      </c>
      <c r="S671" s="27">
        <f t="shared" si="45"/>
        <v>0</v>
      </c>
      <c r="T671" s="28"/>
      <c r="U671" s="28"/>
      <c r="V671" s="27">
        <f>COUNTIFS(Maturation!$E$3:$E$280, Density!G671, Maturation!$B$3:$B$280, Density!C671, Maturation!$C$3:$C$280, Density!D671, Maturation!$D$3:$D$280, "male")</f>
        <v>0</v>
      </c>
      <c r="W671" s="27">
        <f>COUNTIFS(Maturation!$E$3:$E$280, Density!G671, Maturation!$B$3:$B$280, Density!C671, Maturation!$C$3:$C$280, Density!D671, Maturation!$D$3:$D$280, "female")</f>
        <v>0</v>
      </c>
      <c r="X671" s="27">
        <f t="shared" si="47"/>
        <v>0</v>
      </c>
      <c r="Y671" s="27">
        <f t="shared" si="46"/>
        <v>5</v>
      </c>
      <c r="Z671" s="34">
        <f>(Y671/$R$563)*100</f>
        <v>83.333333333333343</v>
      </c>
    </row>
    <row r="672" spans="3:26" ht="15" customHeight="1" x14ac:dyDescent="0.25">
      <c r="C672" s="15" t="s">
        <v>24</v>
      </c>
      <c r="D672" s="5">
        <v>2</v>
      </c>
      <c r="E672" s="6">
        <v>19</v>
      </c>
      <c r="F672" s="6">
        <f t="shared" si="48"/>
        <v>33</v>
      </c>
      <c r="G672" s="16">
        <v>45222</v>
      </c>
      <c r="H672" s="8"/>
      <c r="I672" s="35"/>
      <c r="J672" s="35"/>
      <c r="K672" s="6"/>
      <c r="L672" s="8"/>
      <c r="M672" s="8"/>
      <c r="N672" s="35"/>
      <c r="O672" s="35"/>
      <c r="P672" s="35"/>
      <c r="Q672" s="35"/>
      <c r="R672" s="8">
        <v>1</v>
      </c>
      <c r="S672" s="8">
        <f t="shared" si="45"/>
        <v>0</v>
      </c>
      <c r="T672" s="7"/>
      <c r="U672" s="7"/>
      <c r="V672" s="8">
        <f>COUNTIFS(Maturation!$E$3:$E$280, Density!G672, Maturation!$B$3:$B$280, Density!C672, Maturation!$C$3:$C$280, Density!D672, Maturation!$D$3:$D$280, "male")</f>
        <v>1</v>
      </c>
      <c r="W672" s="8">
        <f>COUNTIFS(Maturation!$E$3:$E$280, Density!G672, Maturation!$B$3:$B$280, Density!C672, Maturation!$C$3:$C$280, Density!D672, Maturation!$D$3:$D$280, "female")</f>
        <v>0</v>
      </c>
      <c r="X672" s="8">
        <f t="shared" si="47"/>
        <v>1</v>
      </c>
      <c r="Y672" s="8">
        <f t="shared" si="46"/>
        <v>7</v>
      </c>
      <c r="Z672" s="35">
        <f>(Y672/$R$564)*100</f>
        <v>100</v>
      </c>
    </row>
    <row r="673" spans="3:26" ht="15" customHeight="1" x14ac:dyDescent="0.25">
      <c r="C673" s="15" t="s">
        <v>24</v>
      </c>
      <c r="D673" s="5">
        <v>3</v>
      </c>
      <c r="E673" s="6">
        <v>19</v>
      </c>
      <c r="F673" s="6">
        <f t="shared" si="48"/>
        <v>33</v>
      </c>
      <c r="G673" s="16">
        <v>45222</v>
      </c>
      <c r="H673" s="8"/>
      <c r="I673" s="35"/>
      <c r="J673" s="35"/>
      <c r="K673" s="6"/>
      <c r="L673" s="8"/>
      <c r="M673" s="8"/>
      <c r="N673" s="35"/>
      <c r="O673" s="35"/>
      <c r="P673" s="35"/>
      <c r="Q673" s="35"/>
      <c r="R673" s="58">
        <v>0</v>
      </c>
      <c r="S673" s="8">
        <f t="shared" ref="S673:S736" si="49">IF(X637&gt;0,R637-R673-X637,R637-R673)</f>
        <v>0</v>
      </c>
      <c r="T673" s="7"/>
      <c r="U673" s="7"/>
      <c r="V673" s="8">
        <f>COUNTIFS(Maturation!$E$3:$E$280, Density!G673, Maturation!$B$3:$B$280, Density!C673, Maturation!$C$3:$C$280, Density!D673, Maturation!$D$3:$D$280, "male")</f>
        <v>0</v>
      </c>
      <c r="W673" s="8">
        <f>COUNTIFS(Maturation!$E$3:$E$280, Density!G673, Maturation!$B$3:$B$280, Density!C673, Maturation!$C$3:$C$280, Density!D673, Maturation!$D$3:$D$280, "female")</f>
        <v>0</v>
      </c>
      <c r="X673" s="58">
        <f t="shared" si="47"/>
        <v>0</v>
      </c>
      <c r="Y673" s="8">
        <f t="shared" si="46"/>
        <v>5</v>
      </c>
      <c r="Z673" s="35">
        <f>(Y673/$R$565)*100</f>
        <v>100</v>
      </c>
    </row>
    <row r="674" spans="3:26" ht="15" customHeight="1" x14ac:dyDescent="0.25">
      <c r="C674" s="15" t="s">
        <v>24</v>
      </c>
      <c r="D674" s="5">
        <v>4</v>
      </c>
      <c r="E674" s="6">
        <v>19</v>
      </c>
      <c r="F674" s="6">
        <f t="shared" si="48"/>
        <v>33</v>
      </c>
      <c r="G674" s="16">
        <v>45222</v>
      </c>
      <c r="H674" s="8"/>
      <c r="I674" s="35"/>
      <c r="J674" s="35"/>
      <c r="K674" s="6"/>
      <c r="L674" s="8"/>
      <c r="M674" s="8"/>
      <c r="N674" s="35"/>
      <c r="O674" s="35"/>
      <c r="P674" s="35"/>
      <c r="Q674" s="35"/>
      <c r="R674" s="8">
        <v>1</v>
      </c>
      <c r="S674" s="8">
        <f t="shared" si="49"/>
        <v>0</v>
      </c>
      <c r="T674" s="7"/>
      <c r="U674" s="7"/>
      <c r="V674" s="8">
        <f>COUNTIFS(Maturation!$E$3:$E$280, Density!G674, Maturation!$B$3:$B$280, Density!C674, Maturation!$C$3:$C$280, Density!D674, Maturation!$D$3:$D$280, "male")</f>
        <v>0</v>
      </c>
      <c r="W674" s="8">
        <f>COUNTIFS(Maturation!$E$3:$E$280, Density!G674, Maturation!$B$3:$B$280, Density!C674, Maturation!$C$3:$C$280, Density!D674, Maturation!$D$3:$D$280, "female")</f>
        <v>0</v>
      </c>
      <c r="X674" s="8">
        <f t="shared" si="47"/>
        <v>0</v>
      </c>
      <c r="Y674" s="8">
        <f t="shared" ref="Y674:Y737" si="50">X674+Y638</f>
        <v>3</v>
      </c>
      <c r="Z674" s="35">
        <f>(Y674/$R$566)*100</f>
        <v>75</v>
      </c>
    </row>
    <row r="675" spans="3:26" ht="15" customHeight="1" x14ac:dyDescent="0.25">
      <c r="C675" s="15" t="s">
        <v>24</v>
      </c>
      <c r="D675" s="5">
        <v>5</v>
      </c>
      <c r="E675" s="6">
        <v>19</v>
      </c>
      <c r="F675" s="6">
        <f t="shared" si="48"/>
        <v>33</v>
      </c>
      <c r="G675" s="16">
        <v>45222</v>
      </c>
      <c r="H675" s="8"/>
      <c r="I675" s="35"/>
      <c r="J675" s="35"/>
      <c r="K675" s="6"/>
      <c r="L675" s="8"/>
      <c r="M675" s="8"/>
      <c r="N675" s="35"/>
      <c r="O675" s="35"/>
      <c r="P675" s="35"/>
      <c r="Q675" s="35"/>
      <c r="R675" s="8">
        <v>3</v>
      </c>
      <c r="S675" s="8">
        <f t="shared" si="49"/>
        <v>0</v>
      </c>
      <c r="T675" s="7"/>
      <c r="U675" s="7"/>
      <c r="V675" s="8">
        <f>COUNTIFS(Maturation!$E$3:$E$280, Density!G675, Maturation!$B$3:$B$280, Density!C675, Maturation!$C$3:$C$280, Density!D675, Maturation!$D$3:$D$280, "male")</f>
        <v>1</v>
      </c>
      <c r="W675" s="8">
        <f>COUNTIFS(Maturation!$E$3:$E$280, Density!G675, Maturation!$B$3:$B$280, Density!C675, Maturation!$C$3:$C$280, Density!D675, Maturation!$D$3:$D$280, "female")</f>
        <v>0</v>
      </c>
      <c r="X675" s="8">
        <f t="shared" si="47"/>
        <v>1</v>
      </c>
      <c r="Y675" s="8">
        <f t="shared" si="50"/>
        <v>2</v>
      </c>
      <c r="Z675" s="35">
        <f>(Y675/$R$567)*100</f>
        <v>50</v>
      </c>
    </row>
    <row r="676" spans="3:26" ht="15" customHeight="1" x14ac:dyDescent="0.25">
      <c r="C676" s="15" t="s">
        <v>24</v>
      </c>
      <c r="D676" s="5">
        <v>6</v>
      </c>
      <c r="E676" s="6">
        <v>19</v>
      </c>
      <c r="F676" s="6">
        <f t="shared" si="48"/>
        <v>33</v>
      </c>
      <c r="G676" s="16">
        <v>45222</v>
      </c>
      <c r="H676" s="8"/>
      <c r="I676" s="35"/>
      <c r="J676" s="35"/>
      <c r="K676" s="6"/>
      <c r="L676" s="8"/>
      <c r="M676" s="8"/>
      <c r="N676" s="35"/>
      <c r="O676" s="35"/>
      <c r="P676" s="35"/>
      <c r="Q676" s="35"/>
      <c r="R676" s="8">
        <v>0</v>
      </c>
      <c r="S676" s="8">
        <f t="shared" si="49"/>
        <v>0</v>
      </c>
      <c r="T676" s="7"/>
      <c r="U676" s="7"/>
      <c r="V676" s="8">
        <f>COUNTIFS(Maturation!$E$3:$E$280, Density!G676, Maturation!$B$3:$B$280, Density!C676, Maturation!$C$3:$C$280, Density!D676, Maturation!$D$3:$D$280, "male")</f>
        <v>0</v>
      </c>
      <c r="W676" s="8">
        <f>COUNTIFS(Maturation!$E$3:$E$280, Density!G676, Maturation!$B$3:$B$280, Density!C676, Maturation!$C$3:$C$280, Density!D676, Maturation!$D$3:$D$280, "female")</f>
        <v>0</v>
      </c>
      <c r="X676" s="8">
        <f t="shared" si="47"/>
        <v>0</v>
      </c>
      <c r="Y676" s="8">
        <f t="shared" si="50"/>
        <v>5</v>
      </c>
      <c r="Z676" s="35">
        <f>(Y676/$R$568)*100</f>
        <v>100</v>
      </c>
    </row>
    <row r="677" spans="3:26" ht="15" customHeight="1" x14ac:dyDescent="0.25">
      <c r="C677" s="15" t="s">
        <v>24</v>
      </c>
      <c r="D677" s="5">
        <v>7</v>
      </c>
      <c r="E677" s="6">
        <v>19</v>
      </c>
      <c r="F677" s="6">
        <f t="shared" si="48"/>
        <v>33</v>
      </c>
      <c r="G677" s="16">
        <v>45222</v>
      </c>
      <c r="H677" s="8"/>
      <c r="I677" s="35"/>
      <c r="J677" s="35"/>
      <c r="K677" s="6"/>
      <c r="L677" s="8"/>
      <c r="M677" s="8"/>
      <c r="N677" s="35"/>
      <c r="O677" s="35"/>
      <c r="P677" s="35"/>
      <c r="Q677" s="35"/>
      <c r="R677" s="8">
        <v>3</v>
      </c>
      <c r="S677" s="8">
        <f t="shared" si="49"/>
        <v>0</v>
      </c>
      <c r="T677" s="7"/>
      <c r="U677" s="7"/>
      <c r="V677" s="8">
        <f>COUNTIFS(Maturation!$E$3:$E$280, Density!G677, Maturation!$B$3:$B$280, Density!C677, Maturation!$C$3:$C$280, Density!D677, Maturation!$D$3:$D$280, "male")</f>
        <v>3</v>
      </c>
      <c r="W677" s="8">
        <f>COUNTIFS(Maturation!$E$3:$E$280, Density!G677, Maturation!$B$3:$B$280, Density!C677, Maturation!$C$3:$C$280, Density!D677, Maturation!$D$3:$D$280, "female")</f>
        <v>0</v>
      </c>
      <c r="X677" s="8">
        <f t="shared" si="47"/>
        <v>3</v>
      </c>
      <c r="Y677" s="8">
        <f t="shared" si="50"/>
        <v>7</v>
      </c>
      <c r="Z677" s="35">
        <f>(Y677/$R$569)*100</f>
        <v>87.5</v>
      </c>
    </row>
    <row r="678" spans="3:26" ht="15" customHeight="1" x14ac:dyDescent="0.25">
      <c r="C678" s="15" t="s">
        <v>24</v>
      </c>
      <c r="D678" s="5">
        <v>8</v>
      </c>
      <c r="E678" s="6">
        <v>19</v>
      </c>
      <c r="F678" s="6">
        <f t="shared" si="48"/>
        <v>33</v>
      </c>
      <c r="G678" s="16">
        <v>45222</v>
      </c>
      <c r="H678" s="8"/>
      <c r="I678" s="35"/>
      <c r="J678" s="35"/>
      <c r="K678" s="6"/>
      <c r="L678" s="8"/>
      <c r="M678" s="8"/>
      <c r="N678" s="35"/>
      <c r="O678" s="35"/>
      <c r="P678" s="35"/>
      <c r="Q678" s="35"/>
      <c r="R678" s="8">
        <v>4</v>
      </c>
      <c r="S678" s="8">
        <f t="shared" si="49"/>
        <v>0</v>
      </c>
      <c r="T678" s="7"/>
      <c r="U678" s="7"/>
      <c r="V678" s="8">
        <f>COUNTIFS(Maturation!$E$3:$E$280, Density!G678, Maturation!$B$3:$B$280, Density!C678, Maturation!$C$3:$C$280, Density!D678, Maturation!$D$3:$D$280, "male")</f>
        <v>0</v>
      </c>
      <c r="W678" s="8">
        <f>COUNTIFS(Maturation!$E$3:$E$280, Density!G678, Maturation!$B$3:$B$280, Density!C678, Maturation!$C$3:$C$280, Density!D678, Maturation!$D$3:$D$280, "female")</f>
        <v>0</v>
      </c>
      <c r="X678" s="8">
        <f t="shared" si="47"/>
        <v>0</v>
      </c>
      <c r="Y678" s="8">
        <f t="shared" si="50"/>
        <v>2</v>
      </c>
      <c r="Z678" s="35">
        <f>(Y678/$R$570)*100</f>
        <v>33.333333333333329</v>
      </c>
    </row>
    <row r="679" spans="3:26" ht="15" customHeight="1" x14ac:dyDescent="0.25">
      <c r="C679" s="15" t="s">
        <v>24</v>
      </c>
      <c r="D679" s="5">
        <v>9</v>
      </c>
      <c r="E679" s="6">
        <v>19</v>
      </c>
      <c r="F679" s="6">
        <f t="shared" si="48"/>
        <v>33</v>
      </c>
      <c r="G679" s="16">
        <v>45222</v>
      </c>
      <c r="H679" s="8"/>
      <c r="I679" s="35"/>
      <c r="J679" s="35"/>
      <c r="K679" s="6"/>
      <c r="L679" s="8"/>
      <c r="M679" s="8"/>
      <c r="N679" s="35"/>
      <c r="O679" s="35"/>
      <c r="P679" s="35"/>
      <c r="Q679" s="35"/>
      <c r="R679" s="8">
        <v>1</v>
      </c>
      <c r="S679" s="8">
        <f t="shared" si="49"/>
        <v>0</v>
      </c>
      <c r="T679" s="7"/>
      <c r="U679" s="7"/>
      <c r="V679" s="8">
        <f>COUNTIFS(Maturation!$E$3:$E$280, Density!G679, Maturation!$B$3:$B$280, Density!C679, Maturation!$C$3:$C$280, Density!D679, Maturation!$D$3:$D$280, "male")</f>
        <v>0</v>
      </c>
      <c r="W679" s="8">
        <f>COUNTIFS(Maturation!$E$3:$E$280, Density!G679, Maturation!$B$3:$B$280, Density!C679, Maturation!$C$3:$C$280, Density!D679, Maturation!$D$3:$D$280, "female")</f>
        <v>0</v>
      </c>
      <c r="X679" s="8">
        <f t="shared" si="47"/>
        <v>0</v>
      </c>
      <c r="Y679" s="8">
        <f t="shared" si="50"/>
        <v>5</v>
      </c>
      <c r="Z679" s="35">
        <f>(Y679/$R$571)*100</f>
        <v>83.333333333333343</v>
      </c>
    </row>
    <row r="680" spans="3:26" ht="15" customHeight="1" x14ac:dyDescent="0.25">
      <c r="C680" s="15" t="s">
        <v>24</v>
      </c>
      <c r="D680" s="5">
        <v>10</v>
      </c>
      <c r="E680" s="6">
        <v>19</v>
      </c>
      <c r="F680" s="6">
        <f t="shared" si="48"/>
        <v>33</v>
      </c>
      <c r="G680" s="16">
        <v>45222</v>
      </c>
      <c r="H680" s="8"/>
      <c r="I680" s="35"/>
      <c r="J680" s="35"/>
      <c r="K680" s="6"/>
      <c r="L680" s="8"/>
      <c r="M680" s="8"/>
      <c r="N680" s="35"/>
      <c r="O680" s="35"/>
      <c r="P680" s="35"/>
      <c r="Q680" s="35"/>
      <c r="R680" s="8">
        <v>5</v>
      </c>
      <c r="S680" s="8">
        <f t="shared" si="49"/>
        <v>0</v>
      </c>
      <c r="T680" s="7"/>
      <c r="U680" s="7"/>
      <c r="V680" s="8">
        <f>COUNTIFS(Maturation!$E$3:$E$280, Density!G680, Maturation!$B$3:$B$280, Density!C680, Maturation!$C$3:$C$280, Density!D680, Maturation!$D$3:$D$280, "male")</f>
        <v>0</v>
      </c>
      <c r="W680" s="8">
        <f>COUNTIFS(Maturation!$E$3:$E$280, Density!G680, Maturation!$B$3:$B$280, Density!C680, Maturation!$C$3:$C$280, Density!D680, Maturation!$D$3:$D$280, "female")</f>
        <v>1</v>
      </c>
      <c r="X680" s="8">
        <f t="shared" si="47"/>
        <v>1</v>
      </c>
      <c r="Y680" s="8">
        <f t="shared" si="50"/>
        <v>2</v>
      </c>
      <c r="Z680" s="35">
        <f>(Y680/$R$572)*100</f>
        <v>28.571428571428569</v>
      </c>
    </row>
    <row r="681" spans="3:26" ht="15" customHeight="1" x14ac:dyDescent="0.25">
      <c r="C681" s="15" t="s">
        <v>25</v>
      </c>
      <c r="D681" s="5">
        <v>1</v>
      </c>
      <c r="E681" s="6">
        <v>19</v>
      </c>
      <c r="F681" s="6">
        <f t="shared" si="48"/>
        <v>33</v>
      </c>
      <c r="G681" s="16">
        <v>45222</v>
      </c>
      <c r="H681" s="8"/>
      <c r="I681" s="35"/>
      <c r="J681" s="35"/>
      <c r="K681" s="6"/>
      <c r="L681" s="6"/>
      <c r="M681" s="8"/>
      <c r="N681" s="35"/>
      <c r="O681" s="35"/>
      <c r="P681" s="35"/>
      <c r="Q681" s="35"/>
      <c r="R681" s="8">
        <v>0</v>
      </c>
      <c r="S681" s="8">
        <f t="shared" si="49"/>
        <v>0</v>
      </c>
      <c r="T681" s="7"/>
      <c r="U681" s="7"/>
      <c r="V681" s="8">
        <f>COUNTIFS(Maturation!$E$3:$E$280, Density!G681, Maturation!$B$3:$B$280, Density!C681, Maturation!$C$3:$C$280, Density!D681, Maturation!$D$3:$D$280, "male")</f>
        <v>0</v>
      </c>
      <c r="W681" s="8">
        <f>COUNTIFS(Maturation!$E$3:$E$280, Density!G681, Maturation!$B$3:$B$280, Density!C681, Maturation!$C$3:$C$280, Density!D681, Maturation!$D$3:$D$280, "female")</f>
        <v>0</v>
      </c>
      <c r="X681" s="8">
        <f t="shared" si="47"/>
        <v>0</v>
      </c>
      <c r="Y681" s="8">
        <f t="shared" si="50"/>
        <v>8</v>
      </c>
      <c r="Z681" s="35">
        <f>(Y681/$R$573)*100</f>
        <v>100</v>
      </c>
    </row>
    <row r="682" spans="3:26" ht="15" customHeight="1" x14ac:dyDescent="0.25">
      <c r="C682" s="15" t="s">
        <v>25</v>
      </c>
      <c r="D682" s="5">
        <v>2</v>
      </c>
      <c r="E682" s="6">
        <v>19</v>
      </c>
      <c r="F682" s="6">
        <f t="shared" si="48"/>
        <v>33</v>
      </c>
      <c r="G682" s="16">
        <v>45222</v>
      </c>
      <c r="H682" s="8"/>
      <c r="I682" s="35"/>
      <c r="J682" s="35"/>
      <c r="K682" s="6"/>
      <c r="L682" s="8"/>
      <c r="M682" s="8"/>
      <c r="N682" s="35"/>
      <c r="O682" s="35"/>
      <c r="P682" s="35"/>
      <c r="Q682" s="35"/>
      <c r="R682" s="8">
        <v>3</v>
      </c>
      <c r="S682" s="8">
        <f t="shared" si="49"/>
        <v>0</v>
      </c>
      <c r="T682" s="7"/>
      <c r="U682" s="7"/>
      <c r="V682" s="8">
        <f>COUNTIFS(Maturation!$E$3:$E$280, Density!G682, Maturation!$B$3:$B$280, Density!C682, Maturation!$C$3:$C$280, Density!D682, Maturation!$D$3:$D$280, "male")</f>
        <v>0</v>
      </c>
      <c r="W682" s="8">
        <f>COUNTIFS(Maturation!$E$3:$E$280, Density!G682, Maturation!$B$3:$B$280, Density!C682, Maturation!$C$3:$C$280, Density!D682, Maturation!$D$3:$D$280, "female")</f>
        <v>0</v>
      </c>
      <c r="X682" s="8">
        <f t="shared" si="47"/>
        <v>0</v>
      </c>
      <c r="Y682" s="8">
        <f t="shared" si="50"/>
        <v>6</v>
      </c>
      <c r="Z682" s="35">
        <f>(Y682/$R$574)*100</f>
        <v>60</v>
      </c>
    </row>
    <row r="683" spans="3:26" ht="15" customHeight="1" x14ac:dyDescent="0.25">
      <c r="C683" s="15" t="s">
        <v>25</v>
      </c>
      <c r="D683" s="5">
        <v>3</v>
      </c>
      <c r="E683" s="6">
        <v>19</v>
      </c>
      <c r="F683" s="6">
        <f t="shared" si="48"/>
        <v>33</v>
      </c>
      <c r="G683" s="16">
        <v>45222</v>
      </c>
      <c r="H683" s="8"/>
      <c r="I683" s="35"/>
      <c r="J683" s="35"/>
      <c r="K683" s="6"/>
      <c r="L683" s="8"/>
      <c r="M683" s="8"/>
      <c r="N683" s="35"/>
      <c r="O683" s="35"/>
      <c r="P683" s="35"/>
      <c r="Q683" s="35"/>
      <c r="R683" s="8">
        <v>2</v>
      </c>
      <c r="S683" s="8">
        <f t="shared" si="49"/>
        <v>0</v>
      </c>
      <c r="T683" s="7"/>
      <c r="U683" s="7"/>
      <c r="V683" s="8">
        <f>COUNTIFS(Maturation!$E$3:$E$280, Density!G683, Maturation!$B$3:$B$280, Density!C683, Maturation!$C$3:$C$280, Density!D683, Maturation!$D$3:$D$280, "male")</f>
        <v>1</v>
      </c>
      <c r="W683" s="8">
        <f>COUNTIFS(Maturation!$E$3:$E$280, Density!G683, Maturation!$B$3:$B$280, Density!C683, Maturation!$C$3:$C$280, Density!D683, Maturation!$D$3:$D$280, "female")</f>
        <v>0</v>
      </c>
      <c r="X683" s="8">
        <f t="shared" si="47"/>
        <v>1</v>
      </c>
      <c r="Y683" s="8">
        <f t="shared" si="50"/>
        <v>8</v>
      </c>
      <c r="Z683" s="35">
        <f>(Y683/$R$575)*100</f>
        <v>88.888888888888886</v>
      </c>
    </row>
    <row r="684" spans="3:26" ht="15" customHeight="1" x14ac:dyDescent="0.25">
      <c r="C684" s="15" t="s">
        <v>25</v>
      </c>
      <c r="D684" s="5">
        <v>4</v>
      </c>
      <c r="E684" s="6">
        <v>19</v>
      </c>
      <c r="F684" s="6">
        <f t="shared" si="48"/>
        <v>33</v>
      </c>
      <c r="G684" s="16">
        <v>45222</v>
      </c>
      <c r="H684" s="8"/>
      <c r="I684" s="35"/>
      <c r="J684" s="35"/>
      <c r="K684" s="6"/>
      <c r="L684" s="8"/>
      <c r="M684" s="8"/>
      <c r="N684" s="35"/>
      <c r="O684" s="35"/>
      <c r="P684" s="35"/>
      <c r="Q684" s="35"/>
      <c r="R684" s="8">
        <v>4</v>
      </c>
      <c r="S684" s="8">
        <f t="shared" si="49"/>
        <v>0</v>
      </c>
      <c r="T684" s="7"/>
      <c r="U684" s="7"/>
      <c r="V684" s="8">
        <f>COUNTIFS(Maturation!$E$3:$E$280, Density!G684, Maturation!$B$3:$B$280, Density!C684, Maturation!$C$3:$C$280, Density!D684, Maturation!$D$3:$D$280, "male")</f>
        <v>1</v>
      </c>
      <c r="W684" s="8">
        <f>COUNTIFS(Maturation!$E$3:$E$280, Density!G684, Maturation!$B$3:$B$280, Density!C684, Maturation!$C$3:$C$280, Density!D684, Maturation!$D$3:$D$280, "female")</f>
        <v>0</v>
      </c>
      <c r="X684" s="8">
        <f t="shared" si="47"/>
        <v>1</v>
      </c>
      <c r="Y684" s="8">
        <f t="shared" si="50"/>
        <v>5</v>
      </c>
      <c r="Z684" s="35">
        <f>(Y684/$R$576)*100</f>
        <v>55.555555555555557</v>
      </c>
    </row>
    <row r="685" spans="3:26" ht="15" customHeight="1" x14ac:dyDescent="0.25">
      <c r="C685" s="15" t="s">
        <v>25</v>
      </c>
      <c r="D685" s="5">
        <v>5</v>
      </c>
      <c r="E685" s="6">
        <v>19</v>
      </c>
      <c r="F685" s="6">
        <f t="shared" si="48"/>
        <v>33</v>
      </c>
      <c r="G685" s="16">
        <v>45222</v>
      </c>
      <c r="H685" s="8"/>
      <c r="I685" s="35"/>
      <c r="J685" s="35"/>
      <c r="K685" s="6"/>
      <c r="L685" s="8"/>
      <c r="M685" s="8"/>
      <c r="N685" s="35"/>
      <c r="O685" s="35"/>
      <c r="P685" s="35"/>
      <c r="Q685" s="35"/>
      <c r="R685" s="8">
        <v>3</v>
      </c>
      <c r="S685" s="8">
        <f t="shared" si="49"/>
        <v>0</v>
      </c>
      <c r="T685" s="7"/>
      <c r="U685" s="7"/>
      <c r="V685" s="8">
        <f>COUNTIFS(Maturation!$E$3:$E$280, Density!G685, Maturation!$B$3:$B$280, Density!C685, Maturation!$C$3:$C$280, Density!D685, Maturation!$D$3:$D$280, "male")</f>
        <v>0</v>
      </c>
      <c r="W685" s="8">
        <f>COUNTIFS(Maturation!$E$3:$E$280, Density!G685, Maturation!$B$3:$B$280, Density!C685, Maturation!$C$3:$C$280, Density!D685, Maturation!$D$3:$D$280, "female")</f>
        <v>0</v>
      </c>
      <c r="X685" s="8">
        <f t="shared" si="47"/>
        <v>0</v>
      </c>
      <c r="Y685" s="8">
        <f t="shared" si="50"/>
        <v>6</v>
      </c>
      <c r="Z685" s="35">
        <f>(Y685/$R$577)*100</f>
        <v>66.666666666666657</v>
      </c>
    </row>
    <row r="686" spans="3:26" ht="15" customHeight="1" x14ac:dyDescent="0.25">
      <c r="C686" s="15" t="s">
        <v>26</v>
      </c>
      <c r="D686" s="5">
        <v>1</v>
      </c>
      <c r="E686" s="6">
        <v>19</v>
      </c>
      <c r="F686" s="6">
        <f t="shared" si="48"/>
        <v>33</v>
      </c>
      <c r="G686" s="16">
        <v>45222</v>
      </c>
      <c r="H686" s="8"/>
      <c r="I686" s="35"/>
      <c r="J686" s="35"/>
      <c r="K686" s="6"/>
      <c r="L686" s="8"/>
      <c r="M686" s="8"/>
      <c r="N686" s="35"/>
      <c r="O686" s="35"/>
      <c r="P686" s="35"/>
      <c r="Q686" s="35"/>
      <c r="R686" s="8">
        <v>5</v>
      </c>
      <c r="S686" s="8">
        <f t="shared" si="49"/>
        <v>0</v>
      </c>
      <c r="T686" s="7"/>
      <c r="U686" s="7"/>
      <c r="V686" s="8">
        <f>COUNTIFS(Maturation!$E$3:$E$280, Density!G686, Maturation!$B$3:$B$280, Density!C686, Maturation!$C$3:$C$280, Density!D686, Maturation!$D$3:$D$280, "male")</f>
        <v>1</v>
      </c>
      <c r="W686" s="8">
        <f>COUNTIFS(Maturation!$E$3:$E$280, Density!G686, Maturation!$B$3:$B$280, Density!C686, Maturation!$C$3:$C$280, Density!D686, Maturation!$D$3:$D$280, "female")</f>
        <v>0</v>
      </c>
      <c r="X686" s="8">
        <f t="shared" si="47"/>
        <v>1</v>
      </c>
      <c r="Y686" s="8">
        <f t="shared" si="50"/>
        <v>11</v>
      </c>
      <c r="Z686" s="35">
        <f>(Y686/$R$578)*100</f>
        <v>64.705882352941174</v>
      </c>
    </row>
    <row r="687" spans="3:26" ht="15" customHeight="1" x14ac:dyDescent="0.25">
      <c r="C687" s="15" t="s">
        <v>26</v>
      </c>
      <c r="D687" s="5">
        <v>2</v>
      </c>
      <c r="E687" s="6">
        <v>19</v>
      </c>
      <c r="F687" s="6">
        <f t="shared" si="48"/>
        <v>33</v>
      </c>
      <c r="G687" s="16">
        <v>45222</v>
      </c>
      <c r="H687" s="8"/>
      <c r="I687" s="35"/>
      <c r="J687" s="35"/>
      <c r="K687" s="6"/>
      <c r="L687" s="8"/>
      <c r="M687" s="8"/>
      <c r="N687" s="35"/>
      <c r="O687" s="35"/>
      <c r="P687" s="35"/>
      <c r="Q687" s="35"/>
      <c r="R687" s="8">
        <v>8</v>
      </c>
      <c r="S687" s="8">
        <f t="shared" si="49"/>
        <v>1</v>
      </c>
      <c r="T687" s="7"/>
      <c r="U687" s="7"/>
      <c r="V687" s="8">
        <f>COUNTIFS(Maturation!$E$3:$E$280, Density!G687, Maturation!$B$3:$B$280, Density!C687, Maturation!$C$3:$C$280, Density!D687, Maturation!$D$3:$D$280, "male")</f>
        <v>2</v>
      </c>
      <c r="W687" s="8">
        <f>COUNTIFS(Maturation!$E$3:$E$280, Density!G687, Maturation!$B$3:$B$280, Density!C687, Maturation!$C$3:$C$280, Density!D687, Maturation!$D$3:$D$280, "female")</f>
        <v>1</v>
      </c>
      <c r="X687" s="8">
        <f t="shared" si="47"/>
        <v>3</v>
      </c>
      <c r="Y687" s="8">
        <f t="shared" si="50"/>
        <v>9</v>
      </c>
      <c r="Z687" s="35">
        <f>(Y687/$R$579)*100</f>
        <v>56.25</v>
      </c>
    </row>
    <row r="688" spans="3:26" ht="15" customHeight="1" x14ac:dyDescent="0.25">
      <c r="C688" s="17" t="s">
        <v>26</v>
      </c>
      <c r="D688" s="9">
        <v>3</v>
      </c>
      <c r="E688" s="11">
        <v>19</v>
      </c>
      <c r="F688" s="11">
        <f t="shared" si="48"/>
        <v>33</v>
      </c>
      <c r="G688" s="18">
        <v>45222</v>
      </c>
      <c r="H688" s="10"/>
      <c r="I688" s="36"/>
      <c r="J688" s="36"/>
      <c r="K688" s="11"/>
      <c r="L688" s="10"/>
      <c r="M688" s="10"/>
      <c r="N688" s="36"/>
      <c r="O688" s="36"/>
      <c r="P688" s="36"/>
      <c r="Q688" s="36"/>
      <c r="R688" s="10">
        <v>7</v>
      </c>
      <c r="S688" s="10">
        <f t="shared" si="49"/>
        <v>0</v>
      </c>
      <c r="T688" s="12"/>
      <c r="U688" s="12"/>
      <c r="V688" s="10">
        <f>COUNTIFS(Maturation!$E$3:$E$280, Density!G688, Maturation!$B$3:$B$280, Density!C688, Maturation!$C$3:$C$280, Density!D688, Maturation!$D$3:$D$280, "male")</f>
        <v>1</v>
      </c>
      <c r="W688" s="10">
        <f>COUNTIFS(Maturation!$E$3:$E$280, Density!G688, Maturation!$B$3:$B$280, Density!C688, Maturation!$C$3:$C$280, Density!D688, Maturation!$D$3:$D$280, "female")</f>
        <v>1</v>
      </c>
      <c r="X688" s="10">
        <f t="shared" si="47"/>
        <v>2</v>
      </c>
      <c r="Y688" s="10">
        <f t="shared" si="50"/>
        <v>8</v>
      </c>
      <c r="Z688" s="36">
        <f>(Y688/$R$580)*100</f>
        <v>57.142857142857139</v>
      </c>
    </row>
    <row r="689" spans="3:26" ht="15" customHeight="1" x14ac:dyDescent="0.25">
      <c r="C689" s="19" t="s">
        <v>17</v>
      </c>
      <c r="D689" s="20">
        <v>1</v>
      </c>
      <c r="E689" s="21">
        <v>20</v>
      </c>
      <c r="F689" s="21">
        <f t="shared" si="48"/>
        <v>34</v>
      </c>
      <c r="G689" s="22">
        <v>45223</v>
      </c>
      <c r="H689" s="21"/>
      <c r="I689" s="32"/>
      <c r="J689" s="32"/>
      <c r="K689" s="21"/>
      <c r="L689" s="21"/>
      <c r="M689" s="21"/>
      <c r="N689" s="32"/>
      <c r="O689" s="32"/>
      <c r="P689" s="32"/>
      <c r="Q689" s="32"/>
      <c r="R689" s="21">
        <v>2</v>
      </c>
      <c r="S689" s="21">
        <f t="shared" si="49"/>
        <v>0</v>
      </c>
      <c r="T689" s="29"/>
      <c r="U689" s="29"/>
      <c r="V689" s="30">
        <f>COUNTIFS(Maturation!$E$3:$E$280, Density!G689, Maturation!$B$3:$B$280, Density!C689, Maturation!$C$3:$C$280, Density!D689, Maturation!$D$3:$D$280, "male")</f>
        <v>1</v>
      </c>
      <c r="W689" s="30">
        <f>COUNTIFS(Maturation!$E$3:$E$280, Density!G689, Maturation!$B$3:$B$280, Density!C689, Maturation!$C$3:$C$280, Density!D689, Maturation!$D$3:$D$280, "female")</f>
        <v>0</v>
      </c>
      <c r="X689" s="30">
        <f t="shared" si="47"/>
        <v>1</v>
      </c>
      <c r="Y689" s="30">
        <f t="shared" si="50"/>
        <v>5</v>
      </c>
      <c r="Z689" s="33">
        <f>(Y689/$R$545)*100</f>
        <v>83.333333333333343</v>
      </c>
    </row>
    <row r="690" spans="3:26" ht="15" customHeight="1" x14ac:dyDescent="0.25">
      <c r="C690" s="19" t="s">
        <v>17</v>
      </c>
      <c r="D690" s="20">
        <v>2</v>
      </c>
      <c r="E690" s="21">
        <v>20</v>
      </c>
      <c r="F690" s="21">
        <f t="shared" si="48"/>
        <v>34</v>
      </c>
      <c r="G690" s="22">
        <v>45223</v>
      </c>
      <c r="H690" s="21"/>
      <c r="I690" s="32"/>
      <c r="J690" s="32"/>
      <c r="K690" s="21"/>
      <c r="L690" s="21"/>
      <c r="M690" s="21"/>
      <c r="N690" s="32"/>
      <c r="O690" s="32"/>
      <c r="P690" s="32"/>
      <c r="Q690" s="32"/>
      <c r="R690" s="21">
        <v>2</v>
      </c>
      <c r="S690" s="21">
        <f t="shared" si="49"/>
        <v>0</v>
      </c>
      <c r="T690" s="29"/>
      <c r="U690" s="29"/>
      <c r="V690" s="30">
        <f>COUNTIFS(Maturation!$E$3:$E$280, Density!G690, Maturation!$B$3:$B$280, Density!C690, Maturation!$C$3:$C$280, Density!D690, Maturation!$D$3:$D$280, "male")</f>
        <v>1</v>
      </c>
      <c r="W690" s="30">
        <f>COUNTIFS(Maturation!$E$3:$E$280, Density!G690, Maturation!$B$3:$B$280, Density!C690, Maturation!$C$3:$C$280, Density!D690, Maturation!$D$3:$D$280, "female")</f>
        <v>0</v>
      </c>
      <c r="X690" s="30">
        <f t="shared" si="47"/>
        <v>1</v>
      </c>
      <c r="Y690" s="30">
        <f t="shared" si="50"/>
        <v>4</v>
      </c>
      <c r="Z690" s="33">
        <f>(Y690/$R$546)*100</f>
        <v>80</v>
      </c>
    </row>
    <row r="691" spans="3:26" ht="15" customHeight="1" x14ac:dyDescent="0.25">
      <c r="C691" s="19" t="s">
        <v>17</v>
      </c>
      <c r="D691" s="20">
        <v>3</v>
      </c>
      <c r="E691" s="21">
        <v>20</v>
      </c>
      <c r="F691" s="21">
        <f t="shared" si="48"/>
        <v>34</v>
      </c>
      <c r="G691" s="22">
        <v>45223</v>
      </c>
      <c r="H691" s="21"/>
      <c r="I691" s="32"/>
      <c r="J691" s="32"/>
      <c r="K691" s="21"/>
      <c r="L691" s="21"/>
      <c r="M691" s="21"/>
      <c r="N691" s="32"/>
      <c r="O691" s="32"/>
      <c r="P691" s="32"/>
      <c r="Q691" s="32"/>
      <c r="R691" s="21">
        <v>4</v>
      </c>
      <c r="S691" s="21">
        <f t="shared" si="49"/>
        <v>0</v>
      </c>
      <c r="T691" s="29"/>
      <c r="U691" s="29"/>
      <c r="V691" s="30">
        <f>COUNTIFS(Maturation!$E$3:$E$280, Density!G691, Maturation!$B$3:$B$280, Density!C691, Maturation!$C$3:$C$280, Density!D691, Maturation!$D$3:$D$280, "male")</f>
        <v>0</v>
      </c>
      <c r="W691" s="30">
        <f>COUNTIFS(Maturation!$E$3:$E$280, Density!G691, Maturation!$B$3:$B$280, Density!C691, Maturation!$C$3:$C$280, Density!D691, Maturation!$D$3:$D$280, "female")</f>
        <v>0</v>
      </c>
      <c r="X691" s="30">
        <f t="shared" si="47"/>
        <v>0</v>
      </c>
      <c r="Y691" s="30">
        <f t="shared" si="50"/>
        <v>0</v>
      </c>
      <c r="Z691" s="33">
        <f>(Y691/$R$547)*100</f>
        <v>0</v>
      </c>
    </row>
    <row r="692" spans="3:26" ht="15" customHeight="1" x14ac:dyDescent="0.25">
      <c r="C692" s="19" t="s">
        <v>17</v>
      </c>
      <c r="D692" s="20">
        <v>4</v>
      </c>
      <c r="E692" s="21">
        <v>20</v>
      </c>
      <c r="F692" s="21">
        <f t="shared" si="48"/>
        <v>34</v>
      </c>
      <c r="G692" s="22">
        <v>45223</v>
      </c>
      <c r="H692" s="21"/>
      <c r="I692" s="32"/>
      <c r="J692" s="32"/>
      <c r="K692" s="21"/>
      <c r="L692" s="21"/>
      <c r="M692" s="21"/>
      <c r="N692" s="32"/>
      <c r="O692" s="32"/>
      <c r="P692" s="32"/>
      <c r="Q692" s="32"/>
      <c r="R692" s="21">
        <v>1</v>
      </c>
      <c r="S692" s="21">
        <f t="shared" si="49"/>
        <v>1</v>
      </c>
      <c r="T692" s="29"/>
      <c r="U692" s="29"/>
      <c r="V692" s="30">
        <f>COUNTIFS(Maturation!$E$3:$E$280, Density!G692, Maturation!$B$3:$B$280, Density!C692, Maturation!$C$3:$C$280, Density!D692, Maturation!$D$3:$D$280, "male")</f>
        <v>0</v>
      </c>
      <c r="W692" s="30">
        <f>COUNTIFS(Maturation!$E$3:$E$280, Density!G692, Maturation!$B$3:$B$280, Density!C692, Maturation!$C$3:$C$280, Density!D692, Maturation!$D$3:$D$280, "female")</f>
        <v>0</v>
      </c>
      <c r="X692" s="30">
        <f t="shared" si="47"/>
        <v>0</v>
      </c>
      <c r="Y692" s="30">
        <f t="shared" si="50"/>
        <v>2</v>
      </c>
      <c r="Z692" s="33">
        <f>(Y692/$R$548)*100</f>
        <v>50</v>
      </c>
    </row>
    <row r="693" spans="3:26" ht="15" customHeight="1" x14ac:dyDescent="0.25">
      <c r="C693" s="19" t="s">
        <v>17</v>
      </c>
      <c r="D693" s="20">
        <v>5</v>
      </c>
      <c r="E693" s="21">
        <v>20</v>
      </c>
      <c r="F693" s="21">
        <f t="shared" si="48"/>
        <v>34</v>
      </c>
      <c r="G693" s="22">
        <v>45223</v>
      </c>
      <c r="H693" s="21"/>
      <c r="I693" s="32"/>
      <c r="J693" s="32"/>
      <c r="K693" s="21"/>
      <c r="L693" s="21"/>
      <c r="M693" s="21"/>
      <c r="N693" s="32"/>
      <c r="O693" s="32"/>
      <c r="P693" s="32"/>
      <c r="Q693" s="32"/>
      <c r="R693" s="21">
        <v>2</v>
      </c>
      <c r="S693" s="21">
        <f t="shared" si="49"/>
        <v>0</v>
      </c>
      <c r="T693" s="29"/>
      <c r="U693" s="29"/>
      <c r="V693" s="30">
        <f>COUNTIFS(Maturation!$E$3:$E$280, Density!G693, Maturation!$B$3:$B$280, Density!C693, Maturation!$C$3:$C$280, Density!D693, Maturation!$D$3:$D$280, "male")</f>
        <v>1</v>
      </c>
      <c r="W693" s="30">
        <f>COUNTIFS(Maturation!$E$3:$E$280, Density!G693, Maturation!$B$3:$B$280, Density!C693, Maturation!$C$3:$C$280, Density!D693, Maturation!$D$3:$D$280, "female")</f>
        <v>0</v>
      </c>
      <c r="X693" s="30">
        <f t="shared" si="47"/>
        <v>1</v>
      </c>
      <c r="Y693" s="30">
        <f t="shared" si="50"/>
        <v>4</v>
      </c>
      <c r="Z693" s="33">
        <f>(Y693/$R$549)*100</f>
        <v>80</v>
      </c>
    </row>
    <row r="694" spans="3:26" ht="15" customHeight="1" x14ac:dyDescent="0.25">
      <c r="C694" s="19" t="s">
        <v>17</v>
      </c>
      <c r="D694" s="20">
        <v>6</v>
      </c>
      <c r="E694" s="21">
        <v>20</v>
      </c>
      <c r="F694" s="21">
        <f t="shared" si="48"/>
        <v>34</v>
      </c>
      <c r="G694" s="22">
        <v>45223</v>
      </c>
      <c r="H694" s="21"/>
      <c r="I694" s="32"/>
      <c r="J694" s="32"/>
      <c r="K694" s="21"/>
      <c r="L694" s="21"/>
      <c r="M694" s="21"/>
      <c r="N694" s="32"/>
      <c r="O694" s="32"/>
      <c r="P694" s="32"/>
      <c r="Q694" s="32"/>
      <c r="R694" s="21">
        <v>4</v>
      </c>
      <c r="S694" s="21">
        <f t="shared" si="49"/>
        <v>0</v>
      </c>
      <c r="T694" s="29"/>
      <c r="U694" s="29"/>
      <c r="V694" s="30">
        <f>COUNTIFS(Maturation!$E$3:$E$280, Density!G694, Maturation!$B$3:$B$280, Density!C694, Maturation!$C$3:$C$280, Density!D694, Maturation!$D$3:$D$280, "male")</f>
        <v>2</v>
      </c>
      <c r="W694" s="30">
        <f>COUNTIFS(Maturation!$E$3:$E$280, Density!G694, Maturation!$B$3:$B$280, Density!C694, Maturation!$C$3:$C$280, Density!D694, Maturation!$D$3:$D$280, "female")</f>
        <v>0</v>
      </c>
      <c r="X694" s="30">
        <f t="shared" si="47"/>
        <v>2</v>
      </c>
      <c r="Y694" s="30">
        <f t="shared" si="50"/>
        <v>5</v>
      </c>
      <c r="Z694" s="33">
        <f>(Y694/$R$550)*100</f>
        <v>71.428571428571431</v>
      </c>
    </row>
    <row r="695" spans="3:26" ht="15" customHeight="1" x14ac:dyDescent="0.25">
      <c r="C695" s="19" t="s">
        <v>17</v>
      </c>
      <c r="D695" s="20">
        <v>7</v>
      </c>
      <c r="E695" s="21">
        <v>20</v>
      </c>
      <c r="F695" s="21">
        <f t="shared" si="48"/>
        <v>34</v>
      </c>
      <c r="G695" s="22">
        <v>45223</v>
      </c>
      <c r="H695" s="21"/>
      <c r="I695" s="32"/>
      <c r="J695" s="32"/>
      <c r="K695" s="21"/>
      <c r="L695" s="21"/>
      <c r="M695" s="21"/>
      <c r="N695" s="32"/>
      <c r="O695" s="32"/>
      <c r="P695" s="32"/>
      <c r="Q695" s="32"/>
      <c r="R695" s="21">
        <v>3</v>
      </c>
      <c r="S695" s="21">
        <f t="shared" si="49"/>
        <v>0</v>
      </c>
      <c r="T695" s="29"/>
      <c r="U695" s="29"/>
      <c r="V695" s="30">
        <f>COUNTIFS(Maturation!$E$3:$E$280, Density!G695, Maturation!$B$3:$B$280, Density!C695, Maturation!$C$3:$C$280, Density!D695, Maturation!$D$3:$D$280, "male")</f>
        <v>1</v>
      </c>
      <c r="W695" s="30">
        <f>COUNTIFS(Maturation!$E$3:$E$280, Density!G695, Maturation!$B$3:$B$280, Density!C695, Maturation!$C$3:$C$280, Density!D695, Maturation!$D$3:$D$280, "female")</f>
        <v>0</v>
      </c>
      <c r="X695" s="30">
        <f t="shared" si="47"/>
        <v>1</v>
      </c>
      <c r="Y695" s="30">
        <f t="shared" si="50"/>
        <v>4</v>
      </c>
      <c r="Z695" s="33">
        <f>(Y695/$R$551)*100</f>
        <v>66.666666666666657</v>
      </c>
    </row>
    <row r="696" spans="3:26" ht="15" customHeight="1" x14ac:dyDescent="0.25">
      <c r="C696" s="19" t="s">
        <v>17</v>
      </c>
      <c r="D696" s="20">
        <v>8</v>
      </c>
      <c r="E696" s="21">
        <v>20</v>
      </c>
      <c r="F696" s="21">
        <f t="shared" si="48"/>
        <v>34</v>
      </c>
      <c r="G696" s="22">
        <v>45223</v>
      </c>
      <c r="H696" s="21"/>
      <c r="I696" s="33"/>
      <c r="J696" s="33"/>
      <c r="K696" s="21"/>
      <c r="L696" s="21"/>
      <c r="M696" s="21"/>
      <c r="N696" s="32"/>
      <c r="O696" s="32"/>
      <c r="P696" s="32"/>
      <c r="Q696" s="32"/>
      <c r="R696" s="21">
        <v>3</v>
      </c>
      <c r="S696" s="21">
        <f t="shared" si="49"/>
        <v>0</v>
      </c>
      <c r="T696" s="29"/>
      <c r="U696" s="29"/>
      <c r="V696" s="30">
        <f>COUNTIFS(Maturation!$E$3:$E$280, Density!G696, Maturation!$B$3:$B$280, Density!C696, Maturation!$C$3:$C$280, Density!D696, Maturation!$D$3:$D$280, "male")</f>
        <v>0</v>
      </c>
      <c r="W696" s="30">
        <f>COUNTIFS(Maturation!$E$3:$E$280, Density!G696, Maturation!$B$3:$B$280, Density!C696, Maturation!$C$3:$C$280, Density!D696, Maturation!$D$3:$D$280, "female")</f>
        <v>1</v>
      </c>
      <c r="X696" s="30">
        <f t="shared" si="47"/>
        <v>1</v>
      </c>
      <c r="Y696" s="30">
        <f t="shared" si="50"/>
        <v>3</v>
      </c>
      <c r="Z696" s="33">
        <f>(Y696/$R$552)*100</f>
        <v>60</v>
      </c>
    </row>
    <row r="697" spans="3:26" ht="15" customHeight="1" x14ac:dyDescent="0.25">
      <c r="C697" s="19" t="s">
        <v>17</v>
      </c>
      <c r="D697" s="20">
        <v>9</v>
      </c>
      <c r="E697" s="21">
        <v>20</v>
      </c>
      <c r="F697" s="21">
        <f t="shared" si="48"/>
        <v>34</v>
      </c>
      <c r="G697" s="22">
        <v>45223</v>
      </c>
      <c r="H697" s="21"/>
      <c r="I697" s="33"/>
      <c r="J697" s="33"/>
      <c r="K697" s="21"/>
      <c r="L697" s="21"/>
      <c r="M697" s="21"/>
      <c r="N697" s="32"/>
      <c r="O697" s="32"/>
      <c r="P697" s="32"/>
      <c r="Q697" s="32"/>
      <c r="R697" s="21">
        <v>1</v>
      </c>
      <c r="S697" s="21">
        <f t="shared" si="49"/>
        <v>0</v>
      </c>
      <c r="T697" s="29"/>
      <c r="U697" s="29"/>
      <c r="V697" s="30">
        <f>COUNTIFS(Maturation!$E$3:$E$280, Density!G697, Maturation!$B$3:$B$280, Density!C697, Maturation!$C$3:$C$280, Density!D697, Maturation!$D$3:$D$280, "male")</f>
        <v>0</v>
      </c>
      <c r="W697" s="30">
        <f>COUNTIFS(Maturation!$E$3:$E$280, Density!G697, Maturation!$B$3:$B$280, Density!C697, Maturation!$C$3:$C$280, Density!D697, Maturation!$D$3:$D$280, "female")</f>
        <v>0</v>
      </c>
      <c r="X697" s="30">
        <f t="shared" si="47"/>
        <v>0</v>
      </c>
      <c r="Y697" s="30">
        <f t="shared" si="50"/>
        <v>6</v>
      </c>
      <c r="Z697" s="33">
        <f>(Y697/$R$553)*100</f>
        <v>85.714285714285708</v>
      </c>
    </row>
    <row r="698" spans="3:26" ht="15" customHeight="1" x14ac:dyDescent="0.25">
      <c r="C698" s="19" t="s">
        <v>17</v>
      </c>
      <c r="D698" s="20">
        <v>10</v>
      </c>
      <c r="E698" s="21">
        <v>20</v>
      </c>
      <c r="F698" s="21">
        <f t="shared" si="48"/>
        <v>34</v>
      </c>
      <c r="G698" s="22">
        <v>45223</v>
      </c>
      <c r="H698" s="21"/>
      <c r="I698" s="33"/>
      <c r="J698" s="33"/>
      <c r="K698" s="21"/>
      <c r="L698" s="21"/>
      <c r="M698" s="21"/>
      <c r="N698" s="32"/>
      <c r="O698" s="32"/>
      <c r="P698" s="32"/>
      <c r="Q698" s="32"/>
      <c r="R698" s="21">
        <v>3</v>
      </c>
      <c r="S698" s="21">
        <f t="shared" si="49"/>
        <v>0</v>
      </c>
      <c r="T698" s="29"/>
      <c r="U698" s="29"/>
      <c r="V698" s="30">
        <f>COUNTIFS(Maturation!$E$3:$E$280, Density!G698, Maturation!$B$3:$B$280, Density!C698, Maturation!$C$3:$C$280, Density!D698, Maturation!$D$3:$D$280, "male")</f>
        <v>1</v>
      </c>
      <c r="W698" s="30">
        <f>COUNTIFS(Maturation!$E$3:$E$280, Density!G698, Maturation!$B$3:$B$280, Density!C698, Maturation!$C$3:$C$280, Density!D698, Maturation!$D$3:$D$280, "female")</f>
        <v>0</v>
      </c>
      <c r="X698" s="30">
        <f t="shared" si="47"/>
        <v>1</v>
      </c>
      <c r="Y698" s="30">
        <f t="shared" si="50"/>
        <v>4</v>
      </c>
      <c r="Z698" s="33">
        <f>(Y698/$R$554)*100</f>
        <v>66.666666666666657</v>
      </c>
    </row>
    <row r="699" spans="3:26" ht="15" customHeight="1" x14ac:dyDescent="0.25">
      <c r="C699" s="19" t="s">
        <v>18</v>
      </c>
      <c r="D699" s="20">
        <v>1</v>
      </c>
      <c r="E699" s="21">
        <v>20</v>
      </c>
      <c r="F699" s="21">
        <f t="shared" si="48"/>
        <v>34</v>
      </c>
      <c r="G699" s="22">
        <v>45223</v>
      </c>
      <c r="H699" s="21"/>
      <c r="I699" s="33"/>
      <c r="J699" s="33"/>
      <c r="K699" s="21"/>
      <c r="L699" s="21"/>
      <c r="M699" s="21"/>
      <c r="N699" s="32"/>
      <c r="O699" s="32"/>
      <c r="P699" s="32"/>
      <c r="Q699" s="32"/>
      <c r="R699" s="21">
        <v>4</v>
      </c>
      <c r="S699" s="21">
        <f t="shared" si="49"/>
        <v>0</v>
      </c>
      <c r="T699" s="29"/>
      <c r="U699" s="29"/>
      <c r="V699" s="30">
        <f>COUNTIFS(Maturation!$E$3:$E$280, Density!G699, Maturation!$B$3:$B$280, Density!C699, Maturation!$C$3:$C$280, Density!D699, Maturation!$D$3:$D$280, "male")</f>
        <v>0</v>
      </c>
      <c r="W699" s="30">
        <f>COUNTIFS(Maturation!$E$3:$E$280, Density!G699, Maturation!$B$3:$B$280, Density!C699, Maturation!$C$3:$C$280, Density!D699, Maturation!$D$3:$D$280, "female")</f>
        <v>0</v>
      </c>
      <c r="X699" s="30">
        <f t="shared" si="47"/>
        <v>0</v>
      </c>
      <c r="Y699" s="30">
        <f t="shared" si="50"/>
        <v>4</v>
      </c>
      <c r="Z699" s="33">
        <f>(Y699/$R$555)*100</f>
        <v>50</v>
      </c>
    </row>
    <row r="700" spans="3:26" ht="15" customHeight="1" x14ac:dyDescent="0.25">
      <c r="C700" s="19" t="s">
        <v>18</v>
      </c>
      <c r="D700" s="20">
        <v>2</v>
      </c>
      <c r="E700" s="21">
        <v>20</v>
      </c>
      <c r="F700" s="21">
        <f t="shared" si="48"/>
        <v>34</v>
      </c>
      <c r="G700" s="22">
        <v>45223</v>
      </c>
      <c r="H700" s="21"/>
      <c r="I700" s="33"/>
      <c r="J700" s="33"/>
      <c r="K700" s="21"/>
      <c r="L700" s="21"/>
      <c r="M700" s="21"/>
      <c r="N700" s="32"/>
      <c r="O700" s="32"/>
      <c r="P700" s="32"/>
      <c r="Q700" s="32"/>
      <c r="R700" s="21">
        <v>1</v>
      </c>
      <c r="S700" s="21">
        <f t="shared" si="49"/>
        <v>0</v>
      </c>
      <c r="T700" s="29"/>
      <c r="U700" s="29"/>
      <c r="V700" s="30">
        <f>COUNTIFS(Maturation!$E$3:$E$280, Density!G700, Maturation!$B$3:$B$280, Density!C700, Maturation!$C$3:$C$280, Density!D700, Maturation!$D$3:$D$280, "male")</f>
        <v>0</v>
      </c>
      <c r="W700" s="30">
        <f>COUNTIFS(Maturation!$E$3:$E$280, Density!G700, Maturation!$B$3:$B$280, Density!C700, Maturation!$C$3:$C$280, Density!D700, Maturation!$D$3:$D$280, "female")</f>
        <v>0</v>
      </c>
      <c r="X700" s="30">
        <f t="shared" si="47"/>
        <v>0</v>
      </c>
      <c r="Y700" s="30">
        <f t="shared" si="50"/>
        <v>6</v>
      </c>
      <c r="Z700" s="33">
        <f>(Y700/$R$556)*100</f>
        <v>75</v>
      </c>
    </row>
    <row r="701" spans="3:26" ht="15" customHeight="1" x14ac:dyDescent="0.25">
      <c r="C701" s="19" t="s">
        <v>18</v>
      </c>
      <c r="D701" s="20">
        <v>3</v>
      </c>
      <c r="E701" s="21">
        <v>20</v>
      </c>
      <c r="F701" s="21">
        <f t="shared" si="48"/>
        <v>34</v>
      </c>
      <c r="G701" s="22">
        <v>45223</v>
      </c>
      <c r="H701" s="30"/>
      <c r="I701" s="33"/>
      <c r="J701" s="33"/>
      <c r="K701" s="21"/>
      <c r="L701" s="30"/>
      <c r="M701" s="30"/>
      <c r="N701" s="33"/>
      <c r="O701" s="33"/>
      <c r="P701" s="33"/>
      <c r="Q701" s="33"/>
      <c r="R701" s="30">
        <v>9</v>
      </c>
      <c r="S701" s="30">
        <f t="shared" si="49"/>
        <v>1</v>
      </c>
      <c r="T701" s="29"/>
      <c r="U701" s="29"/>
      <c r="V701" s="30">
        <f>COUNTIFS(Maturation!$E$3:$E$280, Density!G701, Maturation!$B$3:$B$280, Density!C701, Maturation!$C$3:$C$280, Density!D701, Maturation!$D$3:$D$280, "male")</f>
        <v>0</v>
      </c>
      <c r="W701" s="30">
        <f>COUNTIFS(Maturation!$E$3:$E$280, Density!G701, Maturation!$B$3:$B$280, Density!C701, Maturation!$C$3:$C$280, Density!D701, Maturation!$D$3:$D$280, "female")</f>
        <v>2</v>
      </c>
      <c r="X701" s="30">
        <f t="shared" si="47"/>
        <v>2</v>
      </c>
      <c r="Y701" s="30">
        <f t="shared" si="50"/>
        <v>4</v>
      </c>
      <c r="Z701" s="33">
        <f>(Y701/$R$557)*100</f>
        <v>33.333333333333329</v>
      </c>
    </row>
    <row r="702" spans="3:26" ht="15" customHeight="1" x14ac:dyDescent="0.25">
      <c r="C702" s="19" t="s">
        <v>18</v>
      </c>
      <c r="D702" s="20">
        <v>4</v>
      </c>
      <c r="E702" s="21">
        <v>20</v>
      </c>
      <c r="F702" s="21">
        <f t="shared" si="48"/>
        <v>34</v>
      </c>
      <c r="G702" s="22">
        <v>45223</v>
      </c>
      <c r="H702" s="30"/>
      <c r="I702" s="33"/>
      <c r="J702" s="33"/>
      <c r="K702" s="21"/>
      <c r="L702" s="30"/>
      <c r="M702" s="30"/>
      <c r="N702" s="33"/>
      <c r="O702" s="33"/>
      <c r="P702" s="33"/>
      <c r="Q702" s="33"/>
      <c r="R702" s="30">
        <v>6</v>
      </c>
      <c r="S702" s="30">
        <f t="shared" si="49"/>
        <v>0</v>
      </c>
      <c r="T702" s="29"/>
      <c r="U702" s="29"/>
      <c r="V702" s="30">
        <f>COUNTIFS(Maturation!$E$3:$E$280, Density!G702, Maturation!$B$3:$B$280, Density!C702, Maturation!$C$3:$C$280, Density!D702, Maturation!$D$3:$D$280, "male")</f>
        <v>0</v>
      </c>
      <c r="W702" s="30">
        <f>COUNTIFS(Maturation!$E$3:$E$280, Density!G702, Maturation!$B$3:$B$280, Density!C702, Maturation!$C$3:$C$280, Density!D702, Maturation!$D$3:$D$280, "female")</f>
        <v>1</v>
      </c>
      <c r="X702" s="30">
        <f t="shared" ref="X702:X765" si="51">SUM(V702:W702)</f>
        <v>1</v>
      </c>
      <c r="Y702" s="30">
        <f t="shared" si="50"/>
        <v>6</v>
      </c>
      <c r="Z702" s="33">
        <f>(Y702/$R$558)*100</f>
        <v>54.54545454545454</v>
      </c>
    </row>
    <row r="703" spans="3:26" ht="15" customHeight="1" x14ac:dyDescent="0.25">
      <c r="C703" s="19" t="s">
        <v>18</v>
      </c>
      <c r="D703" s="20">
        <v>5</v>
      </c>
      <c r="E703" s="21">
        <v>20</v>
      </c>
      <c r="F703" s="21">
        <f t="shared" si="48"/>
        <v>34</v>
      </c>
      <c r="G703" s="22">
        <v>45223</v>
      </c>
      <c r="H703" s="30"/>
      <c r="I703" s="33"/>
      <c r="J703" s="33"/>
      <c r="K703" s="21"/>
      <c r="L703" s="30"/>
      <c r="M703" s="30"/>
      <c r="N703" s="33"/>
      <c r="O703" s="33"/>
      <c r="P703" s="33"/>
      <c r="Q703" s="33"/>
      <c r="R703" s="30">
        <v>5</v>
      </c>
      <c r="S703" s="30">
        <f t="shared" si="49"/>
        <v>0</v>
      </c>
      <c r="T703" s="29"/>
      <c r="U703" s="29"/>
      <c r="V703" s="30">
        <f>COUNTIFS(Maturation!$E$3:$E$280, Density!G703, Maturation!$B$3:$B$280, Density!C703, Maturation!$C$3:$C$280, Density!D703, Maturation!$D$3:$D$280, "male")</f>
        <v>3</v>
      </c>
      <c r="W703" s="30">
        <f>COUNTIFS(Maturation!$E$3:$E$280, Density!G703, Maturation!$B$3:$B$280, Density!C703, Maturation!$C$3:$C$280, Density!D703, Maturation!$D$3:$D$280, "female")</f>
        <v>0</v>
      </c>
      <c r="X703" s="30">
        <f t="shared" si="51"/>
        <v>3</v>
      </c>
      <c r="Y703" s="30">
        <f t="shared" si="50"/>
        <v>8</v>
      </c>
      <c r="Z703" s="33">
        <f>(Y703/$R$559)*100</f>
        <v>72.727272727272734</v>
      </c>
    </row>
    <row r="704" spans="3:26" ht="15" customHeight="1" x14ac:dyDescent="0.25">
      <c r="C704" s="19" t="s">
        <v>20</v>
      </c>
      <c r="D704" s="20">
        <v>1</v>
      </c>
      <c r="E704" s="21">
        <v>20</v>
      </c>
      <c r="F704" s="21">
        <f t="shared" si="48"/>
        <v>34</v>
      </c>
      <c r="G704" s="22">
        <v>45223</v>
      </c>
      <c r="H704" s="30"/>
      <c r="I704" s="33"/>
      <c r="J704" s="33"/>
      <c r="K704" s="21"/>
      <c r="L704" s="30"/>
      <c r="M704" s="30"/>
      <c r="N704" s="33"/>
      <c r="O704" s="33"/>
      <c r="P704" s="33"/>
      <c r="Q704" s="33"/>
      <c r="R704" s="30">
        <v>6</v>
      </c>
      <c r="S704" s="30">
        <f t="shared" si="49"/>
        <v>1</v>
      </c>
      <c r="T704" s="29"/>
      <c r="U704" s="29"/>
      <c r="V704" s="30">
        <f>COUNTIFS(Maturation!$E$3:$E$280, Density!G704, Maturation!$B$3:$B$280, Density!C704, Maturation!$C$3:$C$280, Density!D704, Maturation!$D$3:$D$280, "male")</f>
        <v>3</v>
      </c>
      <c r="W704" s="30">
        <f>COUNTIFS(Maturation!$E$3:$E$280, Density!G704, Maturation!$B$3:$B$280, Density!C704, Maturation!$C$3:$C$280, Density!D704, Maturation!$D$3:$D$280, "female")</f>
        <v>0</v>
      </c>
      <c r="X704" s="30">
        <f t="shared" si="51"/>
        <v>3</v>
      </c>
      <c r="Y704" s="30">
        <f t="shared" si="50"/>
        <v>7</v>
      </c>
      <c r="Z704" s="33">
        <f>(Y704/$R$560)*100</f>
        <v>63.636363636363633</v>
      </c>
    </row>
    <row r="705" spans="3:26" ht="15" customHeight="1" x14ac:dyDescent="0.25">
      <c r="C705" s="19" t="s">
        <v>20</v>
      </c>
      <c r="D705" s="20">
        <v>2</v>
      </c>
      <c r="E705" s="21">
        <v>20</v>
      </c>
      <c r="F705" s="21">
        <f t="shared" si="48"/>
        <v>34</v>
      </c>
      <c r="G705" s="22">
        <v>45223</v>
      </c>
      <c r="H705" s="30"/>
      <c r="I705" s="33"/>
      <c r="J705" s="33"/>
      <c r="K705" s="21"/>
      <c r="L705" s="30"/>
      <c r="M705" s="30"/>
      <c r="N705" s="33"/>
      <c r="O705" s="33"/>
      <c r="P705" s="33"/>
      <c r="Q705" s="33"/>
      <c r="R705" s="30">
        <v>11</v>
      </c>
      <c r="S705" s="30">
        <f t="shared" si="49"/>
        <v>1</v>
      </c>
      <c r="T705" s="29"/>
      <c r="U705" s="29"/>
      <c r="V705" s="30">
        <f>COUNTIFS(Maturation!$E$3:$E$280, Density!G705, Maturation!$B$3:$B$280, Density!C705, Maturation!$C$3:$C$280, Density!D705, Maturation!$D$3:$D$280, "male")</f>
        <v>2</v>
      </c>
      <c r="W705" s="30">
        <f>COUNTIFS(Maturation!$E$3:$E$280, Density!G705, Maturation!$B$3:$B$280, Density!C705, Maturation!$C$3:$C$280, Density!D705, Maturation!$D$3:$D$280, "female")</f>
        <v>0</v>
      </c>
      <c r="X705" s="30">
        <f t="shared" si="51"/>
        <v>2</v>
      </c>
      <c r="Y705" s="30">
        <f t="shared" si="50"/>
        <v>8</v>
      </c>
      <c r="Z705" s="33">
        <f>(Y705/$R$561)*100</f>
        <v>42.105263157894733</v>
      </c>
    </row>
    <row r="706" spans="3:26" ht="15" customHeight="1" x14ac:dyDescent="0.25">
      <c r="C706" s="19" t="s">
        <v>20</v>
      </c>
      <c r="D706" s="20">
        <v>3</v>
      </c>
      <c r="E706" s="21">
        <v>20</v>
      </c>
      <c r="F706" s="21">
        <f t="shared" si="48"/>
        <v>34</v>
      </c>
      <c r="G706" s="22">
        <v>45223</v>
      </c>
      <c r="H706" s="30"/>
      <c r="I706" s="33"/>
      <c r="J706" s="33"/>
      <c r="K706" s="21"/>
      <c r="L706" s="30"/>
      <c r="M706" s="30"/>
      <c r="N706" s="33"/>
      <c r="O706" s="33"/>
      <c r="P706" s="33"/>
      <c r="Q706" s="33"/>
      <c r="R706" s="30">
        <v>4</v>
      </c>
      <c r="S706" s="30">
        <f t="shared" si="49"/>
        <v>0</v>
      </c>
      <c r="T706" s="29"/>
      <c r="U706" s="29"/>
      <c r="V706" s="30">
        <f>COUNTIFS(Maturation!$E$3:$E$280, Density!G706, Maturation!$B$3:$B$280, Density!C706, Maturation!$C$3:$C$280, Density!D706, Maturation!$D$3:$D$280, "male")</f>
        <v>1</v>
      </c>
      <c r="W706" s="30">
        <f>COUNTIFS(Maturation!$E$3:$E$280, Density!G706, Maturation!$B$3:$B$280, Density!C706, Maturation!$C$3:$C$280, Density!D706, Maturation!$D$3:$D$280, "female")</f>
        <v>0</v>
      </c>
      <c r="X706" s="30">
        <f t="shared" si="51"/>
        <v>1</v>
      </c>
      <c r="Y706" s="30">
        <f t="shared" si="50"/>
        <v>10</v>
      </c>
      <c r="Z706" s="33">
        <f>(Y706/$R$562)*100</f>
        <v>71.428571428571431</v>
      </c>
    </row>
    <row r="707" spans="3:26" ht="15" customHeight="1" x14ac:dyDescent="0.25">
      <c r="C707" s="23" t="s">
        <v>24</v>
      </c>
      <c r="D707" s="24">
        <v>1</v>
      </c>
      <c r="E707" s="25">
        <v>20</v>
      </c>
      <c r="F707" s="25">
        <f t="shared" si="48"/>
        <v>34</v>
      </c>
      <c r="G707" s="26">
        <v>45223</v>
      </c>
      <c r="H707" s="27"/>
      <c r="I707" s="34"/>
      <c r="J707" s="34"/>
      <c r="K707" s="27"/>
      <c r="L707" s="27"/>
      <c r="M707" s="27"/>
      <c r="N707" s="34"/>
      <c r="O707" s="34"/>
      <c r="P707" s="34"/>
      <c r="Q707" s="34"/>
      <c r="R707" s="27">
        <v>0</v>
      </c>
      <c r="S707" s="27">
        <f t="shared" si="49"/>
        <v>0</v>
      </c>
      <c r="T707" s="28"/>
      <c r="U707" s="28"/>
      <c r="V707" s="27">
        <f>COUNTIFS(Maturation!$E$3:$E$280, Density!G707, Maturation!$B$3:$B$280, Density!C707, Maturation!$C$3:$C$280, Density!D707, Maturation!$D$3:$D$280, "male")</f>
        <v>0</v>
      </c>
      <c r="W707" s="27">
        <f>COUNTIFS(Maturation!$E$3:$E$280, Density!G707, Maturation!$B$3:$B$280, Density!C707, Maturation!$C$3:$C$280, Density!D707, Maturation!$D$3:$D$280, "female")</f>
        <v>0</v>
      </c>
      <c r="X707" s="27">
        <f t="shared" si="51"/>
        <v>0</v>
      </c>
      <c r="Y707" s="27">
        <f t="shared" si="50"/>
        <v>5</v>
      </c>
      <c r="Z707" s="34">
        <f>(Y707/$R$563)*100</f>
        <v>83.333333333333343</v>
      </c>
    </row>
    <row r="708" spans="3:26" ht="15" customHeight="1" x14ac:dyDescent="0.25">
      <c r="C708" s="15" t="s">
        <v>24</v>
      </c>
      <c r="D708" s="5">
        <v>2</v>
      </c>
      <c r="E708" s="6">
        <v>20</v>
      </c>
      <c r="F708" s="6">
        <f t="shared" si="48"/>
        <v>34</v>
      </c>
      <c r="G708" s="16">
        <v>45223</v>
      </c>
      <c r="H708" s="8"/>
      <c r="I708" s="35"/>
      <c r="J708" s="35"/>
      <c r="K708" s="6"/>
      <c r="L708" s="8"/>
      <c r="M708" s="8"/>
      <c r="N708" s="35"/>
      <c r="O708" s="35"/>
      <c r="P708" s="35"/>
      <c r="Q708" s="35"/>
      <c r="R708" s="8">
        <v>0</v>
      </c>
      <c r="S708" s="8">
        <f t="shared" si="49"/>
        <v>0</v>
      </c>
      <c r="T708" s="7"/>
      <c r="U708" s="7"/>
      <c r="V708" s="8">
        <f>COUNTIFS(Maturation!$E$3:$E$280, Density!G708, Maturation!$B$3:$B$280, Density!C708, Maturation!$C$3:$C$280, Density!D708, Maturation!$D$3:$D$280, "male")</f>
        <v>0</v>
      </c>
      <c r="W708" s="8">
        <f>COUNTIFS(Maturation!$E$3:$E$280, Density!G708, Maturation!$B$3:$B$280, Density!C708, Maturation!$C$3:$C$280, Density!D708, Maturation!$D$3:$D$280, "female")</f>
        <v>0</v>
      </c>
      <c r="X708" s="8">
        <f t="shared" si="51"/>
        <v>0</v>
      </c>
      <c r="Y708" s="8">
        <f t="shared" si="50"/>
        <v>7</v>
      </c>
      <c r="Z708" s="35">
        <f>(Y708/$R$564)*100</f>
        <v>100</v>
      </c>
    </row>
    <row r="709" spans="3:26" ht="15" customHeight="1" x14ac:dyDescent="0.25">
      <c r="C709" s="15" t="s">
        <v>24</v>
      </c>
      <c r="D709" s="5">
        <v>3</v>
      </c>
      <c r="E709" s="6">
        <v>20</v>
      </c>
      <c r="F709" s="6">
        <f t="shared" si="48"/>
        <v>34</v>
      </c>
      <c r="G709" s="16">
        <v>45223</v>
      </c>
      <c r="H709" s="8"/>
      <c r="I709" s="35"/>
      <c r="J709" s="35"/>
      <c r="K709" s="6"/>
      <c r="L709" s="8"/>
      <c r="M709" s="8"/>
      <c r="N709" s="35"/>
      <c r="O709" s="35"/>
      <c r="P709" s="35"/>
      <c r="Q709" s="35"/>
      <c r="R709" s="8">
        <v>0</v>
      </c>
      <c r="S709" s="8">
        <f t="shared" si="49"/>
        <v>0</v>
      </c>
      <c r="T709" s="7"/>
      <c r="U709" s="7"/>
      <c r="V709" s="8">
        <f>COUNTIFS(Maturation!$E$3:$E$280, Density!G709, Maturation!$B$3:$B$280, Density!C709, Maturation!$C$3:$C$280, Density!D709, Maturation!$D$3:$D$280, "male")</f>
        <v>0</v>
      </c>
      <c r="W709" s="8">
        <f>COUNTIFS(Maturation!$E$3:$E$280, Density!G709, Maturation!$B$3:$B$280, Density!C709, Maturation!$C$3:$C$280, Density!D709, Maturation!$D$3:$D$280, "female")</f>
        <v>0</v>
      </c>
      <c r="X709" s="8">
        <f t="shared" si="51"/>
        <v>0</v>
      </c>
      <c r="Y709" s="8">
        <f t="shared" si="50"/>
        <v>5</v>
      </c>
      <c r="Z709" s="35">
        <f>(Y709/$R$565)*100</f>
        <v>100</v>
      </c>
    </row>
    <row r="710" spans="3:26" ht="15" customHeight="1" x14ac:dyDescent="0.25">
      <c r="C710" s="15" t="s">
        <v>24</v>
      </c>
      <c r="D710" s="5">
        <v>4</v>
      </c>
      <c r="E710" s="6">
        <v>20</v>
      </c>
      <c r="F710" s="6">
        <f t="shared" ref="F710:F773" si="52">E710+14</f>
        <v>34</v>
      </c>
      <c r="G710" s="16">
        <v>45223</v>
      </c>
      <c r="H710" s="8"/>
      <c r="I710" s="35"/>
      <c r="J710" s="35"/>
      <c r="K710" s="6"/>
      <c r="L710" s="8"/>
      <c r="M710" s="8"/>
      <c r="N710" s="35"/>
      <c r="O710" s="35"/>
      <c r="P710" s="35"/>
      <c r="Q710" s="35"/>
      <c r="R710" s="8">
        <v>1</v>
      </c>
      <c r="S710" s="8">
        <f t="shared" si="49"/>
        <v>0</v>
      </c>
      <c r="T710" s="7"/>
      <c r="U710" s="7"/>
      <c r="V710" s="8">
        <f>COUNTIFS(Maturation!$E$3:$E$280, Density!G710, Maturation!$B$3:$B$280, Density!C710, Maturation!$C$3:$C$280, Density!D710, Maturation!$D$3:$D$280, "male")</f>
        <v>1</v>
      </c>
      <c r="W710" s="8">
        <f>COUNTIFS(Maturation!$E$3:$E$280, Density!G710, Maturation!$B$3:$B$280, Density!C710, Maturation!$C$3:$C$280, Density!D710, Maturation!$D$3:$D$280, "female")</f>
        <v>0</v>
      </c>
      <c r="X710" s="8">
        <f t="shared" si="51"/>
        <v>1</v>
      </c>
      <c r="Y710" s="8">
        <f t="shared" si="50"/>
        <v>4</v>
      </c>
      <c r="Z710" s="35">
        <f>(Y710/$R$566)*100</f>
        <v>100</v>
      </c>
    </row>
    <row r="711" spans="3:26" ht="15" customHeight="1" x14ac:dyDescent="0.25">
      <c r="C711" s="15" t="s">
        <v>24</v>
      </c>
      <c r="D711" s="5">
        <v>5</v>
      </c>
      <c r="E711" s="6">
        <v>20</v>
      </c>
      <c r="F711" s="6">
        <f t="shared" si="52"/>
        <v>34</v>
      </c>
      <c r="G711" s="16">
        <v>45223</v>
      </c>
      <c r="H711" s="8"/>
      <c r="I711" s="35"/>
      <c r="J711" s="35"/>
      <c r="K711" s="6"/>
      <c r="L711" s="8"/>
      <c r="M711" s="8"/>
      <c r="N711" s="35"/>
      <c r="O711" s="35"/>
      <c r="P711" s="35"/>
      <c r="Q711" s="35"/>
      <c r="R711" s="8">
        <v>2</v>
      </c>
      <c r="S711" s="8">
        <f t="shared" si="49"/>
        <v>0</v>
      </c>
      <c r="T711" s="7"/>
      <c r="U711" s="7"/>
      <c r="V711" s="8">
        <f>COUNTIFS(Maturation!$E$3:$E$280, Density!G711, Maturation!$B$3:$B$280, Density!C711, Maturation!$C$3:$C$280, Density!D711, Maturation!$D$3:$D$280, "male")</f>
        <v>0</v>
      </c>
      <c r="W711" s="8">
        <f>COUNTIFS(Maturation!$E$3:$E$280, Density!G711, Maturation!$B$3:$B$280, Density!C711, Maturation!$C$3:$C$280, Density!D711, Maturation!$D$3:$D$280, "female")</f>
        <v>0</v>
      </c>
      <c r="X711" s="8">
        <f t="shared" si="51"/>
        <v>0</v>
      </c>
      <c r="Y711" s="8">
        <f t="shared" si="50"/>
        <v>2</v>
      </c>
      <c r="Z711" s="35">
        <f>(Y711/$R$567)*100</f>
        <v>50</v>
      </c>
    </row>
    <row r="712" spans="3:26" ht="15" customHeight="1" x14ac:dyDescent="0.25">
      <c r="C712" s="15" t="s">
        <v>24</v>
      </c>
      <c r="D712" s="5">
        <v>6</v>
      </c>
      <c r="E712" s="6">
        <v>20</v>
      </c>
      <c r="F712" s="6">
        <f t="shared" si="52"/>
        <v>34</v>
      </c>
      <c r="G712" s="16">
        <v>45223</v>
      </c>
      <c r="H712" s="8"/>
      <c r="I712" s="35"/>
      <c r="J712" s="35"/>
      <c r="K712" s="6"/>
      <c r="L712" s="8"/>
      <c r="M712" s="8"/>
      <c r="N712" s="35"/>
      <c r="O712" s="35"/>
      <c r="P712" s="35"/>
      <c r="Q712" s="35"/>
      <c r="R712" s="8">
        <v>0</v>
      </c>
      <c r="S712" s="8">
        <f t="shared" si="49"/>
        <v>0</v>
      </c>
      <c r="T712" s="7"/>
      <c r="U712" s="7"/>
      <c r="V712" s="8">
        <f>COUNTIFS(Maturation!$E$3:$E$280, Density!G712, Maturation!$B$3:$B$280, Density!C712, Maturation!$C$3:$C$280, Density!D712, Maturation!$D$3:$D$280, "male")</f>
        <v>0</v>
      </c>
      <c r="W712" s="8">
        <f>COUNTIFS(Maturation!$E$3:$E$280, Density!G712, Maturation!$B$3:$B$280, Density!C712, Maturation!$C$3:$C$280, Density!D712, Maturation!$D$3:$D$280, "female")</f>
        <v>0</v>
      </c>
      <c r="X712" s="8">
        <f t="shared" si="51"/>
        <v>0</v>
      </c>
      <c r="Y712" s="8">
        <f t="shared" si="50"/>
        <v>5</v>
      </c>
      <c r="Z712" s="35">
        <f>(Y712/$R$568)*100</f>
        <v>100</v>
      </c>
    </row>
    <row r="713" spans="3:26" ht="15" customHeight="1" x14ac:dyDescent="0.25">
      <c r="C713" s="15" t="s">
        <v>24</v>
      </c>
      <c r="D713" s="5">
        <v>7</v>
      </c>
      <c r="E713" s="6">
        <v>20</v>
      </c>
      <c r="F713" s="6">
        <f t="shared" si="52"/>
        <v>34</v>
      </c>
      <c r="G713" s="16">
        <v>45223</v>
      </c>
      <c r="H713" s="8"/>
      <c r="I713" s="35"/>
      <c r="J713" s="35"/>
      <c r="K713" s="6"/>
      <c r="L713" s="8"/>
      <c r="M713" s="8"/>
      <c r="N713" s="35"/>
      <c r="O713" s="35"/>
      <c r="P713" s="35"/>
      <c r="Q713" s="35"/>
      <c r="R713" s="8">
        <v>0</v>
      </c>
      <c r="S713" s="8">
        <f t="shared" si="49"/>
        <v>0</v>
      </c>
      <c r="T713" s="7"/>
      <c r="U713" s="7"/>
      <c r="V713" s="8">
        <f>COUNTIFS(Maturation!$E$3:$E$280, Density!G713, Maturation!$B$3:$B$280, Density!C713, Maturation!$C$3:$C$280, Density!D713, Maturation!$D$3:$D$280, "male")</f>
        <v>0</v>
      </c>
      <c r="W713" s="8">
        <f>COUNTIFS(Maturation!$E$3:$E$280, Density!G713, Maturation!$B$3:$B$280, Density!C713, Maturation!$C$3:$C$280, Density!D713, Maturation!$D$3:$D$280, "female")</f>
        <v>0</v>
      </c>
      <c r="X713" s="8">
        <f t="shared" si="51"/>
        <v>0</v>
      </c>
      <c r="Y713" s="8">
        <f t="shared" si="50"/>
        <v>7</v>
      </c>
      <c r="Z713" s="35">
        <f>(Y713/$R$569)*100</f>
        <v>87.5</v>
      </c>
    </row>
    <row r="714" spans="3:26" ht="15" customHeight="1" x14ac:dyDescent="0.25">
      <c r="C714" s="15" t="s">
        <v>24</v>
      </c>
      <c r="D714" s="5">
        <v>8</v>
      </c>
      <c r="E714" s="6">
        <v>20</v>
      </c>
      <c r="F714" s="6">
        <f t="shared" si="52"/>
        <v>34</v>
      </c>
      <c r="G714" s="16">
        <v>45223</v>
      </c>
      <c r="H714" s="8"/>
      <c r="I714" s="35"/>
      <c r="J714" s="35"/>
      <c r="K714" s="6"/>
      <c r="L714" s="8"/>
      <c r="M714" s="8"/>
      <c r="N714" s="35"/>
      <c r="O714" s="35"/>
      <c r="P714" s="35"/>
      <c r="Q714" s="35"/>
      <c r="R714" s="8">
        <v>4</v>
      </c>
      <c r="S714" s="8">
        <f t="shared" si="49"/>
        <v>0</v>
      </c>
      <c r="T714" s="7"/>
      <c r="U714" s="7"/>
      <c r="V714" s="8">
        <f>COUNTIFS(Maturation!$E$3:$E$280, Density!G714, Maturation!$B$3:$B$280, Density!C714, Maturation!$C$3:$C$280, Density!D714, Maturation!$D$3:$D$280, "male")</f>
        <v>1</v>
      </c>
      <c r="W714" s="8">
        <f>COUNTIFS(Maturation!$E$3:$E$280, Density!G714, Maturation!$B$3:$B$280, Density!C714, Maturation!$C$3:$C$280, Density!D714, Maturation!$D$3:$D$280, "female")</f>
        <v>1</v>
      </c>
      <c r="X714" s="8">
        <f t="shared" si="51"/>
        <v>2</v>
      </c>
      <c r="Y714" s="8">
        <f t="shared" si="50"/>
        <v>4</v>
      </c>
      <c r="Z714" s="35">
        <f>(Y714/$R$570)*100</f>
        <v>66.666666666666657</v>
      </c>
    </row>
    <row r="715" spans="3:26" ht="15" customHeight="1" x14ac:dyDescent="0.25">
      <c r="C715" s="15" t="s">
        <v>24</v>
      </c>
      <c r="D715" s="5">
        <v>9</v>
      </c>
      <c r="E715" s="6">
        <v>20</v>
      </c>
      <c r="F715" s="6">
        <f t="shared" si="52"/>
        <v>34</v>
      </c>
      <c r="G715" s="16">
        <v>45223</v>
      </c>
      <c r="H715" s="8"/>
      <c r="I715" s="35"/>
      <c r="J715" s="35"/>
      <c r="K715" s="6"/>
      <c r="L715" s="8"/>
      <c r="M715" s="8"/>
      <c r="N715" s="35"/>
      <c r="O715" s="35"/>
      <c r="P715" s="35"/>
      <c r="Q715" s="35"/>
      <c r="R715" s="8">
        <v>1</v>
      </c>
      <c r="S715" s="8">
        <f t="shared" si="49"/>
        <v>0</v>
      </c>
      <c r="T715" s="7"/>
      <c r="U715" s="7"/>
      <c r="V715" s="8">
        <f>COUNTIFS(Maturation!$E$3:$E$280, Density!G715, Maturation!$B$3:$B$280, Density!C715, Maturation!$C$3:$C$280, Density!D715, Maturation!$D$3:$D$280, "male")</f>
        <v>0</v>
      </c>
      <c r="W715" s="8">
        <f>COUNTIFS(Maturation!$E$3:$E$280, Density!G715, Maturation!$B$3:$B$280, Density!C715, Maturation!$C$3:$C$280, Density!D715, Maturation!$D$3:$D$280, "female")</f>
        <v>0</v>
      </c>
      <c r="X715" s="8">
        <f t="shared" si="51"/>
        <v>0</v>
      </c>
      <c r="Y715" s="8">
        <f t="shared" si="50"/>
        <v>5</v>
      </c>
      <c r="Z715" s="35">
        <f>(Y715/$R$571)*100</f>
        <v>83.333333333333343</v>
      </c>
    </row>
    <row r="716" spans="3:26" ht="15" customHeight="1" x14ac:dyDescent="0.25">
      <c r="C716" s="15" t="s">
        <v>24</v>
      </c>
      <c r="D716" s="5">
        <v>10</v>
      </c>
      <c r="E716" s="6">
        <v>20</v>
      </c>
      <c r="F716" s="6">
        <f t="shared" si="52"/>
        <v>34</v>
      </c>
      <c r="G716" s="16">
        <v>45223</v>
      </c>
      <c r="H716" s="8"/>
      <c r="I716" s="35"/>
      <c r="J716" s="35"/>
      <c r="K716" s="6"/>
      <c r="L716" s="8"/>
      <c r="M716" s="8"/>
      <c r="N716" s="35"/>
      <c r="O716" s="35"/>
      <c r="P716" s="35"/>
      <c r="Q716" s="35"/>
      <c r="R716" s="8">
        <v>4</v>
      </c>
      <c r="S716" s="8">
        <f t="shared" si="49"/>
        <v>0</v>
      </c>
      <c r="T716" s="7"/>
      <c r="U716" s="7"/>
      <c r="V716" s="8">
        <f>COUNTIFS(Maturation!$E$3:$E$280, Density!G716, Maturation!$B$3:$B$280, Density!C716, Maturation!$C$3:$C$280, Density!D716, Maturation!$D$3:$D$280, "male")</f>
        <v>2</v>
      </c>
      <c r="W716" s="8">
        <f>COUNTIFS(Maturation!$E$3:$E$280, Density!G716, Maturation!$B$3:$B$280, Density!C716, Maturation!$C$3:$C$280, Density!D716, Maturation!$D$3:$D$280, "female")</f>
        <v>0</v>
      </c>
      <c r="X716" s="8">
        <f t="shared" si="51"/>
        <v>2</v>
      </c>
      <c r="Y716" s="8">
        <f t="shared" si="50"/>
        <v>4</v>
      </c>
      <c r="Z716" s="35">
        <f>(Y716/$R$572)*100</f>
        <v>57.142857142857139</v>
      </c>
    </row>
    <row r="717" spans="3:26" ht="15" customHeight="1" x14ac:dyDescent="0.25">
      <c r="C717" s="15" t="s">
        <v>25</v>
      </c>
      <c r="D717" s="5">
        <v>1</v>
      </c>
      <c r="E717" s="6">
        <v>20</v>
      </c>
      <c r="F717" s="6">
        <f t="shared" si="52"/>
        <v>34</v>
      </c>
      <c r="G717" s="16">
        <v>45223</v>
      </c>
      <c r="H717" s="8"/>
      <c r="I717" s="35"/>
      <c r="J717" s="35"/>
      <c r="K717" s="6"/>
      <c r="L717" s="6"/>
      <c r="M717" s="8"/>
      <c r="N717" s="35"/>
      <c r="O717" s="35"/>
      <c r="P717" s="35"/>
      <c r="Q717" s="35"/>
      <c r="R717" s="8">
        <v>0</v>
      </c>
      <c r="S717" s="8">
        <f t="shared" si="49"/>
        <v>0</v>
      </c>
      <c r="T717" s="7"/>
      <c r="U717" s="7"/>
      <c r="V717" s="8">
        <f>COUNTIFS(Maturation!$E$3:$E$280, Density!G717, Maturation!$B$3:$B$280, Density!C717, Maturation!$C$3:$C$280, Density!D717, Maturation!$D$3:$D$280, "male")</f>
        <v>0</v>
      </c>
      <c r="W717" s="8">
        <f>COUNTIFS(Maturation!$E$3:$E$280, Density!G717, Maturation!$B$3:$B$280, Density!C717, Maturation!$C$3:$C$280, Density!D717, Maturation!$D$3:$D$280, "female")</f>
        <v>0</v>
      </c>
      <c r="X717" s="8">
        <f t="shared" si="51"/>
        <v>0</v>
      </c>
      <c r="Y717" s="8">
        <f t="shared" si="50"/>
        <v>8</v>
      </c>
      <c r="Z717" s="35">
        <f>(Y717/$R$573)*100</f>
        <v>100</v>
      </c>
    </row>
    <row r="718" spans="3:26" ht="15" customHeight="1" x14ac:dyDescent="0.25">
      <c r="C718" s="15" t="s">
        <v>25</v>
      </c>
      <c r="D718" s="5">
        <v>2</v>
      </c>
      <c r="E718" s="6">
        <v>20</v>
      </c>
      <c r="F718" s="6">
        <f t="shared" si="52"/>
        <v>34</v>
      </c>
      <c r="G718" s="16">
        <v>45223</v>
      </c>
      <c r="H718" s="8"/>
      <c r="I718" s="35"/>
      <c r="J718" s="35"/>
      <c r="K718" s="6"/>
      <c r="L718" s="8"/>
      <c r="M718" s="8"/>
      <c r="N718" s="35"/>
      <c r="O718" s="35"/>
      <c r="P718" s="35"/>
      <c r="Q718" s="35"/>
      <c r="R718" s="8">
        <v>3</v>
      </c>
      <c r="S718" s="8">
        <f t="shared" si="49"/>
        <v>0</v>
      </c>
      <c r="T718" s="7"/>
      <c r="U718" s="7"/>
      <c r="V718" s="8">
        <f>COUNTIFS(Maturation!$E$3:$E$280, Density!G718, Maturation!$B$3:$B$280, Density!C718, Maturation!$C$3:$C$280, Density!D718, Maturation!$D$3:$D$280, "male")</f>
        <v>0</v>
      </c>
      <c r="W718" s="8">
        <f>COUNTIFS(Maturation!$E$3:$E$280, Density!G718, Maturation!$B$3:$B$280, Density!C718, Maturation!$C$3:$C$280, Density!D718, Maturation!$D$3:$D$280, "female")</f>
        <v>1</v>
      </c>
      <c r="X718" s="8">
        <f t="shared" si="51"/>
        <v>1</v>
      </c>
      <c r="Y718" s="8">
        <f t="shared" si="50"/>
        <v>7</v>
      </c>
      <c r="Z718" s="35">
        <f>(Y718/$R$574)*100</f>
        <v>70</v>
      </c>
    </row>
    <row r="719" spans="3:26" ht="15" customHeight="1" x14ac:dyDescent="0.25">
      <c r="C719" s="15" t="s">
        <v>25</v>
      </c>
      <c r="D719" s="5">
        <v>3</v>
      </c>
      <c r="E719" s="6">
        <v>20</v>
      </c>
      <c r="F719" s="6">
        <f t="shared" si="52"/>
        <v>34</v>
      </c>
      <c r="G719" s="16">
        <v>45223</v>
      </c>
      <c r="H719" s="8"/>
      <c r="I719" s="35"/>
      <c r="J719" s="35"/>
      <c r="K719" s="6"/>
      <c r="L719" s="8"/>
      <c r="M719" s="8"/>
      <c r="N719" s="35"/>
      <c r="O719" s="35"/>
      <c r="P719" s="35"/>
      <c r="Q719" s="35"/>
      <c r="R719" s="8">
        <v>1</v>
      </c>
      <c r="S719" s="8">
        <f t="shared" si="49"/>
        <v>0</v>
      </c>
      <c r="T719" s="7"/>
      <c r="U719" s="7"/>
      <c r="V719" s="8">
        <f>COUNTIFS(Maturation!$E$3:$E$280, Density!G719, Maturation!$B$3:$B$280, Density!C719, Maturation!$C$3:$C$280, Density!D719, Maturation!$D$3:$D$280, "male")</f>
        <v>0</v>
      </c>
      <c r="W719" s="8">
        <f>COUNTIFS(Maturation!$E$3:$E$280, Density!G719, Maturation!$B$3:$B$280, Density!C719, Maturation!$C$3:$C$280, Density!D719, Maturation!$D$3:$D$280, "female")</f>
        <v>0</v>
      </c>
      <c r="X719" s="8">
        <f t="shared" si="51"/>
        <v>0</v>
      </c>
      <c r="Y719" s="8">
        <f t="shared" si="50"/>
        <v>8</v>
      </c>
      <c r="Z719" s="35">
        <f>(Y719/$R$575)*100</f>
        <v>88.888888888888886</v>
      </c>
    </row>
    <row r="720" spans="3:26" ht="15" customHeight="1" x14ac:dyDescent="0.25">
      <c r="C720" s="15" t="s">
        <v>25</v>
      </c>
      <c r="D720" s="5">
        <v>4</v>
      </c>
      <c r="E720" s="6">
        <v>20</v>
      </c>
      <c r="F720" s="6">
        <f t="shared" si="52"/>
        <v>34</v>
      </c>
      <c r="G720" s="16">
        <v>45223</v>
      </c>
      <c r="H720" s="8"/>
      <c r="I720" s="35"/>
      <c r="J720" s="35"/>
      <c r="K720" s="6"/>
      <c r="L720" s="8"/>
      <c r="M720" s="8"/>
      <c r="N720" s="35"/>
      <c r="O720" s="35"/>
      <c r="P720" s="35"/>
      <c r="Q720" s="35"/>
      <c r="R720" s="8">
        <v>3</v>
      </c>
      <c r="S720" s="8">
        <f t="shared" si="49"/>
        <v>0</v>
      </c>
      <c r="T720" s="7"/>
      <c r="U720" s="7"/>
      <c r="V720" s="8">
        <f>COUNTIFS(Maturation!$E$3:$E$280, Density!G720, Maturation!$B$3:$B$280, Density!C720, Maturation!$C$3:$C$280, Density!D720, Maturation!$D$3:$D$280, "male")</f>
        <v>0</v>
      </c>
      <c r="W720" s="8">
        <f>COUNTIFS(Maturation!$E$3:$E$280, Density!G720, Maturation!$B$3:$B$280, Density!C720, Maturation!$C$3:$C$280, Density!D720, Maturation!$D$3:$D$280, "female")</f>
        <v>0</v>
      </c>
      <c r="X720" s="8">
        <f t="shared" si="51"/>
        <v>0</v>
      </c>
      <c r="Y720" s="8">
        <f t="shared" si="50"/>
        <v>5</v>
      </c>
      <c r="Z720" s="35">
        <f>(Y720/$R$576)*100</f>
        <v>55.555555555555557</v>
      </c>
    </row>
    <row r="721" spans="3:26" ht="15" customHeight="1" x14ac:dyDescent="0.25">
      <c r="C721" s="15" t="s">
        <v>25</v>
      </c>
      <c r="D721" s="5">
        <v>5</v>
      </c>
      <c r="E721" s="6">
        <v>20</v>
      </c>
      <c r="F721" s="6">
        <f t="shared" si="52"/>
        <v>34</v>
      </c>
      <c r="G721" s="16">
        <v>45223</v>
      </c>
      <c r="H721" s="8"/>
      <c r="I721" s="35"/>
      <c r="J721" s="35"/>
      <c r="K721" s="6"/>
      <c r="L721" s="8"/>
      <c r="M721" s="8"/>
      <c r="N721" s="35"/>
      <c r="O721" s="35"/>
      <c r="P721" s="35"/>
      <c r="Q721" s="35"/>
      <c r="R721" s="8">
        <v>2</v>
      </c>
      <c r="S721" s="8">
        <f t="shared" si="49"/>
        <v>1</v>
      </c>
      <c r="T721" s="7"/>
      <c r="U721" s="7"/>
      <c r="V721" s="8">
        <f>COUNTIFS(Maturation!$E$3:$E$280, Density!G721, Maturation!$B$3:$B$280, Density!C721, Maturation!$C$3:$C$280, Density!D721, Maturation!$D$3:$D$280, "male")</f>
        <v>1</v>
      </c>
      <c r="W721" s="8">
        <f>COUNTIFS(Maturation!$E$3:$E$280, Density!G721, Maturation!$B$3:$B$280, Density!C721, Maturation!$C$3:$C$280, Density!D721, Maturation!$D$3:$D$280, "female")</f>
        <v>0</v>
      </c>
      <c r="X721" s="8">
        <f t="shared" si="51"/>
        <v>1</v>
      </c>
      <c r="Y721" s="8">
        <f t="shared" si="50"/>
        <v>7</v>
      </c>
      <c r="Z721" s="35">
        <f>(Y721/$R$577)*100</f>
        <v>77.777777777777786</v>
      </c>
    </row>
    <row r="722" spans="3:26" ht="15" customHeight="1" x14ac:dyDescent="0.25">
      <c r="C722" s="15" t="s">
        <v>26</v>
      </c>
      <c r="D722" s="5">
        <v>1</v>
      </c>
      <c r="E722" s="6">
        <v>20</v>
      </c>
      <c r="F722" s="6">
        <f t="shared" si="52"/>
        <v>34</v>
      </c>
      <c r="G722" s="16">
        <v>45223</v>
      </c>
      <c r="H722" s="8"/>
      <c r="I722" s="35"/>
      <c r="J722" s="35"/>
      <c r="K722" s="6"/>
      <c r="L722" s="8"/>
      <c r="M722" s="8"/>
      <c r="N722" s="35"/>
      <c r="O722" s="35"/>
      <c r="P722" s="35"/>
      <c r="Q722" s="35"/>
      <c r="R722" s="8">
        <v>4</v>
      </c>
      <c r="S722" s="8">
        <f t="shared" si="49"/>
        <v>0</v>
      </c>
      <c r="T722" s="7"/>
      <c r="U722" s="7"/>
      <c r="V722" s="8">
        <f>COUNTIFS(Maturation!$E$3:$E$280, Density!G722, Maturation!$B$3:$B$280, Density!C722, Maturation!$C$3:$C$280, Density!D722, Maturation!$D$3:$D$280, "male")</f>
        <v>3</v>
      </c>
      <c r="W722" s="8">
        <f>COUNTIFS(Maturation!$E$3:$E$280, Density!G722, Maturation!$B$3:$B$280, Density!C722, Maturation!$C$3:$C$280, Density!D722, Maturation!$D$3:$D$280, "female")</f>
        <v>0</v>
      </c>
      <c r="X722" s="8">
        <f t="shared" si="51"/>
        <v>3</v>
      </c>
      <c r="Y722" s="8">
        <f t="shared" si="50"/>
        <v>14</v>
      </c>
      <c r="Z722" s="35">
        <f>(Y722/$R$578)*100</f>
        <v>82.35294117647058</v>
      </c>
    </row>
    <row r="723" spans="3:26" ht="15" customHeight="1" x14ac:dyDescent="0.25">
      <c r="C723" s="15" t="s">
        <v>26</v>
      </c>
      <c r="D723" s="5">
        <v>2</v>
      </c>
      <c r="E723" s="6">
        <v>20</v>
      </c>
      <c r="F723" s="6">
        <f t="shared" si="52"/>
        <v>34</v>
      </c>
      <c r="G723" s="16">
        <v>45223</v>
      </c>
      <c r="H723" s="8"/>
      <c r="I723" s="35"/>
      <c r="J723" s="35"/>
      <c r="K723" s="6"/>
      <c r="L723" s="8"/>
      <c r="M723" s="8"/>
      <c r="N723" s="35"/>
      <c r="O723" s="35"/>
      <c r="P723" s="35"/>
      <c r="Q723" s="35"/>
      <c r="R723" s="8">
        <v>4</v>
      </c>
      <c r="S723" s="8">
        <f t="shared" si="49"/>
        <v>1</v>
      </c>
      <c r="T723" s="7"/>
      <c r="U723" s="7"/>
      <c r="V723" s="8">
        <f>COUNTIFS(Maturation!$E$3:$E$280, Density!G723, Maturation!$B$3:$B$280, Density!C723, Maturation!$C$3:$C$280, Density!D723, Maturation!$D$3:$D$280, "male")</f>
        <v>1</v>
      </c>
      <c r="W723" s="8">
        <f>COUNTIFS(Maturation!$E$3:$E$280, Density!G723, Maturation!$B$3:$B$280, Density!C723, Maturation!$C$3:$C$280, Density!D723, Maturation!$D$3:$D$280, "female")</f>
        <v>0</v>
      </c>
      <c r="X723" s="8">
        <f t="shared" si="51"/>
        <v>1</v>
      </c>
      <c r="Y723" s="8">
        <f t="shared" si="50"/>
        <v>10</v>
      </c>
      <c r="Z723" s="35">
        <f>(Y723/$R$579)*100</f>
        <v>62.5</v>
      </c>
    </row>
    <row r="724" spans="3:26" ht="15" customHeight="1" x14ac:dyDescent="0.25">
      <c r="C724" s="17" t="s">
        <v>26</v>
      </c>
      <c r="D724" s="9">
        <v>3</v>
      </c>
      <c r="E724" s="11">
        <v>20</v>
      </c>
      <c r="F724" s="11">
        <f t="shared" si="52"/>
        <v>34</v>
      </c>
      <c r="G724" s="18">
        <v>45223</v>
      </c>
      <c r="H724" s="10"/>
      <c r="I724" s="36"/>
      <c r="J724" s="36"/>
      <c r="K724" s="11"/>
      <c r="L724" s="10"/>
      <c r="M724" s="10"/>
      <c r="N724" s="36"/>
      <c r="O724" s="36"/>
      <c r="P724" s="36"/>
      <c r="Q724" s="36"/>
      <c r="R724" s="10">
        <v>5</v>
      </c>
      <c r="S724" s="10">
        <f t="shared" si="49"/>
        <v>0</v>
      </c>
      <c r="T724" s="12"/>
      <c r="U724" s="12"/>
      <c r="V724" s="10">
        <f>COUNTIFS(Maturation!$E$3:$E$280, Density!G724, Maturation!$B$3:$B$280, Density!C724, Maturation!$C$3:$C$280, Density!D724, Maturation!$D$3:$D$280, "male")</f>
        <v>2</v>
      </c>
      <c r="W724" s="10">
        <f>COUNTIFS(Maturation!$E$3:$E$280, Density!G724, Maturation!$B$3:$B$280, Density!C724, Maturation!$C$3:$C$280, Density!D724, Maturation!$D$3:$D$280, "female")</f>
        <v>0</v>
      </c>
      <c r="X724" s="10">
        <f t="shared" si="51"/>
        <v>2</v>
      </c>
      <c r="Y724" s="10">
        <f t="shared" si="50"/>
        <v>10</v>
      </c>
      <c r="Z724" s="36">
        <f>(Y724/$R$580)*100</f>
        <v>71.428571428571431</v>
      </c>
    </row>
    <row r="725" spans="3:26" ht="15" customHeight="1" x14ac:dyDescent="0.25">
      <c r="C725" s="19" t="s">
        <v>17</v>
      </c>
      <c r="D725" s="20">
        <v>1</v>
      </c>
      <c r="E725" s="21">
        <v>21</v>
      </c>
      <c r="F725" s="21">
        <f t="shared" si="52"/>
        <v>35</v>
      </c>
      <c r="G725" s="22">
        <v>45224</v>
      </c>
      <c r="H725" s="21"/>
      <c r="I725" s="32"/>
      <c r="J725" s="32"/>
      <c r="K725" s="21"/>
      <c r="L725" s="21"/>
      <c r="M725" s="21"/>
      <c r="N725" s="32"/>
      <c r="O725" s="32"/>
      <c r="P725" s="32"/>
      <c r="Q725" s="32"/>
      <c r="R725" s="21">
        <v>1</v>
      </c>
      <c r="S725" s="21">
        <f t="shared" si="49"/>
        <v>0</v>
      </c>
      <c r="T725" s="29"/>
      <c r="U725" s="29"/>
      <c r="V725" s="30">
        <f>COUNTIFS(Maturation!$E$3:$E$280, Density!G725, Maturation!$B$3:$B$280, Density!C725, Maturation!$C$3:$C$280, Density!D725, Maturation!$D$3:$D$280, "male")</f>
        <v>0</v>
      </c>
      <c r="W725" s="30">
        <f>COUNTIFS(Maturation!$E$3:$E$280, Density!G725, Maturation!$B$3:$B$280, Density!C725, Maturation!$C$3:$C$280, Density!D725, Maturation!$D$3:$D$280, "female")</f>
        <v>0</v>
      </c>
      <c r="X725" s="30">
        <f t="shared" si="51"/>
        <v>0</v>
      </c>
      <c r="Y725" s="30">
        <f t="shared" si="50"/>
        <v>5</v>
      </c>
      <c r="Z725" s="33">
        <f>(Y725/$R$545)*100</f>
        <v>83.333333333333343</v>
      </c>
    </row>
    <row r="726" spans="3:26" ht="15" customHeight="1" x14ac:dyDescent="0.25">
      <c r="C726" s="19" t="s">
        <v>17</v>
      </c>
      <c r="D726" s="20">
        <v>2</v>
      </c>
      <c r="E726" s="21">
        <v>21</v>
      </c>
      <c r="F726" s="21">
        <f t="shared" si="52"/>
        <v>35</v>
      </c>
      <c r="G726" s="22">
        <v>45224</v>
      </c>
      <c r="H726" s="21"/>
      <c r="I726" s="32"/>
      <c r="J726" s="32"/>
      <c r="K726" s="21"/>
      <c r="L726" s="21"/>
      <c r="M726" s="21"/>
      <c r="N726" s="32"/>
      <c r="O726" s="32"/>
      <c r="P726" s="32"/>
      <c r="Q726" s="32"/>
      <c r="R726" s="21">
        <v>1</v>
      </c>
      <c r="S726" s="21">
        <f t="shared" si="49"/>
        <v>0</v>
      </c>
      <c r="T726" s="29"/>
      <c r="U726" s="29"/>
      <c r="V726" s="30">
        <f>COUNTIFS(Maturation!$E$3:$E$280, Density!G726, Maturation!$B$3:$B$280, Density!C726, Maturation!$C$3:$C$280, Density!D726, Maturation!$D$3:$D$280, "male")</f>
        <v>0</v>
      </c>
      <c r="W726" s="30">
        <f>COUNTIFS(Maturation!$E$3:$E$280, Density!G726, Maturation!$B$3:$B$280, Density!C726, Maturation!$C$3:$C$280, Density!D726, Maturation!$D$3:$D$280, "female")</f>
        <v>0</v>
      </c>
      <c r="X726" s="30">
        <f t="shared" si="51"/>
        <v>0</v>
      </c>
      <c r="Y726" s="30">
        <f t="shared" si="50"/>
        <v>4</v>
      </c>
      <c r="Z726" s="33">
        <f>(Y726/$R$546)*100</f>
        <v>80</v>
      </c>
    </row>
    <row r="727" spans="3:26" ht="15" customHeight="1" x14ac:dyDescent="0.25">
      <c r="C727" s="19" t="s">
        <v>17</v>
      </c>
      <c r="D727" s="20">
        <v>3</v>
      </c>
      <c r="E727" s="21">
        <v>21</v>
      </c>
      <c r="F727" s="21">
        <f t="shared" si="52"/>
        <v>35</v>
      </c>
      <c r="G727" s="22">
        <v>45224</v>
      </c>
      <c r="H727" s="21"/>
      <c r="I727" s="32"/>
      <c r="J727" s="32"/>
      <c r="K727" s="21"/>
      <c r="L727" s="21"/>
      <c r="M727" s="21"/>
      <c r="N727" s="32"/>
      <c r="O727" s="32"/>
      <c r="P727" s="32"/>
      <c r="Q727" s="32"/>
      <c r="R727" s="21">
        <v>4</v>
      </c>
      <c r="S727" s="59">
        <f t="shared" si="49"/>
        <v>0</v>
      </c>
      <c r="T727" s="29"/>
      <c r="U727" s="29"/>
      <c r="V727" s="30">
        <f>COUNTIFS(Maturation!$E$3:$E$280, Density!G727, Maturation!$B$3:$B$280, Density!C727, Maturation!$C$3:$C$280, Density!D727, Maturation!$D$3:$D$280, "male")</f>
        <v>2</v>
      </c>
      <c r="W727" s="30">
        <f>COUNTIFS(Maturation!$E$3:$E$280, Density!G727, Maturation!$B$3:$B$280, Density!C727, Maturation!$C$3:$C$280, Density!D727, Maturation!$D$3:$D$280, "female")</f>
        <v>1</v>
      </c>
      <c r="X727" s="30">
        <f t="shared" si="51"/>
        <v>3</v>
      </c>
      <c r="Y727" s="30">
        <f t="shared" si="50"/>
        <v>3</v>
      </c>
      <c r="Z727" s="33">
        <f>(Y727/$R$547)*100</f>
        <v>75</v>
      </c>
    </row>
    <row r="728" spans="3:26" ht="15" customHeight="1" x14ac:dyDescent="0.25">
      <c r="C728" s="19" t="s">
        <v>17</v>
      </c>
      <c r="D728" s="20">
        <v>4</v>
      </c>
      <c r="E728" s="21">
        <v>21</v>
      </c>
      <c r="F728" s="21">
        <f t="shared" si="52"/>
        <v>35</v>
      </c>
      <c r="G728" s="22">
        <v>45224</v>
      </c>
      <c r="H728" s="21"/>
      <c r="I728" s="32"/>
      <c r="J728" s="32"/>
      <c r="K728" s="21"/>
      <c r="L728" s="21"/>
      <c r="M728" s="21"/>
      <c r="N728" s="32"/>
      <c r="O728" s="32"/>
      <c r="P728" s="32"/>
      <c r="Q728" s="32"/>
      <c r="R728" s="21">
        <v>1</v>
      </c>
      <c r="S728" s="21">
        <f t="shared" si="49"/>
        <v>0</v>
      </c>
      <c r="T728" s="29"/>
      <c r="U728" s="29"/>
      <c r="V728" s="30">
        <f>COUNTIFS(Maturation!$E$3:$E$280, Density!G728, Maturation!$B$3:$B$280, Density!C728, Maturation!$C$3:$C$280, Density!D728, Maturation!$D$3:$D$280, "male")</f>
        <v>0</v>
      </c>
      <c r="W728" s="30">
        <f>COUNTIFS(Maturation!$E$3:$E$280, Density!G728, Maturation!$B$3:$B$280, Density!C728, Maturation!$C$3:$C$280, Density!D728, Maturation!$D$3:$D$280, "female")</f>
        <v>0</v>
      </c>
      <c r="X728" s="30">
        <f t="shared" si="51"/>
        <v>0</v>
      </c>
      <c r="Y728" s="30">
        <f t="shared" si="50"/>
        <v>2</v>
      </c>
      <c r="Z728" s="33">
        <f>(Y728/$R$548)*100</f>
        <v>50</v>
      </c>
    </row>
    <row r="729" spans="3:26" ht="15" customHeight="1" x14ac:dyDescent="0.25">
      <c r="C729" s="19" t="s">
        <v>17</v>
      </c>
      <c r="D729" s="20">
        <v>5</v>
      </c>
      <c r="E729" s="21">
        <v>21</v>
      </c>
      <c r="F729" s="21">
        <f t="shared" si="52"/>
        <v>35</v>
      </c>
      <c r="G729" s="22">
        <v>45224</v>
      </c>
      <c r="H729" s="21"/>
      <c r="I729" s="32"/>
      <c r="J729" s="32"/>
      <c r="K729" s="21"/>
      <c r="L729" s="21"/>
      <c r="M729" s="21"/>
      <c r="N729" s="32"/>
      <c r="O729" s="32"/>
      <c r="P729" s="32"/>
      <c r="Q729" s="32"/>
      <c r="R729" s="21">
        <v>1</v>
      </c>
      <c r="S729" s="21">
        <f t="shared" si="49"/>
        <v>0</v>
      </c>
      <c r="T729" s="29"/>
      <c r="U729" s="29"/>
      <c r="V729" s="30">
        <f>COUNTIFS(Maturation!$E$3:$E$280, Density!G729, Maturation!$B$3:$B$280, Density!C729, Maturation!$C$3:$C$280, Density!D729, Maturation!$D$3:$D$280, "male")</f>
        <v>0</v>
      </c>
      <c r="W729" s="30">
        <f>COUNTIFS(Maturation!$E$3:$E$280, Density!G729, Maturation!$B$3:$B$280, Density!C729, Maturation!$C$3:$C$280, Density!D729, Maturation!$D$3:$D$280, "female")</f>
        <v>0</v>
      </c>
      <c r="X729" s="30">
        <f t="shared" si="51"/>
        <v>0</v>
      </c>
      <c r="Y729" s="30">
        <f t="shared" si="50"/>
        <v>4</v>
      </c>
      <c r="Z729" s="33">
        <f>(Y729/$R$549)*100</f>
        <v>80</v>
      </c>
    </row>
    <row r="730" spans="3:26" ht="15" customHeight="1" x14ac:dyDescent="0.25">
      <c r="C730" s="19" t="s">
        <v>17</v>
      </c>
      <c r="D730" s="20">
        <v>6</v>
      </c>
      <c r="E730" s="21">
        <v>21</v>
      </c>
      <c r="F730" s="21">
        <f t="shared" si="52"/>
        <v>35</v>
      </c>
      <c r="G730" s="22">
        <v>45224</v>
      </c>
      <c r="H730" s="21"/>
      <c r="I730" s="32"/>
      <c r="J730" s="32"/>
      <c r="K730" s="21"/>
      <c r="L730" s="21"/>
      <c r="M730" s="21"/>
      <c r="N730" s="32"/>
      <c r="O730" s="32"/>
      <c r="P730" s="32"/>
      <c r="Q730" s="32"/>
      <c r="R730" s="21">
        <v>2</v>
      </c>
      <c r="S730" s="21">
        <f t="shared" si="49"/>
        <v>0</v>
      </c>
      <c r="T730" s="29"/>
      <c r="U730" s="29"/>
      <c r="V730" s="30">
        <f>COUNTIFS(Maturation!$E$3:$E$280, Density!G730, Maturation!$B$3:$B$280, Density!C730, Maturation!$C$3:$C$280, Density!D730, Maturation!$D$3:$D$280, "male")</f>
        <v>1</v>
      </c>
      <c r="W730" s="30">
        <f>COUNTIFS(Maturation!$E$3:$E$280, Density!G730, Maturation!$B$3:$B$280, Density!C730, Maturation!$C$3:$C$280, Density!D730, Maturation!$D$3:$D$280, "female")</f>
        <v>0</v>
      </c>
      <c r="X730" s="30">
        <f t="shared" si="51"/>
        <v>1</v>
      </c>
      <c r="Y730" s="30">
        <f t="shared" si="50"/>
        <v>6</v>
      </c>
      <c r="Z730" s="33">
        <f>(Y730/$R$550)*100</f>
        <v>85.714285714285708</v>
      </c>
    </row>
    <row r="731" spans="3:26" ht="15" customHeight="1" x14ac:dyDescent="0.25">
      <c r="C731" s="19" t="s">
        <v>17</v>
      </c>
      <c r="D731" s="20">
        <v>7</v>
      </c>
      <c r="E731" s="21">
        <v>21</v>
      </c>
      <c r="F731" s="21">
        <f t="shared" si="52"/>
        <v>35</v>
      </c>
      <c r="G731" s="22">
        <v>45224</v>
      </c>
      <c r="H731" s="21"/>
      <c r="I731" s="32"/>
      <c r="J731" s="32"/>
      <c r="K731" s="21"/>
      <c r="L731" s="21"/>
      <c r="M731" s="21"/>
      <c r="N731" s="32"/>
      <c r="O731" s="32"/>
      <c r="P731" s="32"/>
      <c r="Q731" s="32"/>
      <c r="R731" s="21">
        <v>2</v>
      </c>
      <c r="S731" s="21">
        <f t="shared" si="49"/>
        <v>0</v>
      </c>
      <c r="T731" s="29"/>
      <c r="U731" s="29"/>
      <c r="V731" s="30">
        <f>COUNTIFS(Maturation!$E$3:$E$280, Density!G731, Maturation!$B$3:$B$280, Density!C731, Maturation!$C$3:$C$280, Density!D731, Maturation!$D$3:$D$280, "male")</f>
        <v>1</v>
      </c>
      <c r="W731" s="30">
        <f>COUNTIFS(Maturation!$E$3:$E$280, Density!G731, Maturation!$B$3:$B$280, Density!C731, Maturation!$C$3:$C$280, Density!D731, Maturation!$D$3:$D$280, "female")</f>
        <v>0</v>
      </c>
      <c r="X731" s="30">
        <f t="shared" si="51"/>
        <v>1</v>
      </c>
      <c r="Y731" s="30">
        <f t="shared" si="50"/>
        <v>5</v>
      </c>
      <c r="Z731" s="33">
        <f>(Y731/$R$551)*100</f>
        <v>83.333333333333343</v>
      </c>
    </row>
    <row r="732" spans="3:26" ht="15" customHeight="1" x14ac:dyDescent="0.25">
      <c r="C732" s="19" t="s">
        <v>17</v>
      </c>
      <c r="D732" s="20">
        <v>8</v>
      </c>
      <c r="E732" s="21">
        <v>21</v>
      </c>
      <c r="F732" s="21">
        <f t="shared" si="52"/>
        <v>35</v>
      </c>
      <c r="G732" s="22">
        <v>45224</v>
      </c>
      <c r="H732" s="21"/>
      <c r="I732" s="33"/>
      <c r="J732" s="33"/>
      <c r="K732" s="21"/>
      <c r="L732" s="21"/>
      <c r="M732" s="21"/>
      <c r="N732" s="32"/>
      <c r="O732" s="32"/>
      <c r="P732" s="32"/>
      <c r="Q732" s="32"/>
      <c r="R732" s="21">
        <v>2</v>
      </c>
      <c r="S732" s="21">
        <f t="shared" si="49"/>
        <v>0</v>
      </c>
      <c r="T732" s="29"/>
      <c r="U732" s="29"/>
      <c r="V732" s="30">
        <f>COUNTIFS(Maturation!$E$3:$E$280, Density!G732, Maturation!$B$3:$B$280, Density!C732, Maturation!$C$3:$C$280, Density!D732, Maturation!$D$3:$D$280, "male")</f>
        <v>1</v>
      </c>
      <c r="W732" s="30">
        <f>COUNTIFS(Maturation!$E$3:$E$280, Density!G732, Maturation!$B$3:$B$280, Density!C732, Maturation!$C$3:$C$280, Density!D732, Maturation!$D$3:$D$280, "female")</f>
        <v>1</v>
      </c>
      <c r="X732" s="30">
        <f t="shared" si="51"/>
        <v>2</v>
      </c>
      <c r="Y732" s="30">
        <f t="shared" si="50"/>
        <v>5</v>
      </c>
      <c r="Z732" s="33">
        <f>(Y732/$R$552)*100</f>
        <v>100</v>
      </c>
    </row>
    <row r="733" spans="3:26" ht="15" customHeight="1" x14ac:dyDescent="0.25">
      <c r="C733" s="19" t="s">
        <v>17</v>
      </c>
      <c r="D733" s="20">
        <v>9</v>
      </c>
      <c r="E733" s="21">
        <v>21</v>
      </c>
      <c r="F733" s="21">
        <f t="shared" si="52"/>
        <v>35</v>
      </c>
      <c r="G733" s="22">
        <v>45224</v>
      </c>
      <c r="H733" s="21"/>
      <c r="I733" s="33"/>
      <c r="J733" s="33"/>
      <c r="K733" s="21"/>
      <c r="L733" s="21"/>
      <c r="M733" s="21"/>
      <c r="N733" s="32"/>
      <c r="O733" s="32"/>
      <c r="P733" s="32"/>
      <c r="Q733" s="32"/>
      <c r="R733" s="21">
        <v>1</v>
      </c>
      <c r="S733" s="21">
        <f t="shared" si="49"/>
        <v>0</v>
      </c>
      <c r="T733" s="29"/>
      <c r="U733" s="29"/>
      <c r="V733" s="30">
        <f>COUNTIFS(Maturation!$E$3:$E$280, Density!G733, Maturation!$B$3:$B$280, Density!C733, Maturation!$C$3:$C$280, Density!D733, Maturation!$D$3:$D$280, "male")</f>
        <v>0</v>
      </c>
      <c r="W733" s="30">
        <f>COUNTIFS(Maturation!$E$3:$E$280, Density!G733, Maturation!$B$3:$B$280, Density!C733, Maturation!$C$3:$C$280, Density!D733, Maturation!$D$3:$D$280, "female")</f>
        <v>0</v>
      </c>
      <c r="X733" s="30">
        <f t="shared" si="51"/>
        <v>0</v>
      </c>
      <c r="Y733" s="30">
        <f t="shared" si="50"/>
        <v>6</v>
      </c>
      <c r="Z733" s="33">
        <f>(Y733/$R$553)*100</f>
        <v>85.714285714285708</v>
      </c>
    </row>
    <row r="734" spans="3:26" ht="15" customHeight="1" x14ac:dyDescent="0.25">
      <c r="C734" s="19" t="s">
        <v>17</v>
      </c>
      <c r="D734" s="20">
        <v>10</v>
      </c>
      <c r="E734" s="21">
        <v>21</v>
      </c>
      <c r="F734" s="21">
        <f t="shared" si="52"/>
        <v>35</v>
      </c>
      <c r="G734" s="22">
        <v>45224</v>
      </c>
      <c r="H734" s="21"/>
      <c r="I734" s="33"/>
      <c r="J734" s="33"/>
      <c r="K734" s="21"/>
      <c r="L734" s="21"/>
      <c r="M734" s="21"/>
      <c r="N734" s="32"/>
      <c r="O734" s="32"/>
      <c r="P734" s="32"/>
      <c r="Q734" s="32"/>
      <c r="R734" s="21">
        <v>2</v>
      </c>
      <c r="S734" s="21">
        <f t="shared" si="49"/>
        <v>0</v>
      </c>
      <c r="T734" s="29"/>
      <c r="U734" s="29"/>
      <c r="V734" s="30">
        <f>COUNTIFS(Maturation!$E$3:$E$280, Density!G734, Maturation!$B$3:$B$280, Density!C734, Maturation!$C$3:$C$280, Density!D734, Maturation!$D$3:$D$280, "male")</f>
        <v>1</v>
      </c>
      <c r="W734" s="30">
        <f>COUNTIFS(Maturation!$E$3:$E$280, Density!G734, Maturation!$B$3:$B$280, Density!C734, Maturation!$C$3:$C$280, Density!D734, Maturation!$D$3:$D$280, "female")</f>
        <v>1</v>
      </c>
      <c r="X734" s="30">
        <f t="shared" si="51"/>
        <v>2</v>
      </c>
      <c r="Y734" s="30">
        <f t="shared" si="50"/>
        <v>6</v>
      </c>
      <c r="Z734" s="33">
        <f>(Y734/$R$554)*100</f>
        <v>100</v>
      </c>
    </row>
    <row r="735" spans="3:26" ht="15" customHeight="1" x14ac:dyDescent="0.25">
      <c r="C735" s="19" t="s">
        <v>18</v>
      </c>
      <c r="D735" s="20">
        <v>1</v>
      </c>
      <c r="E735" s="21">
        <v>21</v>
      </c>
      <c r="F735" s="21">
        <f t="shared" si="52"/>
        <v>35</v>
      </c>
      <c r="G735" s="22">
        <v>45224</v>
      </c>
      <c r="H735" s="21"/>
      <c r="I735" s="33"/>
      <c r="J735" s="33"/>
      <c r="K735" s="21"/>
      <c r="L735" s="21"/>
      <c r="M735" s="21"/>
      <c r="N735" s="32"/>
      <c r="O735" s="32"/>
      <c r="P735" s="32"/>
      <c r="Q735" s="32"/>
      <c r="R735" s="21">
        <v>4</v>
      </c>
      <c r="S735" s="21">
        <f t="shared" si="49"/>
        <v>0</v>
      </c>
      <c r="T735" s="29"/>
      <c r="U735" s="29"/>
      <c r="V735" s="30">
        <f>COUNTIFS(Maturation!$E$3:$E$280, Density!G735, Maturation!$B$3:$B$280, Density!C735, Maturation!$C$3:$C$280, Density!D735, Maturation!$D$3:$D$280, "male")</f>
        <v>2</v>
      </c>
      <c r="W735" s="30">
        <f>COUNTIFS(Maturation!$E$3:$E$280, Density!G735, Maturation!$B$3:$B$280, Density!C735, Maturation!$C$3:$C$280, Density!D735, Maturation!$D$3:$D$280, "female")</f>
        <v>0</v>
      </c>
      <c r="X735" s="30">
        <f t="shared" si="51"/>
        <v>2</v>
      </c>
      <c r="Y735" s="30">
        <f t="shared" si="50"/>
        <v>6</v>
      </c>
      <c r="Z735" s="33">
        <f>(Y735/$R$555)*100</f>
        <v>75</v>
      </c>
    </row>
    <row r="736" spans="3:26" ht="15" customHeight="1" x14ac:dyDescent="0.25">
      <c r="C736" s="19" t="s">
        <v>18</v>
      </c>
      <c r="D736" s="20">
        <v>2</v>
      </c>
      <c r="E736" s="21">
        <v>21</v>
      </c>
      <c r="F736" s="21">
        <f t="shared" si="52"/>
        <v>35</v>
      </c>
      <c r="G736" s="22">
        <v>45224</v>
      </c>
      <c r="H736" s="21"/>
      <c r="I736" s="33"/>
      <c r="J736" s="33"/>
      <c r="K736" s="21"/>
      <c r="L736" s="21"/>
      <c r="M736" s="21"/>
      <c r="N736" s="32"/>
      <c r="O736" s="32"/>
      <c r="P736" s="32"/>
      <c r="Q736" s="32"/>
      <c r="R736" s="21">
        <v>1</v>
      </c>
      <c r="S736" s="21">
        <f t="shared" si="49"/>
        <v>0</v>
      </c>
      <c r="T736" s="29"/>
      <c r="U736" s="29"/>
      <c r="V736" s="30">
        <f>COUNTIFS(Maturation!$E$3:$E$280, Density!G736, Maturation!$B$3:$B$280, Density!C736, Maturation!$C$3:$C$280, Density!D736, Maturation!$D$3:$D$280, "male")</f>
        <v>0</v>
      </c>
      <c r="W736" s="30">
        <f>COUNTIFS(Maturation!$E$3:$E$280, Density!G736, Maturation!$B$3:$B$280, Density!C736, Maturation!$C$3:$C$280, Density!D736, Maturation!$D$3:$D$280, "female")</f>
        <v>0</v>
      </c>
      <c r="X736" s="30">
        <f t="shared" si="51"/>
        <v>0</v>
      </c>
      <c r="Y736" s="30">
        <f t="shared" si="50"/>
        <v>6</v>
      </c>
      <c r="Z736" s="33">
        <f>(Y736/$R$556)*100</f>
        <v>75</v>
      </c>
    </row>
    <row r="737" spans="3:26" ht="15" customHeight="1" x14ac:dyDescent="0.25">
      <c r="C737" s="19" t="s">
        <v>18</v>
      </c>
      <c r="D737" s="20">
        <v>3</v>
      </c>
      <c r="E737" s="21">
        <v>21</v>
      </c>
      <c r="F737" s="21">
        <f t="shared" si="52"/>
        <v>35</v>
      </c>
      <c r="G737" s="22">
        <v>45224</v>
      </c>
      <c r="H737" s="30"/>
      <c r="I737" s="33"/>
      <c r="J737" s="33"/>
      <c r="K737" s="21"/>
      <c r="L737" s="30"/>
      <c r="M737" s="30"/>
      <c r="N737" s="33"/>
      <c r="O737" s="33"/>
      <c r="P737" s="33"/>
      <c r="Q737" s="33"/>
      <c r="R737" s="30">
        <v>7</v>
      </c>
      <c r="S737" s="30">
        <f t="shared" ref="S737:S800" si="53">IF(X701&gt;0,R701-R737-X701,R701-R737)</f>
        <v>0</v>
      </c>
      <c r="T737" s="29"/>
      <c r="U737" s="29"/>
      <c r="V737" s="30">
        <f>COUNTIFS(Maturation!$E$3:$E$280, Density!G737, Maturation!$B$3:$B$280, Density!C737, Maturation!$C$3:$C$280, Density!D737, Maturation!$D$3:$D$280, "male")</f>
        <v>1</v>
      </c>
      <c r="W737" s="30">
        <f>COUNTIFS(Maturation!$E$3:$E$280, Density!G737, Maturation!$B$3:$B$280, Density!C737, Maturation!$C$3:$C$280, Density!D737, Maturation!$D$3:$D$280, "female")</f>
        <v>0</v>
      </c>
      <c r="X737" s="30">
        <f t="shared" si="51"/>
        <v>1</v>
      </c>
      <c r="Y737" s="30">
        <f t="shared" si="50"/>
        <v>5</v>
      </c>
      <c r="Z737" s="33">
        <f>(Y737/$R$557)*100</f>
        <v>41.666666666666671</v>
      </c>
    </row>
    <row r="738" spans="3:26" ht="15" customHeight="1" x14ac:dyDescent="0.25">
      <c r="C738" s="19" t="s">
        <v>18</v>
      </c>
      <c r="D738" s="20">
        <v>4</v>
      </c>
      <c r="E738" s="21">
        <v>21</v>
      </c>
      <c r="F738" s="21">
        <f t="shared" si="52"/>
        <v>35</v>
      </c>
      <c r="G738" s="22">
        <v>45224</v>
      </c>
      <c r="H738" s="30"/>
      <c r="I738" s="33"/>
      <c r="J738" s="33"/>
      <c r="K738" s="21"/>
      <c r="L738" s="30"/>
      <c r="M738" s="30"/>
      <c r="N738" s="33"/>
      <c r="O738" s="33"/>
      <c r="P738" s="33"/>
      <c r="Q738" s="33"/>
      <c r="R738" s="30">
        <v>5</v>
      </c>
      <c r="S738" s="30">
        <f t="shared" si="53"/>
        <v>0</v>
      </c>
      <c r="T738" s="29"/>
      <c r="U738" s="29"/>
      <c r="V738" s="30">
        <f>COUNTIFS(Maturation!$E$3:$E$280, Density!G738, Maturation!$B$3:$B$280, Density!C738, Maturation!$C$3:$C$280, Density!D738, Maturation!$D$3:$D$280, "male")</f>
        <v>0</v>
      </c>
      <c r="W738" s="30">
        <f>COUNTIFS(Maturation!$E$3:$E$280, Density!G738, Maturation!$B$3:$B$280, Density!C738, Maturation!$C$3:$C$280, Density!D738, Maturation!$D$3:$D$280, "female")</f>
        <v>0</v>
      </c>
      <c r="X738" s="30">
        <f t="shared" si="51"/>
        <v>0</v>
      </c>
      <c r="Y738" s="30">
        <f t="shared" ref="Y738:Y801" si="54">X738+Y702</f>
        <v>6</v>
      </c>
      <c r="Z738" s="33">
        <f>(Y738/$R$558)*100</f>
        <v>54.54545454545454</v>
      </c>
    </row>
    <row r="739" spans="3:26" ht="15" customHeight="1" x14ac:dyDescent="0.25">
      <c r="C739" s="19" t="s">
        <v>18</v>
      </c>
      <c r="D739" s="20">
        <v>5</v>
      </c>
      <c r="E739" s="21">
        <v>21</v>
      </c>
      <c r="F739" s="21">
        <f t="shared" si="52"/>
        <v>35</v>
      </c>
      <c r="G739" s="22">
        <v>45224</v>
      </c>
      <c r="H739" s="30"/>
      <c r="I739" s="33"/>
      <c r="J739" s="33"/>
      <c r="K739" s="21"/>
      <c r="L739" s="30"/>
      <c r="M739" s="30"/>
      <c r="N739" s="33"/>
      <c r="O739" s="33"/>
      <c r="P739" s="33"/>
      <c r="Q739" s="33"/>
      <c r="R739" s="30">
        <v>2</v>
      </c>
      <c r="S739" s="30">
        <f t="shared" si="53"/>
        <v>0</v>
      </c>
      <c r="T739" s="29"/>
      <c r="U739" s="29"/>
      <c r="V739" s="30">
        <f>COUNTIFS(Maturation!$E$3:$E$280, Density!G739, Maturation!$B$3:$B$280, Density!C739, Maturation!$C$3:$C$280, Density!D739, Maturation!$D$3:$D$280, "male")</f>
        <v>1</v>
      </c>
      <c r="W739" s="30">
        <f>COUNTIFS(Maturation!$E$3:$E$280, Density!G739, Maturation!$B$3:$B$280, Density!C739, Maturation!$C$3:$C$280, Density!D739, Maturation!$D$3:$D$280, "female")</f>
        <v>1</v>
      </c>
      <c r="X739" s="30">
        <f t="shared" si="51"/>
        <v>2</v>
      </c>
      <c r="Y739" s="30">
        <f t="shared" si="54"/>
        <v>10</v>
      </c>
      <c r="Z739" s="33">
        <f>(Y739/$R$559)*100</f>
        <v>90.909090909090907</v>
      </c>
    </row>
    <row r="740" spans="3:26" ht="15" customHeight="1" x14ac:dyDescent="0.25">
      <c r="C740" s="19" t="s">
        <v>20</v>
      </c>
      <c r="D740" s="20">
        <v>1</v>
      </c>
      <c r="E740" s="21">
        <v>21</v>
      </c>
      <c r="F740" s="21">
        <f t="shared" si="52"/>
        <v>35</v>
      </c>
      <c r="G740" s="22">
        <v>45224</v>
      </c>
      <c r="H740" s="30"/>
      <c r="I740" s="33"/>
      <c r="J740" s="33"/>
      <c r="K740" s="21"/>
      <c r="L740" s="30"/>
      <c r="M740" s="30"/>
      <c r="N740" s="33"/>
      <c r="O740" s="33"/>
      <c r="P740" s="33"/>
      <c r="Q740" s="33"/>
      <c r="R740" s="30">
        <v>3</v>
      </c>
      <c r="S740" s="30">
        <f t="shared" si="53"/>
        <v>0</v>
      </c>
      <c r="T740" s="29"/>
      <c r="U740" s="29"/>
      <c r="V740" s="30">
        <f>COUNTIFS(Maturation!$E$3:$E$280, Density!G740, Maturation!$B$3:$B$280, Density!C740, Maturation!$C$3:$C$280, Density!D740, Maturation!$D$3:$D$280, "male")</f>
        <v>1</v>
      </c>
      <c r="W740" s="30">
        <f>COUNTIFS(Maturation!$E$3:$E$280, Density!G740, Maturation!$B$3:$B$280, Density!C740, Maturation!$C$3:$C$280, Density!D740, Maturation!$D$3:$D$280, "female")</f>
        <v>0</v>
      </c>
      <c r="X740" s="30">
        <f t="shared" si="51"/>
        <v>1</v>
      </c>
      <c r="Y740" s="30">
        <f t="shared" si="54"/>
        <v>8</v>
      </c>
      <c r="Z740" s="33">
        <f>(Y740/$R$560)*100</f>
        <v>72.727272727272734</v>
      </c>
    </row>
    <row r="741" spans="3:26" ht="15" customHeight="1" x14ac:dyDescent="0.25">
      <c r="C741" s="19" t="s">
        <v>20</v>
      </c>
      <c r="D741" s="20">
        <v>2</v>
      </c>
      <c r="E741" s="21">
        <v>21</v>
      </c>
      <c r="F741" s="21">
        <f t="shared" si="52"/>
        <v>35</v>
      </c>
      <c r="G741" s="22">
        <v>45224</v>
      </c>
      <c r="H741" s="30"/>
      <c r="I741" s="33"/>
      <c r="J741" s="33"/>
      <c r="K741" s="21"/>
      <c r="L741" s="30"/>
      <c r="M741" s="30"/>
      <c r="N741" s="33"/>
      <c r="O741" s="33"/>
      <c r="P741" s="33"/>
      <c r="Q741" s="33"/>
      <c r="R741" s="30">
        <v>9</v>
      </c>
      <c r="S741" s="30">
        <f t="shared" si="53"/>
        <v>0</v>
      </c>
      <c r="T741" s="29"/>
      <c r="U741" s="29"/>
      <c r="V741" s="30">
        <f>COUNTIFS(Maturation!$E$3:$E$280, Density!G741, Maturation!$B$3:$B$280, Density!C741, Maturation!$C$3:$C$280, Density!D741, Maturation!$D$3:$D$280, "male")</f>
        <v>0</v>
      </c>
      <c r="W741" s="30">
        <f>COUNTIFS(Maturation!$E$3:$E$280, Density!G741, Maturation!$B$3:$B$280, Density!C741, Maturation!$C$3:$C$280, Density!D741, Maturation!$D$3:$D$280, "female")</f>
        <v>0</v>
      </c>
      <c r="X741" s="30">
        <f t="shared" si="51"/>
        <v>0</v>
      </c>
      <c r="Y741" s="30">
        <f t="shared" si="54"/>
        <v>8</v>
      </c>
      <c r="Z741" s="33">
        <f>(Y741/$R$561)*100</f>
        <v>42.105263157894733</v>
      </c>
    </row>
    <row r="742" spans="3:26" ht="15" customHeight="1" x14ac:dyDescent="0.25">
      <c r="C742" s="19" t="s">
        <v>20</v>
      </c>
      <c r="D742" s="20">
        <v>3</v>
      </c>
      <c r="E742" s="21">
        <v>21</v>
      </c>
      <c r="F742" s="21">
        <f t="shared" si="52"/>
        <v>35</v>
      </c>
      <c r="G742" s="22">
        <v>45224</v>
      </c>
      <c r="H742" s="30"/>
      <c r="I742" s="33"/>
      <c r="J742" s="33"/>
      <c r="K742" s="21"/>
      <c r="L742" s="30"/>
      <c r="M742" s="30"/>
      <c r="N742" s="33"/>
      <c r="O742" s="33"/>
      <c r="P742" s="33"/>
      <c r="Q742" s="33"/>
      <c r="R742" s="30">
        <v>3</v>
      </c>
      <c r="S742" s="30">
        <f t="shared" si="53"/>
        <v>0</v>
      </c>
      <c r="T742" s="29"/>
      <c r="U742" s="29"/>
      <c r="V742" s="30">
        <f>COUNTIFS(Maturation!$E$3:$E$280, Density!G742, Maturation!$B$3:$B$280, Density!C742, Maturation!$C$3:$C$280, Density!D742, Maturation!$D$3:$D$280, "male")</f>
        <v>1</v>
      </c>
      <c r="W742" s="30">
        <f>COUNTIFS(Maturation!$E$3:$E$280, Density!G742, Maturation!$B$3:$B$280, Density!C742, Maturation!$C$3:$C$280, Density!D742, Maturation!$D$3:$D$280, "female")</f>
        <v>0</v>
      </c>
      <c r="X742" s="30">
        <f t="shared" si="51"/>
        <v>1</v>
      </c>
      <c r="Y742" s="30">
        <f t="shared" si="54"/>
        <v>11</v>
      </c>
      <c r="Z742" s="33">
        <f>(Y742/$R$562)*100</f>
        <v>78.571428571428569</v>
      </c>
    </row>
    <row r="743" spans="3:26" ht="15" customHeight="1" x14ac:dyDescent="0.25">
      <c r="C743" s="23" t="s">
        <v>24</v>
      </c>
      <c r="D743" s="24">
        <v>1</v>
      </c>
      <c r="E743" s="25">
        <v>21</v>
      </c>
      <c r="F743" s="25">
        <f t="shared" si="52"/>
        <v>35</v>
      </c>
      <c r="G743" s="26">
        <v>45224</v>
      </c>
      <c r="H743" s="27"/>
      <c r="I743" s="34"/>
      <c r="J743" s="34"/>
      <c r="K743" s="27"/>
      <c r="L743" s="27"/>
      <c r="M743" s="27"/>
      <c r="N743" s="34"/>
      <c r="O743" s="34"/>
      <c r="P743" s="34"/>
      <c r="Q743" s="34"/>
      <c r="R743" s="27">
        <v>0</v>
      </c>
      <c r="S743" s="27">
        <f t="shared" si="53"/>
        <v>0</v>
      </c>
      <c r="T743" s="28"/>
      <c r="U743" s="28"/>
      <c r="V743" s="27">
        <f>COUNTIFS(Maturation!$E$3:$E$280, Density!G743, Maturation!$B$3:$B$280, Density!C743, Maturation!$C$3:$C$280, Density!D743, Maturation!$D$3:$D$280, "male")</f>
        <v>0</v>
      </c>
      <c r="W743" s="27">
        <f>COUNTIFS(Maturation!$E$3:$E$280, Density!G743, Maturation!$B$3:$B$280, Density!C743, Maturation!$C$3:$C$280, Density!D743, Maturation!$D$3:$D$280, "female")</f>
        <v>0</v>
      </c>
      <c r="X743" s="27">
        <f t="shared" si="51"/>
        <v>0</v>
      </c>
      <c r="Y743" s="27">
        <f t="shared" si="54"/>
        <v>5</v>
      </c>
      <c r="Z743" s="34">
        <f>(Y743/$R$563)*100</f>
        <v>83.333333333333343</v>
      </c>
    </row>
    <row r="744" spans="3:26" ht="15" customHeight="1" x14ac:dyDescent="0.25">
      <c r="C744" s="15" t="s">
        <v>24</v>
      </c>
      <c r="D744" s="5">
        <v>2</v>
      </c>
      <c r="E744" s="6">
        <v>21</v>
      </c>
      <c r="F744" s="6">
        <f t="shared" si="52"/>
        <v>35</v>
      </c>
      <c r="G744" s="16">
        <v>45224</v>
      </c>
      <c r="H744" s="8"/>
      <c r="I744" s="35"/>
      <c r="J744" s="35"/>
      <c r="K744" s="6"/>
      <c r="L744" s="8"/>
      <c r="M744" s="8"/>
      <c r="N744" s="35"/>
      <c r="O744" s="35"/>
      <c r="P744" s="35"/>
      <c r="Q744" s="35"/>
      <c r="R744" s="8">
        <v>0</v>
      </c>
      <c r="S744" s="8">
        <f t="shared" si="53"/>
        <v>0</v>
      </c>
      <c r="T744" s="7"/>
      <c r="U744" s="7"/>
      <c r="V744" s="8">
        <f>COUNTIFS(Maturation!$E$3:$E$280, Density!G744, Maturation!$B$3:$B$280, Density!C744, Maturation!$C$3:$C$280, Density!D744, Maturation!$D$3:$D$280, "male")</f>
        <v>0</v>
      </c>
      <c r="W744" s="8">
        <f>COUNTIFS(Maturation!$E$3:$E$280, Density!G744, Maturation!$B$3:$B$280, Density!C744, Maturation!$C$3:$C$280, Density!D744, Maturation!$D$3:$D$280, "female")</f>
        <v>0</v>
      </c>
      <c r="X744" s="8">
        <f t="shared" si="51"/>
        <v>0</v>
      </c>
      <c r="Y744" s="8">
        <f t="shared" si="54"/>
        <v>7</v>
      </c>
      <c r="Z744" s="35">
        <f>(Y744/$R$564)*100</f>
        <v>100</v>
      </c>
    </row>
    <row r="745" spans="3:26" ht="15" customHeight="1" x14ac:dyDescent="0.25">
      <c r="C745" s="15" t="s">
        <v>24</v>
      </c>
      <c r="D745" s="5">
        <v>3</v>
      </c>
      <c r="E745" s="6">
        <v>21</v>
      </c>
      <c r="F745" s="6">
        <f t="shared" si="52"/>
        <v>35</v>
      </c>
      <c r="G745" s="16">
        <v>45224</v>
      </c>
      <c r="H745" s="8"/>
      <c r="I745" s="35"/>
      <c r="J745" s="35"/>
      <c r="K745" s="6"/>
      <c r="L745" s="8"/>
      <c r="M745" s="8"/>
      <c r="N745" s="35"/>
      <c r="O745" s="35"/>
      <c r="P745" s="35"/>
      <c r="Q745" s="35"/>
      <c r="R745" s="8">
        <v>0</v>
      </c>
      <c r="S745" s="8">
        <f t="shared" si="53"/>
        <v>0</v>
      </c>
      <c r="T745" s="7"/>
      <c r="U745" s="7"/>
      <c r="V745" s="8">
        <f>COUNTIFS(Maturation!$E$3:$E$280, Density!G745, Maturation!$B$3:$B$280, Density!C745, Maturation!$C$3:$C$280, Density!D745, Maturation!$D$3:$D$280, "male")</f>
        <v>0</v>
      </c>
      <c r="W745" s="8">
        <f>COUNTIFS(Maturation!$E$3:$E$280, Density!G745, Maturation!$B$3:$B$280, Density!C745, Maturation!$C$3:$C$280, Density!D745, Maturation!$D$3:$D$280, "female")</f>
        <v>0</v>
      </c>
      <c r="X745" s="8">
        <f t="shared" si="51"/>
        <v>0</v>
      </c>
      <c r="Y745" s="8">
        <f t="shared" si="54"/>
        <v>5</v>
      </c>
      <c r="Z745" s="35">
        <f>(Y745/$R$565)*100</f>
        <v>100</v>
      </c>
    </row>
    <row r="746" spans="3:26" ht="15" customHeight="1" x14ac:dyDescent="0.25">
      <c r="C746" s="15" t="s">
        <v>24</v>
      </c>
      <c r="D746" s="5">
        <v>4</v>
      </c>
      <c r="E746" s="6">
        <v>21</v>
      </c>
      <c r="F746" s="6">
        <f t="shared" si="52"/>
        <v>35</v>
      </c>
      <c r="G746" s="16">
        <v>45224</v>
      </c>
      <c r="H746" s="8"/>
      <c r="I746" s="35"/>
      <c r="J746" s="35"/>
      <c r="K746" s="6"/>
      <c r="L746" s="8"/>
      <c r="M746" s="8"/>
      <c r="N746" s="35"/>
      <c r="O746" s="35"/>
      <c r="P746" s="35"/>
      <c r="Q746" s="35"/>
      <c r="R746" s="8">
        <v>0</v>
      </c>
      <c r="S746" s="8">
        <f t="shared" si="53"/>
        <v>0</v>
      </c>
      <c r="T746" s="7"/>
      <c r="U746" s="7"/>
      <c r="V746" s="8">
        <f>COUNTIFS(Maturation!$E$3:$E$280, Density!G746, Maturation!$B$3:$B$280, Density!C746, Maturation!$C$3:$C$280, Density!D746, Maturation!$D$3:$D$280, "male")</f>
        <v>0</v>
      </c>
      <c r="W746" s="8">
        <f>COUNTIFS(Maturation!$E$3:$E$280, Density!G746, Maturation!$B$3:$B$280, Density!C746, Maturation!$C$3:$C$280, Density!D746, Maturation!$D$3:$D$280, "female")</f>
        <v>0</v>
      </c>
      <c r="X746" s="8">
        <f t="shared" si="51"/>
        <v>0</v>
      </c>
      <c r="Y746" s="8">
        <f t="shared" si="54"/>
        <v>4</v>
      </c>
      <c r="Z746" s="35">
        <f>(Y746/$R$566)*100</f>
        <v>100</v>
      </c>
    </row>
    <row r="747" spans="3:26" ht="15" customHeight="1" x14ac:dyDescent="0.25">
      <c r="C747" s="15" t="s">
        <v>24</v>
      </c>
      <c r="D747" s="5">
        <v>5</v>
      </c>
      <c r="E747" s="6">
        <v>21</v>
      </c>
      <c r="F747" s="6">
        <f t="shared" si="52"/>
        <v>35</v>
      </c>
      <c r="G747" s="16">
        <v>45224</v>
      </c>
      <c r="H747" s="8"/>
      <c r="I747" s="35"/>
      <c r="J747" s="35"/>
      <c r="K747" s="6"/>
      <c r="L747" s="8"/>
      <c r="M747" s="8"/>
      <c r="N747" s="35"/>
      <c r="O747" s="35"/>
      <c r="P747" s="35"/>
      <c r="Q747" s="35"/>
      <c r="R747" s="8">
        <v>2</v>
      </c>
      <c r="S747" s="8">
        <f t="shared" si="53"/>
        <v>0</v>
      </c>
      <c r="T747" s="7"/>
      <c r="U747" s="7"/>
      <c r="V747" s="8">
        <f>COUNTIFS(Maturation!$E$3:$E$280, Density!G747, Maturation!$B$3:$B$280, Density!C747, Maturation!$C$3:$C$280, Density!D747, Maturation!$D$3:$D$280, "male")</f>
        <v>2</v>
      </c>
      <c r="W747" s="8">
        <f>COUNTIFS(Maturation!$E$3:$E$280, Density!G747, Maturation!$B$3:$B$280, Density!C747, Maturation!$C$3:$C$280, Density!D747, Maturation!$D$3:$D$280, "female")</f>
        <v>0</v>
      </c>
      <c r="X747" s="8">
        <f t="shared" si="51"/>
        <v>2</v>
      </c>
      <c r="Y747" s="8">
        <f t="shared" si="54"/>
        <v>4</v>
      </c>
      <c r="Z747" s="35">
        <f>(Y747/$R$567)*100</f>
        <v>100</v>
      </c>
    </row>
    <row r="748" spans="3:26" ht="15" customHeight="1" x14ac:dyDescent="0.25">
      <c r="C748" s="15" t="s">
        <v>24</v>
      </c>
      <c r="D748" s="5">
        <v>6</v>
      </c>
      <c r="E748" s="6">
        <v>21</v>
      </c>
      <c r="F748" s="6">
        <f t="shared" si="52"/>
        <v>35</v>
      </c>
      <c r="G748" s="16">
        <v>45224</v>
      </c>
      <c r="H748" s="8"/>
      <c r="I748" s="35"/>
      <c r="J748" s="35"/>
      <c r="K748" s="6"/>
      <c r="L748" s="8"/>
      <c r="M748" s="8"/>
      <c r="N748" s="35"/>
      <c r="O748" s="35"/>
      <c r="P748" s="35"/>
      <c r="Q748" s="35"/>
      <c r="R748" s="8">
        <v>0</v>
      </c>
      <c r="S748" s="8">
        <f t="shared" si="53"/>
        <v>0</v>
      </c>
      <c r="T748" s="7"/>
      <c r="U748" s="7"/>
      <c r="V748" s="8">
        <f>COUNTIFS(Maturation!$E$3:$E$280, Density!G748, Maturation!$B$3:$B$280, Density!C748, Maturation!$C$3:$C$280, Density!D748, Maturation!$D$3:$D$280, "male")</f>
        <v>0</v>
      </c>
      <c r="W748" s="8">
        <f>COUNTIFS(Maturation!$E$3:$E$280, Density!G748, Maturation!$B$3:$B$280, Density!C748, Maturation!$C$3:$C$280, Density!D748, Maturation!$D$3:$D$280, "female")</f>
        <v>0</v>
      </c>
      <c r="X748" s="8">
        <f t="shared" si="51"/>
        <v>0</v>
      </c>
      <c r="Y748" s="8">
        <f t="shared" si="54"/>
        <v>5</v>
      </c>
      <c r="Z748" s="35">
        <f>(Y748/$R$568)*100</f>
        <v>100</v>
      </c>
    </row>
    <row r="749" spans="3:26" ht="15" customHeight="1" x14ac:dyDescent="0.25">
      <c r="C749" s="15" t="s">
        <v>24</v>
      </c>
      <c r="D749" s="5">
        <v>7</v>
      </c>
      <c r="E749" s="6">
        <v>21</v>
      </c>
      <c r="F749" s="6">
        <f t="shared" si="52"/>
        <v>35</v>
      </c>
      <c r="G749" s="16">
        <v>45224</v>
      </c>
      <c r="H749" s="8"/>
      <c r="I749" s="35"/>
      <c r="J749" s="35"/>
      <c r="K749" s="6"/>
      <c r="L749" s="8"/>
      <c r="M749" s="8"/>
      <c r="N749" s="35"/>
      <c r="O749" s="35"/>
      <c r="P749" s="35"/>
      <c r="Q749" s="35"/>
      <c r="R749" s="8">
        <v>0</v>
      </c>
      <c r="S749" s="8">
        <f t="shared" si="53"/>
        <v>0</v>
      </c>
      <c r="T749" s="7"/>
      <c r="U749" s="7"/>
      <c r="V749" s="8">
        <f>COUNTIFS(Maturation!$E$3:$E$280, Density!G749, Maturation!$B$3:$B$280, Density!C749, Maturation!$C$3:$C$280, Density!D749, Maturation!$D$3:$D$280, "male")</f>
        <v>0</v>
      </c>
      <c r="W749" s="8">
        <f>COUNTIFS(Maturation!$E$3:$E$280, Density!G749, Maturation!$B$3:$B$280, Density!C749, Maturation!$C$3:$C$280, Density!D749, Maturation!$D$3:$D$280, "female")</f>
        <v>0</v>
      </c>
      <c r="X749" s="8">
        <f t="shared" si="51"/>
        <v>0</v>
      </c>
      <c r="Y749" s="8">
        <f t="shared" si="54"/>
        <v>7</v>
      </c>
      <c r="Z749" s="35">
        <f>(Y749/$R$569)*100</f>
        <v>87.5</v>
      </c>
    </row>
    <row r="750" spans="3:26" ht="15" customHeight="1" x14ac:dyDescent="0.25">
      <c r="C750" s="15" t="s">
        <v>24</v>
      </c>
      <c r="D750" s="5">
        <v>8</v>
      </c>
      <c r="E750" s="6">
        <v>21</v>
      </c>
      <c r="F750" s="6">
        <f t="shared" si="52"/>
        <v>35</v>
      </c>
      <c r="G750" s="16">
        <v>45224</v>
      </c>
      <c r="H750" s="8"/>
      <c r="I750" s="35"/>
      <c r="J750" s="35"/>
      <c r="K750" s="6"/>
      <c r="L750" s="8"/>
      <c r="M750" s="8"/>
      <c r="N750" s="35"/>
      <c r="O750" s="35"/>
      <c r="P750" s="35"/>
      <c r="Q750" s="35"/>
      <c r="R750" s="8">
        <v>2</v>
      </c>
      <c r="S750" s="8">
        <f t="shared" si="53"/>
        <v>0</v>
      </c>
      <c r="T750" s="7"/>
      <c r="U750" s="7"/>
      <c r="V750" s="8">
        <f>COUNTIFS(Maturation!$E$3:$E$280, Density!G750, Maturation!$B$3:$B$280, Density!C750, Maturation!$C$3:$C$280, Density!D750, Maturation!$D$3:$D$280, "male")</f>
        <v>1</v>
      </c>
      <c r="W750" s="8">
        <f>COUNTIFS(Maturation!$E$3:$E$280, Density!G750, Maturation!$B$3:$B$280, Density!C750, Maturation!$C$3:$C$280, Density!D750, Maturation!$D$3:$D$280, "female")</f>
        <v>0</v>
      </c>
      <c r="X750" s="8">
        <f t="shared" si="51"/>
        <v>1</v>
      </c>
      <c r="Y750" s="8">
        <f t="shared" si="54"/>
        <v>5</v>
      </c>
      <c r="Z750" s="35">
        <f>(Y750/$R$570)*100</f>
        <v>83.333333333333343</v>
      </c>
    </row>
    <row r="751" spans="3:26" ht="15" customHeight="1" x14ac:dyDescent="0.25">
      <c r="C751" s="15" t="s">
        <v>24</v>
      </c>
      <c r="D751" s="5">
        <v>9</v>
      </c>
      <c r="E751" s="6">
        <v>21</v>
      </c>
      <c r="F751" s="6">
        <f t="shared" si="52"/>
        <v>35</v>
      </c>
      <c r="G751" s="16">
        <v>45224</v>
      </c>
      <c r="H751" s="8"/>
      <c r="I751" s="35"/>
      <c r="J751" s="35"/>
      <c r="K751" s="6"/>
      <c r="L751" s="8"/>
      <c r="M751" s="8"/>
      <c r="N751" s="35"/>
      <c r="O751" s="35"/>
      <c r="P751" s="35"/>
      <c r="Q751" s="35"/>
      <c r="R751" s="8">
        <v>1</v>
      </c>
      <c r="S751" s="8">
        <f t="shared" si="53"/>
        <v>0</v>
      </c>
      <c r="T751" s="7"/>
      <c r="U751" s="7"/>
      <c r="V751" s="8">
        <f>COUNTIFS(Maturation!$E$3:$E$280, Density!G751, Maturation!$B$3:$B$280, Density!C751, Maturation!$C$3:$C$280, Density!D751, Maturation!$D$3:$D$280, "male")</f>
        <v>0</v>
      </c>
      <c r="W751" s="8">
        <f>COUNTIFS(Maturation!$E$3:$E$280, Density!G751, Maturation!$B$3:$B$280, Density!C751, Maturation!$C$3:$C$280, Density!D751, Maturation!$D$3:$D$280, "female")</f>
        <v>1</v>
      </c>
      <c r="X751" s="8">
        <f t="shared" si="51"/>
        <v>1</v>
      </c>
      <c r="Y751" s="8">
        <f t="shared" si="54"/>
        <v>6</v>
      </c>
      <c r="Z751" s="35">
        <f>(Y751/$R$571)*100</f>
        <v>100</v>
      </c>
    </row>
    <row r="752" spans="3:26" ht="15" customHeight="1" x14ac:dyDescent="0.25">
      <c r="C752" s="15" t="s">
        <v>24</v>
      </c>
      <c r="D752" s="5">
        <v>10</v>
      </c>
      <c r="E752" s="6">
        <v>21</v>
      </c>
      <c r="F752" s="6">
        <f t="shared" si="52"/>
        <v>35</v>
      </c>
      <c r="G752" s="16">
        <v>45224</v>
      </c>
      <c r="H752" s="8"/>
      <c r="I752" s="35"/>
      <c r="J752" s="35"/>
      <c r="K752" s="6"/>
      <c r="L752" s="8"/>
      <c r="M752" s="8"/>
      <c r="N752" s="35"/>
      <c r="O752" s="35"/>
      <c r="P752" s="35"/>
      <c r="Q752" s="35"/>
      <c r="R752" s="8">
        <v>2</v>
      </c>
      <c r="S752" s="8">
        <f t="shared" si="53"/>
        <v>0</v>
      </c>
      <c r="T752" s="7"/>
      <c r="U752" s="7"/>
      <c r="V752" s="8">
        <f>COUNTIFS(Maturation!$E$3:$E$280, Density!G752, Maturation!$B$3:$B$280, Density!C752, Maturation!$C$3:$C$280, Density!D752, Maturation!$D$3:$D$280, "male")</f>
        <v>0</v>
      </c>
      <c r="W752" s="8">
        <f>COUNTIFS(Maturation!$E$3:$E$280, Density!G752, Maturation!$B$3:$B$280, Density!C752, Maturation!$C$3:$C$280, Density!D752, Maturation!$D$3:$D$280, "female")</f>
        <v>0</v>
      </c>
      <c r="X752" s="8">
        <f t="shared" si="51"/>
        <v>0</v>
      </c>
      <c r="Y752" s="8">
        <f t="shared" si="54"/>
        <v>4</v>
      </c>
      <c r="Z752" s="35">
        <f>(Y752/$R$572)*100</f>
        <v>57.142857142857139</v>
      </c>
    </row>
    <row r="753" spans="3:26" ht="15" customHeight="1" x14ac:dyDescent="0.25">
      <c r="C753" s="15" t="s">
        <v>25</v>
      </c>
      <c r="D753" s="5">
        <v>1</v>
      </c>
      <c r="E753" s="6">
        <v>21</v>
      </c>
      <c r="F753" s="6">
        <f t="shared" si="52"/>
        <v>35</v>
      </c>
      <c r="G753" s="16">
        <v>45224</v>
      </c>
      <c r="H753" s="8"/>
      <c r="I753" s="35"/>
      <c r="J753" s="35"/>
      <c r="K753" s="6"/>
      <c r="L753" s="6"/>
      <c r="M753" s="8"/>
      <c r="N753" s="35"/>
      <c r="O753" s="35"/>
      <c r="P753" s="35"/>
      <c r="Q753" s="35"/>
      <c r="R753" s="8">
        <v>0</v>
      </c>
      <c r="S753" s="8">
        <f t="shared" si="53"/>
        <v>0</v>
      </c>
      <c r="T753" s="7"/>
      <c r="U753" s="7"/>
      <c r="V753" s="8">
        <f>COUNTIFS(Maturation!$E$3:$E$280, Density!G753, Maturation!$B$3:$B$280, Density!C753, Maturation!$C$3:$C$280, Density!D753, Maturation!$D$3:$D$280, "male")</f>
        <v>0</v>
      </c>
      <c r="W753" s="8">
        <f>COUNTIFS(Maturation!$E$3:$E$280, Density!G753, Maturation!$B$3:$B$280, Density!C753, Maturation!$C$3:$C$280, Density!D753, Maturation!$D$3:$D$280, "female")</f>
        <v>0</v>
      </c>
      <c r="X753" s="8">
        <f t="shared" si="51"/>
        <v>0</v>
      </c>
      <c r="Y753" s="8">
        <f t="shared" si="54"/>
        <v>8</v>
      </c>
      <c r="Z753" s="35">
        <f>(Y753/$R$573)*100</f>
        <v>100</v>
      </c>
    </row>
    <row r="754" spans="3:26" ht="15" customHeight="1" x14ac:dyDescent="0.25">
      <c r="C754" s="15" t="s">
        <v>25</v>
      </c>
      <c r="D754" s="5">
        <v>2</v>
      </c>
      <c r="E754" s="6">
        <v>21</v>
      </c>
      <c r="F754" s="6">
        <f t="shared" si="52"/>
        <v>35</v>
      </c>
      <c r="G754" s="16">
        <v>45224</v>
      </c>
      <c r="H754" s="8"/>
      <c r="I754" s="35"/>
      <c r="J754" s="35"/>
      <c r="K754" s="6"/>
      <c r="L754" s="8"/>
      <c r="M754" s="8"/>
      <c r="N754" s="35"/>
      <c r="O754" s="35"/>
      <c r="P754" s="35"/>
      <c r="Q754" s="35"/>
      <c r="R754" s="8">
        <v>2</v>
      </c>
      <c r="S754" s="8">
        <f t="shared" si="53"/>
        <v>0</v>
      </c>
      <c r="T754" s="7"/>
      <c r="U754" s="7"/>
      <c r="V754" s="8">
        <f>COUNTIFS(Maturation!$E$3:$E$280, Density!G754, Maturation!$B$3:$B$280, Density!C754, Maturation!$C$3:$C$280, Density!D754, Maturation!$D$3:$D$280, "male")</f>
        <v>0</v>
      </c>
      <c r="W754" s="8">
        <f>COUNTIFS(Maturation!$E$3:$E$280, Density!G754, Maturation!$B$3:$B$280, Density!C754, Maturation!$C$3:$C$280, Density!D754, Maturation!$D$3:$D$280, "female")</f>
        <v>0</v>
      </c>
      <c r="X754" s="8">
        <f t="shared" si="51"/>
        <v>0</v>
      </c>
      <c r="Y754" s="8">
        <f t="shared" si="54"/>
        <v>7</v>
      </c>
      <c r="Z754" s="35">
        <f>(Y754/$R$574)*100</f>
        <v>70</v>
      </c>
    </row>
    <row r="755" spans="3:26" ht="15" customHeight="1" x14ac:dyDescent="0.25">
      <c r="C755" s="15" t="s">
        <v>25</v>
      </c>
      <c r="D755" s="5">
        <v>3</v>
      </c>
      <c r="E755" s="6">
        <v>21</v>
      </c>
      <c r="F755" s="6">
        <f t="shared" si="52"/>
        <v>35</v>
      </c>
      <c r="G755" s="16">
        <v>45224</v>
      </c>
      <c r="H755" s="8"/>
      <c r="I755" s="35"/>
      <c r="J755" s="35"/>
      <c r="K755" s="6"/>
      <c r="L755" s="8"/>
      <c r="M755" s="8"/>
      <c r="N755" s="35"/>
      <c r="O755" s="35"/>
      <c r="P755" s="35"/>
      <c r="Q755" s="35"/>
      <c r="R755" s="8">
        <v>1</v>
      </c>
      <c r="S755" s="8">
        <f t="shared" si="53"/>
        <v>0</v>
      </c>
      <c r="T755" s="7"/>
      <c r="U755" s="7"/>
      <c r="V755" s="8">
        <f>COUNTIFS(Maturation!$E$3:$E$280, Density!G755, Maturation!$B$3:$B$280, Density!C755, Maturation!$C$3:$C$280, Density!D755, Maturation!$D$3:$D$280, "male")</f>
        <v>0</v>
      </c>
      <c r="W755" s="8">
        <f>COUNTIFS(Maturation!$E$3:$E$280, Density!G755, Maturation!$B$3:$B$280, Density!C755, Maturation!$C$3:$C$280, Density!D755, Maturation!$D$3:$D$280, "female")</f>
        <v>0</v>
      </c>
      <c r="X755" s="8">
        <f t="shared" si="51"/>
        <v>0</v>
      </c>
      <c r="Y755" s="8">
        <f t="shared" si="54"/>
        <v>8</v>
      </c>
      <c r="Z755" s="35">
        <f>(Y755/$R$575)*100</f>
        <v>88.888888888888886</v>
      </c>
    </row>
    <row r="756" spans="3:26" ht="15" customHeight="1" x14ac:dyDescent="0.25">
      <c r="C756" s="15" t="s">
        <v>25</v>
      </c>
      <c r="D756" s="5">
        <v>4</v>
      </c>
      <c r="E756" s="6">
        <v>21</v>
      </c>
      <c r="F756" s="6">
        <f t="shared" si="52"/>
        <v>35</v>
      </c>
      <c r="G756" s="16">
        <v>45224</v>
      </c>
      <c r="H756" s="8"/>
      <c r="I756" s="35"/>
      <c r="J756" s="35"/>
      <c r="K756" s="6"/>
      <c r="L756" s="8"/>
      <c r="M756" s="8"/>
      <c r="N756" s="35"/>
      <c r="O756" s="35"/>
      <c r="P756" s="35"/>
      <c r="Q756" s="35"/>
      <c r="R756" s="8">
        <v>3</v>
      </c>
      <c r="S756" s="8">
        <f t="shared" si="53"/>
        <v>0</v>
      </c>
      <c r="T756" s="7"/>
      <c r="U756" s="7"/>
      <c r="V756" s="8">
        <f>COUNTIFS(Maturation!$E$3:$E$280, Density!G756, Maturation!$B$3:$B$280, Density!C756, Maturation!$C$3:$C$280, Density!D756, Maturation!$D$3:$D$280, "male")</f>
        <v>1</v>
      </c>
      <c r="W756" s="8">
        <f>COUNTIFS(Maturation!$E$3:$E$280, Density!G756, Maturation!$B$3:$B$280, Density!C756, Maturation!$C$3:$C$280, Density!D756, Maturation!$D$3:$D$280, "female")</f>
        <v>0</v>
      </c>
      <c r="X756" s="8">
        <f t="shared" si="51"/>
        <v>1</v>
      </c>
      <c r="Y756" s="8">
        <f t="shared" si="54"/>
        <v>6</v>
      </c>
      <c r="Z756" s="35">
        <f>(Y756/$R$576)*100</f>
        <v>66.666666666666657</v>
      </c>
    </row>
    <row r="757" spans="3:26" ht="15" customHeight="1" x14ac:dyDescent="0.25">
      <c r="C757" s="15" t="s">
        <v>25</v>
      </c>
      <c r="D757" s="5">
        <v>5</v>
      </c>
      <c r="E757" s="6">
        <v>21</v>
      </c>
      <c r="F757" s="6">
        <f t="shared" si="52"/>
        <v>35</v>
      </c>
      <c r="G757" s="16">
        <v>45224</v>
      </c>
      <c r="H757" s="8"/>
      <c r="I757" s="35"/>
      <c r="J757" s="35"/>
      <c r="K757" s="6"/>
      <c r="L757" s="8"/>
      <c r="M757" s="8"/>
      <c r="N757" s="35"/>
      <c r="O757" s="35"/>
      <c r="P757" s="35"/>
      <c r="Q757" s="35"/>
      <c r="R757" s="8">
        <v>1</v>
      </c>
      <c r="S757" s="8">
        <f t="shared" si="53"/>
        <v>0</v>
      </c>
      <c r="T757" s="7"/>
      <c r="U757" s="7"/>
      <c r="V757" s="8">
        <f>COUNTIFS(Maturation!$E$3:$E$280, Density!G757, Maturation!$B$3:$B$280, Density!C757, Maturation!$C$3:$C$280, Density!D757, Maturation!$D$3:$D$280, "male")</f>
        <v>0</v>
      </c>
      <c r="W757" s="8">
        <f>COUNTIFS(Maturation!$E$3:$E$280, Density!G757, Maturation!$B$3:$B$280, Density!C757, Maturation!$C$3:$C$280, Density!D757, Maturation!$D$3:$D$280, "female")</f>
        <v>0</v>
      </c>
      <c r="X757" s="8">
        <f t="shared" si="51"/>
        <v>0</v>
      </c>
      <c r="Y757" s="8">
        <f t="shared" si="54"/>
        <v>7</v>
      </c>
      <c r="Z757" s="35">
        <f>(Y757/$R$577)*100</f>
        <v>77.777777777777786</v>
      </c>
    </row>
    <row r="758" spans="3:26" ht="15" customHeight="1" x14ac:dyDescent="0.25">
      <c r="C758" s="15" t="s">
        <v>26</v>
      </c>
      <c r="D758" s="5">
        <v>1</v>
      </c>
      <c r="E758" s="6">
        <v>21</v>
      </c>
      <c r="F758" s="6">
        <f t="shared" si="52"/>
        <v>35</v>
      </c>
      <c r="G758" s="16">
        <v>45224</v>
      </c>
      <c r="H758" s="8"/>
      <c r="I758" s="35"/>
      <c r="J758" s="35"/>
      <c r="K758" s="6"/>
      <c r="L758" s="8"/>
      <c r="M758" s="8"/>
      <c r="N758" s="35"/>
      <c r="O758" s="35"/>
      <c r="P758" s="35"/>
      <c r="Q758" s="35"/>
      <c r="R758" s="8">
        <v>1</v>
      </c>
      <c r="S758" s="8">
        <f t="shared" si="53"/>
        <v>0</v>
      </c>
      <c r="T758" s="7"/>
      <c r="U758" s="7"/>
      <c r="V758" s="8">
        <f>COUNTIFS(Maturation!$E$3:$E$280, Density!G758, Maturation!$B$3:$B$280, Density!C758, Maturation!$C$3:$C$280, Density!D758, Maturation!$D$3:$D$280, "male")</f>
        <v>0</v>
      </c>
      <c r="W758" s="8">
        <f>COUNTIFS(Maturation!$E$3:$E$280, Density!G758, Maturation!$B$3:$B$280, Density!C758, Maturation!$C$3:$C$280, Density!D758, Maturation!$D$3:$D$280, "female")</f>
        <v>0</v>
      </c>
      <c r="X758" s="8">
        <f t="shared" si="51"/>
        <v>0</v>
      </c>
      <c r="Y758" s="8">
        <f t="shared" si="54"/>
        <v>14</v>
      </c>
      <c r="Z758" s="35">
        <f>(Y758/$R$578)*100</f>
        <v>82.35294117647058</v>
      </c>
    </row>
    <row r="759" spans="3:26" ht="15" customHeight="1" x14ac:dyDescent="0.25">
      <c r="C759" s="15" t="s">
        <v>26</v>
      </c>
      <c r="D759" s="5">
        <v>2</v>
      </c>
      <c r="E759" s="6">
        <v>21</v>
      </c>
      <c r="F759" s="6">
        <f t="shared" si="52"/>
        <v>35</v>
      </c>
      <c r="G759" s="16">
        <v>45224</v>
      </c>
      <c r="H759" s="8"/>
      <c r="I759" s="35"/>
      <c r="J759" s="35"/>
      <c r="K759" s="6"/>
      <c r="L759" s="8"/>
      <c r="M759" s="8"/>
      <c r="N759" s="35"/>
      <c r="O759" s="35"/>
      <c r="P759" s="35"/>
      <c r="Q759" s="35"/>
      <c r="R759" s="8">
        <v>3</v>
      </c>
      <c r="S759" s="8">
        <f t="shared" si="53"/>
        <v>0</v>
      </c>
      <c r="T759" s="7"/>
      <c r="U759" s="7"/>
      <c r="V759" s="8">
        <f>COUNTIFS(Maturation!$E$3:$E$280, Density!G759, Maturation!$B$3:$B$280, Density!C759, Maturation!$C$3:$C$280, Density!D759, Maturation!$D$3:$D$280, "male")</f>
        <v>0</v>
      </c>
      <c r="W759" s="8">
        <f>COUNTIFS(Maturation!$E$3:$E$280, Density!G759, Maturation!$B$3:$B$280, Density!C759, Maturation!$C$3:$C$280, Density!D759, Maturation!$D$3:$D$280, "female")</f>
        <v>0</v>
      </c>
      <c r="X759" s="8">
        <f t="shared" si="51"/>
        <v>0</v>
      </c>
      <c r="Y759" s="8">
        <f t="shared" si="54"/>
        <v>10</v>
      </c>
      <c r="Z759" s="35">
        <f>(Y759/$R$579)*100</f>
        <v>62.5</v>
      </c>
    </row>
    <row r="760" spans="3:26" ht="15" customHeight="1" x14ac:dyDescent="0.25">
      <c r="C760" s="17" t="s">
        <v>26</v>
      </c>
      <c r="D760" s="9">
        <v>3</v>
      </c>
      <c r="E760" s="11">
        <v>21</v>
      </c>
      <c r="F760" s="11">
        <f t="shared" si="52"/>
        <v>35</v>
      </c>
      <c r="G760" s="18">
        <v>45224</v>
      </c>
      <c r="H760" s="10"/>
      <c r="I760" s="36"/>
      <c r="J760" s="36"/>
      <c r="K760" s="11"/>
      <c r="L760" s="10"/>
      <c r="M760" s="10"/>
      <c r="N760" s="36"/>
      <c r="O760" s="36"/>
      <c r="P760" s="36"/>
      <c r="Q760" s="36"/>
      <c r="R760" s="10">
        <v>3</v>
      </c>
      <c r="S760" s="10">
        <f t="shared" si="53"/>
        <v>0</v>
      </c>
      <c r="T760" s="12"/>
      <c r="U760" s="12"/>
      <c r="V760" s="10">
        <f>COUNTIFS(Maturation!$E$3:$E$280, Density!G760, Maturation!$B$3:$B$280, Density!C760, Maturation!$C$3:$C$280, Density!D760, Maturation!$D$3:$D$280, "male")</f>
        <v>1</v>
      </c>
      <c r="W760" s="10">
        <f>COUNTIFS(Maturation!$E$3:$E$280, Density!G760, Maturation!$B$3:$B$280, Density!C760, Maturation!$C$3:$C$280, Density!D760, Maturation!$D$3:$D$280, "female")</f>
        <v>0</v>
      </c>
      <c r="X760" s="10">
        <f t="shared" si="51"/>
        <v>1</v>
      </c>
      <c r="Y760" s="10">
        <f t="shared" si="54"/>
        <v>11</v>
      </c>
      <c r="Z760" s="36">
        <f>(Y760/$R$580)*100</f>
        <v>78.571428571428569</v>
      </c>
    </row>
    <row r="761" spans="3:26" ht="15" customHeight="1" x14ac:dyDescent="0.25">
      <c r="C761" s="19" t="s">
        <v>17</v>
      </c>
      <c r="D761" s="20">
        <v>1</v>
      </c>
      <c r="E761" s="21">
        <v>22</v>
      </c>
      <c r="F761" s="21">
        <f t="shared" si="52"/>
        <v>36</v>
      </c>
      <c r="G761" s="22">
        <v>45225</v>
      </c>
      <c r="H761" s="21"/>
      <c r="I761" s="32"/>
      <c r="J761" s="32"/>
      <c r="K761" s="21"/>
      <c r="L761" s="21"/>
      <c r="M761" s="21"/>
      <c r="N761" s="32"/>
      <c r="O761" s="32"/>
      <c r="P761" s="32"/>
      <c r="Q761" s="32"/>
      <c r="R761" s="21">
        <v>1</v>
      </c>
      <c r="S761" s="21">
        <f t="shared" si="53"/>
        <v>0</v>
      </c>
      <c r="T761" s="29"/>
      <c r="U761" s="29"/>
      <c r="V761" s="30">
        <f>COUNTIFS(Maturation!$E$3:$E$280, Density!G761, Maturation!$B$3:$B$280, Density!C761, Maturation!$C$3:$C$280, Density!D761, Maturation!$D$3:$D$280, "male")</f>
        <v>0</v>
      </c>
      <c r="W761" s="30">
        <f>COUNTIFS(Maturation!$E$3:$E$280, Density!G761, Maturation!$B$3:$B$280, Density!C761, Maturation!$C$3:$C$280, Density!D761, Maturation!$D$3:$D$280, "female")</f>
        <v>0</v>
      </c>
      <c r="X761" s="30">
        <f t="shared" si="51"/>
        <v>0</v>
      </c>
      <c r="Y761" s="30">
        <f t="shared" si="54"/>
        <v>5</v>
      </c>
      <c r="Z761" s="33">
        <f>(Y761/$R$545)*100</f>
        <v>83.333333333333343</v>
      </c>
    </row>
    <row r="762" spans="3:26" ht="15" customHeight="1" x14ac:dyDescent="0.25">
      <c r="C762" s="19" t="s">
        <v>17</v>
      </c>
      <c r="D762" s="20">
        <v>2</v>
      </c>
      <c r="E762" s="21">
        <v>22</v>
      </c>
      <c r="F762" s="21">
        <f t="shared" si="52"/>
        <v>36</v>
      </c>
      <c r="G762" s="22">
        <v>45225</v>
      </c>
      <c r="H762" s="21"/>
      <c r="I762" s="32"/>
      <c r="J762" s="32"/>
      <c r="K762" s="21"/>
      <c r="L762" s="21"/>
      <c r="M762" s="21"/>
      <c r="N762" s="32"/>
      <c r="O762" s="32"/>
      <c r="P762" s="32"/>
      <c r="Q762" s="32"/>
      <c r="R762" s="21">
        <v>1</v>
      </c>
      <c r="S762" s="21">
        <f t="shared" si="53"/>
        <v>0</v>
      </c>
      <c r="T762" s="29"/>
      <c r="U762" s="29"/>
      <c r="V762" s="30">
        <f>COUNTIFS(Maturation!$E$3:$E$280, Density!G762, Maturation!$B$3:$B$280, Density!C762, Maturation!$C$3:$C$280, Density!D762, Maturation!$D$3:$D$280, "male")</f>
        <v>0</v>
      </c>
      <c r="W762" s="30">
        <f>COUNTIFS(Maturation!$E$3:$E$280, Density!G762, Maturation!$B$3:$B$280, Density!C762, Maturation!$C$3:$C$280, Density!D762, Maturation!$D$3:$D$280, "female")</f>
        <v>0</v>
      </c>
      <c r="X762" s="30">
        <f t="shared" si="51"/>
        <v>0</v>
      </c>
      <c r="Y762" s="30">
        <f t="shared" si="54"/>
        <v>4</v>
      </c>
      <c r="Z762" s="33">
        <f>(Y762/$R$546)*100</f>
        <v>80</v>
      </c>
    </row>
    <row r="763" spans="3:26" ht="15" customHeight="1" x14ac:dyDescent="0.25">
      <c r="C763" s="19" t="s">
        <v>17</v>
      </c>
      <c r="D763" s="20">
        <v>3</v>
      </c>
      <c r="E763" s="21">
        <v>22</v>
      </c>
      <c r="F763" s="21">
        <f t="shared" si="52"/>
        <v>36</v>
      </c>
      <c r="G763" s="22">
        <v>45225</v>
      </c>
      <c r="H763" s="21"/>
      <c r="I763" s="32"/>
      <c r="J763" s="32"/>
      <c r="K763" s="21"/>
      <c r="L763" s="21"/>
      <c r="M763" s="21"/>
      <c r="N763" s="32"/>
      <c r="O763" s="32"/>
      <c r="P763" s="32"/>
      <c r="Q763" s="32"/>
      <c r="R763" s="21">
        <v>1</v>
      </c>
      <c r="S763" s="21">
        <f t="shared" si="53"/>
        <v>0</v>
      </c>
      <c r="T763" s="29"/>
      <c r="U763" s="29"/>
      <c r="V763" s="30">
        <f>COUNTIFS(Maturation!$E$3:$E$280, Density!G763, Maturation!$B$3:$B$280, Density!C763, Maturation!$C$3:$C$280, Density!D763, Maturation!$D$3:$D$280, "male")</f>
        <v>0</v>
      </c>
      <c r="W763" s="30">
        <f>COUNTIFS(Maturation!$E$3:$E$280, Density!G763, Maturation!$B$3:$B$280, Density!C763, Maturation!$C$3:$C$280, Density!D763, Maturation!$D$3:$D$280, "female")</f>
        <v>0</v>
      </c>
      <c r="X763" s="30">
        <f t="shared" si="51"/>
        <v>0</v>
      </c>
      <c r="Y763" s="30">
        <f t="shared" si="54"/>
        <v>3</v>
      </c>
      <c r="Z763" s="33">
        <f>(Y763/$R$547)*100</f>
        <v>75</v>
      </c>
    </row>
    <row r="764" spans="3:26" ht="15" customHeight="1" x14ac:dyDescent="0.25">
      <c r="C764" s="19" t="s">
        <v>17</v>
      </c>
      <c r="D764" s="20">
        <v>4</v>
      </c>
      <c r="E764" s="21">
        <v>22</v>
      </c>
      <c r="F764" s="21">
        <f t="shared" si="52"/>
        <v>36</v>
      </c>
      <c r="G764" s="22">
        <v>45225</v>
      </c>
      <c r="H764" s="21"/>
      <c r="I764" s="32"/>
      <c r="J764" s="32"/>
      <c r="K764" s="21"/>
      <c r="L764" s="21"/>
      <c r="M764" s="21"/>
      <c r="N764" s="32"/>
      <c r="O764" s="32"/>
      <c r="P764" s="32"/>
      <c r="Q764" s="32"/>
      <c r="R764" s="21">
        <v>1</v>
      </c>
      <c r="S764" s="21">
        <f t="shared" si="53"/>
        <v>0</v>
      </c>
      <c r="T764" s="29"/>
      <c r="U764" s="29"/>
      <c r="V764" s="30">
        <f>COUNTIFS(Maturation!$E$3:$E$280, Density!G764, Maturation!$B$3:$B$280, Density!C764, Maturation!$C$3:$C$280, Density!D764, Maturation!$D$3:$D$280, "male")</f>
        <v>0</v>
      </c>
      <c r="W764" s="30">
        <f>COUNTIFS(Maturation!$E$3:$E$280, Density!G764, Maturation!$B$3:$B$280, Density!C764, Maturation!$C$3:$C$280, Density!D764, Maturation!$D$3:$D$280, "female")</f>
        <v>0</v>
      </c>
      <c r="X764" s="30">
        <f t="shared" si="51"/>
        <v>0</v>
      </c>
      <c r="Y764" s="30">
        <f t="shared" si="54"/>
        <v>2</v>
      </c>
      <c r="Z764" s="33">
        <f>(Y764/$R$548)*100</f>
        <v>50</v>
      </c>
    </row>
    <row r="765" spans="3:26" ht="15" customHeight="1" x14ac:dyDescent="0.25">
      <c r="C765" s="19" t="s">
        <v>17</v>
      </c>
      <c r="D765" s="20">
        <v>5</v>
      </c>
      <c r="E765" s="21">
        <v>22</v>
      </c>
      <c r="F765" s="21">
        <f t="shared" si="52"/>
        <v>36</v>
      </c>
      <c r="G765" s="22">
        <v>45225</v>
      </c>
      <c r="H765" s="21"/>
      <c r="I765" s="32"/>
      <c r="J765" s="32"/>
      <c r="K765" s="21"/>
      <c r="L765" s="21"/>
      <c r="M765" s="21"/>
      <c r="N765" s="32"/>
      <c r="O765" s="32"/>
      <c r="P765" s="32"/>
      <c r="Q765" s="32"/>
      <c r="R765" s="21">
        <v>1</v>
      </c>
      <c r="S765" s="21">
        <f t="shared" si="53"/>
        <v>0</v>
      </c>
      <c r="T765" s="29"/>
      <c r="U765" s="29"/>
      <c r="V765" s="30">
        <f>COUNTIFS(Maturation!$E$3:$E$280, Density!G765, Maturation!$B$3:$B$280, Density!C765, Maturation!$C$3:$C$280, Density!D765, Maturation!$D$3:$D$280, "male")</f>
        <v>1</v>
      </c>
      <c r="W765" s="30">
        <f>COUNTIFS(Maturation!$E$3:$E$280, Density!G765, Maturation!$B$3:$B$280, Density!C765, Maturation!$C$3:$C$280, Density!D765, Maturation!$D$3:$D$280, "female")</f>
        <v>0</v>
      </c>
      <c r="X765" s="30">
        <f t="shared" si="51"/>
        <v>1</v>
      </c>
      <c r="Y765" s="30">
        <f t="shared" si="54"/>
        <v>5</v>
      </c>
      <c r="Z765" s="33">
        <f>(Y765/$R$549)*100</f>
        <v>100</v>
      </c>
    </row>
    <row r="766" spans="3:26" ht="15" customHeight="1" x14ac:dyDescent="0.25">
      <c r="C766" s="19" t="s">
        <v>17</v>
      </c>
      <c r="D766" s="20">
        <v>6</v>
      </c>
      <c r="E766" s="21">
        <v>22</v>
      </c>
      <c r="F766" s="21">
        <f t="shared" si="52"/>
        <v>36</v>
      </c>
      <c r="G766" s="22">
        <v>45225</v>
      </c>
      <c r="H766" s="21"/>
      <c r="I766" s="32"/>
      <c r="J766" s="32"/>
      <c r="K766" s="21"/>
      <c r="L766" s="21"/>
      <c r="M766" s="21"/>
      <c r="N766" s="32"/>
      <c r="O766" s="32"/>
      <c r="P766" s="32"/>
      <c r="Q766" s="32"/>
      <c r="R766" s="21">
        <v>1</v>
      </c>
      <c r="S766" s="21">
        <f t="shared" si="53"/>
        <v>0</v>
      </c>
      <c r="T766" s="29"/>
      <c r="U766" s="29"/>
      <c r="V766" s="30">
        <f>COUNTIFS(Maturation!$E$3:$E$280, Density!G766, Maturation!$B$3:$B$280, Density!C766, Maturation!$C$3:$C$280, Density!D766, Maturation!$D$3:$D$280, "male")</f>
        <v>0</v>
      </c>
      <c r="W766" s="30">
        <f>COUNTIFS(Maturation!$E$3:$E$280, Density!G766, Maturation!$B$3:$B$280, Density!C766, Maturation!$C$3:$C$280, Density!D766, Maturation!$D$3:$D$280, "female")</f>
        <v>0</v>
      </c>
      <c r="X766" s="30">
        <f t="shared" ref="X766:X829" si="55">SUM(V766:W766)</f>
        <v>0</v>
      </c>
      <c r="Y766" s="30">
        <f t="shared" si="54"/>
        <v>6</v>
      </c>
      <c r="Z766" s="33">
        <f>(Y766/$R$550)*100</f>
        <v>85.714285714285708</v>
      </c>
    </row>
    <row r="767" spans="3:26" ht="15" customHeight="1" x14ac:dyDescent="0.25">
      <c r="C767" s="19" t="s">
        <v>17</v>
      </c>
      <c r="D767" s="20">
        <v>7</v>
      </c>
      <c r="E767" s="21">
        <v>22</v>
      </c>
      <c r="F767" s="21">
        <f t="shared" si="52"/>
        <v>36</v>
      </c>
      <c r="G767" s="22">
        <v>45225</v>
      </c>
      <c r="H767" s="21"/>
      <c r="I767" s="32"/>
      <c r="J767" s="32"/>
      <c r="K767" s="21"/>
      <c r="L767" s="21"/>
      <c r="M767" s="21"/>
      <c r="N767" s="32"/>
      <c r="O767" s="32"/>
      <c r="P767" s="32"/>
      <c r="Q767" s="32"/>
      <c r="R767" s="21">
        <v>1</v>
      </c>
      <c r="S767" s="21">
        <f t="shared" si="53"/>
        <v>0</v>
      </c>
      <c r="T767" s="29"/>
      <c r="U767" s="29"/>
      <c r="V767" s="30">
        <f>COUNTIFS(Maturation!$E$3:$E$280, Density!G767, Maturation!$B$3:$B$280, Density!C767, Maturation!$C$3:$C$280, Density!D767, Maturation!$D$3:$D$280, "male")</f>
        <v>0</v>
      </c>
      <c r="W767" s="30">
        <f>COUNTIFS(Maturation!$E$3:$E$280, Density!G767, Maturation!$B$3:$B$280, Density!C767, Maturation!$C$3:$C$280, Density!D767, Maturation!$D$3:$D$280, "female")</f>
        <v>0</v>
      </c>
      <c r="X767" s="30">
        <f t="shared" si="55"/>
        <v>0</v>
      </c>
      <c r="Y767" s="30">
        <f t="shared" si="54"/>
        <v>5</v>
      </c>
      <c r="Z767" s="33">
        <f>(Y767/$R$551)*100</f>
        <v>83.333333333333343</v>
      </c>
    </row>
    <row r="768" spans="3:26" ht="15" customHeight="1" x14ac:dyDescent="0.25">
      <c r="C768" s="19" t="s">
        <v>17</v>
      </c>
      <c r="D768" s="20">
        <v>8</v>
      </c>
      <c r="E768" s="21">
        <v>22</v>
      </c>
      <c r="F768" s="21">
        <f t="shared" si="52"/>
        <v>36</v>
      </c>
      <c r="G768" s="22">
        <v>45225</v>
      </c>
      <c r="H768" s="21"/>
      <c r="I768" s="33"/>
      <c r="J768" s="33"/>
      <c r="K768" s="21"/>
      <c r="L768" s="21"/>
      <c r="M768" s="21"/>
      <c r="N768" s="32"/>
      <c r="O768" s="32"/>
      <c r="P768" s="32"/>
      <c r="Q768" s="32"/>
      <c r="R768" s="21">
        <v>0</v>
      </c>
      <c r="S768" s="21">
        <f t="shared" si="53"/>
        <v>0</v>
      </c>
      <c r="T768" s="29"/>
      <c r="U768" s="29"/>
      <c r="V768" s="30">
        <f>COUNTIFS(Maturation!$E$3:$E$280, Density!G768, Maturation!$B$3:$B$280, Density!C768, Maturation!$C$3:$C$280, Density!D768, Maturation!$D$3:$D$280, "male")</f>
        <v>0</v>
      </c>
      <c r="W768" s="30">
        <f>COUNTIFS(Maturation!$E$3:$E$280, Density!G768, Maturation!$B$3:$B$280, Density!C768, Maturation!$C$3:$C$280, Density!D768, Maturation!$D$3:$D$280, "female")</f>
        <v>0</v>
      </c>
      <c r="X768" s="30">
        <f t="shared" si="55"/>
        <v>0</v>
      </c>
      <c r="Y768" s="30">
        <f t="shared" si="54"/>
        <v>5</v>
      </c>
      <c r="Z768" s="33">
        <f>(Y768/$R$552)*100</f>
        <v>100</v>
      </c>
    </row>
    <row r="769" spans="3:26" ht="15" customHeight="1" x14ac:dyDescent="0.25">
      <c r="C769" s="19" t="s">
        <v>17</v>
      </c>
      <c r="D769" s="20">
        <v>9</v>
      </c>
      <c r="E769" s="21">
        <v>22</v>
      </c>
      <c r="F769" s="21">
        <f t="shared" si="52"/>
        <v>36</v>
      </c>
      <c r="G769" s="22">
        <v>45225</v>
      </c>
      <c r="H769" s="21"/>
      <c r="I769" s="33"/>
      <c r="J769" s="33"/>
      <c r="K769" s="21"/>
      <c r="L769" s="21"/>
      <c r="M769" s="21"/>
      <c r="N769" s="32"/>
      <c r="O769" s="32"/>
      <c r="P769" s="32"/>
      <c r="Q769" s="32"/>
      <c r="R769" s="21">
        <v>1</v>
      </c>
      <c r="S769" s="21">
        <f t="shared" si="53"/>
        <v>0</v>
      </c>
      <c r="T769" s="29"/>
      <c r="U769" s="29"/>
      <c r="V769" s="30">
        <f>COUNTIFS(Maturation!$E$3:$E$280, Density!G769, Maturation!$B$3:$B$280, Density!C769, Maturation!$C$3:$C$280, Density!D769, Maturation!$D$3:$D$280, "male")</f>
        <v>0</v>
      </c>
      <c r="W769" s="30">
        <f>COUNTIFS(Maturation!$E$3:$E$280, Density!G769, Maturation!$B$3:$B$280, Density!C769, Maturation!$C$3:$C$280, Density!D769, Maturation!$D$3:$D$280, "female")</f>
        <v>0</v>
      </c>
      <c r="X769" s="30">
        <f t="shared" si="55"/>
        <v>0</v>
      </c>
      <c r="Y769" s="30">
        <f t="shared" si="54"/>
        <v>6</v>
      </c>
      <c r="Z769" s="33">
        <f>(Y769/$R$553)*100</f>
        <v>85.714285714285708</v>
      </c>
    </row>
    <row r="770" spans="3:26" ht="15" customHeight="1" x14ac:dyDescent="0.25">
      <c r="C770" s="19" t="s">
        <v>17</v>
      </c>
      <c r="D770" s="20">
        <v>10</v>
      </c>
      <c r="E770" s="21">
        <v>22</v>
      </c>
      <c r="F770" s="21">
        <f t="shared" si="52"/>
        <v>36</v>
      </c>
      <c r="G770" s="22">
        <v>45225</v>
      </c>
      <c r="H770" s="21"/>
      <c r="I770" s="33"/>
      <c r="J770" s="33"/>
      <c r="K770" s="21"/>
      <c r="L770" s="21"/>
      <c r="M770" s="21"/>
      <c r="N770" s="32"/>
      <c r="O770" s="32"/>
      <c r="P770" s="32"/>
      <c r="Q770" s="32"/>
      <c r="R770" s="21">
        <v>0</v>
      </c>
      <c r="S770" s="21">
        <f t="shared" si="53"/>
        <v>0</v>
      </c>
      <c r="T770" s="29"/>
      <c r="U770" s="29"/>
      <c r="V770" s="30">
        <f>COUNTIFS(Maturation!$E$3:$E$280, Density!G770, Maturation!$B$3:$B$280, Density!C770, Maturation!$C$3:$C$280, Density!D770, Maturation!$D$3:$D$280, "male")</f>
        <v>0</v>
      </c>
      <c r="W770" s="30">
        <f>COUNTIFS(Maturation!$E$3:$E$280, Density!G770, Maturation!$B$3:$B$280, Density!C770, Maturation!$C$3:$C$280, Density!D770, Maturation!$D$3:$D$280, "female")</f>
        <v>0</v>
      </c>
      <c r="X770" s="30">
        <f t="shared" si="55"/>
        <v>0</v>
      </c>
      <c r="Y770" s="30">
        <f t="shared" si="54"/>
        <v>6</v>
      </c>
      <c r="Z770" s="33">
        <f>(Y770/$R$554)*100</f>
        <v>100</v>
      </c>
    </row>
    <row r="771" spans="3:26" ht="15" customHeight="1" x14ac:dyDescent="0.25">
      <c r="C771" s="19" t="s">
        <v>18</v>
      </c>
      <c r="D771" s="20">
        <v>1</v>
      </c>
      <c r="E771" s="21">
        <v>22</v>
      </c>
      <c r="F771" s="21">
        <f t="shared" si="52"/>
        <v>36</v>
      </c>
      <c r="G771" s="22">
        <v>45225</v>
      </c>
      <c r="H771" s="21"/>
      <c r="I771" s="33"/>
      <c r="J771" s="33"/>
      <c r="K771" s="21"/>
      <c r="L771" s="21"/>
      <c r="M771" s="21"/>
      <c r="N771" s="32"/>
      <c r="O771" s="32"/>
      <c r="P771" s="32"/>
      <c r="Q771" s="32"/>
      <c r="R771" s="21">
        <v>2</v>
      </c>
      <c r="S771" s="21">
        <f t="shared" si="53"/>
        <v>0</v>
      </c>
      <c r="T771" s="29"/>
      <c r="U771" s="29"/>
      <c r="V771" s="30">
        <f>COUNTIFS(Maturation!$E$3:$E$280, Density!G771, Maturation!$B$3:$B$280, Density!C771, Maturation!$C$3:$C$280, Density!D771, Maturation!$D$3:$D$280, "male")</f>
        <v>1</v>
      </c>
      <c r="W771" s="30">
        <f>COUNTIFS(Maturation!$E$3:$E$280, Density!G771, Maturation!$B$3:$B$280, Density!C771, Maturation!$C$3:$C$280, Density!D771, Maturation!$D$3:$D$280, "female")</f>
        <v>0</v>
      </c>
      <c r="X771" s="30">
        <f t="shared" si="55"/>
        <v>1</v>
      </c>
      <c r="Y771" s="30">
        <f t="shared" si="54"/>
        <v>7</v>
      </c>
      <c r="Z771" s="33">
        <f>(Y771/$R$555)*100</f>
        <v>87.5</v>
      </c>
    </row>
    <row r="772" spans="3:26" ht="15" customHeight="1" x14ac:dyDescent="0.25">
      <c r="C772" s="19" t="s">
        <v>18</v>
      </c>
      <c r="D772" s="20">
        <v>2</v>
      </c>
      <c r="E772" s="21">
        <v>22</v>
      </c>
      <c r="F772" s="21">
        <f t="shared" si="52"/>
        <v>36</v>
      </c>
      <c r="G772" s="22">
        <v>45225</v>
      </c>
      <c r="H772" s="21"/>
      <c r="I772" s="33"/>
      <c r="J772" s="33"/>
      <c r="K772" s="21"/>
      <c r="L772" s="21"/>
      <c r="M772" s="21"/>
      <c r="N772" s="32"/>
      <c r="O772" s="32"/>
      <c r="P772" s="32"/>
      <c r="Q772" s="32"/>
      <c r="R772" s="21">
        <v>1</v>
      </c>
      <c r="S772" s="21">
        <f t="shared" si="53"/>
        <v>0</v>
      </c>
      <c r="T772" s="29"/>
      <c r="U772" s="29"/>
      <c r="V772" s="30">
        <f>COUNTIFS(Maturation!$E$3:$E$280, Density!G772, Maturation!$B$3:$B$280, Density!C772, Maturation!$C$3:$C$280, Density!D772, Maturation!$D$3:$D$280, "male")</f>
        <v>0</v>
      </c>
      <c r="W772" s="30">
        <f>COUNTIFS(Maturation!$E$3:$E$280, Density!G772, Maturation!$B$3:$B$280, Density!C772, Maturation!$C$3:$C$280, Density!D772, Maturation!$D$3:$D$280, "female")</f>
        <v>0</v>
      </c>
      <c r="X772" s="30">
        <f t="shared" si="55"/>
        <v>0</v>
      </c>
      <c r="Y772" s="30">
        <f t="shared" si="54"/>
        <v>6</v>
      </c>
      <c r="Z772" s="33">
        <f>(Y772/$R$556)*100</f>
        <v>75</v>
      </c>
    </row>
    <row r="773" spans="3:26" ht="15" customHeight="1" x14ac:dyDescent="0.25">
      <c r="C773" s="19" t="s">
        <v>18</v>
      </c>
      <c r="D773" s="20">
        <v>3</v>
      </c>
      <c r="E773" s="21">
        <v>22</v>
      </c>
      <c r="F773" s="21">
        <f t="shared" si="52"/>
        <v>36</v>
      </c>
      <c r="G773" s="22">
        <v>45225</v>
      </c>
      <c r="H773" s="30"/>
      <c r="I773" s="33"/>
      <c r="J773" s="33"/>
      <c r="K773" s="21"/>
      <c r="L773" s="30"/>
      <c r="M773" s="30"/>
      <c r="N773" s="33"/>
      <c r="O773" s="33"/>
      <c r="P773" s="33"/>
      <c r="Q773" s="33"/>
      <c r="R773" s="30">
        <v>6</v>
      </c>
      <c r="S773" s="30">
        <f t="shared" si="53"/>
        <v>0</v>
      </c>
      <c r="T773" s="29"/>
      <c r="U773" s="29"/>
      <c r="V773" s="30">
        <f>COUNTIFS(Maturation!$E$3:$E$280, Density!G773, Maturation!$B$3:$B$280, Density!C773, Maturation!$C$3:$C$280, Density!D773, Maturation!$D$3:$D$280, "male")</f>
        <v>0</v>
      </c>
      <c r="W773" s="30">
        <f>COUNTIFS(Maturation!$E$3:$E$280, Density!G773, Maturation!$B$3:$B$280, Density!C773, Maturation!$C$3:$C$280, Density!D773, Maturation!$D$3:$D$280, "female")</f>
        <v>0</v>
      </c>
      <c r="X773" s="30">
        <f t="shared" si="55"/>
        <v>0</v>
      </c>
      <c r="Y773" s="30">
        <f t="shared" si="54"/>
        <v>5</v>
      </c>
      <c r="Z773" s="33">
        <f>(Y773/$R$557)*100</f>
        <v>41.666666666666671</v>
      </c>
    </row>
    <row r="774" spans="3:26" ht="15" customHeight="1" x14ac:dyDescent="0.25">
      <c r="C774" s="19" t="s">
        <v>18</v>
      </c>
      <c r="D774" s="20">
        <v>4</v>
      </c>
      <c r="E774" s="21">
        <v>22</v>
      </c>
      <c r="F774" s="21">
        <f t="shared" ref="F774:F837" si="56">E774+14</f>
        <v>36</v>
      </c>
      <c r="G774" s="22">
        <v>45225</v>
      </c>
      <c r="H774" s="30"/>
      <c r="I774" s="33"/>
      <c r="J774" s="33"/>
      <c r="K774" s="21"/>
      <c r="L774" s="30"/>
      <c r="M774" s="30"/>
      <c r="N774" s="33"/>
      <c r="O774" s="33"/>
      <c r="P774" s="33"/>
      <c r="Q774" s="33"/>
      <c r="R774" s="30">
        <v>4</v>
      </c>
      <c r="S774" s="30">
        <f t="shared" si="53"/>
        <v>1</v>
      </c>
      <c r="T774" s="29"/>
      <c r="U774" s="29"/>
      <c r="V774" s="30">
        <f>COUNTIFS(Maturation!$E$3:$E$280, Density!G774, Maturation!$B$3:$B$280, Density!C774, Maturation!$C$3:$C$280, Density!D774, Maturation!$D$3:$D$280, "male")</f>
        <v>0</v>
      </c>
      <c r="W774" s="30">
        <f>COUNTIFS(Maturation!$E$3:$E$280, Density!G774, Maturation!$B$3:$B$280, Density!C774, Maturation!$C$3:$C$280, Density!D774, Maturation!$D$3:$D$280, "female")</f>
        <v>1</v>
      </c>
      <c r="X774" s="30">
        <f t="shared" si="55"/>
        <v>1</v>
      </c>
      <c r="Y774" s="30">
        <f t="shared" si="54"/>
        <v>7</v>
      </c>
      <c r="Z774" s="33">
        <f>(Y774/$R$558)*100</f>
        <v>63.636363636363633</v>
      </c>
    </row>
    <row r="775" spans="3:26" ht="15" customHeight="1" x14ac:dyDescent="0.25">
      <c r="C775" s="19" t="s">
        <v>18</v>
      </c>
      <c r="D775" s="20">
        <v>5</v>
      </c>
      <c r="E775" s="21">
        <v>22</v>
      </c>
      <c r="F775" s="21">
        <f t="shared" si="56"/>
        <v>36</v>
      </c>
      <c r="G775" s="22">
        <v>45225</v>
      </c>
      <c r="H775" s="30"/>
      <c r="I775" s="33"/>
      <c r="J775" s="33"/>
      <c r="K775" s="21"/>
      <c r="L775" s="30"/>
      <c r="M775" s="30"/>
      <c r="N775" s="33"/>
      <c r="O775" s="33"/>
      <c r="P775" s="33"/>
      <c r="Q775" s="33"/>
      <c r="R775" s="30">
        <v>0</v>
      </c>
      <c r="S775" s="30">
        <f t="shared" si="53"/>
        <v>0</v>
      </c>
      <c r="T775" s="29"/>
      <c r="U775" s="29"/>
      <c r="V775" s="30">
        <f>COUNTIFS(Maturation!$E$3:$E$280, Density!G775, Maturation!$B$3:$B$280, Density!C775, Maturation!$C$3:$C$280, Density!D775, Maturation!$D$3:$D$280, "male")</f>
        <v>0</v>
      </c>
      <c r="W775" s="30">
        <f>COUNTIFS(Maturation!$E$3:$E$280, Density!G775, Maturation!$B$3:$B$280, Density!C775, Maturation!$C$3:$C$280, Density!D775, Maturation!$D$3:$D$280, "female")</f>
        <v>0</v>
      </c>
      <c r="X775" s="30">
        <f t="shared" si="55"/>
        <v>0</v>
      </c>
      <c r="Y775" s="30">
        <f t="shared" si="54"/>
        <v>10</v>
      </c>
      <c r="Z775" s="33">
        <f>(Y775/$R$559)*100</f>
        <v>90.909090909090907</v>
      </c>
    </row>
    <row r="776" spans="3:26" ht="15" customHeight="1" x14ac:dyDescent="0.25">
      <c r="C776" s="19" t="s">
        <v>20</v>
      </c>
      <c r="D776" s="20">
        <v>1</v>
      </c>
      <c r="E776" s="21">
        <v>22</v>
      </c>
      <c r="F776" s="21">
        <f t="shared" si="56"/>
        <v>36</v>
      </c>
      <c r="G776" s="22">
        <v>45225</v>
      </c>
      <c r="H776" s="30"/>
      <c r="I776" s="33"/>
      <c r="J776" s="33"/>
      <c r="K776" s="21"/>
      <c r="L776" s="30"/>
      <c r="M776" s="30"/>
      <c r="N776" s="33"/>
      <c r="O776" s="33"/>
      <c r="P776" s="33"/>
      <c r="Q776" s="33"/>
      <c r="R776" s="30">
        <v>2</v>
      </c>
      <c r="S776" s="30">
        <f t="shared" si="53"/>
        <v>0</v>
      </c>
      <c r="T776" s="29"/>
      <c r="U776" s="29"/>
      <c r="V776" s="30">
        <f>COUNTIFS(Maturation!$E$3:$E$280, Density!G776, Maturation!$B$3:$B$280, Density!C776, Maturation!$C$3:$C$280, Density!D776, Maturation!$D$3:$D$280, "male")</f>
        <v>0</v>
      </c>
      <c r="W776" s="30">
        <f>COUNTIFS(Maturation!$E$3:$E$280, Density!G776, Maturation!$B$3:$B$280, Density!C776, Maturation!$C$3:$C$280, Density!D776, Maturation!$D$3:$D$280, "female")</f>
        <v>0</v>
      </c>
      <c r="X776" s="30">
        <f t="shared" si="55"/>
        <v>0</v>
      </c>
      <c r="Y776" s="30">
        <f t="shared" si="54"/>
        <v>8</v>
      </c>
      <c r="Z776" s="33">
        <f>(Y776/$R$560)*100</f>
        <v>72.727272727272734</v>
      </c>
    </row>
    <row r="777" spans="3:26" ht="15" customHeight="1" x14ac:dyDescent="0.25">
      <c r="C777" s="19" t="s">
        <v>20</v>
      </c>
      <c r="D777" s="20">
        <v>2</v>
      </c>
      <c r="E777" s="21">
        <v>22</v>
      </c>
      <c r="F777" s="21">
        <f t="shared" si="56"/>
        <v>36</v>
      </c>
      <c r="G777" s="22">
        <v>45225</v>
      </c>
      <c r="H777" s="30"/>
      <c r="I777" s="33"/>
      <c r="J777" s="33"/>
      <c r="K777" s="21"/>
      <c r="L777" s="30"/>
      <c r="M777" s="30"/>
      <c r="N777" s="33"/>
      <c r="O777" s="33"/>
      <c r="P777" s="33"/>
      <c r="Q777" s="33"/>
      <c r="R777" s="30">
        <v>8</v>
      </c>
      <c r="S777" s="30">
        <f t="shared" si="53"/>
        <v>1</v>
      </c>
      <c r="T777" s="29"/>
      <c r="U777" s="29"/>
      <c r="V777" s="30">
        <f>COUNTIFS(Maturation!$E$3:$E$280, Density!G777, Maturation!$B$3:$B$280, Density!C777, Maturation!$C$3:$C$280, Density!D777, Maturation!$D$3:$D$280, "male")</f>
        <v>0</v>
      </c>
      <c r="W777" s="30">
        <f>COUNTIFS(Maturation!$E$3:$E$280, Density!G777, Maturation!$B$3:$B$280, Density!C777, Maturation!$C$3:$C$280, Density!D777, Maturation!$D$3:$D$280, "female")</f>
        <v>0</v>
      </c>
      <c r="X777" s="30">
        <f t="shared" si="55"/>
        <v>0</v>
      </c>
      <c r="Y777" s="30">
        <f t="shared" si="54"/>
        <v>8</v>
      </c>
      <c r="Z777" s="33">
        <f>(Y777/$R$561)*100</f>
        <v>42.105263157894733</v>
      </c>
    </row>
    <row r="778" spans="3:26" ht="15" customHeight="1" x14ac:dyDescent="0.25">
      <c r="C778" s="19" t="s">
        <v>20</v>
      </c>
      <c r="D778" s="20">
        <v>3</v>
      </c>
      <c r="E778" s="21">
        <v>22</v>
      </c>
      <c r="F778" s="21">
        <f t="shared" si="56"/>
        <v>36</v>
      </c>
      <c r="G778" s="22">
        <v>45225</v>
      </c>
      <c r="H778" s="30"/>
      <c r="I778" s="33"/>
      <c r="J778" s="33"/>
      <c r="K778" s="21"/>
      <c r="L778" s="30"/>
      <c r="M778" s="30"/>
      <c r="N778" s="33"/>
      <c r="O778" s="33"/>
      <c r="P778" s="33"/>
      <c r="Q778" s="33"/>
      <c r="R778" s="30">
        <v>2</v>
      </c>
      <c r="S778" s="30">
        <f t="shared" si="53"/>
        <v>0</v>
      </c>
      <c r="T778" s="29"/>
      <c r="U778" s="29"/>
      <c r="V778" s="30">
        <f>COUNTIFS(Maturation!$E$3:$E$280, Density!G778, Maturation!$B$3:$B$280, Density!C778, Maturation!$C$3:$C$280, Density!D778, Maturation!$D$3:$D$280, "male")</f>
        <v>0</v>
      </c>
      <c r="W778" s="30">
        <f>COUNTIFS(Maturation!$E$3:$E$280, Density!G778, Maturation!$B$3:$B$280, Density!C778, Maturation!$C$3:$C$280, Density!D778, Maturation!$D$3:$D$280, "female")</f>
        <v>0</v>
      </c>
      <c r="X778" s="30">
        <f t="shared" si="55"/>
        <v>0</v>
      </c>
      <c r="Y778" s="30">
        <f t="shared" si="54"/>
        <v>11</v>
      </c>
      <c r="Z778" s="33">
        <f>(Y778/$R$562)*100</f>
        <v>78.571428571428569</v>
      </c>
    </row>
    <row r="779" spans="3:26" ht="15" customHeight="1" x14ac:dyDescent="0.25">
      <c r="C779" s="23" t="s">
        <v>24</v>
      </c>
      <c r="D779" s="24">
        <v>1</v>
      </c>
      <c r="E779" s="25">
        <v>22</v>
      </c>
      <c r="F779" s="25">
        <f t="shared" si="56"/>
        <v>36</v>
      </c>
      <c r="G779" s="26">
        <v>45225</v>
      </c>
      <c r="H779" s="27"/>
      <c r="I779" s="34"/>
      <c r="J779" s="34"/>
      <c r="K779" s="27"/>
      <c r="L779" s="27"/>
      <c r="M779" s="27"/>
      <c r="N779" s="34"/>
      <c r="O779" s="34"/>
      <c r="P779" s="34"/>
      <c r="Q779" s="34"/>
      <c r="R779" s="27">
        <v>0</v>
      </c>
      <c r="S779" s="27">
        <f t="shared" si="53"/>
        <v>0</v>
      </c>
      <c r="T779" s="28"/>
      <c r="U779" s="28"/>
      <c r="V779" s="27">
        <f>COUNTIFS(Maturation!$E$3:$E$280, Density!G779, Maturation!$B$3:$B$280, Density!C779, Maturation!$C$3:$C$280, Density!D779, Maturation!$D$3:$D$280, "male")</f>
        <v>0</v>
      </c>
      <c r="W779" s="27">
        <f>COUNTIFS(Maturation!$E$3:$E$280, Density!G779, Maturation!$B$3:$B$280, Density!C779, Maturation!$C$3:$C$280, Density!D779, Maturation!$D$3:$D$280, "female")</f>
        <v>0</v>
      </c>
      <c r="X779" s="27">
        <f t="shared" si="55"/>
        <v>0</v>
      </c>
      <c r="Y779" s="27">
        <f t="shared" si="54"/>
        <v>5</v>
      </c>
      <c r="Z779" s="34">
        <f>(Y779/$R$563)*100</f>
        <v>83.333333333333343</v>
      </c>
    </row>
    <row r="780" spans="3:26" ht="15" customHeight="1" x14ac:dyDescent="0.25">
      <c r="C780" s="15" t="s">
        <v>24</v>
      </c>
      <c r="D780" s="5">
        <v>2</v>
      </c>
      <c r="E780" s="6">
        <v>22</v>
      </c>
      <c r="F780" s="6">
        <f t="shared" si="56"/>
        <v>36</v>
      </c>
      <c r="G780" s="16">
        <v>45225</v>
      </c>
      <c r="H780" s="8"/>
      <c r="I780" s="35"/>
      <c r="J780" s="35"/>
      <c r="K780" s="6"/>
      <c r="L780" s="8"/>
      <c r="M780" s="8"/>
      <c r="N780" s="35"/>
      <c r="O780" s="35"/>
      <c r="P780" s="35"/>
      <c r="Q780" s="35"/>
      <c r="R780" s="8">
        <v>0</v>
      </c>
      <c r="S780" s="8">
        <f t="shared" si="53"/>
        <v>0</v>
      </c>
      <c r="T780" s="7"/>
      <c r="U780" s="7"/>
      <c r="V780" s="8">
        <f>COUNTIFS(Maturation!$E$3:$E$280, Density!G780, Maturation!$B$3:$B$280, Density!C780, Maturation!$C$3:$C$280, Density!D780, Maturation!$D$3:$D$280, "male")</f>
        <v>0</v>
      </c>
      <c r="W780" s="8">
        <f>COUNTIFS(Maturation!$E$3:$E$280, Density!G780, Maturation!$B$3:$B$280, Density!C780, Maturation!$C$3:$C$280, Density!D780, Maturation!$D$3:$D$280, "female")</f>
        <v>0</v>
      </c>
      <c r="X780" s="8">
        <f t="shared" si="55"/>
        <v>0</v>
      </c>
      <c r="Y780" s="8">
        <f t="shared" si="54"/>
        <v>7</v>
      </c>
      <c r="Z780" s="35">
        <f>(Y780/$R$564)*100</f>
        <v>100</v>
      </c>
    </row>
    <row r="781" spans="3:26" ht="15" customHeight="1" x14ac:dyDescent="0.25">
      <c r="C781" s="15" t="s">
        <v>24</v>
      </c>
      <c r="D781" s="5">
        <v>3</v>
      </c>
      <c r="E781" s="6">
        <v>22</v>
      </c>
      <c r="F781" s="6">
        <f t="shared" si="56"/>
        <v>36</v>
      </c>
      <c r="G781" s="16">
        <v>45225</v>
      </c>
      <c r="H781" s="8"/>
      <c r="I781" s="35"/>
      <c r="J781" s="35"/>
      <c r="K781" s="6"/>
      <c r="L781" s="8"/>
      <c r="M781" s="8"/>
      <c r="N781" s="35"/>
      <c r="O781" s="35"/>
      <c r="P781" s="35"/>
      <c r="Q781" s="35"/>
      <c r="R781" s="8">
        <v>0</v>
      </c>
      <c r="S781" s="8">
        <f t="shared" si="53"/>
        <v>0</v>
      </c>
      <c r="T781" s="7"/>
      <c r="U781" s="7"/>
      <c r="V781" s="8">
        <f>COUNTIFS(Maturation!$E$3:$E$280, Density!G781, Maturation!$B$3:$B$280, Density!C781, Maturation!$C$3:$C$280, Density!D781, Maturation!$D$3:$D$280, "male")</f>
        <v>0</v>
      </c>
      <c r="W781" s="8">
        <f>COUNTIFS(Maturation!$E$3:$E$280, Density!G781, Maturation!$B$3:$B$280, Density!C781, Maturation!$C$3:$C$280, Density!D781, Maturation!$D$3:$D$280, "female")</f>
        <v>0</v>
      </c>
      <c r="X781" s="8">
        <f t="shared" si="55"/>
        <v>0</v>
      </c>
      <c r="Y781" s="8">
        <f t="shared" si="54"/>
        <v>5</v>
      </c>
      <c r="Z781" s="35">
        <f>(Y781/$R$565)*100</f>
        <v>100</v>
      </c>
    </row>
    <row r="782" spans="3:26" ht="15" customHeight="1" x14ac:dyDescent="0.25">
      <c r="C782" s="15" t="s">
        <v>24</v>
      </c>
      <c r="D782" s="5">
        <v>4</v>
      </c>
      <c r="E782" s="6">
        <v>22</v>
      </c>
      <c r="F782" s="6">
        <f t="shared" si="56"/>
        <v>36</v>
      </c>
      <c r="G782" s="16">
        <v>45225</v>
      </c>
      <c r="H782" s="8"/>
      <c r="I782" s="35"/>
      <c r="J782" s="35"/>
      <c r="K782" s="6"/>
      <c r="L782" s="8"/>
      <c r="M782" s="8"/>
      <c r="N782" s="35"/>
      <c r="O782" s="35"/>
      <c r="P782" s="35"/>
      <c r="Q782" s="35"/>
      <c r="R782" s="8">
        <v>0</v>
      </c>
      <c r="S782" s="8">
        <f t="shared" si="53"/>
        <v>0</v>
      </c>
      <c r="T782" s="7"/>
      <c r="U782" s="7"/>
      <c r="V782" s="8">
        <f>COUNTIFS(Maturation!$E$3:$E$280, Density!G782, Maturation!$B$3:$B$280, Density!C782, Maturation!$C$3:$C$280, Density!D782, Maturation!$D$3:$D$280, "male")</f>
        <v>0</v>
      </c>
      <c r="W782" s="8">
        <f>COUNTIFS(Maturation!$E$3:$E$280, Density!G782, Maturation!$B$3:$B$280, Density!C782, Maturation!$C$3:$C$280, Density!D782, Maturation!$D$3:$D$280, "female")</f>
        <v>0</v>
      </c>
      <c r="X782" s="8">
        <f t="shared" si="55"/>
        <v>0</v>
      </c>
      <c r="Y782" s="8">
        <f t="shared" si="54"/>
        <v>4</v>
      </c>
      <c r="Z782" s="35">
        <f>(Y782/$R$566)*100</f>
        <v>100</v>
      </c>
    </row>
    <row r="783" spans="3:26" ht="15" customHeight="1" x14ac:dyDescent="0.25">
      <c r="C783" s="15" t="s">
        <v>24</v>
      </c>
      <c r="D783" s="5">
        <v>5</v>
      </c>
      <c r="E783" s="6">
        <v>22</v>
      </c>
      <c r="F783" s="6">
        <f t="shared" si="56"/>
        <v>36</v>
      </c>
      <c r="G783" s="16">
        <v>45225</v>
      </c>
      <c r="H783" s="8"/>
      <c r="I783" s="35"/>
      <c r="J783" s="35"/>
      <c r="K783" s="6"/>
      <c r="L783" s="8"/>
      <c r="M783" s="8"/>
      <c r="N783" s="35"/>
      <c r="O783" s="35"/>
      <c r="P783" s="35"/>
      <c r="Q783" s="35"/>
      <c r="R783" s="8">
        <v>0</v>
      </c>
      <c r="S783" s="8">
        <f t="shared" si="53"/>
        <v>0</v>
      </c>
      <c r="T783" s="7"/>
      <c r="U783" s="7"/>
      <c r="V783" s="8">
        <f>COUNTIFS(Maturation!$E$3:$E$280, Density!G783, Maturation!$B$3:$B$280, Density!C783, Maturation!$C$3:$C$280, Density!D783, Maturation!$D$3:$D$280, "male")</f>
        <v>0</v>
      </c>
      <c r="W783" s="8">
        <f>COUNTIFS(Maturation!$E$3:$E$280, Density!G783, Maturation!$B$3:$B$280, Density!C783, Maturation!$C$3:$C$280, Density!D783, Maturation!$D$3:$D$280, "female")</f>
        <v>0</v>
      </c>
      <c r="X783" s="8">
        <f t="shared" si="55"/>
        <v>0</v>
      </c>
      <c r="Y783" s="8">
        <f t="shared" si="54"/>
        <v>4</v>
      </c>
      <c r="Z783" s="35">
        <f>(Y783/$R$567)*100</f>
        <v>100</v>
      </c>
    </row>
    <row r="784" spans="3:26" ht="15" customHeight="1" x14ac:dyDescent="0.25">
      <c r="C784" s="15" t="s">
        <v>24</v>
      </c>
      <c r="D784" s="5">
        <v>6</v>
      </c>
      <c r="E784" s="6">
        <v>22</v>
      </c>
      <c r="F784" s="6">
        <f t="shared" si="56"/>
        <v>36</v>
      </c>
      <c r="G784" s="16">
        <v>45225</v>
      </c>
      <c r="H784" s="8"/>
      <c r="I784" s="35"/>
      <c r="J784" s="35"/>
      <c r="K784" s="6"/>
      <c r="L784" s="8"/>
      <c r="M784" s="8"/>
      <c r="N784" s="35"/>
      <c r="O784" s="35"/>
      <c r="P784" s="35"/>
      <c r="Q784" s="35"/>
      <c r="R784" s="8">
        <v>0</v>
      </c>
      <c r="S784" s="8">
        <f t="shared" si="53"/>
        <v>0</v>
      </c>
      <c r="T784" s="7"/>
      <c r="U784" s="7"/>
      <c r="V784" s="8">
        <f>COUNTIFS(Maturation!$E$3:$E$280, Density!G784, Maturation!$B$3:$B$280, Density!C784, Maturation!$C$3:$C$280, Density!D784, Maturation!$D$3:$D$280, "male")</f>
        <v>0</v>
      </c>
      <c r="W784" s="8">
        <f>COUNTIFS(Maturation!$E$3:$E$280, Density!G784, Maturation!$B$3:$B$280, Density!C784, Maturation!$C$3:$C$280, Density!D784, Maturation!$D$3:$D$280, "female")</f>
        <v>0</v>
      </c>
      <c r="X784" s="8">
        <f t="shared" si="55"/>
        <v>0</v>
      </c>
      <c r="Y784" s="8">
        <f t="shared" si="54"/>
        <v>5</v>
      </c>
      <c r="Z784" s="35">
        <f>(Y784/$R$568)*100</f>
        <v>100</v>
      </c>
    </row>
    <row r="785" spans="3:26" ht="15" customHeight="1" x14ac:dyDescent="0.25">
      <c r="C785" s="15" t="s">
        <v>24</v>
      </c>
      <c r="D785" s="5">
        <v>7</v>
      </c>
      <c r="E785" s="6">
        <v>22</v>
      </c>
      <c r="F785" s="6">
        <f t="shared" si="56"/>
        <v>36</v>
      </c>
      <c r="G785" s="16">
        <v>45225</v>
      </c>
      <c r="H785" s="8"/>
      <c r="I785" s="35"/>
      <c r="J785" s="35"/>
      <c r="K785" s="6"/>
      <c r="L785" s="8"/>
      <c r="M785" s="8"/>
      <c r="N785" s="35"/>
      <c r="O785" s="35"/>
      <c r="P785" s="35"/>
      <c r="Q785" s="35"/>
      <c r="R785" s="8">
        <v>0</v>
      </c>
      <c r="S785" s="8">
        <f t="shared" si="53"/>
        <v>0</v>
      </c>
      <c r="T785" s="7"/>
      <c r="U785" s="7"/>
      <c r="V785" s="8">
        <f>COUNTIFS(Maturation!$E$3:$E$280, Density!G785, Maturation!$B$3:$B$280, Density!C785, Maturation!$C$3:$C$280, Density!D785, Maturation!$D$3:$D$280, "male")</f>
        <v>0</v>
      </c>
      <c r="W785" s="8">
        <f>COUNTIFS(Maturation!$E$3:$E$280, Density!G785, Maturation!$B$3:$B$280, Density!C785, Maturation!$C$3:$C$280, Density!D785, Maturation!$D$3:$D$280, "female")</f>
        <v>0</v>
      </c>
      <c r="X785" s="8">
        <f t="shared" si="55"/>
        <v>0</v>
      </c>
      <c r="Y785" s="8">
        <f t="shared" si="54"/>
        <v>7</v>
      </c>
      <c r="Z785" s="35">
        <f>(Y785/$R$569)*100</f>
        <v>87.5</v>
      </c>
    </row>
    <row r="786" spans="3:26" ht="15" customHeight="1" x14ac:dyDescent="0.25">
      <c r="C786" s="15" t="s">
        <v>24</v>
      </c>
      <c r="D786" s="5">
        <v>8</v>
      </c>
      <c r="E786" s="6">
        <v>22</v>
      </c>
      <c r="F786" s="6">
        <f t="shared" si="56"/>
        <v>36</v>
      </c>
      <c r="G786" s="16">
        <v>45225</v>
      </c>
      <c r="H786" s="8"/>
      <c r="I786" s="35"/>
      <c r="J786" s="35"/>
      <c r="K786" s="6"/>
      <c r="L786" s="8"/>
      <c r="M786" s="8"/>
      <c r="N786" s="35"/>
      <c r="O786" s="35"/>
      <c r="P786" s="35"/>
      <c r="Q786" s="35"/>
      <c r="R786" s="8">
        <v>1</v>
      </c>
      <c r="S786" s="8">
        <f t="shared" si="53"/>
        <v>0</v>
      </c>
      <c r="T786" s="7"/>
      <c r="U786" s="7"/>
      <c r="V786" s="8">
        <f>COUNTIFS(Maturation!$E$3:$E$280, Density!G786, Maturation!$B$3:$B$280, Density!C786, Maturation!$C$3:$C$280, Density!D786, Maturation!$D$3:$D$280, "male")</f>
        <v>0</v>
      </c>
      <c r="W786" s="8">
        <f>COUNTIFS(Maturation!$E$3:$E$280, Density!G786, Maturation!$B$3:$B$280, Density!C786, Maturation!$C$3:$C$280, Density!D786, Maturation!$D$3:$D$280, "female")</f>
        <v>0</v>
      </c>
      <c r="X786" s="8">
        <f t="shared" si="55"/>
        <v>0</v>
      </c>
      <c r="Y786" s="8">
        <f t="shared" si="54"/>
        <v>5</v>
      </c>
      <c r="Z786" s="35">
        <f>(Y786/$R$570)*100</f>
        <v>83.333333333333343</v>
      </c>
    </row>
    <row r="787" spans="3:26" ht="15" customHeight="1" x14ac:dyDescent="0.25">
      <c r="C787" s="15" t="s">
        <v>24</v>
      </c>
      <c r="D787" s="5">
        <v>9</v>
      </c>
      <c r="E787" s="6">
        <v>22</v>
      </c>
      <c r="F787" s="6">
        <f t="shared" si="56"/>
        <v>36</v>
      </c>
      <c r="G787" s="16">
        <v>45225</v>
      </c>
      <c r="H787" s="8"/>
      <c r="I787" s="35"/>
      <c r="J787" s="35"/>
      <c r="K787" s="6"/>
      <c r="L787" s="8"/>
      <c r="M787" s="8"/>
      <c r="N787" s="35"/>
      <c r="O787" s="35"/>
      <c r="P787" s="35"/>
      <c r="Q787" s="35"/>
      <c r="R787" s="8">
        <v>0</v>
      </c>
      <c r="S787" s="8">
        <f t="shared" si="53"/>
        <v>0</v>
      </c>
      <c r="T787" s="7"/>
      <c r="U787" s="7"/>
      <c r="V787" s="8">
        <f>COUNTIFS(Maturation!$E$3:$E$280, Density!G787, Maturation!$B$3:$B$280, Density!C787, Maturation!$C$3:$C$280, Density!D787, Maturation!$D$3:$D$280, "male")</f>
        <v>0</v>
      </c>
      <c r="W787" s="8">
        <f>COUNTIFS(Maturation!$E$3:$E$280, Density!G787, Maturation!$B$3:$B$280, Density!C787, Maturation!$C$3:$C$280, Density!D787, Maturation!$D$3:$D$280, "female")</f>
        <v>0</v>
      </c>
      <c r="X787" s="8">
        <f t="shared" si="55"/>
        <v>0</v>
      </c>
      <c r="Y787" s="8">
        <f t="shared" si="54"/>
        <v>6</v>
      </c>
      <c r="Z787" s="35">
        <f>(Y787/$R$571)*100</f>
        <v>100</v>
      </c>
    </row>
    <row r="788" spans="3:26" ht="15" customHeight="1" x14ac:dyDescent="0.25">
      <c r="C788" s="15" t="s">
        <v>24</v>
      </c>
      <c r="D788" s="5">
        <v>10</v>
      </c>
      <c r="E788" s="6">
        <v>22</v>
      </c>
      <c r="F788" s="6">
        <f t="shared" si="56"/>
        <v>36</v>
      </c>
      <c r="G788" s="16">
        <v>45225</v>
      </c>
      <c r="H788" s="8"/>
      <c r="I788" s="35"/>
      <c r="J788" s="35"/>
      <c r="K788" s="6"/>
      <c r="L788" s="8"/>
      <c r="M788" s="8"/>
      <c r="N788" s="35"/>
      <c r="O788" s="35"/>
      <c r="P788" s="35"/>
      <c r="Q788" s="35"/>
      <c r="R788" s="8">
        <v>2</v>
      </c>
      <c r="S788" s="8">
        <f t="shared" si="53"/>
        <v>0</v>
      </c>
      <c r="T788" s="7"/>
      <c r="U788" s="7"/>
      <c r="V788" s="8">
        <f>COUNTIFS(Maturation!$E$3:$E$280, Density!G788, Maturation!$B$3:$B$280, Density!C788, Maturation!$C$3:$C$280, Density!D788, Maturation!$D$3:$D$280, "male")</f>
        <v>0</v>
      </c>
      <c r="W788" s="8">
        <f>COUNTIFS(Maturation!$E$3:$E$280, Density!G788, Maturation!$B$3:$B$280, Density!C788, Maturation!$C$3:$C$280, Density!D788, Maturation!$D$3:$D$280, "female")</f>
        <v>1</v>
      </c>
      <c r="X788" s="8">
        <f t="shared" si="55"/>
        <v>1</v>
      </c>
      <c r="Y788" s="8">
        <f t="shared" si="54"/>
        <v>5</v>
      </c>
      <c r="Z788" s="35">
        <f>(Y788/$R$572)*100</f>
        <v>71.428571428571431</v>
      </c>
    </row>
    <row r="789" spans="3:26" ht="15" customHeight="1" x14ac:dyDescent="0.25">
      <c r="C789" s="15" t="s">
        <v>25</v>
      </c>
      <c r="D789" s="5">
        <v>1</v>
      </c>
      <c r="E789" s="6">
        <v>22</v>
      </c>
      <c r="F789" s="6">
        <f t="shared" si="56"/>
        <v>36</v>
      </c>
      <c r="G789" s="16">
        <v>45225</v>
      </c>
      <c r="H789" s="8"/>
      <c r="I789" s="35"/>
      <c r="J789" s="35"/>
      <c r="K789" s="6"/>
      <c r="L789" s="6"/>
      <c r="M789" s="8"/>
      <c r="N789" s="35"/>
      <c r="O789" s="35"/>
      <c r="P789" s="35"/>
      <c r="Q789" s="35"/>
      <c r="R789" s="8">
        <v>0</v>
      </c>
      <c r="S789" s="8">
        <f t="shared" si="53"/>
        <v>0</v>
      </c>
      <c r="T789" s="7"/>
      <c r="U789" s="7"/>
      <c r="V789" s="8">
        <f>COUNTIFS(Maturation!$E$3:$E$280, Density!G789, Maturation!$B$3:$B$280, Density!C789, Maturation!$C$3:$C$280, Density!D789, Maturation!$D$3:$D$280, "male")</f>
        <v>0</v>
      </c>
      <c r="W789" s="8">
        <f>COUNTIFS(Maturation!$E$3:$E$280, Density!G789, Maturation!$B$3:$B$280, Density!C789, Maturation!$C$3:$C$280, Density!D789, Maturation!$D$3:$D$280, "female")</f>
        <v>0</v>
      </c>
      <c r="X789" s="8">
        <f t="shared" si="55"/>
        <v>0</v>
      </c>
      <c r="Y789" s="8">
        <f t="shared" si="54"/>
        <v>8</v>
      </c>
      <c r="Z789" s="35">
        <f>(Y789/$R$573)*100</f>
        <v>100</v>
      </c>
    </row>
    <row r="790" spans="3:26" ht="15" customHeight="1" x14ac:dyDescent="0.25">
      <c r="C790" s="15" t="s">
        <v>25</v>
      </c>
      <c r="D790" s="5">
        <v>2</v>
      </c>
      <c r="E790" s="6">
        <v>22</v>
      </c>
      <c r="F790" s="6">
        <f t="shared" si="56"/>
        <v>36</v>
      </c>
      <c r="G790" s="16">
        <v>45225</v>
      </c>
      <c r="H790" s="8"/>
      <c r="I790" s="35"/>
      <c r="J790" s="35"/>
      <c r="K790" s="6"/>
      <c r="L790" s="8"/>
      <c r="M790" s="8"/>
      <c r="N790" s="35"/>
      <c r="O790" s="35"/>
      <c r="P790" s="35"/>
      <c r="Q790" s="35"/>
      <c r="R790" s="8">
        <v>2</v>
      </c>
      <c r="S790" s="8">
        <f t="shared" si="53"/>
        <v>0</v>
      </c>
      <c r="T790" s="7"/>
      <c r="U790" s="7"/>
      <c r="V790" s="8">
        <f>COUNTIFS(Maturation!$E$3:$E$280, Density!G790, Maturation!$B$3:$B$280, Density!C790, Maturation!$C$3:$C$280, Density!D790, Maturation!$D$3:$D$280, "male")</f>
        <v>0</v>
      </c>
      <c r="W790" s="8">
        <f>COUNTIFS(Maturation!$E$3:$E$280, Density!G790, Maturation!$B$3:$B$280, Density!C790, Maturation!$C$3:$C$280, Density!D790, Maturation!$D$3:$D$280, "female")</f>
        <v>0</v>
      </c>
      <c r="X790" s="8">
        <f t="shared" si="55"/>
        <v>0</v>
      </c>
      <c r="Y790" s="8">
        <f t="shared" si="54"/>
        <v>7</v>
      </c>
      <c r="Z790" s="35">
        <f>(Y790/$R$574)*100</f>
        <v>70</v>
      </c>
    </row>
    <row r="791" spans="3:26" ht="15" customHeight="1" x14ac:dyDescent="0.25">
      <c r="C791" s="15" t="s">
        <v>25</v>
      </c>
      <c r="D791" s="5">
        <v>3</v>
      </c>
      <c r="E791" s="6">
        <v>22</v>
      </c>
      <c r="F791" s="6">
        <f t="shared" si="56"/>
        <v>36</v>
      </c>
      <c r="G791" s="16">
        <v>45225</v>
      </c>
      <c r="H791" s="8"/>
      <c r="I791" s="35"/>
      <c r="J791" s="35"/>
      <c r="K791" s="6"/>
      <c r="L791" s="8"/>
      <c r="M791" s="8"/>
      <c r="N791" s="35"/>
      <c r="O791" s="35"/>
      <c r="P791" s="35"/>
      <c r="Q791" s="35"/>
      <c r="R791" s="8">
        <v>1</v>
      </c>
      <c r="S791" s="8">
        <f t="shared" si="53"/>
        <v>0</v>
      </c>
      <c r="T791" s="7"/>
      <c r="U791" s="7"/>
      <c r="V791" s="8">
        <f>COUNTIFS(Maturation!$E$3:$E$280, Density!G791, Maturation!$B$3:$B$280, Density!C791, Maturation!$C$3:$C$280, Density!D791, Maturation!$D$3:$D$280, "male")</f>
        <v>0</v>
      </c>
      <c r="W791" s="8">
        <f>COUNTIFS(Maturation!$E$3:$E$280, Density!G791, Maturation!$B$3:$B$280, Density!C791, Maturation!$C$3:$C$280, Density!D791, Maturation!$D$3:$D$280, "female")</f>
        <v>0</v>
      </c>
      <c r="X791" s="8">
        <f t="shared" si="55"/>
        <v>0</v>
      </c>
      <c r="Y791" s="8">
        <f t="shared" si="54"/>
        <v>8</v>
      </c>
      <c r="Z791" s="35">
        <f>(Y791/$R$575)*100</f>
        <v>88.888888888888886</v>
      </c>
    </row>
    <row r="792" spans="3:26" ht="15" customHeight="1" x14ac:dyDescent="0.25">
      <c r="C792" s="15" t="s">
        <v>25</v>
      </c>
      <c r="D792" s="5">
        <v>4</v>
      </c>
      <c r="E792" s="6">
        <v>22</v>
      </c>
      <c r="F792" s="6">
        <f t="shared" si="56"/>
        <v>36</v>
      </c>
      <c r="G792" s="16">
        <v>45225</v>
      </c>
      <c r="H792" s="8"/>
      <c r="I792" s="35"/>
      <c r="J792" s="35"/>
      <c r="K792" s="6"/>
      <c r="L792" s="8"/>
      <c r="M792" s="8"/>
      <c r="N792" s="35"/>
      <c r="O792" s="35"/>
      <c r="P792" s="35"/>
      <c r="Q792" s="35"/>
      <c r="R792" s="8">
        <v>2</v>
      </c>
      <c r="S792" s="8">
        <f t="shared" si="53"/>
        <v>0</v>
      </c>
      <c r="T792" s="7"/>
      <c r="U792" s="7"/>
      <c r="V792" s="8">
        <f>COUNTIFS(Maturation!$E$3:$E$280, Density!G792, Maturation!$B$3:$B$280, Density!C792, Maturation!$C$3:$C$280, Density!D792, Maturation!$D$3:$D$280, "male")</f>
        <v>0</v>
      </c>
      <c r="W792" s="8">
        <f>COUNTIFS(Maturation!$E$3:$E$280, Density!G792, Maturation!$B$3:$B$280, Density!C792, Maturation!$C$3:$C$280, Density!D792, Maturation!$D$3:$D$280, "female")</f>
        <v>1</v>
      </c>
      <c r="X792" s="8">
        <f t="shared" si="55"/>
        <v>1</v>
      </c>
      <c r="Y792" s="8">
        <f t="shared" si="54"/>
        <v>7</v>
      </c>
      <c r="Z792" s="35">
        <f>(Y792/$R$576)*100</f>
        <v>77.777777777777786</v>
      </c>
    </row>
    <row r="793" spans="3:26" ht="15" customHeight="1" x14ac:dyDescent="0.25">
      <c r="C793" s="15" t="s">
        <v>25</v>
      </c>
      <c r="D793" s="5">
        <v>5</v>
      </c>
      <c r="E793" s="6">
        <v>22</v>
      </c>
      <c r="F793" s="6">
        <f t="shared" si="56"/>
        <v>36</v>
      </c>
      <c r="G793" s="16">
        <v>45225</v>
      </c>
      <c r="H793" s="8"/>
      <c r="I793" s="35"/>
      <c r="J793" s="35"/>
      <c r="K793" s="6"/>
      <c r="L793" s="8"/>
      <c r="M793" s="8"/>
      <c r="N793" s="35"/>
      <c r="O793" s="35"/>
      <c r="P793" s="35"/>
      <c r="Q793" s="35"/>
      <c r="R793" s="8">
        <v>1</v>
      </c>
      <c r="S793" s="8">
        <f t="shared" si="53"/>
        <v>0</v>
      </c>
      <c r="T793" s="7"/>
      <c r="U793" s="7"/>
      <c r="V793" s="8">
        <f>COUNTIFS(Maturation!$E$3:$E$280, Density!G793, Maturation!$B$3:$B$280, Density!C793, Maturation!$C$3:$C$280, Density!D793, Maturation!$D$3:$D$280, "male")</f>
        <v>0</v>
      </c>
      <c r="W793" s="8">
        <f>COUNTIFS(Maturation!$E$3:$E$280, Density!G793, Maturation!$B$3:$B$280, Density!C793, Maturation!$C$3:$C$280, Density!D793, Maturation!$D$3:$D$280, "female")</f>
        <v>0</v>
      </c>
      <c r="X793" s="8">
        <f t="shared" si="55"/>
        <v>0</v>
      </c>
      <c r="Y793" s="8">
        <f t="shared" si="54"/>
        <v>7</v>
      </c>
      <c r="Z793" s="35">
        <f>(Y793/$R$577)*100</f>
        <v>77.777777777777786</v>
      </c>
    </row>
    <row r="794" spans="3:26" ht="15" customHeight="1" x14ac:dyDescent="0.25">
      <c r="C794" s="15" t="s">
        <v>26</v>
      </c>
      <c r="D794" s="5">
        <v>1</v>
      </c>
      <c r="E794" s="6">
        <v>22</v>
      </c>
      <c r="F794" s="6">
        <f t="shared" si="56"/>
        <v>36</v>
      </c>
      <c r="G794" s="16">
        <v>45225</v>
      </c>
      <c r="H794" s="8"/>
      <c r="I794" s="35"/>
      <c r="J794" s="35"/>
      <c r="K794" s="6"/>
      <c r="L794" s="8"/>
      <c r="M794" s="8"/>
      <c r="N794" s="35"/>
      <c r="O794" s="35"/>
      <c r="P794" s="35"/>
      <c r="Q794" s="35"/>
      <c r="R794" s="8">
        <v>1</v>
      </c>
      <c r="S794" s="8">
        <f t="shared" si="53"/>
        <v>0</v>
      </c>
      <c r="T794" s="7"/>
      <c r="U794" s="7"/>
      <c r="V794" s="8">
        <f>COUNTIFS(Maturation!$E$3:$E$280, Density!G794, Maturation!$B$3:$B$280, Density!C794, Maturation!$C$3:$C$280, Density!D794, Maturation!$D$3:$D$280, "male")</f>
        <v>0</v>
      </c>
      <c r="W794" s="8">
        <f>COUNTIFS(Maturation!$E$3:$E$280, Density!G794, Maturation!$B$3:$B$280, Density!C794, Maturation!$C$3:$C$280, Density!D794, Maturation!$D$3:$D$280, "female")</f>
        <v>0</v>
      </c>
      <c r="X794" s="8">
        <f t="shared" si="55"/>
        <v>0</v>
      </c>
      <c r="Y794" s="8">
        <f t="shared" si="54"/>
        <v>14</v>
      </c>
      <c r="Z794" s="35">
        <f>(Y794/$R$578)*100</f>
        <v>82.35294117647058</v>
      </c>
    </row>
    <row r="795" spans="3:26" ht="15" customHeight="1" x14ac:dyDescent="0.25">
      <c r="C795" s="15" t="s">
        <v>26</v>
      </c>
      <c r="D795" s="5">
        <v>2</v>
      </c>
      <c r="E795" s="6">
        <v>22</v>
      </c>
      <c r="F795" s="6">
        <f t="shared" si="56"/>
        <v>36</v>
      </c>
      <c r="G795" s="16">
        <v>45225</v>
      </c>
      <c r="H795" s="8"/>
      <c r="I795" s="35"/>
      <c r="J795" s="35"/>
      <c r="K795" s="6"/>
      <c r="L795" s="8"/>
      <c r="M795" s="8"/>
      <c r="N795" s="35"/>
      <c r="O795" s="35"/>
      <c r="P795" s="35"/>
      <c r="Q795" s="35"/>
      <c r="R795" s="8">
        <v>3</v>
      </c>
      <c r="S795" s="8">
        <f t="shared" si="53"/>
        <v>0</v>
      </c>
      <c r="T795" s="7"/>
      <c r="U795" s="7"/>
      <c r="V795" s="8">
        <f>COUNTIFS(Maturation!$E$3:$E$280, Density!G795, Maturation!$B$3:$B$280, Density!C795, Maturation!$C$3:$C$280, Density!D795, Maturation!$D$3:$D$280, "male")</f>
        <v>0</v>
      </c>
      <c r="W795" s="8">
        <f>COUNTIFS(Maturation!$E$3:$E$280, Density!G795, Maturation!$B$3:$B$280, Density!C795, Maturation!$C$3:$C$280, Density!D795, Maturation!$D$3:$D$280, "female")</f>
        <v>0</v>
      </c>
      <c r="X795" s="8">
        <f t="shared" si="55"/>
        <v>0</v>
      </c>
      <c r="Y795" s="8">
        <f t="shared" si="54"/>
        <v>10</v>
      </c>
      <c r="Z795" s="35">
        <f>(Y795/$R$579)*100</f>
        <v>62.5</v>
      </c>
    </row>
    <row r="796" spans="3:26" ht="15" customHeight="1" x14ac:dyDescent="0.25">
      <c r="C796" s="17" t="s">
        <v>26</v>
      </c>
      <c r="D796" s="9">
        <v>3</v>
      </c>
      <c r="E796" s="11">
        <v>22</v>
      </c>
      <c r="F796" s="11">
        <f t="shared" si="56"/>
        <v>36</v>
      </c>
      <c r="G796" s="18">
        <v>45225</v>
      </c>
      <c r="H796" s="10"/>
      <c r="I796" s="36"/>
      <c r="J796" s="36"/>
      <c r="K796" s="11"/>
      <c r="L796" s="10"/>
      <c r="M796" s="10"/>
      <c r="N796" s="36"/>
      <c r="O796" s="36"/>
      <c r="P796" s="36"/>
      <c r="Q796" s="36"/>
      <c r="R796" s="10">
        <v>2</v>
      </c>
      <c r="S796" s="10">
        <f t="shared" si="53"/>
        <v>0</v>
      </c>
      <c r="T796" s="12"/>
      <c r="U796" s="12"/>
      <c r="V796" s="10">
        <f>COUNTIFS(Maturation!$E$3:$E$280, Density!G796, Maturation!$B$3:$B$280, Density!C796, Maturation!$C$3:$C$280, Density!D796, Maturation!$D$3:$D$280, "male")</f>
        <v>0</v>
      </c>
      <c r="W796" s="10">
        <f>COUNTIFS(Maturation!$E$3:$E$280, Density!G796, Maturation!$B$3:$B$280, Density!C796, Maturation!$C$3:$C$280, Density!D796, Maturation!$D$3:$D$280, "female")</f>
        <v>0</v>
      </c>
      <c r="X796" s="10">
        <f t="shared" si="55"/>
        <v>0</v>
      </c>
      <c r="Y796" s="10">
        <f t="shared" si="54"/>
        <v>11</v>
      </c>
      <c r="Z796" s="36">
        <f>(Y796/$R$580)*100</f>
        <v>78.571428571428569</v>
      </c>
    </row>
    <row r="797" spans="3:26" ht="15" customHeight="1" x14ac:dyDescent="0.25">
      <c r="C797" s="19" t="s">
        <v>17</v>
      </c>
      <c r="D797" s="20">
        <v>1</v>
      </c>
      <c r="E797" s="21">
        <v>23</v>
      </c>
      <c r="F797" s="21">
        <f t="shared" si="56"/>
        <v>37</v>
      </c>
      <c r="G797" s="22">
        <v>45226</v>
      </c>
      <c r="H797" s="21"/>
      <c r="I797" s="32"/>
      <c r="J797" s="32"/>
      <c r="K797" s="21"/>
      <c r="L797" s="21"/>
      <c r="M797" s="21"/>
      <c r="N797" s="32"/>
      <c r="O797" s="32"/>
      <c r="P797" s="32"/>
      <c r="Q797" s="32"/>
      <c r="R797" s="21">
        <v>1</v>
      </c>
      <c r="S797" s="21">
        <f t="shared" si="53"/>
        <v>0</v>
      </c>
      <c r="T797" s="29"/>
      <c r="U797" s="29"/>
      <c r="V797" s="30">
        <f>COUNTIFS(Maturation!$E$3:$E$280, Density!G797, Maturation!$B$3:$B$280, Density!C797, Maturation!$C$3:$C$280, Density!D797, Maturation!$D$3:$D$280, "male")</f>
        <v>0</v>
      </c>
      <c r="W797" s="30">
        <f>COUNTIFS(Maturation!$E$3:$E$280, Density!G797, Maturation!$B$3:$B$280, Density!C797, Maturation!$C$3:$C$280, Density!D797, Maturation!$D$3:$D$280, "female")</f>
        <v>0</v>
      </c>
      <c r="X797" s="30">
        <f t="shared" si="55"/>
        <v>0</v>
      </c>
      <c r="Y797" s="30">
        <f t="shared" si="54"/>
        <v>5</v>
      </c>
      <c r="Z797" s="33">
        <f>(Y797/$R$545)*100</f>
        <v>83.333333333333343</v>
      </c>
    </row>
    <row r="798" spans="3:26" ht="15" customHeight="1" x14ac:dyDescent="0.25">
      <c r="C798" s="19" t="s">
        <v>17</v>
      </c>
      <c r="D798" s="20">
        <v>2</v>
      </c>
      <c r="E798" s="21">
        <v>23</v>
      </c>
      <c r="F798" s="21">
        <f t="shared" si="56"/>
        <v>37</v>
      </c>
      <c r="G798" s="22">
        <v>45226</v>
      </c>
      <c r="H798" s="21"/>
      <c r="I798" s="32"/>
      <c r="J798" s="32"/>
      <c r="K798" s="21"/>
      <c r="L798" s="21"/>
      <c r="M798" s="21"/>
      <c r="N798" s="32"/>
      <c r="O798" s="32"/>
      <c r="P798" s="32"/>
      <c r="Q798" s="32"/>
      <c r="R798" s="21">
        <v>1</v>
      </c>
      <c r="S798" s="21">
        <f t="shared" si="53"/>
        <v>0</v>
      </c>
      <c r="T798" s="29"/>
      <c r="U798" s="29"/>
      <c r="V798" s="30">
        <f>COUNTIFS(Maturation!$E$3:$E$280, Density!G798, Maturation!$B$3:$B$280, Density!C798, Maturation!$C$3:$C$280, Density!D798, Maturation!$D$3:$D$280, "male")</f>
        <v>0</v>
      </c>
      <c r="W798" s="30">
        <f>COUNTIFS(Maturation!$E$3:$E$280, Density!G798, Maturation!$B$3:$B$280, Density!C798, Maturation!$C$3:$C$280, Density!D798, Maturation!$D$3:$D$280, "female")</f>
        <v>0</v>
      </c>
      <c r="X798" s="30">
        <f t="shared" si="55"/>
        <v>0</v>
      </c>
      <c r="Y798" s="30">
        <f t="shared" si="54"/>
        <v>4</v>
      </c>
      <c r="Z798" s="33">
        <f>(Y798/$R$546)*100</f>
        <v>80</v>
      </c>
    </row>
    <row r="799" spans="3:26" ht="15" customHeight="1" x14ac:dyDescent="0.25">
      <c r="C799" s="19" t="s">
        <v>17</v>
      </c>
      <c r="D799" s="20">
        <v>3</v>
      </c>
      <c r="E799" s="21">
        <v>23</v>
      </c>
      <c r="F799" s="21">
        <f t="shared" si="56"/>
        <v>37</v>
      </c>
      <c r="G799" s="22">
        <v>45226</v>
      </c>
      <c r="H799" s="21"/>
      <c r="I799" s="32"/>
      <c r="J799" s="32"/>
      <c r="K799" s="21"/>
      <c r="L799" s="21"/>
      <c r="M799" s="21"/>
      <c r="N799" s="32"/>
      <c r="O799" s="32"/>
      <c r="P799" s="32"/>
      <c r="Q799" s="32"/>
      <c r="R799" s="21">
        <v>1</v>
      </c>
      <c r="S799" s="21">
        <f t="shared" si="53"/>
        <v>0</v>
      </c>
      <c r="T799" s="29"/>
      <c r="U799" s="29"/>
      <c r="V799" s="30">
        <f>COUNTIFS(Maturation!$E$3:$E$280, Density!G799, Maturation!$B$3:$B$280, Density!C799, Maturation!$C$3:$C$280, Density!D799, Maturation!$D$3:$D$280, "male")</f>
        <v>0</v>
      </c>
      <c r="W799" s="30">
        <f>COUNTIFS(Maturation!$E$3:$E$280, Density!G799, Maturation!$B$3:$B$280, Density!C799, Maturation!$C$3:$C$280, Density!D799, Maturation!$D$3:$D$280, "female")</f>
        <v>1</v>
      </c>
      <c r="X799" s="30">
        <f t="shared" si="55"/>
        <v>1</v>
      </c>
      <c r="Y799" s="30">
        <f t="shared" si="54"/>
        <v>4</v>
      </c>
      <c r="Z799" s="33">
        <f>(Y799/$R$547)*100</f>
        <v>100</v>
      </c>
    </row>
    <row r="800" spans="3:26" ht="15" customHeight="1" x14ac:dyDescent="0.25">
      <c r="C800" s="19" t="s">
        <v>17</v>
      </c>
      <c r="D800" s="20">
        <v>4</v>
      </c>
      <c r="E800" s="21">
        <v>23</v>
      </c>
      <c r="F800" s="21">
        <f t="shared" si="56"/>
        <v>37</v>
      </c>
      <c r="G800" s="22">
        <v>45226</v>
      </c>
      <c r="H800" s="21"/>
      <c r="I800" s="32"/>
      <c r="J800" s="32"/>
      <c r="K800" s="21"/>
      <c r="L800" s="21"/>
      <c r="M800" s="21"/>
      <c r="N800" s="32"/>
      <c r="O800" s="32"/>
      <c r="P800" s="32"/>
      <c r="Q800" s="32"/>
      <c r="R800" s="21">
        <v>1</v>
      </c>
      <c r="S800" s="21">
        <f t="shared" si="53"/>
        <v>0</v>
      </c>
      <c r="T800" s="29"/>
      <c r="U800" s="29"/>
      <c r="V800" s="30">
        <f>COUNTIFS(Maturation!$E$3:$E$280, Density!G800, Maturation!$B$3:$B$280, Density!C800, Maturation!$C$3:$C$280, Density!D800, Maturation!$D$3:$D$280, "male")</f>
        <v>1</v>
      </c>
      <c r="W800" s="30">
        <f>COUNTIFS(Maturation!$E$3:$E$280, Density!G800, Maturation!$B$3:$B$280, Density!C800, Maturation!$C$3:$C$280, Density!D800, Maturation!$D$3:$D$280, "female")</f>
        <v>0</v>
      </c>
      <c r="X800" s="30">
        <f t="shared" si="55"/>
        <v>1</v>
      </c>
      <c r="Y800" s="30">
        <f t="shared" si="54"/>
        <v>3</v>
      </c>
      <c r="Z800" s="33">
        <f>(Y800/$R$548)*100</f>
        <v>75</v>
      </c>
    </row>
    <row r="801" spans="3:26" ht="15" customHeight="1" x14ac:dyDescent="0.25">
      <c r="C801" s="19" t="s">
        <v>17</v>
      </c>
      <c r="D801" s="20">
        <v>5</v>
      </c>
      <c r="E801" s="21">
        <v>23</v>
      </c>
      <c r="F801" s="21">
        <f t="shared" si="56"/>
        <v>37</v>
      </c>
      <c r="G801" s="22">
        <v>45226</v>
      </c>
      <c r="H801" s="21"/>
      <c r="I801" s="32"/>
      <c r="J801" s="32"/>
      <c r="K801" s="21"/>
      <c r="L801" s="21"/>
      <c r="M801" s="21"/>
      <c r="N801" s="32"/>
      <c r="O801" s="32"/>
      <c r="P801" s="32"/>
      <c r="Q801" s="32"/>
      <c r="R801" s="21">
        <v>0</v>
      </c>
      <c r="S801" s="21">
        <f t="shared" ref="S801:S864" si="57">IF(X765&gt;0,R765-R801-X765,R765-R801)</f>
        <v>0</v>
      </c>
      <c r="T801" s="29"/>
      <c r="U801" s="29"/>
      <c r="V801" s="30">
        <f>COUNTIFS(Maturation!$E$3:$E$280, Density!G801, Maturation!$B$3:$B$280, Density!C801, Maturation!$C$3:$C$280, Density!D801, Maturation!$D$3:$D$280, "male")</f>
        <v>0</v>
      </c>
      <c r="W801" s="30">
        <f>COUNTIFS(Maturation!$E$3:$E$280, Density!G801, Maturation!$B$3:$B$280, Density!C801, Maturation!$C$3:$C$280, Density!D801, Maturation!$D$3:$D$280, "female")</f>
        <v>0</v>
      </c>
      <c r="X801" s="30">
        <f t="shared" si="55"/>
        <v>0</v>
      </c>
      <c r="Y801" s="30">
        <f t="shared" si="54"/>
        <v>5</v>
      </c>
      <c r="Z801" s="33">
        <f>(Y801/$R$549)*100</f>
        <v>100</v>
      </c>
    </row>
    <row r="802" spans="3:26" ht="15" customHeight="1" x14ac:dyDescent="0.25">
      <c r="C802" s="19" t="s">
        <v>17</v>
      </c>
      <c r="D802" s="20">
        <v>6</v>
      </c>
      <c r="E802" s="21">
        <v>23</v>
      </c>
      <c r="F802" s="21">
        <f t="shared" si="56"/>
        <v>37</v>
      </c>
      <c r="G802" s="22">
        <v>45226</v>
      </c>
      <c r="H802" s="21"/>
      <c r="I802" s="32"/>
      <c r="J802" s="32"/>
      <c r="K802" s="21"/>
      <c r="L802" s="21"/>
      <c r="M802" s="21"/>
      <c r="N802" s="32"/>
      <c r="O802" s="32"/>
      <c r="P802" s="32"/>
      <c r="Q802" s="32"/>
      <c r="R802" s="21">
        <v>1</v>
      </c>
      <c r="S802" s="21">
        <f t="shared" si="57"/>
        <v>0</v>
      </c>
      <c r="T802" s="29"/>
      <c r="U802" s="29"/>
      <c r="V802" s="30">
        <f>COUNTIFS(Maturation!$E$3:$E$280, Density!G802, Maturation!$B$3:$B$280, Density!C802, Maturation!$C$3:$C$280, Density!D802, Maturation!$D$3:$D$280, "male")</f>
        <v>0</v>
      </c>
      <c r="W802" s="30">
        <f>COUNTIFS(Maturation!$E$3:$E$280, Density!G802, Maturation!$B$3:$B$280, Density!C802, Maturation!$C$3:$C$280, Density!D802, Maturation!$D$3:$D$280, "female")</f>
        <v>0</v>
      </c>
      <c r="X802" s="30">
        <f t="shared" si="55"/>
        <v>0</v>
      </c>
      <c r="Y802" s="30">
        <f t="shared" ref="Y802:Y865" si="58">X802+Y766</f>
        <v>6</v>
      </c>
      <c r="Z802" s="33">
        <f>(Y802/$R$550)*100</f>
        <v>85.714285714285708</v>
      </c>
    </row>
    <row r="803" spans="3:26" ht="15" customHeight="1" x14ac:dyDescent="0.25">
      <c r="C803" s="19" t="s">
        <v>17</v>
      </c>
      <c r="D803" s="20">
        <v>7</v>
      </c>
      <c r="E803" s="21">
        <v>23</v>
      </c>
      <c r="F803" s="21">
        <f t="shared" si="56"/>
        <v>37</v>
      </c>
      <c r="G803" s="22">
        <v>45226</v>
      </c>
      <c r="H803" s="21"/>
      <c r="I803" s="32"/>
      <c r="J803" s="32"/>
      <c r="K803" s="21"/>
      <c r="L803" s="21"/>
      <c r="M803" s="21"/>
      <c r="N803" s="32"/>
      <c r="O803" s="32"/>
      <c r="P803" s="32"/>
      <c r="Q803" s="32"/>
      <c r="R803" s="21">
        <v>1</v>
      </c>
      <c r="S803" s="21">
        <f t="shared" si="57"/>
        <v>0</v>
      </c>
      <c r="T803" s="29"/>
      <c r="U803" s="29"/>
      <c r="V803" s="30">
        <f>COUNTIFS(Maturation!$E$3:$E$280, Density!G803, Maturation!$B$3:$B$280, Density!C803, Maturation!$C$3:$C$280, Density!D803, Maturation!$D$3:$D$280, "male")</f>
        <v>0</v>
      </c>
      <c r="W803" s="30">
        <f>COUNTIFS(Maturation!$E$3:$E$280, Density!G803, Maturation!$B$3:$B$280, Density!C803, Maturation!$C$3:$C$280, Density!D803, Maturation!$D$3:$D$280, "female")</f>
        <v>0</v>
      </c>
      <c r="X803" s="30">
        <f t="shared" si="55"/>
        <v>0</v>
      </c>
      <c r="Y803" s="30">
        <f t="shared" si="58"/>
        <v>5</v>
      </c>
      <c r="Z803" s="33">
        <f>(Y803/$R$551)*100</f>
        <v>83.333333333333343</v>
      </c>
    </row>
    <row r="804" spans="3:26" ht="15" customHeight="1" x14ac:dyDescent="0.25">
      <c r="C804" s="19" t="s">
        <v>17</v>
      </c>
      <c r="D804" s="20">
        <v>8</v>
      </c>
      <c r="E804" s="21">
        <v>23</v>
      </c>
      <c r="F804" s="21">
        <f t="shared" si="56"/>
        <v>37</v>
      </c>
      <c r="G804" s="22">
        <v>45226</v>
      </c>
      <c r="H804" s="21"/>
      <c r="I804" s="33"/>
      <c r="J804" s="33"/>
      <c r="K804" s="21"/>
      <c r="L804" s="21"/>
      <c r="M804" s="21"/>
      <c r="N804" s="32"/>
      <c r="O804" s="32"/>
      <c r="P804" s="32"/>
      <c r="Q804" s="32"/>
      <c r="R804" s="21">
        <v>0</v>
      </c>
      <c r="S804" s="21">
        <f t="shared" si="57"/>
        <v>0</v>
      </c>
      <c r="T804" s="29"/>
      <c r="U804" s="29"/>
      <c r="V804" s="30">
        <f>COUNTIFS(Maturation!$E$3:$E$280, Density!G804, Maturation!$B$3:$B$280, Density!C804, Maturation!$C$3:$C$280, Density!D804, Maturation!$D$3:$D$280, "male")</f>
        <v>0</v>
      </c>
      <c r="W804" s="30">
        <f>COUNTIFS(Maturation!$E$3:$E$280, Density!G804, Maturation!$B$3:$B$280, Density!C804, Maturation!$C$3:$C$280, Density!D804, Maturation!$D$3:$D$280, "female")</f>
        <v>0</v>
      </c>
      <c r="X804" s="30">
        <f t="shared" si="55"/>
        <v>0</v>
      </c>
      <c r="Y804" s="30">
        <f t="shared" si="58"/>
        <v>5</v>
      </c>
      <c r="Z804" s="33">
        <f>(Y804/$R$552)*100</f>
        <v>100</v>
      </c>
    </row>
    <row r="805" spans="3:26" ht="15" customHeight="1" x14ac:dyDescent="0.25">
      <c r="C805" s="19" t="s">
        <v>17</v>
      </c>
      <c r="D805" s="20">
        <v>9</v>
      </c>
      <c r="E805" s="21">
        <v>23</v>
      </c>
      <c r="F805" s="21">
        <f t="shared" si="56"/>
        <v>37</v>
      </c>
      <c r="G805" s="22">
        <v>45226</v>
      </c>
      <c r="H805" s="21"/>
      <c r="I805" s="33"/>
      <c r="J805" s="33"/>
      <c r="K805" s="21"/>
      <c r="L805" s="21"/>
      <c r="M805" s="21"/>
      <c r="N805" s="32"/>
      <c r="O805" s="32"/>
      <c r="P805" s="32"/>
      <c r="Q805" s="32"/>
      <c r="R805" s="21">
        <v>1</v>
      </c>
      <c r="S805" s="21">
        <f t="shared" si="57"/>
        <v>0</v>
      </c>
      <c r="T805" s="29"/>
      <c r="U805" s="29"/>
      <c r="V805" s="30">
        <f>COUNTIFS(Maturation!$E$3:$E$280, Density!G805, Maturation!$B$3:$B$280, Density!C805, Maturation!$C$3:$C$280, Density!D805, Maturation!$D$3:$D$280, "male")</f>
        <v>0</v>
      </c>
      <c r="W805" s="30">
        <f>COUNTIFS(Maturation!$E$3:$E$280, Density!G805, Maturation!$B$3:$B$280, Density!C805, Maturation!$C$3:$C$280, Density!D805, Maturation!$D$3:$D$280, "female")</f>
        <v>0</v>
      </c>
      <c r="X805" s="30">
        <f t="shared" si="55"/>
        <v>0</v>
      </c>
      <c r="Y805" s="30">
        <f t="shared" si="58"/>
        <v>6</v>
      </c>
      <c r="Z805" s="33">
        <f>(Y805/$R$553)*100</f>
        <v>85.714285714285708</v>
      </c>
    </row>
    <row r="806" spans="3:26" ht="15" customHeight="1" x14ac:dyDescent="0.25">
      <c r="C806" s="19" t="s">
        <v>17</v>
      </c>
      <c r="D806" s="20">
        <v>10</v>
      </c>
      <c r="E806" s="21">
        <v>23</v>
      </c>
      <c r="F806" s="21">
        <f t="shared" si="56"/>
        <v>37</v>
      </c>
      <c r="G806" s="22">
        <v>45226</v>
      </c>
      <c r="H806" s="21"/>
      <c r="I806" s="33"/>
      <c r="J806" s="33"/>
      <c r="K806" s="21"/>
      <c r="L806" s="21"/>
      <c r="M806" s="21"/>
      <c r="N806" s="32"/>
      <c r="O806" s="32"/>
      <c r="P806" s="32"/>
      <c r="Q806" s="32"/>
      <c r="R806" s="21">
        <v>0</v>
      </c>
      <c r="S806" s="21">
        <f t="shared" si="57"/>
        <v>0</v>
      </c>
      <c r="T806" s="29"/>
      <c r="U806" s="29"/>
      <c r="V806" s="30">
        <f>COUNTIFS(Maturation!$E$3:$E$280, Density!G806, Maturation!$B$3:$B$280, Density!C806, Maturation!$C$3:$C$280, Density!D806, Maturation!$D$3:$D$280, "male")</f>
        <v>0</v>
      </c>
      <c r="W806" s="30">
        <f>COUNTIFS(Maturation!$E$3:$E$280, Density!G806, Maturation!$B$3:$B$280, Density!C806, Maturation!$C$3:$C$280, Density!D806, Maturation!$D$3:$D$280, "female")</f>
        <v>0</v>
      </c>
      <c r="X806" s="30">
        <f t="shared" si="55"/>
        <v>0</v>
      </c>
      <c r="Y806" s="30">
        <f t="shared" si="58"/>
        <v>6</v>
      </c>
      <c r="Z806" s="33">
        <f>(Y806/$R$554)*100</f>
        <v>100</v>
      </c>
    </row>
    <row r="807" spans="3:26" ht="15" customHeight="1" x14ac:dyDescent="0.25">
      <c r="C807" s="19" t="s">
        <v>18</v>
      </c>
      <c r="D807" s="20">
        <v>1</v>
      </c>
      <c r="E807" s="21">
        <v>23</v>
      </c>
      <c r="F807" s="21">
        <f t="shared" si="56"/>
        <v>37</v>
      </c>
      <c r="G807" s="22">
        <v>45226</v>
      </c>
      <c r="H807" s="21"/>
      <c r="I807" s="33"/>
      <c r="J807" s="33"/>
      <c r="K807" s="21"/>
      <c r="L807" s="21"/>
      <c r="M807" s="21"/>
      <c r="N807" s="32"/>
      <c r="O807" s="32"/>
      <c r="P807" s="32"/>
      <c r="Q807" s="32"/>
      <c r="R807" s="21">
        <v>1</v>
      </c>
      <c r="S807" s="21">
        <f t="shared" si="57"/>
        <v>0</v>
      </c>
      <c r="T807" s="29"/>
      <c r="U807" s="29"/>
      <c r="V807" s="30">
        <f>COUNTIFS(Maturation!$E$3:$E$280, Density!G807, Maturation!$B$3:$B$280, Density!C807, Maturation!$C$3:$C$280, Density!D807, Maturation!$D$3:$D$280, "male")</f>
        <v>0</v>
      </c>
      <c r="W807" s="30">
        <f>COUNTIFS(Maturation!$E$3:$E$280, Density!G807, Maturation!$B$3:$B$280, Density!C807, Maturation!$C$3:$C$280, Density!D807, Maturation!$D$3:$D$280, "female")</f>
        <v>0</v>
      </c>
      <c r="X807" s="30">
        <f t="shared" si="55"/>
        <v>0</v>
      </c>
      <c r="Y807" s="30">
        <f t="shared" si="58"/>
        <v>7</v>
      </c>
      <c r="Z807" s="33">
        <f>(Y807/$R$555)*100</f>
        <v>87.5</v>
      </c>
    </row>
    <row r="808" spans="3:26" ht="15" customHeight="1" x14ac:dyDescent="0.25">
      <c r="C808" s="19" t="s">
        <v>18</v>
      </c>
      <c r="D808" s="20">
        <v>2</v>
      </c>
      <c r="E808" s="21">
        <v>23</v>
      </c>
      <c r="F808" s="21">
        <f t="shared" si="56"/>
        <v>37</v>
      </c>
      <c r="G808" s="22">
        <v>45226</v>
      </c>
      <c r="H808" s="21"/>
      <c r="I808" s="33"/>
      <c r="J808" s="33"/>
      <c r="K808" s="21"/>
      <c r="L808" s="21"/>
      <c r="M808" s="21"/>
      <c r="N808" s="32"/>
      <c r="O808" s="32"/>
      <c r="P808" s="32"/>
      <c r="Q808" s="32"/>
      <c r="R808" s="21">
        <v>1</v>
      </c>
      <c r="S808" s="21">
        <f t="shared" si="57"/>
        <v>0</v>
      </c>
      <c r="T808" s="29"/>
      <c r="U808" s="29"/>
      <c r="V808" s="30">
        <f>COUNTIFS(Maturation!$E$3:$E$280, Density!G808, Maturation!$B$3:$B$280, Density!C808, Maturation!$C$3:$C$280, Density!D808, Maturation!$D$3:$D$280, "male")</f>
        <v>0</v>
      </c>
      <c r="W808" s="30">
        <f>COUNTIFS(Maturation!$E$3:$E$280, Density!G808, Maturation!$B$3:$B$280, Density!C808, Maturation!$C$3:$C$280, Density!D808, Maturation!$D$3:$D$280, "female")</f>
        <v>0</v>
      </c>
      <c r="X808" s="30">
        <f t="shared" si="55"/>
        <v>0</v>
      </c>
      <c r="Y808" s="30">
        <f t="shared" si="58"/>
        <v>6</v>
      </c>
      <c r="Z808" s="33">
        <f>(Y808/$R$556)*100</f>
        <v>75</v>
      </c>
    </row>
    <row r="809" spans="3:26" ht="15" customHeight="1" x14ac:dyDescent="0.25">
      <c r="C809" s="19" t="s">
        <v>18</v>
      </c>
      <c r="D809" s="20">
        <v>3</v>
      </c>
      <c r="E809" s="21">
        <v>23</v>
      </c>
      <c r="F809" s="21">
        <f t="shared" si="56"/>
        <v>37</v>
      </c>
      <c r="G809" s="22">
        <v>45226</v>
      </c>
      <c r="H809" s="30"/>
      <c r="I809" s="33"/>
      <c r="J809" s="33"/>
      <c r="K809" s="21"/>
      <c r="L809" s="30"/>
      <c r="M809" s="30"/>
      <c r="N809" s="33"/>
      <c r="O809" s="33"/>
      <c r="P809" s="33"/>
      <c r="Q809" s="33"/>
      <c r="R809" s="30">
        <v>6</v>
      </c>
      <c r="S809" s="30">
        <f t="shared" si="57"/>
        <v>0</v>
      </c>
      <c r="T809" s="29"/>
      <c r="U809" s="29"/>
      <c r="V809" s="30">
        <f>COUNTIFS(Maturation!$E$3:$E$280, Density!G809, Maturation!$B$3:$B$280, Density!C809, Maturation!$C$3:$C$280, Density!D809, Maturation!$D$3:$D$280, "male")</f>
        <v>2</v>
      </c>
      <c r="W809" s="30">
        <f>COUNTIFS(Maturation!$E$3:$E$280, Density!G809, Maturation!$B$3:$B$280, Density!C809, Maturation!$C$3:$C$280, Density!D809, Maturation!$D$3:$D$280, "female")</f>
        <v>1</v>
      </c>
      <c r="X809" s="30">
        <f t="shared" si="55"/>
        <v>3</v>
      </c>
      <c r="Y809" s="30">
        <f t="shared" si="58"/>
        <v>8</v>
      </c>
      <c r="Z809" s="33">
        <f>(Y809/$R$557)*100</f>
        <v>66.666666666666657</v>
      </c>
    </row>
    <row r="810" spans="3:26" ht="15" customHeight="1" x14ac:dyDescent="0.25">
      <c r="C810" s="19" t="s">
        <v>18</v>
      </c>
      <c r="D810" s="20">
        <v>4</v>
      </c>
      <c r="E810" s="21">
        <v>23</v>
      </c>
      <c r="F810" s="21">
        <f t="shared" si="56"/>
        <v>37</v>
      </c>
      <c r="G810" s="22">
        <v>45226</v>
      </c>
      <c r="H810" s="30"/>
      <c r="I810" s="33"/>
      <c r="J810" s="33"/>
      <c r="K810" s="21"/>
      <c r="L810" s="30"/>
      <c r="M810" s="30"/>
      <c r="N810" s="33"/>
      <c r="O810" s="33"/>
      <c r="P810" s="33"/>
      <c r="Q810" s="33"/>
      <c r="R810" s="30">
        <v>3</v>
      </c>
      <c r="S810" s="30">
        <f t="shared" si="57"/>
        <v>0</v>
      </c>
      <c r="T810" s="29"/>
      <c r="U810" s="29"/>
      <c r="V810" s="30">
        <f>COUNTIFS(Maturation!$E$3:$E$280, Density!G810, Maturation!$B$3:$B$280, Density!C810, Maturation!$C$3:$C$280, Density!D810, Maturation!$D$3:$D$280, "male")</f>
        <v>0</v>
      </c>
      <c r="W810" s="30">
        <f>COUNTIFS(Maturation!$E$3:$E$280, Density!G810, Maturation!$B$3:$B$280, Density!C810, Maturation!$C$3:$C$280, Density!D810, Maturation!$D$3:$D$280, "female")</f>
        <v>0</v>
      </c>
      <c r="X810" s="30">
        <f t="shared" si="55"/>
        <v>0</v>
      </c>
      <c r="Y810" s="30">
        <f t="shared" si="58"/>
        <v>7</v>
      </c>
      <c r="Z810" s="33">
        <f>(Y810/$R$558)*100</f>
        <v>63.636363636363633</v>
      </c>
    </row>
    <row r="811" spans="3:26" ht="15" customHeight="1" x14ac:dyDescent="0.25">
      <c r="C811" s="19" t="s">
        <v>18</v>
      </c>
      <c r="D811" s="20">
        <v>5</v>
      </c>
      <c r="E811" s="21">
        <v>23</v>
      </c>
      <c r="F811" s="21">
        <f t="shared" si="56"/>
        <v>37</v>
      </c>
      <c r="G811" s="22">
        <v>45226</v>
      </c>
      <c r="H811" s="30"/>
      <c r="I811" s="33"/>
      <c r="J811" s="33"/>
      <c r="K811" s="21"/>
      <c r="L811" s="30"/>
      <c r="M811" s="30"/>
      <c r="N811" s="33"/>
      <c r="O811" s="33"/>
      <c r="P811" s="33"/>
      <c r="Q811" s="33"/>
      <c r="R811" s="30">
        <v>0</v>
      </c>
      <c r="S811" s="30">
        <f t="shared" si="57"/>
        <v>0</v>
      </c>
      <c r="T811" s="29"/>
      <c r="U811" s="29"/>
      <c r="V811" s="30">
        <f>COUNTIFS(Maturation!$E$3:$E$280, Density!G811, Maturation!$B$3:$B$280, Density!C811, Maturation!$C$3:$C$280, Density!D811, Maturation!$D$3:$D$280, "male")</f>
        <v>0</v>
      </c>
      <c r="W811" s="30">
        <f>COUNTIFS(Maturation!$E$3:$E$280, Density!G811, Maturation!$B$3:$B$280, Density!C811, Maturation!$C$3:$C$280, Density!D811, Maturation!$D$3:$D$280, "female")</f>
        <v>0</v>
      </c>
      <c r="X811" s="30">
        <f t="shared" si="55"/>
        <v>0</v>
      </c>
      <c r="Y811" s="30">
        <f t="shared" si="58"/>
        <v>10</v>
      </c>
      <c r="Z811" s="33">
        <f>(Y811/$R$559)*100</f>
        <v>90.909090909090907</v>
      </c>
    </row>
    <row r="812" spans="3:26" ht="15" customHeight="1" x14ac:dyDescent="0.25">
      <c r="C812" s="19" t="s">
        <v>20</v>
      </c>
      <c r="D812" s="20">
        <v>1</v>
      </c>
      <c r="E812" s="21">
        <v>23</v>
      </c>
      <c r="F812" s="21">
        <f t="shared" si="56"/>
        <v>37</v>
      </c>
      <c r="G812" s="22">
        <v>45226</v>
      </c>
      <c r="H812" s="30"/>
      <c r="I812" s="33"/>
      <c r="J812" s="33"/>
      <c r="K812" s="21"/>
      <c r="L812" s="30"/>
      <c r="M812" s="30"/>
      <c r="N812" s="33"/>
      <c r="O812" s="33"/>
      <c r="P812" s="33"/>
      <c r="Q812" s="33"/>
      <c r="R812" s="30">
        <v>2</v>
      </c>
      <c r="S812" s="30">
        <f t="shared" si="57"/>
        <v>0</v>
      </c>
      <c r="T812" s="29"/>
      <c r="U812" s="29"/>
      <c r="V812" s="30">
        <f>COUNTIFS(Maturation!$E$3:$E$280, Density!G812, Maturation!$B$3:$B$280, Density!C812, Maturation!$C$3:$C$280, Density!D812, Maturation!$D$3:$D$280, "male")</f>
        <v>0</v>
      </c>
      <c r="W812" s="30">
        <f>COUNTIFS(Maturation!$E$3:$E$280, Density!G812, Maturation!$B$3:$B$280, Density!C812, Maturation!$C$3:$C$280, Density!D812, Maturation!$D$3:$D$280, "female")</f>
        <v>0</v>
      </c>
      <c r="X812" s="30">
        <f t="shared" si="55"/>
        <v>0</v>
      </c>
      <c r="Y812" s="30">
        <f t="shared" si="58"/>
        <v>8</v>
      </c>
      <c r="Z812" s="33">
        <f>(Y812/$R$560)*100</f>
        <v>72.727272727272734</v>
      </c>
    </row>
    <row r="813" spans="3:26" ht="15" customHeight="1" x14ac:dyDescent="0.25">
      <c r="C813" s="19" t="s">
        <v>20</v>
      </c>
      <c r="D813" s="20">
        <v>2</v>
      </c>
      <c r="E813" s="21">
        <v>23</v>
      </c>
      <c r="F813" s="21">
        <f t="shared" si="56"/>
        <v>37</v>
      </c>
      <c r="G813" s="22">
        <v>45226</v>
      </c>
      <c r="H813" s="30"/>
      <c r="I813" s="33"/>
      <c r="J813" s="33"/>
      <c r="K813" s="21"/>
      <c r="L813" s="30"/>
      <c r="M813" s="30"/>
      <c r="N813" s="33"/>
      <c r="O813" s="33"/>
      <c r="P813" s="33"/>
      <c r="Q813" s="33"/>
      <c r="R813" s="30">
        <v>8</v>
      </c>
      <c r="S813" s="30">
        <f t="shared" si="57"/>
        <v>0</v>
      </c>
      <c r="T813" s="29"/>
      <c r="U813" s="29"/>
      <c r="V813" s="30">
        <f>COUNTIFS(Maturation!$E$3:$E$280, Density!G813, Maturation!$B$3:$B$280, Density!C813, Maturation!$C$3:$C$280, Density!D813, Maturation!$D$3:$D$280, "male")</f>
        <v>1</v>
      </c>
      <c r="W813" s="30">
        <f>COUNTIFS(Maturation!$E$3:$E$280, Density!G813, Maturation!$B$3:$B$280, Density!C813, Maturation!$C$3:$C$280, Density!D813, Maturation!$D$3:$D$280, "female")</f>
        <v>1</v>
      </c>
      <c r="X813" s="30">
        <f t="shared" si="55"/>
        <v>2</v>
      </c>
      <c r="Y813" s="30">
        <f t="shared" si="58"/>
        <v>10</v>
      </c>
      <c r="Z813" s="33">
        <f>(Y813/$R$561)*100</f>
        <v>52.631578947368418</v>
      </c>
    </row>
    <row r="814" spans="3:26" ht="15" customHeight="1" x14ac:dyDescent="0.25">
      <c r="C814" s="19" t="s">
        <v>20</v>
      </c>
      <c r="D814" s="20">
        <v>3</v>
      </c>
      <c r="E814" s="21">
        <v>23</v>
      </c>
      <c r="F814" s="21">
        <f t="shared" si="56"/>
        <v>37</v>
      </c>
      <c r="G814" s="22">
        <v>45226</v>
      </c>
      <c r="H814" s="30"/>
      <c r="I814" s="33"/>
      <c r="J814" s="33"/>
      <c r="K814" s="21"/>
      <c r="L814" s="30"/>
      <c r="M814" s="30"/>
      <c r="N814" s="33"/>
      <c r="O814" s="33"/>
      <c r="P814" s="33"/>
      <c r="Q814" s="33"/>
      <c r="R814" s="30">
        <v>2</v>
      </c>
      <c r="S814" s="30">
        <f t="shared" si="57"/>
        <v>0</v>
      </c>
      <c r="T814" s="29"/>
      <c r="U814" s="29"/>
      <c r="V814" s="30">
        <f>COUNTIFS(Maturation!$E$3:$E$280, Density!G814, Maturation!$B$3:$B$280, Density!C814, Maturation!$C$3:$C$280, Density!D814, Maturation!$D$3:$D$280, "male")</f>
        <v>0</v>
      </c>
      <c r="W814" s="30">
        <f>COUNTIFS(Maturation!$E$3:$E$280, Density!G814, Maturation!$B$3:$B$280, Density!C814, Maturation!$C$3:$C$280, Density!D814, Maturation!$D$3:$D$280, "female")</f>
        <v>0</v>
      </c>
      <c r="X814" s="30">
        <f t="shared" si="55"/>
        <v>0</v>
      </c>
      <c r="Y814" s="30">
        <f t="shared" si="58"/>
        <v>11</v>
      </c>
      <c r="Z814" s="33">
        <f>(Y814/$R$562)*100</f>
        <v>78.571428571428569</v>
      </c>
    </row>
    <row r="815" spans="3:26" ht="15" customHeight="1" x14ac:dyDescent="0.25">
      <c r="C815" s="23" t="s">
        <v>24</v>
      </c>
      <c r="D815" s="24">
        <v>1</v>
      </c>
      <c r="E815" s="25">
        <v>23</v>
      </c>
      <c r="F815" s="25">
        <f t="shared" si="56"/>
        <v>37</v>
      </c>
      <c r="G815" s="26">
        <v>45226</v>
      </c>
      <c r="H815" s="27"/>
      <c r="I815" s="34"/>
      <c r="J815" s="34"/>
      <c r="K815" s="27"/>
      <c r="L815" s="27"/>
      <c r="M815" s="27"/>
      <c r="N815" s="34"/>
      <c r="O815" s="34"/>
      <c r="P815" s="34"/>
      <c r="Q815" s="34"/>
      <c r="R815" s="27">
        <v>0</v>
      </c>
      <c r="S815" s="27">
        <f t="shared" si="57"/>
        <v>0</v>
      </c>
      <c r="T815" s="28"/>
      <c r="U815" s="28"/>
      <c r="V815" s="27">
        <f>COUNTIFS(Maturation!$E$3:$E$280, Density!G815, Maturation!$B$3:$B$280, Density!C815, Maturation!$C$3:$C$280, Density!D815, Maturation!$D$3:$D$280, "male")</f>
        <v>0</v>
      </c>
      <c r="W815" s="27">
        <f>COUNTIFS(Maturation!$E$3:$E$280, Density!G815, Maturation!$B$3:$B$280, Density!C815, Maturation!$C$3:$C$280, Density!D815, Maturation!$D$3:$D$280, "female")</f>
        <v>0</v>
      </c>
      <c r="X815" s="27">
        <f t="shared" si="55"/>
        <v>0</v>
      </c>
      <c r="Y815" s="27">
        <f t="shared" si="58"/>
        <v>5</v>
      </c>
      <c r="Z815" s="34">
        <f>(Y815/$R$563)*100</f>
        <v>83.333333333333343</v>
      </c>
    </row>
    <row r="816" spans="3:26" ht="15" customHeight="1" x14ac:dyDescent="0.25">
      <c r="C816" s="15" t="s">
        <v>24</v>
      </c>
      <c r="D816" s="5">
        <v>2</v>
      </c>
      <c r="E816" s="6">
        <v>23</v>
      </c>
      <c r="F816" s="6">
        <f t="shared" si="56"/>
        <v>37</v>
      </c>
      <c r="G816" s="16">
        <v>45226</v>
      </c>
      <c r="H816" s="8"/>
      <c r="I816" s="35"/>
      <c r="J816" s="35"/>
      <c r="K816" s="6"/>
      <c r="L816" s="8"/>
      <c r="M816" s="8"/>
      <c r="N816" s="35"/>
      <c r="O816" s="35"/>
      <c r="P816" s="35"/>
      <c r="Q816" s="35"/>
      <c r="R816" s="8">
        <v>0</v>
      </c>
      <c r="S816" s="8">
        <f t="shared" si="57"/>
        <v>0</v>
      </c>
      <c r="T816" s="7"/>
      <c r="U816" s="7"/>
      <c r="V816" s="8">
        <f>COUNTIFS(Maturation!$E$3:$E$280, Density!G816, Maturation!$B$3:$B$280, Density!C816, Maturation!$C$3:$C$280, Density!D816, Maturation!$D$3:$D$280, "male")</f>
        <v>0</v>
      </c>
      <c r="W816" s="8">
        <f>COUNTIFS(Maturation!$E$3:$E$280, Density!G816, Maturation!$B$3:$B$280, Density!C816, Maturation!$C$3:$C$280, Density!D816, Maturation!$D$3:$D$280, "female")</f>
        <v>0</v>
      </c>
      <c r="X816" s="8">
        <f t="shared" si="55"/>
        <v>0</v>
      </c>
      <c r="Y816" s="8">
        <f t="shared" si="58"/>
        <v>7</v>
      </c>
      <c r="Z816" s="35">
        <f>(Y816/$R$564)*100</f>
        <v>100</v>
      </c>
    </row>
    <row r="817" spans="3:26" ht="15" customHeight="1" x14ac:dyDescent="0.25">
      <c r="C817" s="15" t="s">
        <v>24</v>
      </c>
      <c r="D817" s="5">
        <v>3</v>
      </c>
      <c r="E817" s="6">
        <v>23</v>
      </c>
      <c r="F817" s="6">
        <f t="shared" si="56"/>
        <v>37</v>
      </c>
      <c r="G817" s="16">
        <v>45226</v>
      </c>
      <c r="H817" s="8"/>
      <c r="I817" s="35"/>
      <c r="J817" s="35"/>
      <c r="K817" s="6"/>
      <c r="L817" s="8"/>
      <c r="M817" s="8"/>
      <c r="N817" s="35"/>
      <c r="O817" s="35"/>
      <c r="P817" s="35"/>
      <c r="Q817" s="35"/>
      <c r="R817" s="8">
        <v>0</v>
      </c>
      <c r="S817" s="8">
        <f t="shared" si="57"/>
        <v>0</v>
      </c>
      <c r="T817" s="7"/>
      <c r="U817" s="7"/>
      <c r="V817" s="8">
        <f>COUNTIFS(Maturation!$E$3:$E$280, Density!G817, Maturation!$B$3:$B$280, Density!C817, Maturation!$C$3:$C$280, Density!D817, Maturation!$D$3:$D$280, "male")</f>
        <v>0</v>
      </c>
      <c r="W817" s="8">
        <f>COUNTIFS(Maturation!$E$3:$E$280, Density!G817, Maturation!$B$3:$B$280, Density!C817, Maturation!$C$3:$C$280, Density!D817, Maturation!$D$3:$D$280, "female")</f>
        <v>0</v>
      </c>
      <c r="X817" s="8">
        <f t="shared" si="55"/>
        <v>0</v>
      </c>
      <c r="Y817" s="8">
        <f t="shared" si="58"/>
        <v>5</v>
      </c>
      <c r="Z817" s="35">
        <f>(Y817/$R$565)*100</f>
        <v>100</v>
      </c>
    </row>
    <row r="818" spans="3:26" ht="15" customHeight="1" x14ac:dyDescent="0.25">
      <c r="C818" s="15" t="s">
        <v>24</v>
      </c>
      <c r="D818" s="5">
        <v>4</v>
      </c>
      <c r="E818" s="6">
        <v>23</v>
      </c>
      <c r="F818" s="6">
        <f t="shared" si="56"/>
        <v>37</v>
      </c>
      <c r="G818" s="16">
        <v>45226</v>
      </c>
      <c r="H818" s="8"/>
      <c r="I818" s="35"/>
      <c r="J818" s="35"/>
      <c r="K818" s="6"/>
      <c r="L818" s="8"/>
      <c r="M818" s="8"/>
      <c r="N818" s="35"/>
      <c r="O818" s="35"/>
      <c r="P818" s="35"/>
      <c r="Q818" s="35"/>
      <c r="R818" s="8">
        <v>0</v>
      </c>
      <c r="S818" s="8">
        <f t="shared" si="57"/>
        <v>0</v>
      </c>
      <c r="T818" s="7"/>
      <c r="U818" s="7"/>
      <c r="V818" s="8">
        <f>COUNTIFS(Maturation!$E$3:$E$280, Density!G818, Maturation!$B$3:$B$280, Density!C818, Maturation!$C$3:$C$280, Density!D818, Maturation!$D$3:$D$280, "male")</f>
        <v>0</v>
      </c>
      <c r="W818" s="8">
        <f>COUNTIFS(Maturation!$E$3:$E$280, Density!G818, Maturation!$B$3:$B$280, Density!C818, Maturation!$C$3:$C$280, Density!D818, Maturation!$D$3:$D$280, "female")</f>
        <v>0</v>
      </c>
      <c r="X818" s="8">
        <f t="shared" si="55"/>
        <v>0</v>
      </c>
      <c r="Y818" s="8">
        <f t="shared" si="58"/>
        <v>4</v>
      </c>
      <c r="Z818" s="35">
        <f>(Y818/$R$566)*100</f>
        <v>100</v>
      </c>
    </row>
    <row r="819" spans="3:26" ht="15" customHeight="1" x14ac:dyDescent="0.25">
      <c r="C819" s="15" t="s">
        <v>24</v>
      </c>
      <c r="D819" s="5">
        <v>5</v>
      </c>
      <c r="E819" s="6">
        <v>23</v>
      </c>
      <c r="F819" s="6">
        <f t="shared" si="56"/>
        <v>37</v>
      </c>
      <c r="G819" s="16">
        <v>45226</v>
      </c>
      <c r="H819" s="8"/>
      <c r="I819" s="35"/>
      <c r="J819" s="35"/>
      <c r="K819" s="6"/>
      <c r="L819" s="8"/>
      <c r="M819" s="8"/>
      <c r="N819" s="35"/>
      <c r="O819" s="35"/>
      <c r="P819" s="35"/>
      <c r="Q819" s="35"/>
      <c r="R819" s="8">
        <v>0</v>
      </c>
      <c r="S819" s="8">
        <f t="shared" si="57"/>
        <v>0</v>
      </c>
      <c r="T819" s="7"/>
      <c r="U819" s="7"/>
      <c r="V819" s="8">
        <f>COUNTIFS(Maturation!$E$3:$E$280, Density!G819, Maturation!$B$3:$B$280, Density!C819, Maturation!$C$3:$C$280, Density!D819, Maturation!$D$3:$D$280, "male")</f>
        <v>0</v>
      </c>
      <c r="W819" s="8">
        <f>COUNTIFS(Maturation!$E$3:$E$280, Density!G819, Maturation!$B$3:$B$280, Density!C819, Maturation!$C$3:$C$280, Density!D819, Maturation!$D$3:$D$280, "female")</f>
        <v>0</v>
      </c>
      <c r="X819" s="8">
        <f t="shared" si="55"/>
        <v>0</v>
      </c>
      <c r="Y819" s="8">
        <f t="shared" si="58"/>
        <v>4</v>
      </c>
      <c r="Z819" s="35">
        <f>(Y819/$R$567)*100</f>
        <v>100</v>
      </c>
    </row>
    <row r="820" spans="3:26" ht="15" customHeight="1" x14ac:dyDescent="0.25">
      <c r="C820" s="15" t="s">
        <v>24</v>
      </c>
      <c r="D820" s="5">
        <v>6</v>
      </c>
      <c r="E820" s="6">
        <v>23</v>
      </c>
      <c r="F820" s="6">
        <f t="shared" si="56"/>
        <v>37</v>
      </c>
      <c r="G820" s="16">
        <v>45226</v>
      </c>
      <c r="H820" s="8"/>
      <c r="I820" s="35"/>
      <c r="J820" s="35"/>
      <c r="K820" s="6"/>
      <c r="L820" s="8"/>
      <c r="M820" s="8"/>
      <c r="N820" s="35"/>
      <c r="O820" s="35"/>
      <c r="P820" s="35"/>
      <c r="Q820" s="35"/>
      <c r="R820" s="8">
        <v>0</v>
      </c>
      <c r="S820" s="8">
        <f t="shared" si="57"/>
        <v>0</v>
      </c>
      <c r="T820" s="7"/>
      <c r="U820" s="7"/>
      <c r="V820" s="8">
        <f>COUNTIFS(Maturation!$E$3:$E$280, Density!G820, Maturation!$B$3:$B$280, Density!C820, Maturation!$C$3:$C$280, Density!D820, Maturation!$D$3:$D$280, "male")</f>
        <v>0</v>
      </c>
      <c r="W820" s="8">
        <f>COUNTIFS(Maturation!$E$3:$E$280, Density!G820, Maturation!$B$3:$B$280, Density!C820, Maturation!$C$3:$C$280, Density!D820, Maturation!$D$3:$D$280, "female")</f>
        <v>0</v>
      </c>
      <c r="X820" s="8">
        <f t="shared" si="55"/>
        <v>0</v>
      </c>
      <c r="Y820" s="8">
        <f t="shared" si="58"/>
        <v>5</v>
      </c>
      <c r="Z820" s="35">
        <f>(Y820/$R$568)*100</f>
        <v>100</v>
      </c>
    </row>
    <row r="821" spans="3:26" ht="15" customHeight="1" x14ac:dyDescent="0.25">
      <c r="C821" s="15" t="s">
        <v>24</v>
      </c>
      <c r="D821" s="5">
        <v>7</v>
      </c>
      <c r="E821" s="6">
        <v>23</v>
      </c>
      <c r="F821" s="6">
        <f t="shared" si="56"/>
        <v>37</v>
      </c>
      <c r="G821" s="16">
        <v>45226</v>
      </c>
      <c r="H821" s="8"/>
      <c r="I821" s="35"/>
      <c r="J821" s="35"/>
      <c r="K821" s="6"/>
      <c r="L821" s="8"/>
      <c r="M821" s="8"/>
      <c r="N821" s="35"/>
      <c r="O821" s="35"/>
      <c r="P821" s="35"/>
      <c r="Q821" s="35"/>
      <c r="R821" s="8">
        <v>0</v>
      </c>
      <c r="S821" s="8">
        <f t="shared" si="57"/>
        <v>0</v>
      </c>
      <c r="T821" s="7"/>
      <c r="U821" s="7"/>
      <c r="V821" s="8">
        <f>COUNTIFS(Maturation!$E$3:$E$280, Density!G821, Maturation!$B$3:$B$280, Density!C821, Maturation!$C$3:$C$280, Density!D821, Maturation!$D$3:$D$280, "male")</f>
        <v>0</v>
      </c>
      <c r="W821" s="8">
        <f>COUNTIFS(Maturation!$E$3:$E$280, Density!G821, Maturation!$B$3:$B$280, Density!C821, Maturation!$C$3:$C$280, Density!D821, Maturation!$D$3:$D$280, "female")</f>
        <v>0</v>
      </c>
      <c r="X821" s="8">
        <f t="shared" si="55"/>
        <v>0</v>
      </c>
      <c r="Y821" s="8">
        <f t="shared" si="58"/>
        <v>7</v>
      </c>
      <c r="Z821" s="35">
        <f>(Y821/$R$569)*100</f>
        <v>87.5</v>
      </c>
    </row>
    <row r="822" spans="3:26" ht="15" customHeight="1" x14ac:dyDescent="0.25">
      <c r="C822" s="15" t="s">
        <v>24</v>
      </c>
      <c r="D822" s="5">
        <v>8</v>
      </c>
      <c r="E822" s="6">
        <v>23</v>
      </c>
      <c r="F822" s="6">
        <f t="shared" si="56"/>
        <v>37</v>
      </c>
      <c r="G822" s="16">
        <v>45226</v>
      </c>
      <c r="H822" s="8"/>
      <c r="I822" s="35"/>
      <c r="J822" s="35"/>
      <c r="K822" s="6"/>
      <c r="L822" s="8"/>
      <c r="M822" s="8"/>
      <c r="N822" s="35"/>
      <c r="O822" s="35"/>
      <c r="P822" s="35"/>
      <c r="Q822" s="35"/>
      <c r="R822" s="8">
        <v>1</v>
      </c>
      <c r="S822" s="8">
        <f t="shared" si="57"/>
        <v>0</v>
      </c>
      <c r="T822" s="7"/>
      <c r="U822" s="7"/>
      <c r="V822" s="8">
        <f>COUNTIFS(Maturation!$E$3:$E$280, Density!G822, Maturation!$B$3:$B$280, Density!C822, Maturation!$C$3:$C$280, Density!D822, Maturation!$D$3:$D$280, "male")</f>
        <v>0</v>
      </c>
      <c r="W822" s="8">
        <f>COUNTIFS(Maturation!$E$3:$E$280, Density!G822, Maturation!$B$3:$B$280, Density!C822, Maturation!$C$3:$C$280, Density!D822, Maturation!$D$3:$D$280, "female")</f>
        <v>0</v>
      </c>
      <c r="X822" s="8">
        <f t="shared" si="55"/>
        <v>0</v>
      </c>
      <c r="Y822" s="8">
        <f t="shared" si="58"/>
        <v>5</v>
      </c>
      <c r="Z822" s="35">
        <f>(Y822/$R$570)*100</f>
        <v>83.333333333333343</v>
      </c>
    </row>
    <row r="823" spans="3:26" ht="15" customHeight="1" x14ac:dyDescent="0.25">
      <c r="C823" s="15" t="s">
        <v>24</v>
      </c>
      <c r="D823" s="5">
        <v>9</v>
      </c>
      <c r="E823" s="6">
        <v>23</v>
      </c>
      <c r="F823" s="6">
        <f t="shared" si="56"/>
        <v>37</v>
      </c>
      <c r="G823" s="16">
        <v>45226</v>
      </c>
      <c r="H823" s="8"/>
      <c r="I823" s="35"/>
      <c r="J823" s="35"/>
      <c r="K823" s="6"/>
      <c r="L823" s="8"/>
      <c r="M823" s="8"/>
      <c r="N823" s="35"/>
      <c r="O823" s="35"/>
      <c r="P823" s="35"/>
      <c r="Q823" s="35"/>
      <c r="R823" s="8">
        <v>0</v>
      </c>
      <c r="S823" s="8">
        <f t="shared" si="57"/>
        <v>0</v>
      </c>
      <c r="T823" s="7"/>
      <c r="U823" s="7"/>
      <c r="V823" s="8">
        <f>COUNTIFS(Maturation!$E$3:$E$280, Density!G823, Maturation!$B$3:$B$280, Density!C823, Maturation!$C$3:$C$280, Density!D823, Maturation!$D$3:$D$280, "male")</f>
        <v>0</v>
      </c>
      <c r="W823" s="8">
        <f>COUNTIFS(Maturation!$E$3:$E$280, Density!G823, Maturation!$B$3:$B$280, Density!C823, Maturation!$C$3:$C$280, Density!D823, Maturation!$D$3:$D$280, "female")</f>
        <v>0</v>
      </c>
      <c r="X823" s="8">
        <f t="shared" si="55"/>
        <v>0</v>
      </c>
      <c r="Y823" s="8">
        <f t="shared" si="58"/>
        <v>6</v>
      </c>
      <c r="Z823" s="35">
        <f>(Y823/$R$571)*100</f>
        <v>100</v>
      </c>
    </row>
    <row r="824" spans="3:26" ht="15" customHeight="1" x14ac:dyDescent="0.25">
      <c r="C824" s="15" t="s">
        <v>24</v>
      </c>
      <c r="D824" s="5">
        <v>10</v>
      </c>
      <c r="E824" s="6">
        <v>23</v>
      </c>
      <c r="F824" s="6">
        <f t="shared" si="56"/>
        <v>37</v>
      </c>
      <c r="G824" s="16">
        <v>45226</v>
      </c>
      <c r="H824" s="8"/>
      <c r="I824" s="35"/>
      <c r="J824" s="35"/>
      <c r="K824" s="6"/>
      <c r="L824" s="8"/>
      <c r="M824" s="8"/>
      <c r="N824" s="35"/>
      <c r="O824" s="35"/>
      <c r="P824" s="35"/>
      <c r="Q824" s="35"/>
      <c r="R824" s="8">
        <v>1</v>
      </c>
      <c r="S824" s="8">
        <f t="shared" si="57"/>
        <v>0</v>
      </c>
      <c r="T824" s="7"/>
      <c r="U824" s="7"/>
      <c r="V824" s="8">
        <f>COUNTIFS(Maturation!$E$3:$E$280, Density!G824, Maturation!$B$3:$B$280, Density!C824, Maturation!$C$3:$C$280, Density!D824, Maturation!$D$3:$D$280, "male")</f>
        <v>1</v>
      </c>
      <c r="W824" s="8">
        <f>COUNTIFS(Maturation!$E$3:$E$280, Density!G824, Maturation!$B$3:$B$280, Density!C824, Maturation!$C$3:$C$280, Density!D824, Maturation!$D$3:$D$280, "female")</f>
        <v>0</v>
      </c>
      <c r="X824" s="8">
        <f t="shared" si="55"/>
        <v>1</v>
      </c>
      <c r="Y824" s="8">
        <f t="shared" si="58"/>
        <v>6</v>
      </c>
      <c r="Z824" s="35">
        <f>(Y824/$R$572)*100</f>
        <v>85.714285714285708</v>
      </c>
    </row>
    <row r="825" spans="3:26" ht="15" customHeight="1" x14ac:dyDescent="0.25">
      <c r="C825" s="15" t="s">
        <v>25</v>
      </c>
      <c r="D825" s="5">
        <v>1</v>
      </c>
      <c r="E825" s="6">
        <v>23</v>
      </c>
      <c r="F825" s="6">
        <f t="shared" si="56"/>
        <v>37</v>
      </c>
      <c r="G825" s="16">
        <v>45226</v>
      </c>
      <c r="H825" s="8"/>
      <c r="I825" s="35"/>
      <c r="J825" s="35"/>
      <c r="K825" s="6"/>
      <c r="L825" s="6"/>
      <c r="M825" s="8"/>
      <c r="N825" s="35"/>
      <c r="O825" s="35"/>
      <c r="P825" s="35"/>
      <c r="Q825" s="35"/>
      <c r="R825" s="8">
        <v>0</v>
      </c>
      <c r="S825" s="8">
        <f t="shared" si="57"/>
        <v>0</v>
      </c>
      <c r="T825" s="7"/>
      <c r="U825" s="7"/>
      <c r="V825" s="8">
        <f>COUNTIFS(Maturation!$E$3:$E$280, Density!G825, Maturation!$B$3:$B$280, Density!C825, Maturation!$C$3:$C$280, Density!D825, Maturation!$D$3:$D$280, "male")</f>
        <v>0</v>
      </c>
      <c r="W825" s="8">
        <f>COUNTIFS(Maturation!$E$3:$E$280, Density!G825, Maturation!$B$3:$B$280, Density!C825, Maturation!$C$3:$C$280, Density!D825, Maturation!$D$3:$D$280, "female")</f>
        <v>0</v>
      </c>
      <c r="X825" s="8">
        <f t="shared" si="55"/>
        <v>0</v>
      </c>
      <c r="Y825" s="8">
        <f t="shared" si="58"/>
        <v>8</v>
      </c>
      <c r="Z825" s="35">
        <f>(Y825/$R$573)*100</f>
        <v>100</v>
      </c>
    </row>
    <row r="826" spans="3:26" ht="15" customHeight="1" x14ac:dyDescent="0.25">
      <c r="C826" s="15" t="s">
        <v>25</v>
      </c>
      <c r="D826" s="5">
        <v>2</v>
      </c>
      <c r="E826" s="6">
        <v>23</v>
      </c>
      <c r="F826" s="6">
        <f t="shared" si="56"/>
        <v>37</v>
      </c>
      <c r="G826" s="16">
        <v>45226</v>
      </c>
      <c r="H826" s="8"/>
      <c r="I826" s="35"/>
      <c r="J826" s="35"/>
      <c r="K826" s="6"/>
      <c r="L826" s="8"/>
      <c r="M826" s="8"/>
      <c r="N826" s="35"/>
      <c r="O826" s="35"/>
      <c r="P826" s="35"/>
      <c r="Q826" s="35"/>
      <c r="R826" s="8">
        <v>1</v>
      </c>
      <c r="S826" s="8">
        <f t="shared" si="57"/>
        <v>1</v>
      </c>
      <c r="T826" s="7"/>
      <c r="U826" s="7"/>
      <c r="V826" s="8">
        <f>COUNTIFS(Maturation!$E$3:$E$280, Density!G826, Maturation!$B$3:$B$280, Density!C826, Maturation!$C$3:$C$280, Density!D826, Maturation!$D$3:$D$280, "male")</f>
        <v>0</v>
      </c>
      <c r="W826" s="8">
        <f>COUNTIFS(Maturation!$E$3:$E$280, Density!G826, Maturation!$B$3:$B$280, Density!C826, Maturation!$C$3:$C$280, Density!D826, Maturation!$D$3:$D$280, "female")</f>
        <v>0</v>
      </c>
      <c r="X826" s="8">
        <f t="shared" si="55"/>
        <v>0</v>
      </c>
      <c r="Y826" s="8">
        <f t="shared" si="58"/>
        <v>7</v>
      </c>
      <c r="Z826" s="35">
        <f>(Y826/$R$574)*100</f>
        <v>70</v>
      </c>
    </row>
    <row r="827" spans="3:26" ht="15" customHeight="1" x14ac:dyDescent="0.25">
      <c r="C827" s="15" t="s">
        <v>25</v>
      </c>
      <c r="D827" s="5">
        <v>3</v>
      </c>
      <c r="E827" s="6">
        <v>23</v>
      </c>
      <c r="F827" s="6">
        <f t="shared" si="56"/>
        <v>37</v>
      </c>
      <c r="G827" s="16">
        <v>45226</v>
      </c>
      <c r="H827" s="8"/>
      <c r="I827" s="35"/>
      <c r="J827" s="35"/>
      <c r="K827" s="6"/>
      <c r="L827" s="8"/>
      <c r="M827" s="8"/>
      <c r="N827" s="35"/>
      <c r="O827" s="35"/>
      <c r="P827" s="35"/>
      <c r="Q827" s="35"/>
      <c r="R827" s="8">
        <v>1</v>
      </c>
      <c r="S827" s="8">
        <f t="shared" si="57"/>
        <v>0</v>
      </c>
      <c r="T827" s="7"/>
      <c r="U827" s="7"/>
      <c r="V827" s="8">
        <f>COUNTIFS(Maturation!$E$3:$E$280, Density!G827, Maturation!$B$3:$B$280, Density!C827, Maturation!$C$3:$C$280, Density!D827, Maturation!$D$3:$D$280, "male")</f>
        <v>0</v>
      </c>
      <c r="W827" s="8">
        <f>COUNTIFS(Maturation!$E$3:$E$280, Density!G827, Maturation!$B$3:$B$280, Density!C827, Maturation!$C$3:$C$280, Density!D827, Maturation!$D$3:$D$280, "female")</f>
        <v>0</v>
      </c>
      <c r="X827" s="8">
        <f t="shared" si="55"/>
        <v>0</v>
      </c>
      <c r="Y827" s="8">
        <f t="shared" si="58"/>
        <v>8</v>
      </c>
      <c r="Z827" s="35">
        <f>(Y827/$R$575)*100</f>
        <v>88.888888888888886</v>
      </c>
    </row>
    <row r="828" spans="3:26" ht="15" customHeight="1" x14ac:dyDescent="0.25">
      <c r="C828" s="15" t="s">
        <v>25</v>
      </c>
      <c r="D828" s="5">
        <v>4</v>
      </c>
      <c r="E828" s="6">
        <v>23</v>
      </c>
      <c r="F828" s="6">
        <f t="shared" si="56"/>
        <v>37</v>
      </c>
      <c r="G828" s="16">
        <v>45226</v>
      </c>
      <c r="H828" s="8"/>
      <c r="I828" s="35"/>
      <c r="J828" s="35"/>
      <c r="K828" s="6"/>
      <c r="L828" s="8"/>
      <c r="M828" s="8"/>
      <c r="N828" s="35"/>
      <c r="O828" s="35"/>
      <c r="P828" s="35"/>
      <c r="Q828" s="35"/>
      <c r="R828" s="8">
        <v>0</v>
      </c>
      <c r="S828" s="8">
        <f t="shared" si="57"/>
        <v>1</v>
      </c>
      <c r="T828" s="7"/>
      <c r="U828" s="7"/>
      <c r="V828" s="8">
        <f>COUNTIFS(Maturation!$E$3:$E$280, Density!G828, Maturation!$B$3:$B$280, Density!C828, Maturation!$C$3:$C$280, Density!D828, Maturation!$D$3:$D$280, "male")</f>
        <v>0</v>
      </c>
      <c r="W828" s="8">
        <f>COUNTIFS(Maturation!$E$3:$E$280, Density!G828, Maturation!$B$3:$B$280, Density!C828, Maturation!$C$3:$C$280, Density!D828, Maturation!$D$3:$D$280, "female")</f>
        <v>0</v>
      </c>
      <c r="X828" s="8">
        <f t="shared" si="55"/>
        <v>0</v>
      </c>
      <c r="Y828" s="8">
        <f t="shared" si="58"/>
        <v>7</v>
      </c>
      <c r="Z828" s="35">
        <f>(Y828/$R$576)*100</f>
        <v>77.777777777777786</v>
      </c>
    </row>
    <row r="829" spans="3:26" ht="15" customHeight="1" x14ac:dyDescent="0.25">
      <c r="C829" s="15" t="s">
        <v>25</v>
      </c>
      <c r="D829" s="5">
        <v>5</v>
      </c>
      <c r="E829" s="6">
        <v>23</v>
      </c>
      <c r="F829" s="6">
        <f t="shared" si="56"/>
        <v>37</v>
      </c>
      <c r="G829" s="16">
        <v>45226</v>
      </c>
      <c r="H829" s="8"/>
      <c r="I829" s="35"/>
      <c r="J829" s="35"/>
      <c r="K829" s="6"/>
      <c r="L829" s="8"/>
      <c r="M829" s="8"/>
      <c r="N829" s="35"/>
      <c r="O829" s="35"/>
      <c r="P829" s="35"/>
      <c r="Q829" s="35"/>
      <c r="R829" s="8">
        <v>1</v>
      </c>
      <c r="S829" s="8">
        <f t="shared" si="57"/>
        <v>0</v>
      </c>
      <c r="T829" s="7"/>
      <c r="U829" s="7"/>
      <c r="V829" s="8">
        <f>COUNTIFS(Maturation!$E$3:$E$280, Density!G829, Maturation!$B$3:$B$280, Density!C829, Maturation!$C$3:$C$280, Density!D829, Maturation!$D$3:$D$280, "male")</f>
        <v>0</v>
      </c>
      <c r="W829" s="8">
        <f>COUNTIFS(Maturation!$E$3:$E$280, Density!G829, Maturation!$B$3:$B$280, Density!C829, Maturation!$C$3:$C$280, Density!D829, Maturation!$D$3:$D$280, "female")</f>
        <v>0</v>
      </c>
      <c r="X829" s="8">
        <f t="shared" si="55"/>
        <v>0</v>
      </c>
      <c r="Y829" s="8">
        <f t="shared" si="58"/>
        <v>7</v>
      </c>
      <c r="Z829" s="35">
        <f>(Y829/$R$577)*100</f>
        <v>77.777777777777786</v>
      </c>
    </row>
    <row r="830" spans="3:26" ht="15" customHeight="1" x14ac:dyDescent="0.25">
      <c r="C830" s="15" t="s">
        <v>26</v>
      </c>
      <c r="D830" s="5">
        <v>1</v>
      </c>
      <c r="E830" s="6">
        <v>23</v>
      </c>
      <c r="F830" s="6">
        <f t="shared" si="56"/>
        <v>37</v>
      </c>
      <c r="G830" s="16">
        <v>45226</v>
      </c>
      <c r="H830" s="8"/>
      <c r="I830" s="35"/>
      <c r="J830" s="35"/>
      <c r="K830" s="6"/>
      <c r="L830" s="8"/>
      <c r="M830" s="8"/>
      <c r="N830" s="35"/>
      <c r="O830" s="35"/>
      <c r="P830" s="35"/>
      <c r="Q830" s="35"/>
      <c r="R830" s="8">
        <v>1</v>
      </c>
      <c r="S830" s="8">
        <f t="shared" si="57"/>
        <v>0</v>
      </c>
      <c r="T830" s="7"/>
      <c r="U830" s="7"/>
      <c r="V830" s="8">
        <f>COUNTIFS(Maturation!$E$3:$E$280, Density!G830, Maturation!$B$3:$B$280, Density!C830, Maturation!$C$3:$C$280, Density!D830, Maturation!$D$3:$D$280, "male")</f>
        <v>0</v>
      </c>
      <c r="W830" s="8">
        <f>COUNTIFS(Maturation!$E$3:$E$280, Density!G830, Maturation!$B$3:$B$280, Density!C830, Maturation!$C$3:$C$280, Density!D830, Maturation!$D$3:$D$280, "female")</f>
        <v>1</v>
      </c>
      <c r="X830" s="8">
        <f t="shared" ref="X830:X893" si="59">SUM(V830:W830)</f>
        <v>1</v>
      </c>
      <c r="Y830" s="8">
        <f t="shared" si="58"/>
        <v>15</v>
      </c>
      <c r="Z830" s="35">
        <f>(Y830/$R$578)*100</f>
        <v>88.235294117647058</v>
      </c>
    </row>
    <row r="831" spans="3:26" ht="15" customHeight="1" x14ac:dyDescent="0.25">
      <c r="C831" s="15" t="s">
        <v>26</v>
      </c>
      <c r="D831" s="5">
        <v>2</v>
      </c>
      <c r="E831" s="6">
        <v>23</v>
      </c>
      <c r="F831" s="6">
        <f t="shared" si="56"/>
        <v>37</v>
      </c>
      <c r="G831" s="16">
        <v>45226</v>
      </c>
      <c r="H831" s="8"/>
      <c r="I831" s="35"/>
      <c r="J831" s="35"/>
      <c r="K831" s="6"/>
      <c r="L831" s="8"/>
      <c r="M831" s="8"/>
      <c r="N831" s="35"/>
      <c r="O831" s="35"/>
      <c r="P831" s="35"/>
      <c r="Q831" s="35"/>
      <c r="R831" s="8">
        <v>3</v>
      </c>
      <c r="S831" s="8">
        <f t="shared" si="57"/>
        <v>0</v>
      </c>
      <c r="T831" s="7"/>
      <c r="U831" s="7"/>
      <c r="V831" s="8">
        <f>COUNTIFS(Maturation!$E$3:$E$280, Density!G831, Maturation!$B$3:$B$280, Density!C831, Maturation!$C$3:$C$280, Density!D831, Maturation!$D$3:$D$280, "male")</f>
        <v>1</v>
      </c>
      <c r="W831" s="8">
        <f>COUNTIFS(Maturation!$E$3:$E$280, Density!G831, Maturation!$B$3:$B$280, Density!C831, Maturation!$C$3:$C$280, Density!D831, Maturation!$D$3:$D$280, "female")</f>
        <v>0</v>
      </c>
      <c r="X831" s="8">
        <f t="shared" si="59"/>
        <v>1</v>
      </c>
      <c r="Y831" s="8">
        <f t="shared" si="58"/>
        <v>11</v>
      </c>
      <c r="Z831" s="35">
        <f>(Y831/$R$579)*100</f>
        <v>68.75</v>
      </c>
    </row>
    <row r="832" spans="3:26" ht="15" customHeight="1" x14ac:dyDescent="0.25">
      <c r="C832" s="17" t="s">
        <v>26</v>
      </c>
      <c r="D832" s="9">
        <v>3</v>
      </c>
      <c r="E832" s="11">
        <v>23</v>
      </c>
      <c r="F832" s="11">
        <f t="shared" si="56"/>
        <v>37</v>
      </c>
      <c r="G832" s="18">
        <v>45226</v>
      </c>
      <c r="H832" s="10"/>
      <c r="I832" s="36"/>
      <c r="J832" s="36"/>
      <c r="K832" s="11"/>
      <c r="L832" s="10"/>
      <c r="M832" s="10"/>
      <c r="N832" s="36"/>
      <c r="O832" s="36"/>
      <c r="P832" s="36"/>
      <c r="Q832" s="36"/>
      <c r="R832" s="10">
        <v>2</v>
      </c>
      <c r="S832" s="10">
        <f t="shared" si="57"/>
        <v>0</v>
      </c>
      <c r="T832" s="12"/>
      <c r="U832" s="12"/>
      <c r="V832" s="10">
        <f>COUNTIFS(Maturation!$E$3:$E$280, Density!G832, Maturation!$B$3:$B$280, Density!C832, Maturation!$C$3:$C$280, Density!D832, Maturation!$D$3:$D$280, "male")</f>
        <v>1</v>
      </c>
      <c r="W832" s="10">
        <f>COUNTIFS(Maturation!$E$3:$E$280, Density!G832, Maturation!$B$3:$B$280, Density!C832, Maturation!$C$3:$C$280, Density!D832, Maturation!$D$3:$D$280, "female")</f>
        <v>0</v>
      </c>
      <c r="X832" s="10">
        <f t="shared" si="59"/>
        <v>1</v>
      </c>
      <c r="Y832" s="10">
        <f t="shared" si="58"/>
        <v>12</v>
      </c>
      <c r="Z832" s="36">
        <f>(Y832/$R$580)*100</f>
        <v>85.714285714285708</v>
      </c>
    </row>
    <row r="833" spans="3:26" ht="15" customHeight="1" x14ac:dyDescent="0.25">
      <c r="C833" s="19" t="s">
        <v>17</v>
      </c>
      <c r="D833" s="20">
        <v>1</v>
      </c>
      <c r="E833" s="48">
        <v>24</v>
      </c>
      <c r="F833" s="48">
        <f t="shared" si="56"/>
        <v>38</v>
      </c>
      <c r="G833" s="22">
        <v>45227</v>
      </c>
      <c r="H833" s="21"/>
      <c r="I833" s="32"/>
      <c r="J833" s="32"/>
      <c r="K833" s="21"/>
      <c r="L833" s="21"/>
      <c r="M833" s="21"/>
      <c r="N833" s="32"/>
      <c r="O833" s="32"/>
      <c r="P833" s="32"/>
      <c r="Q833" s="32"/>
      <c r="R833" s="21">
        <v>1</v>
      </c>
      <c r="S833" s="21">
        <f t="shared" si="57"/>
        <v>0</v>
      </c>
      <c r="T833" s="29"/>
      <c r="U833" s="29"/>
      <c r="V833" s="30">
        <f>COUNTIFS(Maturation!$E$3:$E$280, Density!G833, Maturation!$B$3:$B$280, Density!C833, Maturation!$C$3:$C$280, Density!D833, Maturation!$D$3:$D$280, "male")</f>
        <v>0</v>
      </c>
      <c r="W833" s="30">
        <f>COUNTIFS(Maturation!$E$3:$E$280, Density!G833, Maturation!$B$3:$B$280, Density!C833, Maturation!$C$3:$C$280, Density!D833, Maturation!$D$3:$D$280, "female")</f>
        <v>0</v>
      </c>
      <c r="X833" s="30">
        <f t="shared" si="59"/>
        <v>0</v>
      </c>
      <c r="Y833" s="30">
        <f t="shared" si="58"/>
        <v>5</v>
      </c>
      <c r="Z833" s="33">
        <f>(Y833/$R$545)*100</f>
        <v>83.333333333333343</v>
      </c>
    </row>
    <row r="834" spans="3:26" ht="15" customHeight="1" x14ac:dyDescent="0.25">
      <c r="C834" s="19" t="s">
        <v>17</v>
      </c>
      <c r="D834" s="20">
        <v>2</v>
      </c>
      <c r="E834" s="48">
        <v>24</v>
      </c>
      <c r="F834" s="48">
        <f t="shared" si="56"/>
        <v>38</v>
      </c>
      <c r="G834" s="22">
        <v>45227</v>
      </c>
      <c r="H834" s="21"/>
      <c r="I834" s="32"/>
      <c r="J834" s="32"/>
      <c r="K834" s="21"/>
      <c r="L834" s="21"/>
      <c r="M834" s="21"/>
      <c r="N834" s="32"/>
      <c r="O834" s="32"/>
      <c r="P834" s="32"/>
      <c r="Q834" s="32"/>
      <c r="R834" s="21">
        <v>1</v>
      </c>
      <c r="S834" s="21">
        <f t="shared" si="57"/>
        <v>0</v>
      </c>
      <c r="T834" s="29"/>
      <c r="U834" s="29"/>
      <c r="V834" s="30">
        <f>COUNTIFS(Maturation!$E$3:$E$280, Density!G834, Maturation!$B$3:$B$280, Density!C834, Maturation!$C$3:$C$280, Density!D834, Maturation!$D$3:$D$280, "male")</f>
        <v>0</v>
      </c>
      <c r="W834" s="30">
        <f>COUNTIFS(Maturation!$E$3:$E$280, Density!G834, Maturation!$B$3:$B$280, Density!C834, Maturation!$C$3:$C$280, Density!D834, Maturation!$D$3:$D$280, "female")</f>
        <v>0</v>
      </c>
      <c r="X834" s="30">
        <f t="shared" si="59"/>
        <v>0</v>
      </c>
      <c r="Y834" s="30">
        <f t="shared" si="58"/>
        <v>4</v>
      </c>
      <c r="Z834" s="33">
        <f>(Y834/$R$546)*100</f>
        <v>80</v>
      </c>
    </row>
    <row r="835" spans="3:26" ht="15" customHeight="1" x14ac:dyDescent="0.25">
      <c r="C835" s="19" t="s">
        <v>17</v>
      </c>
      <c r="D835" s="20">
        <v>3</v>
      </c>
      <c r="E835" s="48">
        <v>24</v>
      </c>
      <c r="F835" s="48">
        <f t="shared" si="56"/>
        <v>38</v>
      </c>
      <c r="G835" s="22">
        <v>45227</v>
      </c>
      <c r="H835" s="21"/>
      <c r="I835" s="32"/>
      <c r="J835" s="32"/>
      <c r="K835" s="21"/>
      <c r="L835" s="21"/>
      <c r="M835" s="21"/>
      <c r="N835" s="32"/>
      <c r="O835" s="32"/>
      <c r="P835" s="32"/>
      <c r="Q835" s="32"/>
      <c r="R835" s="21">
        <v>0</v>
      </c>
      <c r="S835" s="21">
        <f t="shared" si="57"/>
        <v>0</v>
      </c>
      <c r="T835" s="29"/>
      <c r="U835" s="29"/>
      <c r="V835" s="30">
        <f>COUNTIFS(Maturation!$E$3:$E$280, Density!G835, Maturation!$B$3:$B$280, Density!C835, Maturation!$C$3:$C$280, Density!D835, Maturation!$D$3:$D$280, "male")</f>
        <v>0</v>
      </c>
      <c r="W835" s="30">
        <f>COUNTIFS(Maturation!$E$3:$E$280, Density!G835, Maturation!$B$3:$B$280, Density!C835, Maturation!$C$3:$C$280, Density!D835, Maturation!$D$3:$D$280, "female")</f>
        <v>0</v>
      </c>
      <c r="X835" s="30">
        <f t="shared" si="59"/>
        <v>0</v>
      </c>
      <c r="Y835" s="30">
        <f t="shared" si="58"/>
        <v>4</v>
      </c>
      <c r="Z835" s="33">
        <f>(Y835/$R$547)*100</f>
        <v>100</v>
      </c>
    </row>
    <row r="836" spans="3:26" ht="15" customHeight="1" x14ac:dyDescent="0.25">
      <c r="C836" s="19" t="s">
        <v>17</v>
      </c>
      <c r="D836" s="20">
        <v>4</v>
      </c>
      <c r="E836" s="48">
        <v>24</v>
      </c>
      <c r="F836" s="48">
        <f t="shared" si="56"/>
        <v>38</v>
      </c>
      <c r="G836" s="22">
        <v>45227</v>
      </c>
      <c r="H836" s="21"/>
      <c r="I836" s="32"/>
      <c r="J836" s="32"/>
      <c r="K836" s="21"/>
      <c r="L836" s="21"/>
      <c r="M836" s="21"/>
      <c r="N836" s="32"/>
      <c r="O836" s="32"/>
      <c r="P836" s="32"/>
      <c r="Q836" s="32"/>
      <c r="R836" s="21">
        <v>0</v>
      </c>
      <c r="S836" s="21">
        <f t="shared" si="57"/>
        <v>0</v>
      </c>
      <c r="T836" s="29"/>
      <c r="U836" s="29"/>
      <c r="V836" s="30">
        <f>COUNTIFS(Maturation!$E$3:$E$280, Density!G836, Maturation!$B$3:$B$280, Density!C836, Maturation!$C$3:$C$280, Density!D836, Maturation!$D$3:$D$280, "male")</f>
        <v>0</v>
      </c>
      <c r="W836" s="30">
        <f>COUNTIFS(Maturation!$E$3:$E$280, Density!G836, Maturation!$B$3:$B$280, Density!C836, Maturation!$C$3:$C$280, Density!D836, Maturation!$D$3:$D$280, "female")</f>
        <v>0</v>
      </c>
      <c r="X836" s="30">
        <f t="shared" si="59"/>
        <v>0</v>
      </c>
      <c r="Y836" s="30">
        <f t="shared" si="58"/>
        <v>3</v>
      </c>
      <c r="Z836" s="33">
        <f>(Y836/$R$548)*100</f>
        <v>75</v>
      </c>
    </row>
    <row r="837" spans="3:26" ht="15" customHeight="1" x14ac:dyDescent="0.25">
      <c r="C837" s="19" t="s">
        <v>17</v>
      </c>
      <c r="D837" s="20">
        <v>5</v>
      </c>
      <c r="E837" s="48">
        <v>24</v>
      </c>
      <c r="F837" s="48">
        <f t="shared" si="56"/>
        <v>38</v>
      </c>
      <c r="G837" s="22">
        <v>45227</v>
      </c>
      <c r="H837" s="21"/>
      <c r="I837" s="32"/>
      <c r="J837" s="32"/>
      <c r="K837" s="21"/>
      <c r="L837" s="21"/>
      <c r="M837" s="21"/>
      <c r="N837" s="32"/>
      <c r="O837" s="32"/>
      <c r="P837" s="32"/>
      <c r="Q837" s="32"/>
      <c r="R837" s="21">
        <v>0</v>
      </c>
      <c r="S837" s="21">
        <f t="shared" si="57"/>
        <v>0</v>
      </c>
      <c r="T837" s="29"/>
      <c r="U837" s="29"/>
      <c r="V837" s="30">
        <f>COUNTIFS(Maturation!$E$3:$E$280, Density!G837, Maturation!$B$3:$B$280, Density!C837, Maturation!$C$3:$C$280, Density!D837, Maturation!$D$3:$D$280, "male")</f>
        <v>0</v>
      </c>
      <c r="W837" s="30">
        <f>COUNTIFS(Maturation!$E$3:$E$280, Density!G837, Maturation!$B$3:$B$280, Density!C837, Maturation!$C$3:$C$280, Density!D837, Maturation!$D$3:$D$280, "female")</f>
        <v>0</v>
      </c>
      <c r="X837" s="30">
        <f t="shared" si="59"/>
        <v>0</v>
      </c>
      <c r="Y837" s="30">
        <f t="shared" si="58"/>
        <v>5</v>
      </c>
      <c r="Z837" s="33">
        <f>(Y837/$R$549)*100</f>
        <v>100</v>
      </c>
    </row>
    <row r="838" spans="3:26" ht="15" customHeight="1" x14ac:dyDescent="0.25">
      <c r="C838" s="19" t="s">
        <v>17</v>
      </c>
      <c r="D838" s="20">
        <v>6</v>
      </c>
      <c r="E838" s="48">
        <v>24</v>
      </c>
      <c r="F838" s="48">
        <f t="shared" ref="F838:F901" si="60">E838+14</f>
        <v>38</v>
      </c>
      <c r="G838" s="22">
        <v>45227</v>
      </c>
      <c r="H838" s="21"/>
      <c r="I838" s="32"/>
      <c r="J838" s="32"/>
      <c r="K838" s="21"/>
      <c r="L838" s="21"/>
      <c r="M838" s="21"/>
      <c r="N838" s="32"/>
      <c r="O838" s="32"/>
      <c r="P838" s="32"/>
      <c r="Q838" s="32"/>
      <c r="R838" s="21">
        <v>1</v>
      </c>
      <c r="S838" s="21">
        <f t="shared" si="57"/>
        <v>0</v>
      </c>
      <c r="T838" s="29"/>
      <c r="U838" s="29"/>
      <c r="V838" s="30">
        <f>COUNTIFS(Maturation!$E$3:$E$280, Density!G838, Maturation!$B$3:$B$280, Density!C838, Maturation!$C$3:$C$280, Density!D838, Maturation!$D$3:$D$280, "male")</f>
        <v>0</v>
      </c>
      <c r="W838" s="30">
        <f>COUNTIFS(Maturation!$E$3:$E$280, Density!G838, Maturation!$B$3:$B$280, Density!C838, Maturation!$C$3:$C$280, Density!D838, Maturation!$D$3:$D$280, "female")</f>
        <v>0</v>
      </c>
      <c r="X838" s="30">
        <f t="shared" si="59"/>
        <v>0</v>
      </c>
      <c r="Y838" s="30">
        <f t="shared" si="58"/>
        <v>6</v>
      </c>
      <c r="Z838" s="33">
        <f>(Y838/$R$550)*100</f>
        <v>85.714285714285708</v>
      </c>
    </row>
    <row r="839" spans="3:26" ht="15" customHeight="1" x14ac:dyDescent="0.25">
      <c r="C839" s="19" t="s">
        <v>17</v>
      </c>
      <c r="D839" s="20">
        <v>7</v>
      </c>
      <c r="E839" s="48">
        <v>24</v>
      </c>
      <c r="F839" s="48">
        <f t="shared" si="60"/>
        <v>38</v>
      </c>
      <c r="G839" s="22">
        <v>45227</v>
      </c>
      <c r="H839" s="21"/>
      <c r="I839" s="32"/>
      <c r="J839" s="32"/>
      <c r="K839" s="21"/>
      <c r="L839" s="21"/>
      <c r="M839" s="21"/>
      <c r="N839" s="32"/>
      <c r="O839" s="32"/>
      <c r="P839" s="32"/>
      <c r="Q839" s="32"/>
      <c r="R839" s="21">
        <v>1</v>
      </c>
      <c r="S839" s="21">
        <f t="shared" si="57"/>
        <v>0</v>
      </c>
      <c r="T839" s="29"/>
      <c r="U839" s="29"/>
      <c r="V839" s="30">
        <f>COUNTIFS(Maturation!$E$3:$E$280, Density!G839, Maturation!$B$3:$B$280, Density!C839, Maturation!$C$3:$C$280, Density!D839, Maturation!$D$3:$D$280, "male")</f>
        <v>1</v>
      </c>
      <c r="W839" s="30">
        <f>COUNTIFS(Maturation!$E$3:$E$280, Density!G839, Maturation!$B$3:$B$280, Density!C839, Maturation!$C$3:$C$280, Density!D839, Maturation!$D$3:$D$280, "female")</f>
        <v>0</v>
      </c>
      <c r="X839" s="30">
        <f t="shared" si="59"/>
        <v>1</v>
      </c>
      <c r="Y839" s="30">
        <f t="shared" si="58"/>
        <v>6</v>
      </c>
      <c r="Z839" s="33">
        <f>(Y839/$R$551)*100</f>
        <v>100</v>
      </c>
    </row>
    <row r="840" spans="3:26" ht="15" customHeight="1" x14ac:dyDescent="0.25">
      <c r="C840" s="19" t="s">
        <v>17</v>
      </c>
      <c r="D840" s="20">
        <v>8</v>
      </c>
      <c r="E840" s="48">
        <v>24</v>
      </c>
      <c r="F840" s="48">
        <f t="shared" si="60"/>
        <v>38</v>
      </c>
      <c r="G840" s="22">
        <v>45227</v>
      </c>
      <c r="H840" s="21"/>
      <c r="I840" s="33"/>
      <c r="J840" s="33"/>
      <c r="K840" s="21"/>
      <c r="L840" s="21"/>
      <c r="M840" s="21"/>
      <c r="N840" s="32"/>
      <c r="O840" s="32"/>
      <c r="P840" s="32"/>
      <c r="Q840" s="32"/>
      <c r="R840" s="21">
        <v>0</v>
      </c>
      <c r="S840" s="21">
        <f t="shared" si="57"/>
        <v>0</v>
      </c>
      <c r="T840" s="29"/>
      <c r="U840" s="29"/>
      <c r="V840" s="30">
        <f>COUNTIFS(Maturation!$E$3:$E$280, Density!G840, Maturation!$B$3:$B$280, Density!C840, Maturation!$C$3:$C$280, Density!D840, Maturation!$D$3:$D$280, "male")</f>
        <v>0</v>
      </c>
      <c r="W840" s="30">
        <f>COUNTIFS(Maturation!$E$3:$E$280, Density!G840, Maturation!$B$3:$B$280, Density!C840, Maturation!$C$3:$C$280, Density!D840, Maturation!$D$3:$D$280, "female")</f>
        <v>0</v>
      </c>
      <c r="X840" s="30">
        <f t="shared" si="59"/>
        <v>0</v>
      </c>
      <c r="Y840" s="30">
        <f t="shared" si="58"/>
        <v>5</v>
      </c>
      <c r="Z840" s="33">
        <f>(Y840/$R$552)*100</f>
        <v>100</v>
      </c>
    </row>
    <row r="841" spans="3:26" ht="15" customHeight="1" x14ac:dyDescent="0.25">
      <c r="C841" s="19" t="s">
        <v>17</v>
      </c>
      <c r="D841" s="20">
        <v>9</v>
      </c>
      <c r="E841" s="48">
        <v>24</v>
      </c>
      <c r="F841" s="48">
        <f t="shared" si="60"/>
        <v>38</v>
      </c>
      <c r="G841" s="22">
        <v>45227</v>
      </c>
      <c r="H841" s="21"/>
      <c r="I841" s="33"/>
      <c r="J841" s="33"/>
      <c r="K841" s="21"/>
      <c r="L841" s="21"/>
      <c r="M841" s="21"/>
      <c r="N841" s="32"/>
      <c r="O841" s="32"/>
      <c r="P841" s="32"/>
      <c r="Q841" s="32"/>
      <c r="R841" s="21">
        <v>1</v>
      </c>
      <c r="S841" s="21">
        <f t="shared" si="57"/>
        <v>0</v>
      </c>
      <c r="T841" s="29"/>
      <c r="U841" s="29"/>
      <c r="V841" s="30">
        <f>COUNTIFS(Maturation!$E$3:$E$280, Density!G841, Maturation!$B$3:$B$280, Density!C841, Maturation!$C$3:$C$280, Density!D841, Maturation!$D$3:$D$280, "male")</f>
        <v>0</v>
      </c>
      <c r="W841" s="30">
        <f>COUNTIFS(Maturation!$E$3:$E$280, Density!G841, Maturation!$B$3:$B$280, Density!C841, Maturation!$C$3:$C$280, Density!D841, Maturation!$D$3:$D$280, "female")</f>
        <v>1</v>
      </c>
      <c r="X841" s="30">
        <f t="shared" si="59"/>
        <v>1</v>
      </c>
      <c r="Y841" s="30">
        <f t="shared" si="58"/>
        <v>7</v>
      </c>
      <c r="Z841" s="33">
        <f>(Y841/$R$553)*100</f>
        <v>100</v>
      </c>
    </row>
    <row r="842" spans="3:26" ht="15" customHeight="1" x14ac:dyDescent="0.25">
      <c r="C842" s="19" t="s">
        <v>17</v>
      </c>
      <c r="D842" s="20">
        <v>10</v>
      </c>
      <c r="E842" s="48">
        <v>24</v>
      </c>
      <c r="F842" s="48">
        <f t="shared" si="60"/>
        <v>38</v>
      </c>
      <c r="G842" s="22">
        <v>45227</v>
      </c>
      <c r="H842" s="21"/>
      <c r="I842" s="33"/>
      <c r="J842" s="33"/>
      <c r="K842" s="21"/>
      <c r="L842" s="21"/>
      <c r="M842" s="21"/>
      <c r="N842" s="32"/>
      <c r="O842" s="32"/>
      <c r="P842" s="32"/>
      <c r="Q842" s="32"/>
      <c r="R842" s="21">
        <v>0</v>
      </c>
      <c r="S842" s="21">
        <f t="shared" si="57"/>
        <v>0</v>
      </c>
      <c r="T842" s="29"/>
      <c r="U842" s="29"/>
      <c r="V842" s="30">
        <f>COUNTIFS(Maturation!$E$3:$E$280, Density!G842, Maturation!$B$3:$B$280, Density!C842, Maturation!$C$3:$C$280, Density!D842, Maturation!$D$3:$D$280, "male")</f>
        <v>0</v>
      </c>
      <c r="W842" s="30">
        <f>COUNTIFS(Maturation!$E$3:$E$280, Density!G842, Maturation!$B$3:$B$280, Density!C842, Maturation!$C$3:$C$280, Density!D842, Maturation!$D$3:$D$280, "female")</f>
        <v>0</v>
      </c>
      <c r="X842" s="30">
        <f t="shared" si="59"/>
        <v>0</v>
      </c>
      <c r="Y842" s="30">
        <f t="shared" si="58"/>
        <v>6</v>
      </c>
      <c r="Z842" s="33">
        <f>(Y842/$R$554)*100</f>
        <v>100</v>
      </c>
    </row>
    <row r="843" spans="3:26" ht="15" customHeight="1" x14ac:dyDescent="0.25">
      <c r="C843" s="19" t="s">
        <v>18</v>
      </c>
      <c r="D843" s="20">
        <v>1</v>
      </c>
      <c r="E843" s="48">
        <v>24</v>
      </c>
      <c r="F843" s="48">
        <f t="shared" si="60"/>
        <v>38</v>
      </c>
      <c r="G843" s="22">
        <v>45227</v>
      </c>
      <c r="H843" s="21"/>
      <c r="I843" s="33"/>
      <c r="J843" s="33"/>
      <c r="K843" s="21"/>
      <c r="L843" s="21"/>
      <c r="M843" s="21"/>
      <c r="N843" s="32"/>
      <c r="O843" s="32"/>
      <c r="P843" s="32"/>
      <c r="Q843" s="32"/>
      <c r="R843" s="21">
        <v>1</v>
      </c>
      <c r="S843" s="21">
        <f t="shared" si="57"/>
        <v>0</v>
      </c>
      <c r="T843" s="29"/>
      <c r="U843" s="29"/>
      <c r="V843" s="30">
        <f>COUNTIFS(Maturation!$E$3:$E$280, Density!G843, Maturation!$B$3:$B$280, Density!C843, Maturation!$C$3:$C$280, Density!D843, Maturation!$D$3:$D$280, "male")</f>
        <v>0</v>
      </c>
      <c r="W843" s="30">
        <f>COUNTIFS(Maturation!$E$3:$E$280, Density!G843, Maturation!$B$3:$B$280, Density!C843, Maturation!$C$3:$C$280, Density!D843, Maturation!$D$3:$D$280, "female")</f>
        <v>0</v>
      </c>
      <c r="X843" s="30">
        <f t="shared" si="59"/>
        <v>0</v>
      </c>
      <c r="Y843" s="30">
        <f t="shared" si="58"/>
        <v>7</v>
      </c>
      <c r="Z843" s="33">
        <f>(Y843/$R$555)*100</f>
        <v>87.5</v>
      </c>
    </row>
    <row r="844" spans="3:26" ht="15" customHeight="1" x14ac:dyDescent="0.25">
      <c r="C844" s="19" t="s">
        <v>18</v>
      </c>
      <c r="D844" s="20">
        <v>2</v>
      </c>
      <c r="E844" s="48">
        <v>24</v>
      </c>
      <c r="F844" s="48">
        <f t="shared" si="60"/>
        <v>38</v>
      </c>
      <c r="G844" s="22">
        <v>45227</v>
      </c>
      <c r="H844" s="21"/>
      <c r="I844" s="33"/>
      <c r="J844" s="33"/>
      <c r="K844" s="21"/>
      <c r="L844" s="21"/>
      <c r="M844" s="21"/>
      <c r="N844" s="32"/>
      <c r="O844" s="32"/>
      <c r="P844" s="32"/>
      <c r="Q844" s="32"/>
      <c r="R844" s="21">
        <v>1</v>
      </c>
      <c r="S844" s="21">
        <f t="shared" si="57"/>
        <v>0</v>
      </c>
      <c r="T844" s="29"/>
      <c r="U844" s="29"/>
      <c r="V844" s="30">
        <f>COUNTIFS(Maturation!$E$3:$E$280, Density!G844, Maturation!$B$3:$B$280, Density!C844, Maturation!$C$3:$C$280, Density!D844, Maturation!$D$3:$D$280, "male")</f>
        <v>1</v>
      </c>
      <c r="W844" s="30">
        <f>COUNTIFS(Maturation!$E$3:$E$280, Density!G844, Maturation!$B$3:$B$280, Density!C844, Maturation!$C$3:$C$280, Density!D844, Maturation!$D$3:$D$280, "female")</f>
        <v>0</v>
      </c>
      <c r="X844" s="30">
        <f t="shared" si="59"/>
        <v>1</v>
      </c>
      <c r="Y844" s="30">
        <f t="shared" si="58"/>
        <v>7</v>
      </c>
      <c r="Z844" s="33">
        <f>(Y844/$R$556)*100</f>
        <v>87.5</v>
      </c>
    </row>
    <row r="845" spans="3:26" ht="15" customHeight="1" x14ac:dyDescent="0.25">
      <c r="C845" s="19" t="s">
        <v>18</v>
      </c>
      <c r="D845" s="20">
        <v>3</v>
      </c>
      <c r="E845" s="48">
        <v>24</v>
      </c>
      <c r="F845" s="48">
        <f t="shared" si="60"/>
        <v>38</v>
      </c>
      <c r="G845" s="22">
        <v>45227</v>
      </c>
      <c r="H845" s="30"/>
      <c r="I845" s="33"/>
      <c r="J845" s="33"/>
      <c r="K845" s="21"/>
      <c r="L845" s="30"/>
      <c r="M845" s="30"/>
      <c r="N845" s="33"/>
      <c r="O845" s="33"/>
      <c r="P845" s="33"/>
      <c r="Q845" s="33"/>
      <c r="R845" s="30">
        <v>3</v>
      </c>
      <c r="S845" s="30">
        <f t="shared" si="57"/>
        <v>0</v>
      </c>
      <c r="T845" s="29"/>
      <c r="U845" s="29"/>
      <c r="V845" s="30">
        <f>COUNTIFS(Maturation!$E$3:$E$280, Density!G845, Maturation!$B$3:$B$280, Density!C845, Maturation!$C$3:$C$280, Density!D845, Maturation!$D$3:$D$280, "male")</f>
        <v>1</v>
      </c>
      <c r="W845" s="30">
        <f>COUNTIFS(Maturation!$E$3:$E$280, Density!G845, Maturation!$B$3:$B$280, Density!C845, Maturation!$C$3:$C$280, Density!D845, Maturation!$D$3:$D$280, "female")</f>
        <v>0</v>
      </c>
      <c r="X845" s="30">
        <f t="shared" si="59"/>
        <v>1</v>
      </c>
      <c r="Y845" s="30">
        <f t="shared" si="58"/>
        <v>9</v>
      </c>
      <c r="Z845" s="33">
        <f>(Y845/$R$557)*100</f>
        <v>75</v>
      </c>
    </row>
    <row r="846" spans="3:26" ht="15" customHeight="1" x14ac:dyDescent="0.25">
      <c r="C846" s="19" t="s">
        <v>18</v>
      </c>
      <c r="D846" s="20">
        <v>4</v>
      </c>
      <c r="E846" s="48">
        <v>24</v>
      </c>
      <c r="F846" s="48">
        <f t="shared" si="60"/>
        <v>38</v>
      </c>
      <c r="G846" s="22">
        <v>45227</v>
      </c>
      <c r="H846" s="30"/>
      <c r="I846" s="33"/>
      <c r="J846" s="33"/>
      <c r="K846" s="21"/>
      <c r="L846" s="30"/>
      <c r="M846" s="30"/>
      <c r="N846" s="33"/>
      <c r="O846" s="33"/>
      <c r="P846" s="33"/>
      <c r="Q846" s="33"/>
      <c r="R846" s="30">
        <v>3</v>
      </c>
      <c r="S846" s="30">
        <f t="shared" si="57"/>
        <v>0</v>
      </c>
      <c r="T846" s="29"/>
      <c r="U846" s="29"/>
      <c r="V846" s="30">
        <f>COUNTIFS(Maturation!$E$3:$E$280, Density!G846, Maturation!$B$3:$B$280, Density!C846, Maturation!$C$3:$C$280, Density!D846, Maturation!$D$3:$D$280, "male")</f>
        <v>0</v>
      </c>
      <c r="W846" s="30">
        <f>COUNTIFS(Maturation!$E$3:$E$280, Density!G846, Maturation!$B$3:$B$280, Density!C846, Maturation!$C$3:$C$280, Density!D846, Maturation!$D$3:$D$280, "female")</f>
        <v>1</v>
      </c>
      <c r="X846" s="30">
        <f t="shared" si="59"/>
        <v>1</v>
      </c>
      <c r="Y846" s="30">
        <f t="shared" si="58"/>
        <v>8</v>
      </c>
      <c r="Z846" s="33">
        <f>(Y846/$R$558)*100</f>
        <v>72.727272727272734</v>
      </c>
    </row>
    <row r="847" spans="3:26" ht="15" customHeight="1" x14ac:dyDescent="0.25">
      <c r="C847" s="19" t="s">
        <v>18</v>
      </c>
      <c r="D847" s="20">
        <v>5</v>
      </c>
      <c r="E847" s="48">
        <v>24</v>
      </c>
      <c r="F847" s="48">
        <f t="shared" si="60"/>
        <v>38</v>
      </c>
      <c r="G847" s="22">
        <v>45227</v>
      </c>
      <c r="H847" s="30"/>
      <c r="I847" s="33"/>
      <c r="J847" s="33"/>
      <c r="K847" s="21"/>
      <c r="L847" s="30"/>
      <c r="M847" s="30"/>
      <c r="N847" s="33"/>
      <c r="O847" s="33"/>
      <c r="P847" s="33"/>
      <c r="Q847" s="33"/>
      <c r="R847" s="30">
        <v>0</v>
      </c>
      <c r="S847" s="30">
        <f t="shared" si="57"/>
        <v>0</v>
      </c>
      <c r="T847" s="29"/>
      <c r="U847" s="29"/>
      <c r="V847" s="30">
        <f>COUNTIFS(Maturation!$E$3:$E$280, Density!G847, Maturation!$B$3:$B$280, Density!C847, Maturation!$C$3:$C$280, Density!D847, Maturation!$D$3:$D$280, "male")</f>
        <v>0</v>
      </c>
      <c r="W847" s="30">
        <f>COUNTIFS(Maturation!$E$3:$E$280, Density!G847, Maturation!$B$3:$B$280, Density!C847, Maturation!$C$3:$C$280, Density!D847, Maturation!$D$3:$D$280, "female")</f>
        <v>0</v>
      </c>
      <c r="X847" s="30">
        <f t="shared" si="59"/>
        <v>0</v>
      </c>
      <c r="Y847" s="30">
        <f t="shared" si="58"/>
        <v>10</v>
      </c>
      <c r="Z847" s="33">
        <f>(Y847/$R$559)*100</f>
        <v>90.909090909090907</v>
      </c>
    </row>
    <row r="848" spans="3:26" ht="15" customHeight="1" x14ac:dyDescent="0.25">
      <c r="C848" s="19" t="s">
        <v>20</v>
      </c>
      <c r="D848" s="20">
        <v>1</v>
      </c>
      <c r="E848" s="48">
        <v>24</v>
      </c>
      <c r="F848" s="48">
        <f t="shared" si="60"/>
        <v>38</v>
      </c>
      <c r="G848" s="22">
        <v>45227</v>
      </c>
      <c r="H848" s="30"/>
      <c r="I848" s="33"/>
      <c r="J848" s="33"/>
      <c r="K848" s="21"/>
      <c r="L848" s="30"/>
      <c r="M848" s="30"/>
      <c r="N848" s="33"/>
      <c r="O848" s="33"/>
      <c r="P848" s="33"/>
      <c r="Q848" s="33"/>
      <c r="R848" s="30">
        <v>2</v>
      </c>
      <c r="S848" s="30">
        <f t="shared" si="57"/>
        <v>0</v>
      </c>
      <c r="T848" s="29"/>
      <c r="U848" s="29"/>
      <c r="V848" s="30">
        <f>COUNTIFS(Maturation!$E$3:$E$280, Density!G848, Maturation!$B$3:$B$280, Density!C848, Maturation!$C$3:$C$280, Density!D848, Maturation!$D$3:$D$280, "male")</f>
        <v>0</v>
      </c>
      <c r="W848" s="30">
        <f>COUNTIFS(Maturation!$E$3:$E$280, Density!G848, Maturation!$B$3:$B$280, Density!C848, Maturation!$C$3:$C$280, Density!D848, Maturation!$D$3:$D$280, "female")</f>
        <v>1</v>
      </c>
      <c r="X848" s="30">
        <f t="shared" si="59"/>
        <v>1</v>
      </c>
      <c r="Y848" s="30">
        <f t="shared" si="58"/>
        <v>9</v>
      </c>
      <c r="Z848" s="33">
        <f>(Y848/$R$560)*100</f>
        <v>81.818181818181827</v>
      </c>
    </row>
    <row r="849" spans="3:26" ht="15" customHeight="1" x14ac:dyDescent="0.25">
      <c r="C849" s="19" t="s">
        <v>20</v>
      </c>
      <c r="D849" s="20">
        <v>2</v>
      </c>
      <c r="E849" s="48">
        <v>24</v>
      </c>
      <c r="F849" s="48">
        <f t="shared" si="60"/>
        <v>38</v>
      </c>
      <c r="G849" s="22">
        <v>45227</v>
      </c>
      <c r="H849" s="30"/>
      <c r="I849" s="33"/>
      <c r="J849" s="33"/>
      <c r="K849" s="21"/>
      <c r="L849" s="30"/>
      <c r="M849" s="30"/>
      <c r="N849" s="33"/>
      <c r="O849" s="33"/>
      <c r="P849" s="33"/>
      <c r="Q849" s="33"/>
      <c r="R849" s="30">
        <v>6</v>
      </c>
      <c r="S849" s="30">
        <f t="shared" si="57"/>
        <v>0</v>
      </c>
      <c r="T849" s="29"/>
      <c r="U849" s="29"/>
      <c r="V849" s="30">
        <f>COUNTIFS(Maturation!$E$3:$E$280, Density!G849, Maturation!$B$3:$B$280, Density!C849, Maturation!$C$3:$C$280, Density!D849, Maturation!$D$3:$D$280, "male")</f>
        <v>0</v>
      </c>
      <c r="W849" s="30">
        <f>COUNTIFS(Maturation!$E$3:$E$280, Density!G849, Maturation!$B$3:$B$280, Density!C849, Maturation!$C$3:$C$280, Density!D849, Maturation!$D$3:$D$280, "female")</f>
        <v>2</v>
      </c>
      <c r="X849" s="30">
        <f t="shared" si="59"/>
        <v>2</v>
      </c>
      <c r="Y849" s="30">
        <f t="shared" si="58"/>
        <v>12</v>
      </c>
      <c r="Z849" s="33">
        <f>(Y849/$R$561)*100</f>
        <v>63.157894736842103</v>
      </c>
    </row>
    <row r="850" spans="3:26" ht="15" customHeight="1" x14ac:dyDescent="0.25">
      <c r="C850" s="19" t="s">
        <v>20</v>
      </c>
      <c r="D850" s="20">
        <v>3</v>
      </c>
      <c r="E850" s="48">
        <v>24</v>
      </c>
      <c r="F850" s="48">
        <f t="shared" si="60"/>
        <v>38</v>
      </c>
      <c r="G850" s="22">
        <v>45227</v>
      </c>
      <c r="H850" s="30"/>
      <c r="I850" s="33"/>
      <c r="J850" s="33"/>
      <c r="K850" s="21"/>
      <c r="L850" s="30"/>
      <c r="M850" s="30"/>
      <c r="N850" s="33"/>
      <c r="O850" s="33"/>
      <c r="P850" s="33"/>
      <c r="Q850" s="33"/>
      <c r="R850" s="30">
        <v>2</v>
      </c>
      <c r="S850" s="30">
        <f t="shared" si="57"/>
        <v>0</v>
      </c>
      <c r="T850" s="29"/>
      <c r="U850" s="29"/>
      <c r="V850" s="30">
        <f>COUNTIFS(Maturation!$E$3:$E$280, Density!G850, Maturation!$B$3:$B$280, Density!C850, Maturation!$C$3:$C$280, Density!D850, Maturation!$D$3:$D$280, "male")</f>
        <v>0</v>
      </c>
      <c r="W850" s="30">
        <f>COUNTIFS(Maturation!$E$3:$E$280, Density!G850, Maturation!$B$3:$B$280, Density!C850, Maturation!$C$3:$C$280, Density!D850, Maturation!$D$3:$D$280, "female")</f>
        <v>0</v>
      </c>
      <c r="X850" s="30">
        <f t="shared" si="59"/>
        <v>0</v>
      </c>
      <c r="Y850" s="30">
        <f t="shared" si="58"/>
        <v>11</v>
      </c>
      <c r="Z850" s="33">
        <f>(Y850/$R$562)*100</f>
        <v>78.571428571428569</v>
      </c>
    </row>
    <row r="851" spans="3:26" ht="15" customHeight="1" x14ac:dyDescent="0.25">
      <c r="C851" s="23" t="s">
        <v>24</v>
      </c>
      <c r="D851" s="24">
        <v>1</v>
      </c>
      <c r="E851" s="47">
        <v>24</v>
      </c>
      <c r="F851" s="47">
        <f t="shared" si="60"/>
        <v>38</v>
      </c>
      <c r="G851" s="26">
        <v>45227</v>
      </c>
      <c r="H851" s="27"/>
      <c r="I851" s="34"/>
      <c r="J851" s="34"/>
      <c r="K851" s="27"/>
      <c r="L851" s="27"/>
      <c r="M851" s="27"/>
      <c r="N851" s="34"/>
      <c r="O851" s="34"/>
      <c r="P851" s="34"/>
      <c r="Q851" s="34"/>
      <c r="R851" s="27">
        <v>0</v>
      </c>
      <c r="S851" s="27">
        <f t="shared" si="57"/>
        <v>0</v>
      </c>
      <c r="T851" s="28"/>
      <c r="U851" s="28"/>
      <c r="V851" s="27">
        <f>COUNTIFS(Maturation!$E$3:$E$280, Density!G851, Maturation!$B$3:$B$280, Density!C851, Maturation!$C$3:$C$280, Density!D851, Maturation!$D$3:$D$280, "male")</f>
        <v>0</v>
      </c>
      <c r="W851" s="27">
        <f>COUNTIFS(Maturation!$E$3:$E$280, Density!G851, Maturation!$B$3:$B$280, Density!C851, Maturation!$C$3:$C$280, Density!D851, Maturation!$D$3:$D$280, "female")</f>
        <v>0</v>
      </c>
      <c r="X851" s="27">
        <f t="shared" si="59"/>
        <v>0</v>
      </c>
      <c r="Y851" s="27">
        <f t="shared" si="58"/>
        <v>5</v>
      </c>
      <c r="Z851" s="34">
        <f>(Y851/$R$563)*100</f>
        <v>83.333333333333343</v>
      </c>
    </row>
    <row r="852" spans="3:26" ht="15" customHeight="1" x14ac:dyDescent="0.25">
      <c r="C852" s="15" t="s">
        <v>24</v>
      </c>
      <c r="D852" s="5">
        <v>2</v>
      </c>
      <c r="E852" s="49">
        <v>24</v>
      </c>
      <c r="F852" s="49">
        <f t="shared" si="60"/>
        <v>38</v>
      </c>
      <c r="G852" s="16">
        <v>45227</v>
      </c>
      <c r="H852" s="8"/>
      <c r="I852" s="35"/>
      <c r="J852" s="35"/>
      <c r="K852" s="6"/>
      <c r="L852" s="8"/>
      <c r="M852" s="8"/>
      <c r="N852" s="35"/>
      <c r="O852" s="35"/>
      <c r="P852" s="35"/>
      <c r="Q852" s="35"/>
      <c r="R852" s="8">
        <v>0</v>
      </c>
      <c r="S852" s="8">
        <f t="shared" si="57"/>
        <v>0</v>
      </c>
      <c r="T852" s="7"/>
      <c r="U852" s="7"/>
      <c r="V852" s="8">
        <f>COUNTIFS(Maturation!$E$3:$E$280, Density!G852, Maturation!$B$3:$B$280, Density!C852, Maturation!$C$3:$C$280, Density!D852, Maturation!$D$3:$D$280, "male")</f>
        <v>0</v>
      </c>
      <c r="W852" s="8">
        <f>COUNTIFS(Maturation!$E$3:$E$280, Density!G852, Maturation!$B$3:$B$280, Density!C852, Maturation!$C$3:$C$280, Density!D852, Maturation!$D$3:$D$280, "female")</f>
        <v>0</v>
      </c>
      <c r="X852" s="8">
        <f t="shared" si="59"/>
        <v>0</v>
      </c>
      <c r="Y852" s="8">
        <f t="shared" si="58"/>
        <v>7</v>
      </c>
      <c r="Z852" s="35">
        <f>(Y852/$R$564)*100</f>
        <v>100</v>
      </c>
    </row>
    <row r="853" spans="3:26" ht="15" customHeight="1" x14ac:dyDescent="0.25">
      <c r="C853" s="15" t="s">
        <v>24</v>
      </c>
      <c r="D853" s="5">
        <v>3</v>
      </c>
      <c r="E853" s="49">
        <v>24</v>
      </c>
      <c r="F853" s="49">
        <f t="shared" si="60"/>
        <v>38</v>
      </c>
      <c r="G853" s="16">
        <v>45227</v>
      </c>
      <c r="H853" s="8"/>
      <c r="I853" s="35"/>
      <c r="J853" s="35"/>
      <c r="K853" s="6"/>
      <c r="L853" s="8"/>
      <c r="M853" s="8"/>
      <c r="N853" s="35"/>
      <c r="O853" s="35"/>
      <c r="P853" s="35"/>
      <c r="Q853" s="35"/>
      <c r="R853" s="8">
        <v>0</v>
      </c>
      <c r="S853" s="8">
        <f t="shared" si="57"/>
        <v>0</v>
      </c>
      <c r="T853" s="7"/>
      <c r="U853" s="7"/>
      <c r="V853" s="8">
        <f>COUNTIFS(Maturation!$E$3:$E$280, Density!G853, Maturation!$B$3:$B$280, Density!C853, Maturation!$C$3:$C$280, Density!D853, Maturation!$D$3:$D$280, "male")</f>
        <v>0</v>
      </c>
      <c r="W853" s="8">
        <f>COUNTIFS(Maturation!$E$3:$E$280, Density!G853, Maturation!$B$3:$B$280, Density!C853, Maturation!$C$3:$C$280, Density!D853, Maturation!$D$3:$D$280, "female")</f>
        <v>0</v>
      </c>
      <c r="X853" s="8">
        <f t="shared" si="59"/>
        <v>0</v>
      </c>
      <c r="Y853" s="8">
        <f t="shared" si="58"/>
        <v>5</v>
      </c>
      <c r="Z853" s="35">
        <f>(Y853/$R$565)*100</f>
        <v>100</v>
      </c>
    </row>
    <row r="854" spans="3:26" ht="15" customHeight="1" x14ac:dyDescent="0.25">
      <c r="C854" s="15" t="s">
        <v>24</v>
      </c>
      <c r="D854" s="5">
        <v>4</v>
      </c>
      <c r="E854" s="49">
        <v>24</v>
      </c>
      <c r="F854" s="49">
        <f t="shared" si="60"/>
        <v>38</v>
      </c>
      <c r="G854" s="16">
        <v>45227</v>
      </c>
      <c r="H854" s="8"/>
      <c r="I854" s="35"/>
      <c r="J854" s="35"/>
      <c r="K854" s="6"/>
      <c r="L854" s="8"/>
      <c r="M854" s="8"/>
      <c r="N854" s="35"/>
      <c r="O854" s="35"/>
      <c r="P854" s="35"/>
      <c r="Q854" s="35"/>
      <c r="R854" s="8">
        <v>0</v>
      </c>
      <c r="S854" s="8">
        <f t="shared" si="57"/>
        <v>0</v>
      </c>
      <c r="T854" s="7"/>
      <c r="U854" s="7"/>
      <c r="V854" s="8">
        <f>COUNTIFS(Maturation!$E$3:$E$280, Density!G854, Maturation!$B$3:$B$280, Density!C854, Maturation!$C$3:$C$280, Density!D854, Maturation!$D$3:$D$280, "male")</f>
        <v>0</v>
      </c>
      <c r="W854" s="8">
        <f>COUNTIFS(Maturation!$E$3:$E$280, Density!G854, Maturation!$B$3:$B$280, Density!C854, Maturation!$C$3:$C$280, Density!D854, Maturation!$D$3:$D$280, "female")</f>
        <v>0</v>
      </c>
      <c r="X854" s="8">
        <f t="shared" si="59"/>
        <v>0</v>
      </c>
      <c r="Y854" s="8">
        <f t="shared" si="58"/>
        <v>4</v>
      </c>
      <c r="Z854" s="35">
        <f>(Y854/$R$566)*100</f>
        <v>100</v>
      </c>
    </row>
    <row r="855" spans="3:26" ht="15" customHeight="1" x14ac:dyDescent="0.25">
      <c r="C855" s="15" t="s">
        <v>24</v>
      </c>
      <c r="D855" s="5">
        <v>5</v>
      </c>
      <c r="E855" s="49">
        <v>24</v>
      </c>
      <c r="F855" s="49">
        <f t="shared" si="60"/>
        <v>38</v>
      </c>
      <c r="G855" s="16">
        <v>45227</v>
      </c>
      <c r="H855" s="8"/>
      <c r="I855" s="35"/>
      <c r="J855" s="35"/>
      <c r="K855" s="6"/>
      <c r="L855" s="8"/>
      <c r="M855" s="8"/>
      <c r="N855" s="35"/>
      <c r="O855" s="35"/>
      <c r="P855" s="35"/>
      <c r="Q855" s="35"/>
      <c r="R855" s="8">
        <v>0</v>
      </c>
      <c r="S855" s="8">
        <f t="shared" si="57"/>
        <v>0</v>
      </c>
      <c r="T855" s="7"/>
      <c r="U855" s="7"/>
      <c r="V855" s="8">
        <f>COUNTIFS(Maturation!$E$3:$E$280, Density!G855, Maturation!$B$3:$B$280, Density!C855, Maturation!$C$3:$C$280, Density!D855, Maturation!$D$3:$D$280, "male")</f>
        <v>0</v>
      </c>
      <c r="W855" s="8">
        <f>COUNTIFS(Maturation!$E$3:$E$280, Density!G855, Maturation!$B$3:$B$280, Density!C855, Maturation!$C$3:$C$280, Density!D855, Maturation!$D$3:$D$280, "female")</f>
        <v>0</v>
      </c>
      <c r="X855" s="8">
        <f t="shared" si="59"/>
        <v>0</v>
      </c>
      <c r="Y855" s="8">
        <f t="shared" si="58"/>
        <v>4</v>
      </c>
      <c r="Z855" s="35">
        <f>(Y855/$R$567)*100</f>
        <v>100</v>
      </c>
    </row>
    <row r="856" spans="3:26" ht="15" customHeight="1" x14ac:dyDescent="0.25">
      <c r="C856" s="15" t="s">
        <v>24</v>
      </c>
      <c r="D856" s="5">
        <v>6</v>
      </c>
      <c r="E856" s="49">
        <v>24</v>
      </c>
      <c r="F856" s="49">
        <f t="shared" si="60"/>
        <v>38</v>
      </c>
      <c r="G856" s="16">
        <v>45227</v>
      </c>
      <c r="H856" s="8"/>
      <c r="I856" s="35"/>
      <c r="J856" s="35"/>
      <c r="K856" s="6"/>
      <c r="L856" s="8"/>
      <c r="M856" s="8"/>
      <c r="N856" s="35"/>
      <c r="O856" s="35"/>
      <c r="P856" s="35"/>
      <c r="Q856" s="35"/>
      <c r="R856" s="8">
        <v>0</v>
      </c>
      <c r="S856" s="8">
        <f t="shared" si="57"/>
        <v>0</v>
      </c>
      <c r="T856" s="7"/>
      <c r="U856" s="7"/>
      <c r="V856" s="8">
        <f>COUNTIFS(Maturation!$E$3:$E$280, Density!G856, Maturation!$B$3:$B$280, Density!C856, Maturation!$C$3:$C$280, Density!D856, Maturation!$D$3:$D$280, "male")</f>
        <v>0</v>
      </c>
      <c r="W856" s="8">
        <f>COUNTIFS(Maturation!$E$3:$E$280, Density!G856, Maturation!$B$3:$B$280, Density!C856, Maturation!$C$3:$C$280, Density!D856, Maturation!$D$3:$D$280, "female")</f>
        <v>0</v>
      </c>
      <c r="X856" s="8">
        <f t="shared" si="59"/>
        <v>0</v>
      </c>
      <c r="Y856" s="8">
        <f t="shared" si="58"/>
        <v>5</v>
      </c>
      <c r="Z856" s="35">
        <f>(Y856/$R$568)*100</f>
        <v>100</v>
      </c>
    </row>
    <row r="857" spans="3:26" ht="15" customHeight="1" x14ac:dyDescent="0.25">
      <c r="C857" s="15" t="s">
        <v>24</v>
      </c>
      <c r="D857" s="5">
        <v>7</v>
      </c>
      <c r="E857" s="49">
        <v>24</v>
      </c>
      <c r="F857" s="49">
        <f t="shared" si="60"/>
        <v>38</v>
      </c>
      <c r="G857" s="16">
        <v>45227</v>
      </c>
      <c r="H857" s="8"/>
      <c r="I857" s="35"/>
      <c r="J857" s="35"/>
      <c r="K857" s="6"/>
      <c r="L857" s="8"/>
      <c r="M857" s="8"/>
      <c r="N857" s="35"/>
      <c r="O857" s="35"/>
      <c r="P857" s="35"/>
      <c r="Q857" s="35"/>
      <c r="R857" s="8">
        <v>0</v>
      </c>
      <c r="S857" s="8">
        <f t="shared" si="57"/>
        <v>0</v>
      </c>
      <c r="T857" s="7"/>
      <c r="U857" s="7"/>
      <c r="V857" s="8">
        <f>COUNTIFS(Maturation!$E$3:$E$280, Density!G857, Maturation!$B$3:$B$280, Density!C857, Maturation!$C$3:$C$280, Density!D857, Maturation!$D$3:$D$280, "male")</f>
        <v>0</v>
      </c>
      <c r="W857" s="8">
        <f>COUNTIFS(Maturation!$E$3:$E$280, Density!G857, Maturation!$B$3:$B$280, Density!C857, Maturation!$C$3:$C$280, Density!D857, Maturation!$D$3:$D$280, "female")</f>
        <v>0</v>
      </c>
      <c r="X857" s="8">
        <f t="shared" si="59"/>
        <v>0</v>
      </c>
      <c r="Y857" s="8">
        <f t="shared" si="58"/>
        <v>7</v>
      </c>
      <c r="Z857" s="35">
        <f>(Y857/$R$569)*100</f>
        <v>87.5</v>
      </c>
    </row>
    <row r="858" spans="3:26" ht="15" customHeight="1" x14ac:dyDescent="0.25">
      <c r="C858" s="15" t="s">
        <v>24</v>
      </c>
      <c r="D858" s="5">
        <v>8</v>
      </c>
      <c r="E858" s="49">
        <v>24</v>
      </c>
      <c r="F858" s="49">
        <f t="shared" si="60"/>
        <v>38</v>
      </c>
      <c r="G858" s="16">
        <v>45227</v>
      </c>
      <c r="H858" s="8"/>
      <c r="I858" s="35"/>
      <c r="J858" s="35"/>
      <c r="K858" s="6"/>
      <c r="L858" s="8"/>
      <c r="M858" s="8"/>
      <c r="N858" s="35"/>
      <c r="O858" s="35"/>
      <c r="P858" s="35"/>
      <c r="Q858" s="35"/>
      <c r="R858" s="8">
        <v>1</v>
      </c>
      <c r="S858" s="8">
        <f t="shared" si="57"/>
        <v>0</v>
      </c>
      <c r="T858" s="7"/>
      <c r="U858" s="7"/>
      <c r="V858" s="8">
        <f>COUNTIFS(Maturation!$E$3:$E$280, Density!G858, Maturation!$B$3:$B$280, Density!C858, Maturation!$C$3:$C$280, Density!D858, Maturation!$D$3:$D$280, "male")</f>
        <v>0</v>
      </c>
      <c r="W858" s="8">
        <f>COUNTIFS(Maturation!$E$3:$E$280, Density!G858, Maturation!$B$3:$B$280, Density!C858, Maturation!$C$3:$C$280, Density!D858, Maturation!$D$3:$D$280, "female")</f>
        <v>0</v>
      </c>
      <c r="X858" s="8">
        <f t="shared" si="59"/>
        <v>0</v>
      </c>
      <c r="Y858" s="8">
        <f t="shared" si="58"/>
        <v>5</v>
      </c>
      <c r="Z858" s="35">
        <f>(Y858/$R$570)*100</f>
        <v>83.333333333333343</v>
      </c>
    </row>
    <row r="859" spans="3:26" ht="15" customHeight="1" x14ac:dyDescent="0.25">
      <c r="C859" s="15" t="s">
        <v>24</v>
      </c>
      <c r="D859" s="5">
        <v>9</v>
      </c>
      <c r="E859" s="49">
        <v>24</v>
      </c>
      <c r="F859" s="49">
        <f t="shared" si="60"/>
        <v>38</v>
      </c>
      <c r="G859" s="16">
        <v>45227</v>
      </c>
      <c r="H859" s="8"/>
      <c r="I859" s="35"/>
      <c r="J859" s="35"/>
      <c r="K859" s="6"/>
      <c r="L859" s="8"/>
      <c r="M859" s="8"/>
      <c r="N859" s="35"/>
      <c r="O859" s="35"/>
      <c r="P859" s="35"/>
      <c r="Q859" s="35"/>
      <c r="R859" s="8">
        <v>0</v>
      </c>
      <c r="S859" s="8">
        <f t="shared" si="57"/>
        <v>0</v>
      </c>
      <c r="T859" s="7"/>
      <c r="U859" s="7"/>
      <c r="V859" s="8">
        <f>COUNTIFS(Maturation!$E$3:$E$280, Density!G859, Maturation!$B$3:$B$280, Density!C859, Maturation!$C$3:$C$280, Density!D859, Maturation!$D$3:$D$280, "male")</f>
        <v>0</v>
      </c>
      <c r="W859" s="8">
        <f>COUNTIFS(Maturation!$E$3:$E$280, Density!G859, Maturation!$B$3:$B$280, Density!C859, Maturation!$C$3:$C$280, Density!D859, Maturation!$D$3:$D$280, "female")</f>
        <v>0</v>
      </c>
      <c r="X859" s="8">
        <f t="shared" si="59"/>
        <v>0</v>
      </c>
      <c r="Y859" s="8">
        <f t="shared" si="58"/>
        <v>6</v>
      </c>
      <c r="Z859" s="35">
        <f>(Y859/$R$571)*100</f>
        <v>100</v>
      </c>
    </row>
    <row r="860" spans="3:26" ht="15" customHeight="1" x14ac:dyDescent="0.25">
      <c r="C860" s="15" t="s">
        <v>24</v>
      </c>
      <c r="D860" s="5">
        <v>10</v>
      </c>
      <c r="E860" s="49">
        <v>24</v>
      </c>
      <c r="F860" s="49">
        <f t="shared" si="60"/>
        <v>38</v>
      </c>
      <c r="G860" s="16">
        <v>45227</v>
      </c>
      <c r="H860" s="8"/>
      <c r="I860" s="35"/>
      <c r="J860" s="35"/>
      <c r="K860" s="6"/>
      <c r="L860" s="8"/>
      <c r="M860" s="8"/>
      <c r="N860" s="35"/>
      <c r="O860" s="35"/>
      <c r="P860" s="35"/>
      <c r="Q860" s="35"/>
      <c r="R860" s="8">
        <v>0</v>
      </c>
      <c r="S860" s="8">
        <f t="shared" si="57"/>
        <v>0</v>
      </c>
      <c r="T860" s="7"/>
      <c r="U860" s="7"/>
      <c r="V860" s="8">
        <f>COUNTIFS(Maturation!$E$3:$E$280, Density!G860, Maturation!$B$3:$B$280, Density!C860, Maturation!$C$3:$C$280, Density!D860, Maturation!$D$3:$D$280, "male")</f>
        <v>0</v>
      </c>
      <c r="W860" s="8">
        <f>COUNTIFS(Maturation!$E$3:$E$280, Density!G860, Maturation!$B$3:$B$280, Density!C860, Maturation!$C$3:$C$280, Density!D860, Maturation!$D$3:$D$280, "female")</f>
        <v>0</v>
      </c>
      <c r="X860" s="8">
        <f t="shared" si="59"/>
        <v>0</v>
      </c>
      <c r="Y860" s="8">
        <f t="shared" si="58"/>
        <v>6</v>
      </c>
      <c r="Z860" s="35">
        <f>(Y860/$R$572)*100</f>
        <v>85.714285714285708</v>
      </c>
    </row>
    <row r="861" spans="3:26" ht="15" customHeight="1" x14ac:dyDescent="0.25">
      <c r="C861" s="15" t="s">
        <v>25</v>
      </c>
      <c r="D861" s="5">
        <v>1</v>
      </c>
      <c r="E861" s="49">
        <v>24</v>
      </c>
      <c r="F861" s="49">
        <f t="shared" si="60"/>
        <v>38</v>
      </c>
      <c r="G861" s="16">
        <v>45227</v>
      </c>
      <c r="H861" s="8"/>
      <c r="I861" s="35"/>
      <c r="J861" s="35"/>
      <c r="K861" s="6"/>
      <c r="L861" s="6"/>
      <c r="M861" s="8"/>
      <c r="N861" s="35"/>
      <c r="O861" s="35"/>
      <c r="P861" s="35"/>
      <c r="Q861" s="35"/>
      <c r="R861" s="8">
        <v>0</v>
      </c>
      <c r="S861" s="8">
        <f t="shared" si="57"/>
        <v>0</v>
      </c>
      <c r="T861" s="7"/>
      <c r="U861" s="7"/>
      <c r="V861" s="8">
        <f>COUNTIFS(Maturation!$E$3:$E$280, Density!G861, Maturation!$B$3:$B$280, Density!C861, Maturation!$C$3:$C$280, Density!D861, Maturation!$D$3:$D$280, "male")</f>
        <v>0</v>
      </c>
      <c r="W861" s="8">
        <f>COUNTIFS(Maturation!$E$3:$E$280, Density!G861, Maturation!$B$3:$B$280, Density!C861, Maturation!$C$3:$C$280, Density!D861, Maturation!$D$3:$D$280, "female")</f>
        <v>0</v>
      </c>
      <c r="X861" s="8">
        <f t="shared" si="59"/>
        <v>0</v>
      </c>
      <c r="Y861" s="8">
        <f t="shared" si="58"/>
        <v>8</v>
      </c>
      <c r="Z861" s="35">
        <f>(Y861/$R$573)*100</f>
        <v>100</v>
      </c>
    </row>
    <row r="862" spans="3:26" ht="15" customHeight="1" x14ac:dyDescent="0.25">
      <c r="C862" s="15" t="s">
        <v>25</v>
      </c>
      <c r="D862" s="5">
        <v>2</v>
      </c>
      <c r="E862" s="49">
        <v>24</v>
      </c>
      <c r="F862" s="49">
        <f t="shared" si="60"/>
        <v>38</v>
      </c>
      <c r="G862" s="16">
        <v>45227</v>
      </c>
      <c r="H862" s="8"/>
      <c r="I862" s="35"/>
      <c r="J862" s="35"/>
      <c r="K862" s="6"/>
      <c r="L862" s="8"/>
      <c r="M862" s="8"/>
      <c r="N862" s="35"/>
      <c r="O862" s="35"/>
      <c r="P862" s="35"/>
      <c r="Q862" s="35"/>
      <c r="R862" s="8">
        <v>1</v>
      </c>
      <c r="S862" s="8">
        <f t="shared" si="57"/>
        <v>0</v>
      </c>
      <c r="T862" s="7"/>
      <c r="U862" s="7"/>
      <c r="V862" s="8">
        <f>COUNTIFS(Maturation!$E$3:$E$280, Density!G862, Maturation!$B$3:$B$280, Density!C862, Maturation!$C$3:$C$280, Density!D862, Maturation!$D$3:$D$280, "male")</f>
        <v>0</v>
      </c>
      <c r="W862" s="8">
        <f>COUNTIFS(Maturation!$E$3:$E$280, Density!G862, Maturation!$B$3:$B$280, Density!C862, Maturation!$C$3:$C$280, Density!D862, Maturation!$D$3:$D$280, "female")</f>
        <v>1</v>
      </c>
      <c r="X862" s="8">
        <f t="shared" si="59"/>
        <v>1</v>
      </c>
      <c r="Y862" s="8">
        <f t="shared" si="58"/>
        <v>8</v>
      </c>
      <c r="Z862" s="35">
        <f>(Y862/$R$574)*100</f>
        <v>80</v>
      </c>
    </row>
    <row r="863" spans="3:26" ht="15" customHeight="1" x14ac:dyDescent="0.25">
      <c r="C863" s="15" t="s">
        <v>25</v>
      </c>
      <c r="D863" s="5">
        <v>3</v>
      </c>
      <c r="E863" s="49">
        <v>24</v>
      </c>
      <c r="F863" s="49">
        <f t="shared" si="60"/>
        <v>38</v>
      </c>
      <c r="G863" s="16">
        <v>45227</v>
      </c>
      <c r="H863" s="8"/>
      <c r="I863" s="35"/>
      <c r="J863" s="35"/>
      <c r="K863" s="6"/>
      <c r="L863" s="8"/>
      <c r="M863" s="8"/>
      <c r="N863" s="35"/>
      <c r="O863" s="35"/>
      <c r="P863" s="35"/>
      <c r="Q863" s="35"/>
      <c r="R863" s="8">
        <v>1</v>
      </c>
      <c r="S863" s="8">
        <f t="shared" si="57"/>
        <v>0</v>
      </c>
      <c r="T863" s="7"/>
      <c r="U863" s="7"/>
      <c r="V863" s="8">
        <f>COUNTIFS(Maturation!$E$3:$E$280, Density!G863, Maturation!$B$3:$B$280, Density!C863, Maturation!$C$3:$C$280, Density!D863, Maturation!$D$3:$D$280, "male")</f>
        <v>0</v>
      </c>
      <c r="W863" s="8">
        <f>COUNTIFS(Maturation!$E$3:$E$280, Density!G863, Maturation!$B$3:$B$280, Density!C863, Maturation!$C$3:$C$280, Density!D863, Maturation!$D$3:$D$280, "female")</f>
        <v>0</v>
      </c>
      <c r="X863" s="8">
        <f t="shared" si="59"/>
        <v>0</v>
      </c>
      <c r="Y863" s="8">
        <f t="shared" si="58"/>
        <v>8</v>
      </c>
      <c r="Z863" s="35">
        <f>(Y863/$R$575)*100</f>
        <v>88.888888888888886</v>
      </c>
    </row>
    <row r="864" spans="3:26" ht="15" customHeight="1" x14ac:dyDescent="0.25">
      <c r="C864" s="15" t="s">
        <v>25</v>
      </c>
      <c r="D864" s="5">
        <v>4</v>
      </c>
      <c r="E864" s="49">
        <v>24</v>
      </c>
      <c r="F864" s="49">
        <f t="shared" si="60"/>
        <v>38</v>
      </c>
      <c r="G864" s="16">
        <v>45227</v>
      </c>
      <c r="H864" s="8"/>
      <c r="I864" s="35"/>
      <c r="J864" s="35"/>
      <c r="K864" s="6"/>
      <c r="L864" s="8"/>
      <c r="M864" s="8"/>
      <c r="N864" s="35"/>
      <c r="O864" s="35"/>
      <c r="P864" s="35"/>
      <c r="Q864" s="35"/>
      <c r="R864" s="8">
        <v>0</v>
      </c>
      <c r="S864" s="8">
        <f t="shared" si="57"/>
        <v>0</v>
      </c>
      <c r="T864" s="7"/>
      <c r="U864" s="7"/>
      <c r="V864" s="8">
        <f>COUNTIFS(Maturation!$E$3:$E$280, Density!G864, Maturation!$B$3:$B$280, Density!C864, Maturation!$C$3:$C$280, Density!D864, Maturation!$D$3:$D$280, "male")</f>
        <v>0</v>
      </c>
      <c r="W864" s="8">
        <f>COUNTIFS(Maturation!$E$3:$E$280, Density!G864, Maturation!$B$3:$B$280, Density!C864, Maturation!$C$3:$C$280, Density!D864, Maturation!$D$3:$D$280, "female")</f>
        <v>0</v>
      </c>
      <c r="X864" s="8">
        <f t="shared" si="59"/>
        <v>0</v>
      </c>
      <c r="Y864" s="8">
        <f t="shared" si="58"/>
        <v>7</v>
      </c>
      <c r="Z864" s="35">
        <f>(Y864/$R$576)*100</f>
        <v>77.777777777777786</v>
      </c>
    </row>
    <row r="865" spans="3:26" ht="15" customHeight="1" x14ac:dyDescent="0.25">
      <c r="C865" s="15" t="s">
        <v>25</v>
      </c>
      <c r="D865" s="5">
        <v>5</v>
      </c>
      <c r="E865" s="49">
        <v>24</v>
      </c>
      <c r="F865" s="49">
        <f t="shared" si="60"/>
        <v>38</v>
      </c>
      <c r="G865" s="16">
        <v>45227</v>
      </c>
      <c r="H865" s="8"/>
      <c r="I865" s="35"/>
      <c r="J865" s="35"/>
      <c r="K865" s="6"/>
      <c r="L865" s="8"/>
      <c r="M865" s="8"/>
      <c r="N865" s="35"/>
      <c r="O865" s="35"/>
      <c r="P865" s="35"/>
      <c r="Q865" s="35"/>
      <c r="R865" s="8">
        <v>0</v>
      </c>
      <c r="S865" s="8">
        <f t="shared" ref="S865:S928" si="61">IF(X829&gt;0,R829-R865-X829,R829-R865)</f>
        <v>1</v>
      </c>
      <c r="T865" s="7"/>
      <c r="U865" s="7"/>
      <c r="V865" s="8">
        <f>COUNTIFS(Maturation!$E$3:$E$280, Density!G865, Maturation!$B$3:$B$280, Density!C865, Maturation!$C$3:$C$280, Density!D865, Maturation!$D$3:$D$280, "male")</f>
        <v>0</v>
      </c>
      <c r="W865" s="8">
        <f>COUNTIFS(Maturation!$E$3:$E$280, Density!G865, Maturation!$B$3:$B$280, Density!C865, Maturation!$C$3:$C$280, Density!D865, Maturation!$D$3:$D$280, "female")</f>
        <v>0</v>
      </c>
      <c r="X865" s="8">
        <f t="shared" si="59"/>
        <v>0</v>
      </c>
      <c r="Y865" s="8">
        <f t="shared" si="58"/>
        <v>7</v>
      </c>
      <c r="Z865" s="35">
        <f>(Y865/$R$577)*100</f>
        <v>77.777777777777786</v>
      </c>
    </row>
    <row r="866" spans="3:26" ht="15" customHeight="1" x14ac:dyDescent="0.25">
      <c r="C866" s="15" t="s">
        <v>26</v>
      </c>
      <c r="D866" s="5">
        <v>1</v>
      </c>
      <c r="E866" s="49">
        <v>24</v>
      </c>
      <c r="F866" s="49">
        <f t="shared" si="60"/>
        <v>38</v>
      </c>
      <c r="G866" s="16">
        <v>45227</v>
      </c>
      <c r="H866" s="8"/>
      <c r="I866" s="35"/>
      <c r="J866" s="35"/>
      <c r="K866" s="6"/>
      <c r="L866" s="8"/>
      <c r="M866" s="8"/>
      <c r="N866" s="35"/>
      <c r="O866" s="35"/>
      <c r="P866" s="35"/>
      <c r="Q866" s="35"/>
      <c r="R866" s="8">
        <v>0</v>
      </c>
      <c r="S866" s="8">
        <f t="shared" si="61"/>
        <v>0</v>
      </c>
      <c r="T866" s="7"/>
      <c r="U866" s="7"/>
      <c r="V866" s="8">
        <f>COUNTIFS(Maturation!$E$3:$E$280, Density!G866, Maturation!$B$3:$B$280, Density!C866, Maturation!$C$3:$C$280, Density!D866, Maturation!$D$3:$D$280, "male")</f>
        <v>0</v>
      </c>
      <c r="W866" s="8">
        <f>COUNTIFS(Maturation!$E$3:$E$280, Density!G866, Maturation!$B$3:$B$280, Density!C866, Maturation!$C$3:$C$280, Density!D866, Maturation!$D$3:$D$280, "female")</f>
        <v>0</v>
      </c>
      <c r="X866" s="8">
        <f t="shared" si="59"/>
        <v>0</v>
      </c>
      <c r="Y866" s="8">
        <f t="shared" ref="Y866:Y929" si="62">X866+Y830</f>
        <v>15</v>
      </c>
      <c r="Z866" s="35">
        <f>(Y866/$R$578)*100</f>
        <v>88.235294117647058</v>
      </c>
    </row>
    <row r="867" spans="3:26" ht="15" customHeight="1" x14ac:dyDescent="0.25">
      <c r="C867" s="15" t="s">
        <v>26</v>
      </c>
      <c r="D867" s="5">
        <v>2</v>
      </c>
      <c r="E867" s="49">
        <v>24</v>
      </c>
      <c r="F867" s="49">
        <f t="shared" si="60"/>
        <v>38</v>
      </c>
      <c r="G867" s="16">
        <v>45227</v>
      </c>
      <c r="H867" s="8"/>
      <c r="I867" s="35"/>
      <c r="J867" s="35"/>
      <c r="K867" s="6"/>
      <c r="L867" s="8"/>
      <c r="M867" s="8"/>
      <c r="N867" s="35"/>
      <c r="O867" s="35"/>
      <c r="P867" s="35"/>
      <c r="Q867" s="35"/>
      <c r="R867" s="8">
        <v>2</v>
      </c>
      <c r="S867" s="8">
        <f t="shared" si="61"/>
        <v>0</v>
      </c>
      <c r="T867" s="7"/>
      <c r="U867" s="7"/>
      <c r="V867" s="8">
        <f>COUNTIFS(Maturation!$E$3:$E$280, Density!G867, Maturation!$B$3:$B$280, Density!C867, Maturation!$C$3:$C$280, Density!D867, Maturation!$D$3:$D$280, "male")</f>
        <v>0</v>
      </c>
      <c r="W867" s="8">
        <f>COUNTIFS(Maturation!$E$3:$E$280, Density!G867, Maturation!$B$3:$B$280, Density!C867, Maturation!$C$3:$C$280, Density!D867, Maturation!$D$3:$D$280, "female")</f>
        <v>0</v>
      </c>
      <c r="X867" s="8">
        <f t="shared" si="59"/>
        <v>0</v>
      </c>
      <c r="Y867" s="8">
        <f t="shared" si="62"/>
        <v>11</v>
      </c>
      <c r="Z867" s="35">
        <f>(Y867/$R$579)*100</f>
        <v>68.75</v>
      </c>
    </row>
    <row r="868" spans="3:26" ht="15" customHeight="1" x14ac:dyDescent="0.25">
      <c r="C868" s="17" t="s">
        <v>26</v>
      </c>
      <c r="D868" s="9">
        <v>3</v>
      </c>
      <c r="E868" s="50">
        <v>24</v>
      </c>
      <c r="F868" s="50">
        <f t="shared" si="60"/>
        <v>38</v>
      </c>
      <c r="G868" s="18">
        <v>45227</v>
      </c>
      <c r="H868" s="10"/>
      <c r="I868" s="36"/>
      <c r="J868" s="36"/>
      <c r="K868" s="11"/>
      <c r="L868" s="10"/>
      <c r="M868" s="10"/>
      <c r="N868" s="36"/>
      <c r="O868" s="36"/>
      <c r="P868" s="36"/>
      <c r="Q868" s="36"/>
      <c r="R868" s="10">
        <v>0</v>
      </c>
      <c r="S868" s="10">
        <f t="shared" si="61"/>
        <v>1</v>
      </c>
      <c r="T868" s="12"/>
      <c r="U868" s="12"/>
      <c r="V868" s="10">
        <f>COUNTIFS(Maturation!$E$3:$E$280, Density!G868, Maturation!$B$3:$B$280, Density!C868, Maturation!$C$3:$C$280, Density!D868, Maturation!$D$3:$D$280, "male")</f>
        <v>0</v>
      </c>
      <c r="W868" s="10">
        <f>COUNTIFS(Maturation!$E$3:$E$280, Density!G868, Maturation!$B$3:$B$280, Density!C868, Maturation!$C$3:$C$280, Density!D868, Maturation!$D$3:$D$280, "female")</f>
        <v>0</v>
      </c>
      <c r="X868" s="10">
        <f t="shared" si="59"/>
        <v>0</v>
      </c>
      <c r="Y868" s="10">
        <f t="shared" si="62"/>
        <v>12</v>
      </c>
      <c r="Z868" s="36">
        <f>(Y868/$R$580)*100</f>
        <v>85.714285714285708</v>
      </c>
    </row>
    <row r="869" spans="3:26" ht="15" customHeight="1" x14ac:dyDescent="0.25">
      <c r="C869" s="19" t="s">
        <v>17</v>
      </c>
      <c r="D869" s="20">
        <v>1</v>
      </c>
      <c r="E869" s="48">
        <v>25</v>
      </c>
      <c r="F869" s="48">
        <f t="shared" si="60"/>
        <v>39</v>
      </c>
      <c r="G869" s="22">
        <v>45228</v>
      </c>
      <c r="H869" s="21"/>
      <c r="I869" s="32"/>
      <c r="J869" s="32"/>
      <c r="K869" s="21"/>
      <c r="L869" s="21"/>
      <c r="M869" s="21"/>
      <c r="N869" s="32"/>
      <c r="O869" s="32"/>
      <c r="P869" s="32"/>
      <c r="Q869" s="32"/>
      <c r="R869" s="21">
        <v>1</v>
      </c>
      <c r="S869" s="21">
        <f t="shared" si="61"/>
        <v>0</v>
      </c>
      <c r="T869" s="29"/>
      <c r="U869" s="29"/>
      <c r="V869" s="30">
        <f>COUNTIFS(Maturation!$E$3:$E$280, Density!G869, Maturation!$B$3:$B$280, Density!C869, Maturation!$C$3:$C$280, Density!D869, Maturation!$D$3:$D$280, "male")</f>
        <v>1</v>
      </c>
      <c r="W869" s="30">
        <f>COUNTIFS(Maturation!$E$3:$E$280, Density!G869, Maturation!$B$3:$B$280, Density!C869, Maturation!$C$3:$C$280, Density!D869, Maturation!$D$3:$D$280, "female")</f>
        <v>0</v>
      </c>
      <c r="X869" s="30">
        <f t="shared" si="59"/>
        <v>1</v>
      </c>
      <c r="Y869" s="30">
        <f t="shared" si="62"/>
        <v>6</v>
      </c>
      <c r="Z869" s="33">
        <f>(Y869/$R$545)*100</f>
        <v>100</v>
      </c>
    </row>
    <row r="870" spans="3:26" ht="15" customHeight="1" x14ac:dyDescent="0.25">
      <c r="C870" s="19" t="s">
        <v>17</v>
      </c>
      <c r="D870" s="20">
        <v>2</v>
      </c>
      <c r="E870" s="48">
        <v>25</v>
      </c>
      <c r="F870" s="48">
        <f t="shared" si="60"/>
        <v>39</v>
      </c>
      <c r="G870" s="22">
        <v>45228</v>
      </c>
      <c r="H870" s="21"/>
      <c r="I870" s="32"/>
      <c r="J870" s="32"/>
      <c r="K870" s="21"/>
      <c r="L870" s="21"/>
      <c r="M870" s="21"/>
      <c r="N870" s="32"/>
      <c r="O870" s="32"/>
      <c r="P870" s="32"/>
      <c r="Q870" s="32"/>
      <c r="R870" s="21">
        <v>1</v>
      </c>
      <c r="S870" s="21">
        <f t="shared" si="61"/>
        <v>0</v>
      </c>
      <c r="T870" s="29"/>
      <c r="U870" s="29"/>
      <c r="V870" s="30">
        <f>COUNTIFS(Maturation!$E$3:$E$280, Density!G870, Maturation!$B$3:$B$280, Density!C870, Maturation!$C$3:$C$280, Density!D870, Maturation!$D$3:$D$280, "male")</f>
        <v>0</v>
      </c>
      <c r="W870" s="30">
        <f>COUNTIFS(Maturation!$E$3:$E$280, Density!G870, Maturation!$B$3:$B$280, Density!C870, Maturation!$C$3:$C$280, Density!D870, Maturation!$D$3:$D$280, "female")</f>
        <v>0</v>
      </c>
      <c r="X870" s="30">
        <f t="shared" si="59"/>
        <v>0</v>
      </c>
      <c r="Y870" s="30">
        <f t="shared" si="62"/>
        <v>4</v>
      </c>
      <c r="Z870" s="33">
        <f>(Y870/$R$546)*100</f>
        <v>80</v>
      </c>
    </row>
    <row r="871" spans="3:26" ht="15" customHeight="1" x14ac:dyDescent="0.25">
      <c r="C871" s="19" t="s">
        <v>17</v>
      </c>
      <c r="D871" s="20">
        <v>3</v>
      </c>
      <c r="E871" s="48">
        <v>25</v>
      </c>
      <c r="F871" s="48">
        <f t="shared" si="60"/>
        <v>39</v>
      </c>
      <c r="G871" s="22">
        <v>45228</v>
      </c>
      <c r="H871" s="21"/>
      <c r="I871" s="32"/>
      <c r="J871" s="32"/>
      <c r="K871" s="21"/>
      <c r="L871" s="21"/>
      <c r="M871" s="21"/>
      <c r="N871" s="32"/>
      <c r="O871" s="32"/>
      <c r="P871" s="32"/>
      <c r="Q871" s="32"/>
      <c r="R871" s="21">
        <v>0</v>
      </c>
      <c r="S871" s="21">
        <f t="shared" si="61"/>
        <v>0</v>
      </c>
      <c r="T871" s="29"/>
      <c r="U871" s="29"/>
      <c r="V871" s="30">
        <f>COUNTIFS(Maturation!$E$3:$E$280, Density!G871, Maturation!$B$3:$B$280, Density!C871, Maturation!$C$3:$C$280, Density!D871, Maturation!$D$3:$D$280, "male")</f>
        <v>0</v>
      </c>
      <c r="W871" s="30">
        <f>COUNTIFS(Maturation!$E$3:$E$280, Density!G871, Maturation!$B$3:$B$280, Density!C871, Maturation!$C$3:$C$280, Density!D871, Maturation!$D$3:$D$280, "female")</f>
        <v>0</v>
      </c>
      <c r="X871" s="30">
        <f t="shared" si="59"/>
        <v>0</v>
      </c>
      <c r="Y871" s="30">
        <f t="shared" si="62"/>
        <v>4</v>
      </c>
      <c r="Z871" s="33">
        <f>(Y871/$R$547)*100</f>
        <v>100</v>
      </c>
    </row>
    <row r="872" spans="3:26" ht="15" customHeight="1" x14ac:dyDescent="0.25">
      <c r="C872" s="19" t="s">
        <v>17</v>
      </c>
      <c r="D872" s="20">
        <v>4</v>
      </c>
      <c r="E872" s="48">
        <v>25</v>
      </c>
      <c r="F872" s="48">
        <f t="shared" si="60"/>
        <v>39</v>
      </c>
      <c r="G872" s="22">
        <v>45228</v>
      </c>
      <c r="H872" s="21"/>
      <c r="I872" s="32"/>
      <c r="J872" s="32"/>
      <c r="K872" s="21"/>
      <c r="L872" s="21"/>
      <c r="M872" s="21"/>
      <c r="N872" s="32"/>
      <c r="O872" s="32"/>
      <c r="P872" s="32"/>
      <c r="Q872" s="32"/>
      <c r="R872" s="21">
        <v>0</v>
      </c>
      <c r="S872" s="21">
        <f t="shared" si="61"/>
        <v>0</v>
      </c>
      <c r="T872" s="29"/>
      <c r="U872" s="29"/>
      <c r="V872" s="30">
        <f>COUNTIFS(Maturation!$E$3:$E$280, Density!G872, Maturation!$B$3:$B$280, Density!C872, Maturation!$C$3:$C$280, Density!D872, Maturation!$D$3:$D$280, "male")</f>
        <v>0</v>
      </c>
      <c r="W872" s="30">
        <f>COUNTIFS(Maturation!$E$3:$E$280, Density!G872, Maturation!$B$3:$B$280, Density!C872, Maturation!$C$3:$C$280, Density!D872, Maturation!$D$3:$D$280, "female")</f>
        <v>0</v>
      </c>
      <c r="X872" s="30">
        <f t="shared" si="59"/>
        <v>0</v>
      </c>
      <c r="Y872" s="30">
        <f t="shared" si="62"/>
        <v>3</v>
      </c>
      <c r="Z872" s="33">
        <f>(Y872/$R$548)*100</f>
        <v>75</v>
      </c>
    </row>
    <row r="873" spans="3:26" ht="15" customHeight="1" x14ac:dyDescent="0.25">
      <c r="C873" s="19" t="s">
        <v>17</v>
      </c>
      <c r="D873" s="20">
        <v>5</v>
      </c>
      <c r="E873" s="48">
        <v>25</v>
      </c>
      <c r="F873" s="48">
        <f t="shared" si="60"/>
        <v>39</v>
      </c>
      <c r="G873" s="22">
        <v>45228</v>
      </c>
      <c r="H873" s="21"/>
      <c r="I873" s="32"/>
      <c r="J873" s="32"/>
      <c r="K873" s="21"/>
      <c r="L873" s="21"/>
      <c r="M873" s="21"/>
      <c r="N873" s="32"/>
      <c r="O873" s="32"/>
      <c r="P873" s="32"/>
      <c r="Q873" s="32"/>
      <c r="R873" s="21">
        <v>0</v>
      </c>
      <c r="S873" s="21">
        <f t="shared" si="61"/>
        <v>0</v>
      </c>
      <c r="T873" s="29"/>
      <c r="U873" s="29"/>
      <c r="V873" s="30">
        <f>COUNTIFS(Maturation!$E$3:$E$280, Density!G873, Maturation!$B$3:$B$280, Density!C873, Maturation!$C$3:$C$280, Density!D873, Maturation!$D$3:$D$280, "male")</f>
        <v>0</v>
      </c>
      <c r="W873" s="30">
        <f>COUNTIFS(Maturation!$E$3:$E$280, Density!G873, Maturation!$B$3:$B$280, Density!C873, Maturation!$C$3:$C$280, Density!D873, Maturation!$D$3:$D$280, "female")</f>
        <v>0</v>
      </c>
      <c r="X873" s="30">
        <f t="shared" si="59"/>
        <v>0</v>
      </c>
      <c r="Y873" s="30">
        <f t="shared" si="62"/>
        <v>5</v>
      </c>
      <c r="Z873" s="33">
        <f>(Y873/$R$549)*100</f>
        <v>100</v>
      </c>
    </row>
    <row r="874" spans="3:26" ht="15" customHeight="1" x14ac:dyDescent="0.25">
      <c r="C874" s="19" t="s">
        <v>17</v>
      </c>
      <c r="D874" s="20">
        <v>6</v>
      </c>
      <c r="E874" s="48">
        <v>25</v>
      </c>
      <c r="F874" s="48">
        <f t="shared" si="60"/>
        <v>39</v>
      </c>
      <c r="G874" s="22">
        <v>45228</v>
      </c>
      <c r="H874" s="21"/>
      <c r="I874" s="32"/>
      <c r="J874" s="32"/>
      <c r="K874" s="21"/>
      <c r="L874" s="21"/>
      <c r="M874" s="21"/>
      <c r="N874" s="32"/>
      <c r="O874" s="32"/>
      <c r="P874" s="32"/>
      <c r="Q874" s="32"/>
      <c r="R874" s="21">
        <v>1</v>
      </c>
      <c r="S874" s="21">
        <f t="shared" si="61"/>
        <v>0</v>
      </c>
      <c r="T874" s="29"/>
      <c r="U874" s="29"/>
      <c r="V874" s="30">
        <f>COUNTIFS(Maturation!$E$3:$E$280, Density!G874, Maturation!$B$3:$B$280, Density!C874, Maturation!$C$3:$C$280, Density!D874, Maturation!$D$3:$D$280, "male")</f>
        <v>0</v>
      </c>
      <c r="W874" s="30">
        <f>COUNTIFS(Maturation!$E$3:$E$280, Density!G874, Maturation!$B$3:$B$280, Density!C874, Maturation!$C$3:$C$280, Density!D874, Maturation!$D$3:$D$280, "female")</f>
        <v>0</v>
      </c>
      <c r="X874" s="30">
        <f t="shared" si="59"/>
        <v>0</v>
      </c>
      <c r="Y874" s="30">
        <f t="shared" si="62"/>
        <v>6</v>
      </c>
      <c r="Z874" s="33">
        <f>(Y874/$R$550)*100</f>
        <v>85.714285714285708</v>
      </c>
    </row>
    <row r="875" spans="3:26" ht="15" customHeight="1" x14ac:dyDescent="0.25">
      <c r="C875" s="19" t="s">
        <v>17</v>
      </c>
      <c r="D875" s="20">
        <v>7</v>
      </c>
      <c r="E875" s="48">
        <v>25</v>
      </c>
      <c r="F875" s="48">
        <f t="shared" si="60"/>
        <v>39</v>
      </c>
      <c r="G875" s="22">
        <v>45228</v>
      </c>
      <c r="H875" s="21"/>
      <c r="I875" s="32"/>
      <c r="J875" s="32"/>
      <c r="K875" s="21"/>
      <c r="L875" s="21"/>
      <c r="M875" s="21"/>
      <c r="N875" s="32"/>
      <c r="O875" s="32"/>
      <c r="P875" s="32"/>
      <c r="Q875" s="32"/>
      <c r="R875" s="21">
        <v>0</v>
      </c>
      <c r="S875" s="21">
        <f t="shared" si="61"/>
        <v>0</v>
      </c>
      <c r="T875" s="29"/>
      <c r="U875" s="29"/>
      <c r="V875" s="30">
        <f>COUNTIFS(Maturation!$E$3:$E$280, Density!G875, Maturation!$B$3:$B$280, Density!C875, Maturation!$C$3:$C$280, Density!D875, Maturation!$D$3:$D$280, "male")</f>
        <v>0</v>
      </c>
      <c r="W875" s="30">
        <f>COUNTIFS(Maturation!$E$3:$E$280, Density!G875, Maturation!$B$3:$B$280, Density!C875, Maturation!$C$3:$C$280, Density!D875, Maturation!$D$3:$D$280, "female")</f>
        <v>0</v>
      </c>
      <c r="X875" s="30">
        <f t="shared" si="59"/>
        <v>0</v>
      </c>
      <c r="Y875" s="30">
        <f t="shared" si="62"/>
        <v>6</v>
      </c>
      <c r="Z875" s="33">
        <f>(Y875/$R$551)*100</f>
        <v>100</v>
      </c>
    </row>
    <row r="876" spans="3:26" ht="15" customHeight="1" x14ac:dyDescent="0.25">
      <c r="C876" s="19" t="s">
        <v>17</v>
      </c>
      <c r="D876" s="20">
        <v>8</v>
      </c>
      <c r="E876" s="48">
        <v>25</v>
      </c>
      <c r="F876" s="48">
        <f t="shared" si="60"/>
        <v>39</v>
      </c>
      <c r="G876" s="22">
        <v>45228</v>
      </c>
      <c r="H876" s="21"/>
      <c r="I876" s="33"/>
      <c r="J876" s="33"/>
      <c r="K876" s="21"/>
      <c r="L876" s="21"/>
      <c r="M876" s="21"/>
      <c r="N876" s="32"/>
      <c r="O876" s="32"/>
      <c r="P876" s="32"/>
      <c r="Q876" s="32"/>
      <c r="R876" s="21">
        <v>0</v>
      </c>
      <c r="S876" s="21">
        <f t="shared" si="61"/>
        <v>0</v>
      </c>
      <c r="T876" s="29"/>
      <c r="U876" s="29"/>
      <c r="V876" s="30">
        <f>COUNTIFS(Maturation!$E$3:$E$280, Density!G876, Maturation!$B$3:$B$280, Density!C876, Maturation!$C$3:$C$280, Density!D876, Maturation!$D$3:$D$280, "male")</f>
        <v>0</v>
      </c>
      <c r="W876" s="30">
        <f>COUNTIFS(Maturation!$E$3:$E$280, Density!G876, Maturation!$B$3:$B$280, Density!C876, Maturation!$C$3:$C$280, Density!D876, Maturation!$D$3:$D$280, "female")</f>
        <v>0</v>
      </c>
      <c r="X876" s="30">
        <f t="shared" si="59"/>
        <v>0</v>
      </c>
      <c r="Y876" s="30">
        <f t="shared" si="62"/>
        <v>5</v>
      </c>
      <c r="Z876" s="33">
        <f>(Y876/$R$552)*100</f>
        <v>100</v>
      </c>
    </row>
    <row r="877" spans="3:26" ht="15" customHeight="1" x14ac:dyDescent="0.25">
      <c r="C877" s="19" t="s">
        <v>17</v>
      </c>
      <c r="D877" s="20">
        <v>9</v>
      </c>
      <c r="E877" s="48">
        <v>25</v>
      </c>
      <c r="F877" s="48">
        <f t="shared" si="60"/>
        <v>39</v>
      </c>
      <c r="G877" s="22">
        <v>45228</v>
      </c>
      <c r="H877" s="21"/>
      <c r="I877" s="33"/>
      <c r="J877" s="33"/>
      <c r="K877" s="21"/>
      <c r="L877" s="21"/>
      <c r="M877" s="21"/>
      <c r="N877" s="32"/>
      <c r="O877" s="32"/>
      <c r="P877" s="32"/>
      <c r="Q877" s="32"/>
      <c r="R877" s="21">
        <v>0</v>
      </c>
      <c r="S877" s="21">
        <f t="shared" si="61"/>
        <v>0</v>
      </c>
      <c r="T877" s="29"/>
      <c r="U877" s="29"/>
      <c r="V877" s="30">
        <f>COUNTIFS(Maturation!$E$3:$E$280, Density!G877, Maturation!$B$3:$B$280, Density!C877, Maturation!$C$3:$C$280, Density!D877, Maturation!$D$3:$D$280, "male")</f>
        <v>0</v>
      </c>
      <c r="W877" s="30">
        <f>COUNTIFS(Maturation!$E$3:$E$280, Density!G877, Maturation!$B$3:$B$280, Density!C877, Maturation!$C$3:$C$280, Density!D877, Maturation!$D$3:$D$280, "female")</f>
        <v>0</v>
      </c>
      <c r="X877" s="30">
        <f t="shared" si="59"/>
        <v>0</v>
      </c>
      <c r="Y877" s="30">
        <f t="shared" si="62"/>
        <v>7</v>
      </c>
      <c r="Z877" s="33">
        <f>(Y877/$R$553)*100</f>
        <v>100</v>
      </c>
    </row>
    <row r="878" spans="3:26" ht="15" customHeight="1" x14ac:dyDescent="0.25">
      <c r="C878" s="19" t="s">
        <v>17</v>
      </c>
      <c r="D878" s="20">
        <v>10</v>
      </c>
      <c r="E878" s="48">
        <v>25</v>
      </c>
      <c r="F878" s="48">
        <f t="shared" si="60"/>
        <v>39</v>
      </c>
      <c r="G878" s="22">
        <v>45228</v>
      </c>
      <c r="H878" s="21"/>
      <c r="I878" s="33"/>
      <c r="J878" s="33"/>
      <c r="K878" s="21"/>
      <c r="L878" s="21"/>
      <c r="M878" s="21"/>
      <c r="N878" s="32"/>
      <c r="O878" s="32"/>
      <c r="P878" s="32"/>
      <c r="Q878" s="32"/>
      <c r="R878" s="21">
        <v>0</v>
      </c>
      <c r="S878" s="21">
        <f t="shared" si="61"/>
        <v>0</v>
      </c>
      <c r="T878" s="29"/>
      <c r="U878" s="29"/>
      <c r="V878" s="30">
        <f>COUNTIFS(Maturation!$E$3:$E$280, Density!G878, Maturation!$B$3:$B$280, Density!C878, Maturation!$C$3:$C$280, Density!D878, Maturation!$D$3:$D$280, "male")</f>
        <v>0</v>
      </c>
      <c r="W878" s="30">
        <f>COUNTIFS(Maturation!$E$3:$E$280, Density!G878, Maturation!$B$3:$B$280, Density!C878, Maturation!$C$3:$C$280, Density!D878, Maturation!$D$3:$D$280, "female")</f>
        <v>0</v>
      </c>
      <c r="X878" s="30">
        <f t="shared" si="59"/>
        <v>0</v>
      </c>
      <c r="Y878" s="30">
        <f t="shared" si="62"/>
        <v>6</v>
      </c>
      <c r="Z878" s="33">
        <f>(Y878/$R$554)*100</f>
        <v>100</v>
      </c>
    </row>
    <row r="879" spans="3:26" ht="15" customHeight="1" x14ac:dyDescent="0.25">
      <c r="C879" s="19" t="s">
        <v>18</v>
      </c>
      <c r="D879" s="20">
        <v>1</v>
      </c>
      <c r="E879" s="48">
        <v>25</v>
      </c>
      <c r="F879" s="48">
        <f t="shared" si="60"/>
        <v>39</v>
      </c>
      <c r="G879" s="22">
        <v>45228</v>
      </c>
      <c r="H879" s="21"/>
      <c r="I879" s="33"/>
      <c r="J879" s="33"/>
      <c r="K879" s="21"/>
      <c r="L879" s="21"/>
      <c r="M879" s="21"/>
      <c r="N879" s="32"/>
      <c r="O879" s="32"/>
      <c r="P879" s="32"/>
      <c r="Q879" s="32"/>
      <c r="R879" s="21">
        <v>1</v>
      </c>
      <c r="S879" s="21">
        <f t="shared" si="61"/>
        <v>0</v>
      </c>
      <c r="T879" s="29"/>
      <c r="U879" s="29"/>
      <c r="V879" s="30">
        <f>COUNTIFS(Maturation!$E$3:$E$280, Density!G879, Maturation!$B$3:$B$280, Density!C879, Maturation!$C$3:$C$280, Density!D879, Maturation!$D$3:$D$280, "male")</f>
        <v>0</v>
      </c>
      <c r="W879" s="30">
        <f>COUNTIFS(Maturation!$E$3:$E$280, Density!G879, Maturation!$B$3:$B$280, Density!C879, Maturation!$C$3:$C$280, Density!D879, Maturation!$D$3:$D$280, "female")</f>
        <v>0</v>
      </c>
      <c r="X879" s="30">
        <f t="shared" si="59"/>
        <v>0</v>
      </c>
      <c r="Y879" s="30">
        <f t="shared" si="62"/>
        <v>7</v>
      </c>
      <c r="Z879" s="33">
        <f>(Y879/$R$555)*100</f>
        <v>87.5</v>
      </c>
    </row>
    <row r="880" spans="3:26" ht="15" customHeight="1" x14ac:dyDescent="0.25">
      <c r="C880" s="19" t="s">
        <v>18</v>
      </c>
      <c r="D880" s="20">
        <v>2</v>
      </c>
      <c r="E880" s="48">
        <v>25</v>
      </c>
      <c r="F880" s="48">
        <f t="shared" si="60"/>
        <v>39</v>
      </c>
      <c r="G880" s="22">
        <v>45228</v>
      </c>
      <c r="H880" s="21"/>
      <c r="I880" s="33"/>
      <c r="J880" s="33"/>
      <c r="K880" s="21"/>
      <c r="L880" s="21"/>
      <c r="M880" s="21"/>
      <c r="N880" s="32"/>
      <c r="O880" s="32"/>
      <c r="P880" s="32"/>
      <c r="Q880" s="32"/>
      <c r="R880" s="21">
        <v>0</v>
      </c>
      <c r="S880" s="21">
        <f t="shared" si="61"/>
        <v>0</v>
      </c>
      <c r="T880" s="29"/>
      <c r="U880" s="29"/>
      <c r="V880" s="30">
        <f>COUNTIFS(Maturation!$E$3:$E$280, Density!G880, Maturation!$B$3:$B$280, Density!C880, Maturation!$C$3:$C$280, Density!D880, Maturation!$D$3:$D$280, "male")</f>
        <v>0</v>
      </c>
      <c r="W880" s="30">
        <f>COUNTIFS(Maturation!$E$3:$E$280, Density!G880, Maturation!$B$3:$B$280, Density!C880, Maturation!$C$3:$C$280, Density!D880, Maturation!$D$3:$D$280, "female")</f>
        <v>0</v>
      </c>
      <c r="X880" s="30">
        <f t="shared" si="59"/>
        <v>0</v>
      </c>
      <c r="Y880" s="30">
        <f t="shared" si="62"/>
        <v>7</v>
      </c>
      <c r="Z880" s="33">
        <f>(Y880/$R$556)*100</f>
        <v>87.5</v>
      </c>
    </row>
    <row r="881" spans="3:26" ht="15" customHeight="1" x14ac:dyDescent="0.25">
      <c r="C881" s="19" t="s">
        <v>18</v>
      </c>
      <c r="D881" s="20">
        <v>3</v>
      </c>
      <c r="E881" s="48">
        <v>25</v>
      </c>
      <c r="F881" s="48">
        <f t="shared" si="60"/>
        <v>39</v>
      </c>
      <c r="G881" s="22">
        <v>45228</v>
      </c>
      <c r="H881" s="30"/>
      <c r="I881" s="33"/>
      <c r="J881" s="33"/>
      <c r="K881" s="21"/>
      <c r="L881" s="30"/>
      <c r="M881" s="30"/>
      <c r="N881" s="33"/>
      <c r="O881" s="33"/>
      <c r="P881" s="33"/>
      <c r="Q881" s="33"/>
      <c r="R881" s="30">
        <v>2</v>
      </c>
      <c r="S881" s="30">
        <f t="shared" si="61"/>
        <v>0</v>
      </c>
      <c r="T881" s="29"/>
      <c r="U881" s="29"/>
      <c r="V881" s="30">
        <f>COUNTIFS(Maturation!$E$3:$E$280, Density!G881, Maturation!$B$3:$B$280, Density!C881, Maturation!$C$3:$C$280, Density!D881, Maturation!$D$3:$D$280, "male")</f>
        <v>0</v>
      </c>
      <c r="W881" s="30">
        <f>COUNTIFS(Maturation!$E$3:$E$280, Density!G881, Maturation!$B$3:$B$280, Density!C881, Maturation!$C$3:$C$280, Density!D881, Maturation!$D$3:$D$280, "female")</f>
        <v>1</v>
      </c>
      <c r="X881" s="30">
        <f t="shared" si="59"/>
        <v>1</v>
      </c>
      <c r="Y881" s="30">
        <f t="shared" si="62"/>
        <v>10</v>
      </c>
      <c r="Z881" s="33">
        <f>(Y881/$R$557)*100</f>
        <v>83.333333333333343</v>
      </c>
    </row>
    <row r="882" spans="3:26" ht="15" customHeight="1" x14ac:dyDescent="0.25">
      <c r="C882" s="19" t="s">
        <v>18</v>
      </c>
      <c r="D882" s="20">
        <v>4</v>
      </c>
      <c r="E882" s="48">
        <v>25</v>
      </c>
      <c r="F882" s="48">
        <f t="shared" si="60"/>
        <v>39</v>
      </c>
      <c r="G882" s="22">
        <v>45228</v>
      </c>
      <c r="H882" s="30"/>
      <c r="I882" s="33"/>
      <c r="J882" s="33"/>
      <c r="K882" s="21"/>
      <c r="L882" s="30"/>
      <c r="M882" s="30"/>
      <c r="N882" s="33"/>
      <c r="O882" s="33"/>
      <c r="P882" s="33"/>
      <c r="Q882" s="33"/>
      <c r="R882" s="30">
        <v>2</v>
      </c>
      <c r="S882" s="30">
        <f t="shared" si="61"/>
        <v>0</v>
      </c>
      <c r="T882" s="29"/>
      <c r="U882" s="29"/>
      <c r="V882" s="30">
        <f>COUNTIFS(Maturation!$E$3:$E$280, Density!G882, Maturation!$B$3:$B$280, Density!C882, Maturation!$C$3:$C$280, Density!D882, Maturation!$D$3:$D$280, "male")</f>
        <v>0</v>
      </c>
      <c r="W882" s="30">
        <f>COUNTIFS(Maturation!$E$3:$E$280, Density!G882, Maturation!$B$3:$B$280, Density!C882, Maturation!$C$3:$C$280, Density!D882, Maturation!$D$3:$D$280, "female")</f>
        <v>1</v>
      </c>
      <c r="X882" s="30">
        <f t="shared" si="59"/>
        <v>1</v>
      </c>
      <c r="Y882" s="30">
        <f t="shared" si="62"/>
        <v>9</v>
      </c>
      <c r="Z882" s="33">
        <f>(Y882/$R$558)*100</f>
        <v>81.818181818181827</v>
      </c>
    </row>
    <row r="883" spans="3:26" ht="15" customHeight="1" x14ac:dyDescent="0.25">
      <c r="C883" s="19" t="s">
        <v>18</v>
      </c>
      <c r="D883" s="20">
        <v>5</v>
      </c>
      <c r="E883" s="48">
        <v>25</v>
      </c>
      <c r="F883" s="48">
        <f t="shared" si="60"/>
        <v>39</v>
      </c>
      <c r="G883" s="22">
        <v>45228</v>
      </c>
      <c r="H883" s="30"/>
      <c r="I883" s="33"/>
      <c r="J883" s="33"/>
      <c r="K883" s="21"/>
      <c r="L883" s="30"/>
      <c r="M883" s="30"/>
      <c r="N883" s="33"/>
      <c r="O883" s="33"/>
      <c r="P883" s="33"/>
      <c r="Q883" s="33"/>
      <c r="R883" s="30">
        <v>0</v>
      </c>
      <c r="S883" s="30">
        <f t="shared" si="61"/>
        <v>0</v>
      </c>
      <c r="T883" s="29"/>
      <c r="U883" s="29"/>
      <c r="V883" s="30">
        <f>COUNTIFS(Maturation!$E$3:$E$280, Density!G883, Maturation!$B$3:$B$280, Density!C883, Maturation!$C$3:$C$280, Density!D883, Maturation!$D$3:$D$280, "male")</f>
        <v>0</v>
      </c>
      <c r="W883" s="30">
        <f>COUNTIFS(Maturation!$E$3:$E$280, Density!G883, Maturation!$B$3:$B$280, Density!C883, Maturation!$C$3:$C$280, Density!D883, Maturation!$D$3:$D$280, "female")</f>
        <v>0</v>
      </c>
      <c r="X883" s="30">
        <f t="shared" si="59"/>
        <v>0</v>
      </c>
      <c r="Y883" s="30">
        <f t="shared" si="62"/>
        <v>10</v>
      </c>
      <c r="Z883" s="33">
        <f>(Y883/$R$559)*100</f>
        <v>90.909090909090907</v>
      </c>
    </row>
    <row r="884" spans="3:26" ht="15" customHeight="1" x14ac:dyDescent="0.25">
      <c r="C884" s="19" t="s">
        <v>20</v>
      </c>
      <c r="D884" s="20">
        <v>1</v>
      </c>
      <c r="E884" s="48">
        <v>25</v>
      </c>
      <c r="F884" s="48">
        <f t="shared" si="60"/>
        <v>39</v>
      </c>
      <c r="G884" s="22">
        <v>45228</v>
      </c>
      <c r="H884" s="30"/>
      <c r="I884" s="33"/>
      <c r="J884" s="33"/>
      <c r="K884" s="21"/>
      <c r="L884" s="30"/>
      <c r="M884" s="30"/>
      <c r="N884" s="33"/>
      <c r="O884" s="33"/>
      <c r="P884" s="33"/>
      <c r="Q884" s="33"/>
      <c r="R884" s="30">
        <v>1</v>
      </c>
      <c r="S884" s="30">
        <f t="shared" si="61"/>
        <v>0</v>
      </c>
      <c r="T884" s="29"/>
      <c r="U884" s="29"/>
      <c r="V884" s="30">
        <f>COUNTIFS(Maturation!$E$3:$E$280, Density!G884, Maturation!$B$3:$B$280, Density!C884, Maturation!$C$3:$C$280, Density!D884, Maturation!$D$3:$D$280, "male")</f>
        <v>1</v>
      </c>
      <c r="W884" s="30">
        <f>COUNTIFS(Maturation!$E$3:$E$280, Density!G884, Maturation!$B$3:$B$280, Density!C884, Maturation!$C$3:$C$280, Density!D884, Maturation!$D$3:$D$280, "female")</f>
        <v>0</v>
      </c>
      <c r="X884" s="30">
        <f t="shared" si="59"/>
        <v>1</v>
      </c>
      <c r="Y884" s="30">
        <f t="shared" si="62"/>
        <v>10</v>
      </c>
      <c r="Z884" s="33">
        <f>(Y884/$R$560)*100</f>
        <v>90.909090909090907</v>
      </c>
    </row>
    <row r="885" spans="3:26" ht="15" customHeight="1" x14ac:dyDescent="0.25">
      <c r="C885" s="19" t="s">
        <v>20</v>
      </c>
      <c r="D885" s="20">
        <v>2</v>
      </c>
      <c r="E885" s="48">
        <v>25</v>
      </c>
      <c r="F885" s="48">
        <f t="shared" si="60"/>
        <v>39</v>
      </c>
      <c r="G885" s="22">
        <v>45228</v>
      </c>
      <c r="H885" s="30"/>
      <c r="I885" s="33"/>
      <c r="J885" s="33"/>
      <c r="K885" s="21"/>
      <c r="L885" s="30"/>
      <c r="M885" s="30"/>
      <c r="N885" s="33"/>
      <c r="O885" s="33"/>
      <c r="P885" s="33"/>
      <c r="Q885" s="33"/>
      <c r="R885" s="30">
        <v>4</v>
      </c>
      <c r="S885" s="30">
        <f t="shared" si="61"/>
        <v>0</v>
      </c>
      <c r="T885" s="29"/>
      <c r="U885" s="29"/>
      <c r="V885" s="30">
        <f>COUNTIFS(Maturation!$E$3:$E$280, Density!G885, Maturation!$B$3:$B$280, Density!C885, Maturation!$C$3:$C$280, Density!D885, Maturation!$D$3:$D$280, "male")</f>
        <v>0</v>
      </c>
      <c r="W885" s="30">
        <f>COUNTIFS(Maturation!$E$3:$E$280, Density!G885, Maturation!$B$3:$B$280, Density!C885, Maturation!$C$3:$C$280, Density!D885, Maturation!$D$3:$D$280, "female")</f>
        <v>1</v>
      </c>
      <c r="X885" s="30">
        <f t="shared" si="59"/>
        <v>1</v>
      </c>
      <c r="Y885" s="30">
        <f t="shared" si="62"/>
        <v>13</v>
      </c>
      <c r="Z885" s="33">
        <f>(Y885/$R$561)*100</f>
        <v>68.421052631578945</v>
      </c>
    </row>
    <row r="886" spans="3:26" ht="15" customHeight="1" x14ac:dyDescent="0.25">
      <c r="C886" s="19" t="s">
        <v>20</v>
      </c>
      <c r="D886" s="20">
        <v>3</v>
      </c>
      <c r="E886" s="48">
        <v>25</v>
      </c>
      <c r="F886" s="48">
        <f t="shared" si="60"/>
        <v>39</v>
      </c>
      <c r="G886" s="22">
        <v>45228</v>
      </c>
      <c r="H886" s="30"/>
      <c r="I886" s="33"/>
      <c r="J886" s="33"/>
      <c r="K886" s="21"/>
      <c r="L886" s="30"/>
      <c r="M886" s="30"/>
      <c r="N886" s="33"/>
      <c r="O886" s="33"/>
      <c r="P886" s="33"/>
      <c r="Q886" s="33"/>
      <c r="R886" s="30">
        <v>2</v>
      </c>
      <c r="S886" s="30">
        <f t="shared" si="61"/>
        <v>0</v>
      </c>
      <c r="T886" s="29"/>
      <c r="U886" s="29"/>
      <c r="V886" s="30">
        <f>COUNTIFS(Maturation!$E$3:$E$280, Density!G886, Maturation!$B$3:$B$280, Density!C886, Maturation!$C$3:$C$280, Density!D886, Maturation!$D$3:$D$280, "male")</f>
        <v>1</v>
      </c>
      <c r="W886" s="30">
        <f>COUNTIFS(Maturation!$E$3:$E$280, Density!G886, Maturation!$B$3:$B$280, Density!C886, Maturation!$C$3:$C$280, Density!D886, Maturation!$D$3:$D$280, "female")</f>
        <v>0</v>
      </c>
      <c r="X886" s="30">
        <f t="shared" si="59"/>
        <v>1</v>
      </c>
      <c r="Y886" s="30">
        <f t="shared" si="62"/>
        <v>12</v>
      </c>
      <c r="Z886" s="33">
        <f>(Y886/$R$562)*100</f>
        <v>85.714285714285708</v>
      </c>
    </row>
    <row r="887" spans="3:26" ht="15" customHeight="1" x14ac:dyDescent="0.25">
      <c r="C887" s="23" t="s">
        <v>24</v>
      </c>
      <c r="D887" s="24">
        <v>1</v>
      </c>
      <c r="E887" s="47">
        <v>25</v>
      </c>
      <c r="F887" s="47">
        <f t="shared" si="60"/>
        <v>39</v>
      </c>
      <c r="G887" s="26">
        <v>45228</v>
      </c>
      <c r="H887" s="27"/>
      <c r="I887" s="34"/>
      <c r="J887" s="34"/>
      <c r="K887" s="27"/>
      <c r="L887" s="27"/>
      <c r="M887" s="27"/>
      <c r="N887" s="34"/>
      <c r="O887" s="34"/>
      <c r="P887" s="34"/>
      <c r="Q887" s="34"/>
      <c r="R887" s="27">
        <v>0</v>
      </c>
      <c r="S887" s="27">
        <f t="shared" si="61"/>
        <v>0</v>
      </c>
      <c r="T887" s="28"/>
      <c r="U887" s="28"/>
      <c r="V887" s="27">
        <f>COUNTIFS(Maturation!$E$3:$E$280, Density!G887, Maturation!$B$3:$B$280, Density!C887, Maturation!$C$3:$C$280, Density!D887, Maturation!$D$3:$D$280, "male")</f>
        <v>0</v>
      </c>
      <c r="W887" s="27">
        <f>COUNTIFS(Maturation!$E$3:$E$280, Density!G887, Maturation!$B$3:$B$280, Density!C887, Maturation!$C$3:$C$280, Density!D887, Maturation!$D$3:$D$280, "female")</f>
        <v>0</v>
      </c>
      <c r="X887" s="27">
        <f t="shared" si="59"/>
        <v>0</v>
      </c>
      <c r="Y887" s="27">
        <f t="shared" si="62"/>
        <v>5</v>
      </c>
      <c r="Z887" s="34">
        <f>(Y887/$R$563)*100</f>
        <v>83.333333333333343</v>
      </c>
    </row>
    <row r="888" spans="3:26" ht="15" customHeight="1" x14ac:dyDescent="0.25">
      <c r="C888" s="15" t="s">
        <v>24</v>
      </c>
      <c r="D888" s="5">
        <v>2</v>
      </c>
      <c r="E888" s="49">
        <v>25</v>
      </c>
      <c r="F888" s="49">
        <f t="shared" si="60"/>
        <v>39</v>
      </c>
      <c r="G888" s="16">
        <v>45228</v>
      </c>
      <c r="H888" s="8"/>
      <c r="I888" s="35"/>
      <c r="J888" s="35"/>
      <c r="K888" s="6"/>
      <c r="L888" s="8"/>
      <c r="M888" s="8"/>
      <c r="N888" s="35"/>
      <c r="O888" s="35"/>
      <c r="P888" s="35"/>
      <c r="Q888" s="35"/>
      <c r="R888" s="8">
        <v>0</v>
      </c>
      <c r="S888" s="8">
        <f t="shared" si="61"/>
        <v>0</v>
      </c>
      <c r="T888" s="7"/>
      <c r="U888" s="7"/>
      <c r="V888" s="8">
        <f>COUNTIFS(Maturation!$E$3:$E$280, Density!G888, Maturation!$B$3:$B$280, Density!C888, Maturation!$C$3:$C$280, Density!D888, Maturation!$D$3:$D$280, "male")</f>
        <v>0</v>
      </c>
      <c r="W888" s="8">
        <f>COUNTIFS(Maturation!$E$3:$E$280, Density!G888, Maturation!$B$3:$B$280, Density!C888, Maturation!$C$3:$C$280, Density!D888, Maturation!$D$3:$D$280, "female")</f>
        <v>0</v>
      </c>
      <c r="X888" s="8">
        <f t="shared" si="59"/>
        <v>0</v>
      </c>
      <c r="Y888" s="8">
        <f t="shared" si="62"/>
        <v>7</v>
      </c>
      <c r="Z888" s="35">
        <f>(Y888/$R$564)*100</f>
        <v>100</v>
      </c>
    </row>
    <row r="889" spans="3:26" ht="15" customHeight="1" x14ac:dyDescent="0.25">
      <c r="C889" s="15" t="s">
        <v>24</v>
      </c>
      <c r="D889" s="5">
        <v>3</v>
      </c>
      <c r="E889" s="49">
        <v>25</v>
      </c>
      <c r="F889" s="49">
        <f t="shared" si="60"/>
        <v>39</v>
      </c>
      <c r="G889" s="16">
        <v>45228</v>
      </c>
      <c r="H889" s="8"/>
      <c r="I889" s="35"/>
      <c r="J889" s="35"/>
      <c r="K889" s="6"/>
      <c r="L889" s="8"/>
      <c r="M889" s="8"/>
      <c r="N889" s="35"/>
      <c r="O889" s="35"/>
      <c r="P889" s="35"/>
      <c r="Q889" s="35"/>
      <c r="R889" s="8">
        <v>0</v>
      </c>
      <c r="S889" s="8">
        <f t="shared" si="61"/>
        <v>0</v>
      </c>
      <c r="T889" s="7"/>
      <c r="U889" s="7"/>
      <c r="V889" s="8">
        <f>COUNTIFS(Maturation!$E$3:$E$280, Density!G889, Maturation!$B$3:$B$280, Density!C889, Maturation!$C$3:$C$280, Density!D889, Maturation!$D$3:$D$280, "male")</f>
        <v>0</v>
      </c>
      <c r="W889" s="8">
        <f>COUNTIFS(Maturation!$E$3:$E$280, Density!G889, Maturation!$B$3:$B$280, Density!C889, Maturation!$C$3:$C$280, Density!D889, Maturation!$D$3:$D$280, "female")</f>
        <v>0</v>
      </c>
      <c r="X889" s="8">
        <f t="shared" si="59"/>
        <v>0</v>
      </c>
      <c r="Y889" s="8">
        <f t="shared" si="62"/>
        <v>5</v>
      </c>
      <c r="Z889" s="35">
        <f>(Y889/$R$565)*100</f>
        <v>100</v>
      </c>
    </row>
    <row r="890" spans="3:26" ht="15" customHeight="1" x14ac:dyDescent="0.25">
      <c r="C890" s="15" t="s">
        <v>24</v>
      </c>
      <c r="D890" s="5">
        <v>4</v>
      </c>
      <c r="E890" s="49">
        <v>25</v>
      </c>
      <c r="F890" s="49">
        <f t="shared" si="60"/>
        <v>39</v>
      </c>
      <c r="G890" s="16">
        <v>45228</v>
      </c>
      <c r="H890" s="8"/>
      <c r="I890" s="35"/>
      <c r="J890" s="35"/>
      <c r="K890" s="6"/>
      <c r="L890" s="8"/>
      <c r="M890" s="8"/>
      <c r="N890" s="35"/>
      <c r="O890" s="35"/>
      <c r="P890" s="35"/>
      <c r="Q890" s="35"/>
      <c r="R890" s="8">
        <v>0</v>
      </c>
      <c r="S890" s="8">
        <f t="shared" si="61"/>
        <v>0</v>
      </c>
      <c r="T890" s="7"/>
      <c r="U890" s="7"/>
      <c r="V890" s="8">
        <f>COUNTIFS(Maturation!$E$3:$E$280, Density!G890, Maturation!$B$3:$B$280, Density!C890, Maturation!$C$3:$C$280, Density!D890, Maturation!$D$3:$D$280, "male")</f>
        <v>0</v>
      </c>
      <c r="W890" s="8">
        <f>COUNTIFS(Maturation!$E$3:$E$280, Density!G890, Maturation!$B$3:$B$280, Density!C890, Maturation!$C$3:$C$280, Density!D890, Maturation!$D$3:$D$280, "female")</f>
        <v>0</v>
      </c>
      <c r="X890" s="8">
        <f t="shared" si="59"/>
        <v>0</v>
      </c>
      <c r="Y890" s="8">
        <f t="shared" si="62"/>
        <v>4</v>
      </c>
      <c r="Z890" s="35">
        <f>(Y890/$R$566)*100</f>
        <v>100</v>
      </c>
    </row>
    <row r="891" spans="3:26" ht="15" customHeight="1" x14ac:dyDescent="0.25">
      <c r="C891" s="15" t="s">
        <v>24</v>
      </c>
      <c r="D891" s="5">
        <v>5</v>
      </c>
      <c r="E891" s="49">
        <v>25</v>
      </c>
      <c r="F891" s="49">
        <f t="shared" si="60"/>
        <v>39</v>
      </c>
      <c r="G891" s="16">
        <v>45228</v>
      </c>
      <c r="H891" s="8"/>
      <c r="I891" s="35"/>
      <c r="J891" s="35"/>
      <c r="K891" s="6"/>
      <c r="L891" s="8"/>
      <c r="M891" s="8"/>
      <c r="N891" s="35"/>
      <c r="O891" s="35"/>
      <c r="P891" s="35"/>
      <c r="Q891" s="35"/>
      <c r="R891" s="8">
        <v>0</v>
      </c>
      <c r="S891" s="8">
        <f t="shared" si="61"/>
        <v>0</v>
      </c>
      <c r="T891" s="7"/>
      <c r="U891" s="7"/>
      <c r="V891" s="8">
        <f>COUNTIFS(Maturation!$E$3:$E$280, Density!G891, Maturation!$B$3:$B$280, Density!C891, Maturation!$C$3:$C$280, Density!D891, Maturation!$D$3:$D$280, "male")</f>
        <v>0</v>
      </c>
      <c r="W891" s="8">
        <f>COUNTIFS(Maturation!$E$3:$E$280, Density!G891, Maturation!$B$3:$B$280, Density!C891, Maturation!$C$3:$C$280, Density!D891, Maturation!$D$3:$D$280, "female")</f>
        <v>0</v>
      </c>
      <c r="X891" s="8">
        <f t="shared" si="59"/>
        <v>0</v>
      </c>
      <c r="Y891" s="8">
        <f t="shared" si="62"/>
        <v>4</v>
      </c>
      <c r="Z891" s="35">
        <f>(Y891/$R$567)*100</f>
        <v>100</v>
      </c>
    </row>
    <row r="892" spans="3:26" ht="15" customHeight="1" x14ac:dyDescent="0.25">
      <c r="C892" s="15" t="s">
        <v>24</v>
      </c>
      <c r="D892" s="5">
        <v>6</v>
      </c>
      <c r="E892" s="49">
        <v>25</v>
      </c>
      <c r="F892" s="49">
        <f t="shared" si="60"/>
        <v>39</v>
      </c>
      <c r="G892" s="16">
        <v>45228</v>
      </c>
      <c r="H892" s="8"/>
      <c r="I892" s="35"/>
      <c r="J892" s="35"/>
      <c r="K892" s="6"/>
      <c r="L892" s="8"/>
      <c r="M892" s="8"/>
      <c r="N892" s="35"/>
      <c r="O892" s="35"/>
      <c r="P892" s="35"/>
      <c r="Q892" s="35"/>
      <c r="R892" s="8">
        <v>0</v>
      </c>
      <c r="S892" s="8">
        <f t="shared" si="61"/>
        <v>0</v>
      </c>
      <c r="T892" s="7"/>
      <c r="U892" s="7"/>
      <c r="V892" s="8">
        <f>COUNTIFS(Maturation!$E$3:$E$280, Density!G892, Maturation!$B$3:$B$280, Density!C892, Maturation!$C$3:$C$280, Density!D892, Maturation!$D$3:$D$280, "male")</f>
        <v>0</v>
      </c>
      <c r="W892" s="8">
        <f>COUNTIFS(Maturation!$E$3:$E$280, Density!G892, Maturation!$B$3:$B$280, Density!C892, Maturation!$C$3:$C$280, Density!D892, Maturation!$D$3:$D$280, "female")</f>
        <v>0</v>
      </c>
      <c r="X892" s="8">
        <f t="shared" si="59"/>
        <v>0</v>
      </c>
      <c r="Y892" s="8">
        <f t="shared" si="62"/>
        <v>5</v>
      </c>
      <c r="Z892" s="35">
        <f>(Y892/$R$568)*100</f>
        <v>100</v>
      </c>
    </row>
    <row r="893" spans="3:26" ht="15" customHeight="1" x14ac:dyDescent="0.25">
      <c r="C893" s="15" t="s">
        <v>24</v>
      </c>
      <c r="D893" s="5">
        <v>7</v>
      </c>
      <c r="E893" s="49">
        <v>25</v>
      </c>
      <c r="F893" s="49">
        <f t="shared" si="60"/>
        <v>39</v>
      </c>
      <c r="G893" s="16">
        <v>45228</v>
      </c>
      <c r="H893" s="8"/>
      <c r="I893" s="35"/>
      <c r="J893" s="35"/>
      <c r="K893" s="6"/>
      <c r="L893" s="8"/>
      <c r="M893" s="8"/>
      <c r="N893" s="35"/>
      <c r="O893" s="35"/>
      <c r="P893" s="35"/>
      <c r="Q893" s="35"/>
      <c r="R893" s="8">
        <v>0</v>
      </c>
      <c r="S893" s="8">
        <f t="shared" si="61"/>
        <v>0</v>
      </c>
      <c r="T893" s="7"/>
      <c r="U893" s="7"/>
      <c r="V893" s="8">
        <f>COUNTIFS(Maturation!$E$3:$E$280, Density!G893, Maturation!$B$3:$B$280, Density!C893, Maturation!$C$3:$C$280, Density!D893, Maturation!$D$3:$D$280, "male")</f>
        <v>0</v>
      </c>
      <c r="W893" s="8">
        <f>COUNTIFS(Maturation!$E$3:$E$280, Density!G893, Maturation!$B$3:$B$280, Density!C893, Maturation!$C$3:$C$280, Density!D893, Maturation!$D$3:$D$280, "female")</f>
        <v>0</v>
      </c>
      <c r="X893" s="8">
        <f t="shared" si="59"/>
        <v>0</v>
      </c>
      <c r="Y893" s="8">
        <f t="shared" si="62"/>
        <v>7</v>
      </c>
      <c r="Z893" s="35">
        <f>(Y893/$R$569)*100</f>
        <v>87.5</v>
      </c>
    </row>
    <row r="894" spans="3:26" ht="15" customHeight="1" x14ac:dyDescent="0.25">
      <c r="C894" s="15" t="s">
        <v>24</v>
      </c>
      <c r="D894" s="5">
        <v>8</v>
      </c>
      <c r="E894" s="49">
        <v>25</v>
      </c>
      <c r="F894" s="49">
        <f t="shared" si="60"/>
        <v>39</v>
      </c>
      <c r="G894" s="16">
        <v>45228</v>
      </c>
      <c r="H894" s="8"/>
      <c r="I894" s="35"/>
      <c r="J894" s="35"/>
      <c r="K894" s="6"/>
      <c r="L894" s="8"/>
      <c r="M894" s="8"/>
      <c r="N894" s="35"/>
      <c r="O894" s="35"/>
      <c r="P894" s="35"/>
      <c r="Q894" s="35"/>
      <c r="R894" s="8">
        <v>1</v>
      </c>
      <c r="S894" s="8">
        <f t="shared" si="61"/>
        <v>0</v>
      </c>
      <c r="T894" s="7"/>
      <c r="U894" s="7"/>
      <c r="V894" s="8">
        <f>COUNTIFS(Maturation!$E$3:$E$280, Density!G894, Maturation!$B$3:$B$280, Density!C894, Maturation!$C$3:$C$280, Density!D894, Maturation!$D$3:$D$280, "male")</f>
        <v>0</v>
      </c>
      <c r="W894" s="8">
        <f>COUNTIFS(Maturation!$E$3:$E$280, Density!G894, Maturation!$B$3:$B$280, Density!C894, Maturation!$C$3:$C$280, Density!D894, Maturation!$D$3:$D$280, "female")</f>
        <v>0</v>
      </c>
      <c r="X894" s="8">
        <f t="shared" ref="X894:X957" si="63">SUM(V894:W894)</f>
        <v>0</v>
      </c>
      <c r="Y894" s="8">
        <f t="shared" si="62"/>
        <v>5</v>
      </c>
      <c r="Z894" s="35">
        <f>(Y894/$R$570)*100</f>
        <v>83.333333333333343</v>
      </c>
    </row>
    <row r="895" spans="3:26" ht="15" customHeight="1" x14ac:dyDescent="0.25">
      <c r="C895" s="15" t="s">
        <v>24</v>
      </c>
      <c r="D895" s="5">
        <v>9</v>
      </c>
      <c r="E895" s="49">
        <v>25</v>
      </c>
      <c r="F895" s="49">
        <f t="shared" si="60"/>
        <v>39</v>
      </c>
      <c r="G895" s="16">
        <v>45228</v>
      </c>
      <c r="H895" s="8"/>
      <c r="I895" s="35"/>
      <c r="J895" s="35"/>
      <c r="K895" s="6"/>
      <c r="L895" s="8"/>
      <c r="M895" s="8"/>
      <c r="N895" s="35"/>
      <c r="O895" s="35"/>
      <c r="P895" s="35"/>
      <c r="Q895" s="35"/>
      <c r="R895" s="8">
        <v>0</v>
      </c>
      <c r="S895" s="8">
        <f t="shared" si="61"/>
        <v>0</v>
      </c>
      <c r="T895" s="7"/>
      <c r="U895" s="7"/>
      <c r="V895" s="8">
        <f>COUNTIFS(Maturation!$E$3:$E$280, Density!G895, Maturation!$B$3:$B$280, Density!C895, Maturation!$C$3:$C$280, Density!D895, Maturation!$D$3:$D$280, "male")</f>
        <v>0</v>
      </c>
      <c r="W895" s="8">
        <f>COUNTIFS(Maturation!$E$3:$E$280, Density!G895, Maturation!$B$3:$B$280, Density!C895, Maturation!$C$3:$C$280, Density!D895, Maturation!$D$3:$D$280, "female")</f>
        <v>0</v>
      </c>
      <c r="X895" s="8">
        <f t="shared" si="63"/>
        <v>0</v>
      </c>
      <c r="Y895" s="8">
        <f t="shared" si="62"/>
        <v>6</v>
      </c>
      <c r="Z895" s="35">
        <f>(Y895/$R$571)*100</f>
        <v>100</v>
      </c>
    </row>
    <row r="896" spans="3:26" ht="15" customHeight="1" x14ac:dyDescent="0.25">
      <c r="C896" s="15" t="s">
        <v>24</v>
      </c>
      <c r="D896" s="5">
        <v>10</v>
      </c>
      <c r="E896" s="49">
        <v>25</v>
      </c>
      <c r="F896" s="49">
        <f t="shared" si="60"/>
        <v>39</v>
      </c>
      <c r="G896" s="16">
        <v>45228</v>
      </c>
      <c r="H896" s="8"/>
      <c r="I896" s="35"/>
      <c r="J896" s="35"/>
      <c r="K896" s="6"/>
      <c r="L896" s="8"/>
      <c r="M896" s="8"/>
      <c r="N896" s="35"/>
      <c r="O896" s="35"/>
      <c r="P896" s="35"/>
      <c r="Q896" s="35"/>
      <c r="R896" s="8">
        <v>0</v>
      </c>
      <c r="S896" s="8">
        <f t="shared" si="61"/>
        <v>0</v>
      </c>
      <c r="T896" s="7"/>
      <c r="U896" s="7"/>
      <c r="V896" s="8">
        <f>COUNTIFS(Maturation!$E$3:$E$280, Density!G896, Maturation!$B$3:$B$280, Density!C896, Maturation!$C$3:$C$280, Density!D896, Maturation!$D$3:$D$280, "male")</f>
        <v>0</v>
      </c>
      <c r="W896" s="8">
        <f>COUNTIFS(Maturation!$E$3:$E$280, Density!G896, Maturation!$B$3:$B$280, Density!C896, Maturation!$C$3:$C$280, Density!D896, Maturation!$D$3:$D$280, "female")</f>
        <v>0</v>
      </c>
      <c r="X896" s="8">
        <f t="shared" si="63"/>
        <v>0</v>
      </c>
      <c r="Y896" s="8">
        <f t="shared" si="62"/>
        <v>6</v>
      </c>
      <c r="Z896" s="35">
        <f>(Y896/$R$572)*100</f>
        <v>85.714285714285708</v>
      </c>
    </row>
    <row r="897" spans="3:26" ht="15" customHeight="1" x14ac:dyDescent="0.25">
      <c r="C897" s="15" t="s">
        <v>25</v>
      </c>
      <c r="D897" s="5">
        <v>1</v>
      </c>
      <c r="E897" s="49">
        <v>25</v>
      </c>
      <c r="F897" s="49">
        <f t="shared" si="60"/>
        <v>39</v>
      </c>
      <c r="G897" s="16">
        <v>45228</v>
      </c>
      <c r="H897" s="8"/>
      <c r="I897" s="35"/>
      <c r="J897" s="35"/>
      <c r="K897" s="6"/>
      <c r="L897" s="6"/>
      <c r="M897" s="8"/>
      <c r="N897" s="35"/>
      <c r="O897" s="35"/>
      <c r="P897" s="35"/>
      <c r="Q897" s="35"/>
      <c r="R897" s="8">
        <v>0</v>
      </c>
      <c r="S897" s="8">
        <f t="shared" si="61"/>
        <v>0</v>
      </c>
      <c r="T897" s="7"/>
      <c r="U897" s="7"/>
      <c r="V897" s="8">
        <f>COUNTIFS(Maturation!$E$3:$E$280, Density!G897, Maturation!$B$3:$B$280, Density!C897, Maturation!$C$3:$C$280, Density!D897, Maturation!$D$3:$D$280, "male")</f>
        <v>0</v>
      </c>
      <c r="W897" s="8">
        <f>COUNTIFS(Maturation!$E$3:$E$280, Density!G897, Maturation!$B$3:$B$280, Density!C897, Maturation!$C$3:$C$280, Density!D897, Maturation!$D$3:$D$280, "female")</f>
        <v>0</v>
      </c>
      <c r="X897" s="8">
        <f t="shared" si="63"/>
        <v>0</v>
      </c>
      <c r="Y897" s="8">
        <f t="shared" si="62"/>
        <v>8</v>
      </c>
      <c r="Z897" s="35">
        <f>(Y897/$R$573)*100</f>
        <v>100</v>
      </c>
    </row>
    <row r="898" spans="3:26" ht="15" customHeight="1" x14ac:dyDescent="0.25">
      <c r="C898" s="15" t="s">
        <v>25</v>
      </c>
      <c r="D898" s="5">
        <v>2</v>
      </c>
      <c r="E898" s="49">
        <v>25</v>
      </c>
      <c r="F898" s="49">
        <f t="shared" si="60"/>
        <v>39</v>
      </c>
      <c r="G898" s="16">
        <v>45228</v>
      </c>
      <c r="H898" s="8"/>
      <c r="I898" s="35"/>
      <c r="J898" s="35"/>
      <c r="K898" s="6"/>
      <c r="L898" s="8"/>
      <c r="M898" s="8"/>
      <c r="N898" s="35"/>
      <c r="O898" s="35"/>
      <c r="P898" s="35"/>
      <c r="Q898" s="35"/>
      <c r="R898" s="8">
        <v>0</v>
      </c>
      <c r="S898" s="8">
        <f t="shared" si="61"/>
        <v>0</v>
      </c>
      <c r="T898" s="7"/>
      <c r="U898" s="7"/>
      <c r="V898" s="8">
        <f>COUNTIFS(Maturation!$E$3:$E$280, Density!G898, Maturation!$B$3:$B$280, Density!C898, Maturation!$C$3:$C$280, Density!D898, Maturation!$D$3:$D$280, "male")</f>
        <v>0</v>
      </c>
      <c r="W898" s="8">
        <f>COUNTIFS(Maturation!$E$3:$E$280, Density!G898, Maturation!$B$3:$B$280, Density!C898, Maturation!$C$3:$C$280, Density!D898, Maturation!$D$3:$D$280, "female")</f>
        <v>0</v>
      </c>
      <c r="X898" s="8">
        <f t="shared" si="63"/>
        <v>0</v>
      </c>
      <c r="Y898" s="8">
        <f t="shared" si="62"/>
        <v>8</v>
      </c>
      <c r="Z898" s="35">
        <f>(Y898/$R$574)*100</f>
        <v>80</v>
      </c>
    </row>
    <row r="899" spans="3:26" ht="15" customHeight="1" x14ac:dyDescent="0.25">
      <c r="C899" s="15" t="s">
        <v>25</v>
      </c>
      <c r="D899" s="5">
        <v>3</v>
      </c>
      <c r="E899" s="49">
        <v>25</v>
      </c>
      <c r="F899" s="49">
        <f t="shared" si="60"/>
        <v>39</v>
      </c>
      <c r="G899" s="16">
        <v>45228</v>
      </c>
      <c r="H899" s="8"/>
      <c r="I899" s="35"/>
      <c r="J899" s="35"/>
      <c r="K899" s="6"/>
      <c r="L899" s="8"/>
      <c r="M899" s="8"/>
      <c r="N899" s="35"/>
      <c r="O899" s="35"/>
      <c r="P899" s="35"/>
      <c r="Q899" s="35"/>
      <c r="R899" s="8">
        <v>1</v>
      </c>
      <c r="S899" s="8">
        <f t="shared" si="61"/>
        <v>0</v>
      </c>
      <c r="T899" s="7"/>
      <c r="U899" s="7"/>
      <c r="V899" s="8">
        <f>COUNTIFS(Maturation!$E$3:$E$280, Density!G899, Maturation!$B$3:$B$280, Density!C899, Maturation!$C$3:$C$280, Density!D899, Maturation!$D$3:$D$280, "male")</f>
        <v>0</v>
      </c>
      <c r="W899" s="8">
        <f>COUNTIFS(Maturation!$E$3:$E$280, Density!G899, Maturation!$B$3:$B$280, Density!C899, Maturation!$C$3:$C$280, Density!D899, Maturation!$D$3:$D$280, "female")</f>
        <v>0</v>
      </c>
      <c r="X899" s="8">
        <f t="shared" si="63"/>
        <v>0</v>
      </c>
      <c r="Y899" s="8">
        <f t="shared" si="62"/>
        <v>8</v>
      </c>
      <c r="Z899" s="35">
        <f>(Y899/$R$575)*100</f>
        <v>88.888888888888886</v>
      </c>
    </row>
    <row r="900" spans="3:26" ht="15" customHeight="1" x14ac:dyDescent="0.25">
      <c r="C900" s="15" t="s">
        <v>25</v>
      </c>
      <c r="D900" s="5">
        <v>4</v>
      </c>
      <c r="E900" s="49">
        <v>25</v>
      </c>
      <c r="F900" s="49">
        <f t="shared" si="60"/>
        <v>39</v>
      </c>
      <c r="G900" s="16">
        <v>45228</v>
      </c>
      <c r="H900" s="8"/>
      <c r="I900" s="35"/>
      <c r="J900" s="35"/>
      <c r="K900" s="6"/>
      <c r="L900" s="8"/>
      <c r="M900" s="8"/>
      <c r="N900" s="35"/>
      <c r="O900" s="35"/>
      <c r="P900" s="35"/>
      <c r="Q900" s="35"/>
      <c r="R900" s="8">
        <v>0</v>
      </c>
      <c r="S900" s="8">
        <f t="shared" si="61"/>
        <v>0</v>
      </c>
      <c r="T900" s="7"/>
      <c r="U900" s="7"/>
      <c r="V900" s="8">
        <f>COUNTIFS(Maturation!$E$3:$E$280, Density!G900, Maturation!$B$3:$B$280, Density!C900, Maturation!$C$3:$C$280, Density!D900, Maturation!$D$3:$D$280, "male")</f>
        <v>0</v>
      </c>
      <c r="W900" s="8">
        <f>COUNTIFS(Maturation!$E$3:$E$280, Density!G900, Maturation!$B$3:$B$280, Density!C900, Maturation!$C$3:$C$280, Density!D900, Maturation!$D$3:$D$280, "female")</f>
        <v>0</v>
      </c>
      <c r="X900" s="8">
        <f t="shared" si="63"/>
        <v>0</v>
      </c>
      <c r="Y900" s="8">
        <f t="shared" si="62"/>
        <v>7</v>
      </c>
      <c r="Z900" s="35">
        <f>(Y900/$R$576)*100</f>
        <v>77.777777777777786</v>
      </c>
    </row>
    <row r="901" spans="3:26" ht="15" customHeight="1" x14ac:dyDescent="0.25">
      <c r="C901" s="15" t="s">
        <v>25</v>
      </c>
      <c r="D901" s="5">
        <v>5</v>
      </c>
      <c r="E901" s="49">
        <v>25</v>
      </c>
      <c r="F901" s="49">
        <f t="shared" si="60"/>
        <v>39</v>
      </c>
      <c r="G901" s="16">
        <v>45228</v>
      </c>
      <c r="H901" s="8"/>
      <c r="I901" s="35"/>
      <c r="J901" s="35"/>
      <c r="K901" s="6"/>
      <c r="L901" s="8"/>
      <c r="M901" s="8"/>
      <c r="N901" s="35"/>
      <c r="O901" s="35"/>
      <c r="P901" s="35"/>
      <c r="Q901" s="35"/>
      <c r="R901" s="8">
        <v>0</v>
      </c>
      <c r="S901" s="8">
        <f t="shared" si="61"/>
        <v>0</v>
      </c>
      <c r="T901" s="7"/>
      <c r="U901" s="7"/>
      <c r="V901" s="8">
        <f>COUNTIFS(Maturation!$E$3:$E$280, Density!G901, Maturation!$B$3:$B$280, Density!C901, Maturation!$C$3:$C$280, Density!D901, Maturation!$D$3:$D$280, "male")</f>
        <v>0</v>
      </c>
      <c r="W901" s="8">
        <f>COUNTIFS(Maturation!$E$3:$E$280, Density!G901, Maturation!$B$3:$B$280, Density!C901, Maturation!$C$3:$C$280, Density!D901, Maturation!$D$3:$D$280, "female")</f>
        <v>0</v>
      </c>
      <c r="X901" s="8">
        <f t="shared" si="63"/>
        <v>0</v>
      </c>
      <c r="Y901" s="8">
        <f t="shared" si="62"/>
        <v>7</v>
      </c>
      <c r="Z901" s="35">
        <f>(Y901/$R$577)*100</f>
        <v>77.777777777777786</v>
      </c>
    </row>
    <row r="902" spans="3:26" ht="15" customHeight="1" x14ac:dyDescent="0.25">
      <c r="C902" s="15" t="s">
        <v>26</v>
      </c>
      <c r="D902" s="5">
        <v>1</v>
      </c>
      <c r="E902" s="49">
        <v>25</v>
      </c>
      <c r="F902" s="49">
        <f t="shared" ref="F902:F965" si="64">E902+14</f>
        <v>39</v>
      </c>
      <c r="G902" s="16">
        <v>45228</v>
      </c>
      <c r="H902" s="8"/>
      <c r="I902" s="35"/>
      <c r="J902" s="35"/>
      <c r="K902" s="6"/>
      <c r="L902" s="8"/>
      <c r="M902" s="8"/>
      <c r="N902" s="35"/>
      <c r="O902" s="35"/>
      <c r="P902" s="35"/>
      <c r="Q902" s="35"/>
      <c r="R902" s="8">
        <v>0</v>
      </c>
      <c r="S902" s="8">
        <f t="shared" si="61"/>
        <v>0</v>
      </c>
      <c r="T902" s="7"/>
      <c r="U902" s="7"/>
      <c r="V902" s="8">
        <f>COUNTIFS(Maturation!$E$3:$E$280, Density!G902, Maturation!$B$3:$B$280, Density!C902, Maturation!$C$3:$C$280, Density!D902, Maturation!$D$3:$D$280, "male")</f>
        <v>0</v>
      </c>
      <c r="W902" s="8">
        <f>COUNTIFS(Maturation!$E$3:$E$280, Density!G902, Maturation!$B$3:$B$280, Density!C902, Maturation!$C$3:$C$280, Density!D902, Maturation!$D$3:$D$280, "female")</f>
        <v>0</v>
      </c>
      <c r="X902" s="8">
        <f t="shared" si="63"/>
        <v>0</v>
      </c>
      <c r="Y902" s="8">
        <f t="shared" si="62"/>
        <v>15</v>
      </c>
      <c r="Z902" s="35">
        <f>(Y902/$R$578)*100</f>
        <v>88.235294117647058</v>
      </c>
    </row>
    <row r="903" spans="3:26" ht="15" customHeight="1" x14ac:dyDescent="0.25">
      <c r="C903" s="15" t="s">
        <v>26</v>
      </c>
      <c r="D903" s="5">
        <v>2</v>
      </c>
      <c r="E903" s="49">
        <v>25</v>
      </c>
      <c r="F903" s="49">
        <f t="shared" si="64"/>
        <v>39</v>
      </c>
      <c r="G903" s="16">
        <v>45228</v>
      </c>
      <c r="H903" s="8"/>
      <c r="I903" s="35"/>
      <c r="J903" s="35"/>
      <c r="K903" s="6"/>
      <c r="L903" s="8"/>
      <c r="M903" s="8"/>
      <c r="N903" s="35"/>
      <c r="O903" s="35"/>
      <c r="P903" s="35"/>
      <c r="Q903" s="35"/>
      <c r="R903" s="8">
        <v>1</v>
      </c>
      <c r="S903" s="8">
        <f t="shared" si="61"/>
        <v>1</v>
      </c>
      <c r="T903" s="7"/>
      <c r="U903" s="7"/>
      <c r="V903" s="8">
        <f>COUNTIFS(Maturation!$E$3:$E$280, Density!G903, Maturation!$B$3:$B$280, Density!C903, Maturation!$C$3:$C$280, Density!D903, Maturation!$D$3:$D$280, "male")</f>
        <v>0</v>
      </c>
      <c r="W903" s="8">
        <f>COUNTIFS(Maturation!$E$3:$E$280, Density!G903, Maturation!$B$3:$B$280, Density!C903, Maturation!$C$3:$C$280, Density!D903, Maturation!$D$3:$D$280, "female")</f>
        <v>0</v>
      </c>
      <c r="X903" s="8">
        <f t="shared" si="63"/>
        <v>0</v>
      </c>
      <c r="Y903" s="8">
        <f t="shared" si="62"/>
        <v>11</v>
      </c>
      <c r="Z903" s="35">
        <f>(Y903/$R$579)*100</f>
        <v>68.75</v>
      </c>
    </row>
    <row r="904" spans="3:26" ht="15" customHeight="1" x14ac:dyDescent="0.25">
      <c r="C904" s="17" t="s">
        <v>26</v>
      </c>
      <c r="D904" s="9">
        <v>3</v>
      </c>
      <c r="E904" s="50">
        <v>25</v>
      </c>
      <c r="F904" s="50">
        <f t="shared" si="64"/>
        <v>39</v>
      </c>
      <c r="G904" s="18">
        <v>45228</v>
      </c>
      <c r="H904" s="10"/>
      <c r="I904" s="36"/>
      <c r="J904" s="36"/>
      <c r="K904" s="11"/>
      <c r="L904" s="10"/>
      <c r="M904" s="10"/>
      <c r="N904" s="36"/>
      <c r="O904" s="36"/>
      <c r="P904" s="36"/>
      <c r="Q904" s="36"/>
      <c r="R904" s="10">
        <v>0</v>
      </c>
      <c r="S904" s="10">
        <f t="shared" si="61"/>
        <v>0</v>
      </c>
      <c r="T904" s="12"/>
      <c r="U904" s="12"/>
      <c r="V904" s="10">
        <f>COUNTIFS(Maturation!$E$3:$E$280, Density!G904, Maturation!$B$3:$B$280, Density!C904, Maturation!$C$3:$C$280, Density!D904, Maturation!$D$3:$D$280, "male")</f>
        <v>0</v>
      </c>
      <c r="W904" s="10">
        <f>COUNTIFS(Maturation!$E$3:$E$280, Density!G904, Maturation!$B$3:$B$280, Density!C904, Maturation!$C$3:$C$280, Density!D904, Maturation!$D$3:$D$280, "female")</f>
        <v>0</v>
      </c>
      <c r="X904" s="10">
        <f t="shared" si="63"/>
        <v>0</v>
      </c>
      <c r="Y904" s="10">
        <f t="shared" si="62"/>
        <v>12</v>
      </c>
      <c r="Z904" s="36">
        <f>(Y904/$R$580)*100</f>
        <v>85.714285714285708</v>
      </c>
    </row>
    <row r="905" spans="3:26" ht="15" customHeight="1" x14ac:dyDescent="0.25">
      <c r="C905" s="19" t="s">
        <v>17</v>
      </c>
      <c r="D905" s="20">
        <v>1</v>
      </c>
      <c r="E905" s="48">
        <v>26</v>
      </c>
      <c r="F905" s="48">
        <f t="shared" si="64"/>
        <v>40</v>
      </c>
      <c r="G905" s="22">
        <v>45229</v>
      </c>
      <c r="H905" s="21"/>
      <c r="I905" s="32"/>
      <c r="J905" s="32"/>
      <c r="K905" s="21"/>
      <c r="L905" s="21"/>
      <c r="M905" s="21"/>
      <c r="N905" s="32"/>
      <c r="O905" s="32"/>
      <c r="P905" s="32"/>
      <c r="Q905" s="32"/>
      <c r="R905" s="21">
        <v>0</v>
      </c>
      <c r="S905" s="21">
        <f t="shared" si="61"/>
        <v>0</v>
      </c>
      <c r="T905" s="29"/>
      <c r="U905" s="29"/>
      <c r="V905" s="30">
        <f>COUNTIFS(Maturation!$E$3:$E$280, Density!G905, Maturation!$B$3:$B$280, Density!C905, Maturation!$C$3:$C$280, Density!D905, Maturation!$D$3:$D$280, "male")</f>
        <v>0</v>
      </c>
      <c r="W905" s="30">
        <f>COUNTIFS(Maturation!$E$3:$E$280, Density!G905, Maturation!$B$3:$B$280, Density!C905, Maturation!$C$3:$C$280, Density!D905, Maturation!$D$3:$D$280, "female")</f>
        <v>0</v>
      </c>
      <c r="X905" s="30">
        <f t="shared" si="63"/>
        <v>0</v>
      </c>
      <c r="Y905" s="30">
        <f t="shared" si="62"/>
        <v>6</v>
      </c>
      <c r="Z905" s="33">
        <f>(Y905/$R$545)*100</f>
        <v>100</v>
      </c>
    </row>
    <row r="906" spans="3:26" ht="15" customHeight="1" x14ac:dyDescent="0.25">
      <c r="C906" s="19" t="s">
        <v>17</v>
      </c>
      <c r="D906" s="20">
        <v>2</v>
      </c>
      <c r="E906" s="48">
        <v>26</v>
      </c>
      <c r="F906" s="48">
        <f t="shared" si="64"/>
        <v>40</v>
      </c>
      <c r="G906" s="22">
        <v>45229</v>
      </c>
      <c r="H906" s="21"/>
      <c r="I906" s="32"/>
      <c r="J906" s="32"/>
      <c r="K906" s="21"/>
      <c r="L906" s="21"/>
      <c r="M906" s="21"/>
      <c r="N906" s="32"/>
      <c r="O906" s="32"/>
      <c r="P906" s="32"/>
      <c r="Q906" s="32"/>
      <c r="R906" s="21">
        <v>1</v>
      </c>
      <c r="S906" s="21">
        <f t="shared" si="61"/>
        <v>0</v>
      </c>
      <c r="T906" s="29"/>
      <c r="U906" s="29"/>
      <c r="V906" s="30">
        <f>COUNTIFS(Maturation!$E$3:$E$280, Density!G906, Maturation!$B$3:$B$280, Density!C906, Maturation!$C$3:$C$280, Density!D906, Maturation!$D$3:$D$280, "male")</f>
        <v>0</v>
      </c>
      <c r="W906" s="30">
        <f>COUNTIFS(Maturation!$E$3:$E$280, Density!G906, Maturation!$B$3:$B$280, Density!C906, Maturation!$C$3:$C$280, Density!D906, Maturation!$D$3:$D$280, "female")</f>
        <v>0</v>
      </c>
      <c r="X906" s="30">
        <f t="shared" si="63"/>
        <v>0</v>
      </c>
      <c r="Y906" s="30">
        <f t="shared" si="62"/>
        <v>4</v>
      </c>
      <c r="Z906" s="33">
        <f>(Y906/$R$546)*100</f>
        <v>80</v>
      </c>
    </row>
    <row r="907" spans="3:26" ht="15" customHeight="1" x14ac:dyDescent="0.25">
      <c r="C907" s="19" t="s">
        <v>17</v>
      </c>
      <c r="D907" s="20">
        <v>3</v>
      </c>
      <c r="E907" s="48">
        <v>26</v>
      </c>
      <c r="F907" s="48">
        <f t="shared" si="64"/>
        <v>40</v>
      </c>
      <c r="G907" s="22">
        <v>45229</v>
      </c>
      <c r="H907" s="21"/>
      <c r="I907" s="32"/>
      <c r="J907" s="32"/>
      <c r="K907" s="21"/>
      <c r="L907" s="21"/>
      <c r="M907" s="21"/>
      <c r="N907" s="32"/>
      <c r="O907" s="32"/>
      <c r="P907" s="32"/>
      <c r="Q907" s="32"/>
      <c r="R907" s="21">
        <v>0</v>
      </c>
      <c r="S907" s="21">
        <f t="shared" si="61"/>
        <v>0</v>
      </c>
      <c r="T907" s="29"/>
      <c r="U907" s="29"/>
      <c r="V907" s="30">
        <f>COUNTIFS(Maturation!$E$3:$E$280, Density!G907, Maturation!$B$3:$B$280, Density!C907, Maturation!$C$3:$C$280, Density!D907, Maturation!$D$3:$D$280, "male")</f>
        <v>0</v>
      </c>
      <c r="W907" s="30">
        <f>COUNTIFS(Maturation!$E$3:$E$280, Density!G907, Maturation!$B$3:$B$280, Density!C907, Maturation!$C$3:$C$280, Density!D907, Maturation!$D$3:$D$280, "female")</f>
        <v>0</v>
      </c>
      <c r="X907" s="30">
        <f t="shared" si="63"/>
        <v>0</v>
      </c>
      <c r="Y907" s="30">
        <f t="shared" si="62"/>
        <v>4</v>
      </c>
      <c r="Z907" s="33">
        <f>(Y907/$R$547)*100</f>
        <v>100</v>
      </c>
    </row>
    <row r="908" spans="3:26" ht="15" customHeight="1" x14ac:dyDescent="0.25">
      <c r="C908" s="19" t="s">
        <v>17</v>
      </c>
      <c r="D908" s="20">
        <v>4</v>
      </c>
      <c r="E908" s="48">
        <v>26</v>
      </c>
      <c r="F908" s="48">
        <f t="shared" si="64"/>
        <v>40</v>
      </c>
      <c r="G908" s="22">
        <v>45229</v>
      </c>
      <c r="H908" s="21"/>
      <c r="I908" s="32"/>
      <c r="J908" s="32"/>
      <c r="K908" s="21"/>
      <c r="L908" s="21"/>
      <c r="M908" s="21"/>
      <c r="N908" s="32"/>
      <c r="O908" s="32"/>
      <c r="P908" s="32"/>
      <c r="Q908" s="32"/>
      <c r="R908" s="21">
        <v>0</v>
      </c>
      <c r="S908" s="21">
        <f t="shared" si="61"/>
        <v>0</v>
      </c>
      <c r="T908" s="29"/>
      <c r="U908" s="29"/>
      <c r="V908" s="30">
        <f>COUNTIFS(Maturation!$E$3:$E$280, Density!G908, Maturation!$B$3:$B$280, Density!C908, Maturation!$C$3:$C$280, Density!D908, Maturation!$D$3:$D$280, "male")</f>
        <v>0</v>
      </c>
      <c r="W908" s="30">
        <f>COUNTIFS(Maturation!$E$3:$E$280, Density!G908, Maturation!$B$3:$B$280, Density!C908, Maturation!$C$3:$C$280, Density!D908, Maturation!$D$3:$D$280, "female")</f>
        <v>0</v>
      </c>
      <c r="X908" s="30">
        <f t="shared" si="63"/>
        <v>0</v>
      </c>
      <c r="Y908" s="30">
        <f t="shared" si="62"/>
        <v>3</v>
      </c>
      <c r="Z908" s="33">
        <f>(Y908/$R$548)*100</f>
        <v>75</v>
      </c>
    </row>
    <row r="909" spans="3:26" ht="15" customHeight="1" x14ac:dyDescent="0.25">
      <c r="C909" s="19" t="s">
        <v>17</v>
      </c>
      <c r="D909" s="20">
        <v>5</v>
      </c>
      <c r="E909" s="48">
        <v>26</v>
      </c>
      <c r="F909" s="48">
        <f t="shared" si="64"/>
        <v>40</v>
      </c>
      <c r="G909" s="22">
        <v>45229</v>
      </c>
      <c r="H909" s="21"/>
      <c r="I909" s="32"/>
      <c r="J909" s="32"/>
      <c r="K909" s="21"/>
      <c r="L909" s="21"/>
      <c r="M909" s="21"/>
      <c r="N909" s="32"/>
      <c r="O909" s="32"/>
      <c r="P909" s="32"/>
      <c r="Q909" s="32"/>
      <c r="R909" s="21">
        <v>0</v>
      </c>
      <c r="S909" s="21">
        <f t="shared" si="61"/>
        <v>0</v>
      </c>
      <c r="T909" s="29"/>
      <c r="U909" s="29"/>
      <c r="V909" s="30">
        <f>COUNTIFS(Maturation!$E$3:$E$280, Density!G909, Maturation!$B$3:$B$280, Density!C909, Maturation!$C$3:$C$280, Density!D909, Maturation!$D$3:$D$280, "male")</f>
        <v>0</v>
      </c>
      <c r="W909" s="30">
        <f>COUNTIFS(Maturation!$E$3:$E$280, Density!G909, Maturation!$B$3:$B$280, Density!C909, Maturation!$C$3:$C$280, Density!D909, Maturation!$D$3:$D$280, "female")</f>
        <v>0</v>
      </c>
      <c r="X909" s="30">
        <f t="shared" si="63"/>
        <v>0</v>
      </c>
      <c r="Y909" s="30">
        <f t="shared" si="62"/>
        <v>5</v>
      </c>
      <c r="Z909" s="33">
        <f>(Y909/$R$549)*100</f>
        <v>100</v>
      </c>
    </row>
    <row r="910" spans="3:26" ht="15" customHeight="1" x14ac:dyDescent="0.25">
      <c r="C910" s="19" t="s">
        <v>17</v>
      </c>
      <c r="D910" s="20">
        <v>6</v>
      </c>
      <c r="E910" s="48">
        <v>26</v>
      </c>
      <c r="F910" s="48">
        <f t="shared" si="64"/>
        <v>40</v>
      </c>
      <c r="G910" s="22">
        <v>45229</v>
      </c>
      <c r="H910" s="21"/>
      <c r="I910" s="32"/>
      <c r="J910" s="32"/>
      <c r="K910" s="21"/>
      <c r="L910" s="21"/>
      <c r="M910" s="21"/>
      <c r="N910" s="32"/>
      <c r="O910" s="32"/>
      <c r="P910" s="32"/>
      <c r="Q910" s="32"/>
      <c r="R910" s="21">
        <v>1</v>
      </c>
      <c r="S910" s="21">
        <f t="shared" si="61"/>
        <v>0</v>
      </c>
      <c r="T910" s="29"/>
      <c r="U910" s="29"/>
      <c r="V910" s="30">
        <f>COUNTIFS(Maturation!$E$3:$E$280, Density!G910, Maturation!$B$3:$B$280, Density!C910, Maturation!$C$3:$C$280, Density!D910, Maturation!$D$3:$D$280, "male")</f>
        <v>1</v>
      </c>
      <c r="W910" s="30">
        <f>COUNTIFS(Maturation!$E$3:$E$280, Density!G910, Maturation!$B$3:$B$280, Density!C910, Maturation!$C$3:$C$280, Density!D910, Maturation!$D$3:$D$280, "female")</f>
        <v>0</v>
      </c>
      <c r="X910" s="30">
        <f t="shared" si="63"/>
        <v>1</v>
      </c>
      <c r="Y910" s="30">
        <f t="shared" si="62"/>
        <v>7</v>
      </c>
      <c r="Z910" s="33">
        <f>(Y910/$R$550)*100</f>
        <v>100</v>
      </c>
    </row>
    <row r="911" spans="3:26" ht="15" customHeight="1" x14ac:dyDescent="0.25">
      <c r="C911" s="19" t="s">
        <v>17</v>
      </c>
      <c r="D911" s="20">
        <v>7</v>
      </c>
      <c r="E911" s="48">
        <v>26</v>
      </c>
      <c r="F911" s="48">
        <f t="shared" si="64"/>
        <v>40</v>
      </c>
      <c r="G911" s="22">
        <v>45229</v>
      </c>
      <c r="H911" s="21"/>
      <c r="I911" s="32"/>
      <c r="J911" s="32"/>
      <c r="K911" s="21"/>
      <c r="L911" s="21"/>
      <c r="M911" s="21"/>
      <c r="N911" s="32"/>
      <c r="O911" s="32"/>
      <c r="P911" s="32"/>
      <c r="Q911" s="32"/>
      <c r="R911" s="21">
        <v>0</v>
      </c>
      <c r="S911" s="21">
        <f t="shared" si="61"/>
        <v>0</v>
      </c>
      <c r="T911" s="29"/>
      <c r="U911" s="29"/>
      <c r="V911" s="30">
        <f>COUNTIFS(Maturation!$E$3:$E$280, Density!G911, Maturation!$B$3:$B$280, Density!C911, Maturation!$C$3:$C$280, Density!D911, Maturation!$D$3:$D$280, "male")</f>
        <v>0</v>
      </c>
      <c r="W911" s="30">
        <f>COUNTIFS(Maturation!$E$3:$E$280, Density!G911, Maturation!$B$3:$B$280, Density!C911, Maturation!$C$3:$C$280, Density!D911, Maturation!$D$3:$D$280, "female")</f>
        <v>0</v>
      </c>
      <c r="X911" s="30">
        <f t="shared" si="63"/>
        <v>0</v>
      </c>
      <c r="Y911" s="30">
        <f t="shared" si="62"/>
        <v>6</v>
      </c>
      <c r="Z911" s="33">
        <f>(Y911/$R$551)*100</f>
        <v>100</v>
      </c>
    </row>
    <row r="912" spans="3:26" ht="15" customHeight="1" x14ac:dyDescent="0.25">
      <c r="C912" s="19" t="s">
        <v>17</v>
      </c>
      <c r="D912" s="20">
        <v>8</v>
      </c>
      <c r="E912" s="48">
        <v>26</v>
      </c>
      <c r="F912" s="48">
        <f t="shared" si="64"/>
        <v>40</v>
      </c>
      <c r="G912" s="22">
        <v>45229</v>
      </c>
      <c r="H912" s="21"/>
      <c r="I912" s="33"/>
      <c r="J912" s="33"/>
      <c r="K912" s="21"/>
      <c r="L912" s="21"/>
      <c r="M912" s="21"/>
      <c r="N912" s="32"/>
      <c r="O912" s="32"/>
      <c r="P912" s="32"/>
      <c r="Q912" s="32"/>
      <c r="R912" s="21">
        <v>0</v>
      </c>
      <c r="S912" s="21">
        <f t="shared" si="61"/>
        <v>0</v>
      </c>
      <c r="T912" s="29"/>
      <c r="U912" s="29"/>
      <c r="V912" s="30">
        <f>COUNTIFS(Maturation!$E$3:$E$280, Density!G912, Maturation!$B$3:$B$280, Density!C912, Maturation!$C$3:$C$280, Density!D912, Maturation!$D$3:$D$280, "male")</f>
        <v>0</v>
      </c>
      <c r="W912" s="30">
        <f>COUNTIFS(Maturation!$E$3:$E$280, Density!G912, Maturation!$B$3:$B$280, Density!C912, Maturation!$C$3:$C$280, Density!D912, Maturation!$D$3:$D$280, "female")</f>
        <v>0</v>
      </c>
      <c r="X912" s="30">
        <f t="shared" si="63"/>
        <v>0</v>
      </c>
      <c r="Y912" s="30">
        <f t="shared" si="62"/>
        <v>5</v>
      </c>
      <c r="Z912" s="33">
        <f>(Y912/$R$552)*100</f>
        <v>100</v>
      </c>
    </row>
    <row r="913" spans="2:26" ht="15" customHeight="1" x14ac:dyDescent="0.25">
      <c r="C913" s="19" t="s">
        <v>17</v>
      </c>
      <c r="D913" s="20">
        <v>9</v>
      </c>
      <c r="E913" s="48">
        <v>26</v>
      </c>
      <c r="F913" s="48">
        <f t="shared" si="64"/>
        <v>40</v>
      </c>
      <c r="G913" s="22">
        <v>45229</v>
      </c>
      <c r="H913" s="21"/>
      <c r="I913" s="33"/>
      <c r="J913" s="33"/>
      <c r="K913" s="21"/>
      <c r="L913" s="21"/>
      <c r="M913" s="21"/>
      <c r="N913" s="32"/>
      <c r="O913" s="32"/>
      <c r="P913" s="32"/>
      <c r="Q913" s="32"/>
      <c r="R913" s="21">
        <v>0</v>
      </c>
      <c r="S913" s="21">
        <f t="shared" si="61"/>
        <v>0</v>
      </c>
      <c r="T913" s="29"/>
      <c r="U913" s="29"/>
      <c r="V913" s="30">
        <f>COUNTIFS(Maturation!$E$3:$E$280, Density!G913, Maturation!$B$3:$B$280, Density!C913, Maturation!$C$3:$C$280, Density!D913, Maturation!$D$3:$D$280, "male")</f>
        <v>0</v>
      </c>
      <c r="W913" s="30">
        <f>COUNTIFS(Maturation!$E$3:$E$280, Density!G913, Maturation!$B$3:$B$280, Density!C913, Maturation!$C$3:$C$280, Density!D913, Maturation!$D$3:$D$280, "female")</f>
        <v>0</v>
      </c>
      <c r="X913" s="30">
        <f t="shared" si="63"/>
        <v>0</v>
      </c>
      <c r="Y913" s="30">
        <f t="shared" si="62"/>
        <v>7</v>
      </c>
      <c r="Z913" s="33">
        <f>(Y913/$R$553)*100</f>
        <v>100</v>
      </c>
    </row>
    <row r="914" spans="2:26" ht="15" customHeight="1" x14ac:dyDescent="0.25">
      <c r="C914" s="19" t="s">
        <v>17</v>
      </c>
      <c r="D914" s="20">
        <v>10</v>
      </c>
      <c r="E914" s="48">
        <v>26</v>
      </c>
      <c r="F914" s="48">
        <f t="shared" si="64"/>
        <v>40</v>
      </c>
      <c r="G914" s="22">
        <v>45229</v>
      </c>
      <c r="H914" s="21"/>
      <c r="I914" s="33"/>
      <c r="J914" s="33"/>
      <c r="K914" s="21"/>
      <c r="L914" s="21"/>
      <c r="M914" s="21"/>
      <c r="N914" s="32"/>
      <c r="O914" s="32"/>
      <c r="P914" s="32"/>
      <c r="Q914" s="32"/>
      <c r="R914" s="21">
        <v>0</v>
      </c>
      <c r="S914" s="21">
        <f t="shared" si="61"/>
        <v>0</v>
      </c>
      <c r="T914" s="29"/>
      <c r="U914" s="29"/>
      <c r="V914" s="30">
        <f>COUNTIFS(Maturation!$E$3:$E$280, Density!G914, Maturation!$B$3:$B$280, Density!C914, Maturation!$C$3:$C$280, Density!D914, Maturation!$D$3:$D$280, "male")</f>
        <v>0</v>
      </c>
      <c r="W914" s="30">
        <f>COUNTIFS(Maturation!$E$3:$E$280, Density!G914, Maturation!$B$3:$B$280, Density!C914, Maturation!$C$3:$C$280, Density!D914, Maturation!$D$3:$D$280, "female")</f>
        <v>0</v>
      </c>
      <c r="X914" s="30">
        <f t="shared" si="63"/>
        <v>0</v>
      </c>
      <c r="Y914" s="30">
        <f t="shared" si="62"/>
        <v>6</v>
      </c>
      <c r="Z914" s="33">
        <f>(Y914/$R$554)*100</f>
        <v>100</v>
      </c>
    </row>
    <row r="915" spans="2:26" ht="15" customHeight="1" x14ac:dyDescent="0.25">
      <c r="C915" s="19" t="s">
        <v>18</v>
      </c>
      <c r="D915" s="20">
        <v>1</v>
      </c>
      <c r="E915" s="48">
        <v>26</v>
      </c>
      <c r="F915" s="48">
        <f t="shared" si="64"/>
        <v>40</v>
      </c>
      <c r="G915" s="22">
        <v>45229</v>
      </c>
      <c r="H915" s="21"/>
      <c r="I915" s="33"/>
      <c r="J915" s="33"/>
      <c r="K915" s="21"/>
      <c r="L915" s="21"/>
      <c r="M915" s="21"/>
      <c r="N915" s="32"/>
      <c r="O915" s="32"/>
      <c r="P915" s="32"/>
      <c r="Q915" s="32"/>
      <c r="R915" s="21">
        <v>1</v>
      </c>
      <c r="S915" s="21">
        <f t="shared" si="61"/>
        <v>0</v>
      </c>
      <c r="T915" s="29"/>
      <c r="U915" s="29"/>
      <c r="V915" s="30">
        <f>COUNTIFS(Maturation!$E$3:$E$280, Density!G915, Maturation!$B$3:$B$280, Density!C915, Maturation!$C$3:$C$280, Density!D915, Maturation!$D$3:$D$280, "male")</f>
        <v>0</v>
      </c>
      <c r="W915" s="30">
        <f>COUNTIFS(Maturation!$E$3:$E$280, Density!G915, Maturation!$B$3:$B$280, Density!C915, Maturation!$C$3:$C$280, Density!D915, Maturation!$D$3:$D$280, "female")</f>
        <v>0</v>
      </c>
      <c r="X915" s="30">
        <f t="shared" si="63"/>
        <v>0</v>
      </c>
      <c r="Y915" s="30">
        <f t="shared" si="62"/>
        <v>7</v>
      </c>
      <c r="Z915" s="33">
        <f>(Y915/$R$555)*100</f>
        <v>87.5</v>
      </c>
    </row>
    <row r="916" spans="2:26" ht="15" customHeight="1" x14ac:dyDescent="0.25">
      <c r="C916" s="19" t="s">
        <v>18</v>
      </c>
      <c r="D916" s="20">
        <v>2</v>
      </c>
      <c r="E916" s="48">
        <v>26</v>
      </c>
      <c r="F916" s="48">
        <f t="shared" si="64"/>
        <v>40</v>
      </c>
      <c r="G916" s="22">
        <v>45229</v>
      </c>
      <c r="H916" s="21"/>
      <c r="I916" s="33"/>
      <c r="J916" s="33"/>
      <c r="K916" s="21"/>
      <c r="L916" s="21"/>
      <c r="M916" s="21"/>
      <c r="N916" s="32"/>
      <c r="O916" s="32"/>
      <c r="P916" s="32"/>
      <c r="Q916" s="32"/>
      <c r="R916" s="21">
        <v>0</v>
      </c>
      <c r="S916" s="21">
        <f t="shared" si="61"/>
        <v>0</v>
      </c>
      <c r="T916" s="29"/>
      <c r="U916" s="29"/>
      <c r="V916" s="30">
        <f>COUNTIFS(Maturation!$E$3:$E$280, Density!G916, Maturation!$B$3:$B$280, Density!C916, Maturation!$C$3:$C$280, Density!D916, Maturation!$D$3:$D$280, "male")</f>
        <v>0</v>
      </c>
      <c r="W916" s="30">
        <f>COUNTIFS(Maturation!$E$3:$E$280, Density!G916, Maturation!$B$3:$B$280, Density!C916, Maturation!$C$3:$C$280, Density!D916, Maturation!$D$3:$D$280, "female")</f>
        <v>0</v>
      </c>
      <c r="X916" s="30">
        <f t="shared" si="63"/>
        <v>0</v>
      </c>
      <c r="Y916" s="30">
        <f t="shared" si="62"/>
        <v>7</v>
      </c>
      <c r="Z916" s="33">
        <f>(Y916/$R$556)*100</f>
        <v>87.5</v>
      </c>
    </row>
    <row r="917" spans="2:26" ht="15" customHeight="1" x14ac:dyDescent="0.25">
      <c r="C917" s="19" t="s">
        <v>18</v>
      </c>
      <c r="D917" s="20">
        <v>3</v>
      </c>
      <c r="E917" s="48">
        <v>26</v>
      </c>
      <c r="F917" s="48">
        <f t="shared" si="64"/>
        <v>40</v>
      </c>
      <c r="G917" s="22">
        <v>45229</v>
      </c>
      <c r="H917" s="30"/>
      <c r="I917" s="33"/>
      <c r="J917" s="33"/>
      <c r="K917" s="21"/>
      <c r="L917" s="30"/>
      <c r="M917" s="30"/>
      <c r="N917" s="33"/>
      <c r="O917" s="33"/>
      <c r="P917" s="33"/>
      <c r="Q917" s="33"/>
      <c r="R917" s="30">
        <v>1</v>
      </c>
      <c r="S917" s="30">
        <f t="shared" si="61"/>
        <v>0</v>
      </c>
      <c r="T917" s="29"/>
      <c r="U917" s="29"/>
      <c r="V917" s="30">
        <f>COUNTIFS(Maturation!$E$3:$E$280, Density!G917, Maturation!$B$3:$B$280, Density!C917, Maturation!$C$3:$C$280, Density!D917, Maturation!$D$3:$D$280, "male")</f>
        <v>0</v>
      </c>
      <c r="W917" s="30">
        <f>COUNTIFS(Maturation!$E$3:$E$280, Density!G917, Maturation!$B$3:$B$280, Density!C917, Maturation!$C$3:$C$280, Density!D917, Maturation!$D$3:$D$280, "female")</f>
        <v>1</v>
      </c>
      <c r="X917" s="30">
        <f t="shared" si="63"/>
        <v>1</v>
      </c>
      <c r="Y917" s="30">
        <f t="shared" si="62"/>
        <v>11</v>
      </c>
      <c r="Z917" s="33">
        <f>(Y917/$R$557)*100</f>
        <v>91.666666666666657</v>
      </c>
    </row>
    <row r="918" spans="2:26" ht="15" customHeight="1" x14ac:dyDescent="0.25">
      <c r="C918" s="19" t="s">
        <v>18</v>
      </c>
      <c r="D918" s="20">
        <v>4</v>
      </c>
      <c r="E918" s="48">
        <v>26</v>
      </c>
      <c r="F918" s="48">
        <f t="shared" si="64"/>
        <v>40</v>
      </c>
      <c r="G918" s="22">
        <v>45229</v>
      </c>
      <c r="H918" s="30"/>
      <c r="I918" s="33"/>
      <c r="J918" s="33"/>
      <c r="K918" s="21"/>
      <c r="L918" s="30"/>
      <c r="M918" s="30"/>
      <c r="N918" s="33"/>
      <c r="O918" s="33"/>
      <c r="P918" s="33"/>
      <c r="Q918" s="33"/>
      <c r="R918" s="30">
        <v>1</v>
      </c>
      <c r="S918" s="30">
        <f t="shared" si="61"/>
        <v>0</v>
      </c>
      <c r="T918" s="29"/>
      <c r="U918" s="29"/>
      <c r="V918" s="30">
        <f>COUNTIFS(Maturation!$E$3:$E$280, Density!G918, Maturation!$B$3:$B$280, Density!C918, Maturation!$C$3:$C$280, Density!D918, Maturation!$D$3:$D$280, "male")</f>
        <v>0</v>
      </c>
      <c r="W918" s="30">
        <f>COUNTIFS(Maturation!$E$3:$E$280, Density!G918, Maturation!$B$3:$B$280, Density!C918, Maturation!$C$3:$C$280, Density!D918, Maturation!$D$3:$D$280, "female")</f>
        <v>1</v>
      </c>
      <c r="X918" s="30">
        <f t="shared" si="63"/>
        <v>1</v>
      </c>
      <c r="Y918" s="30">
        <f t="shared" si="62"/>
        <v>10</v>
      </c>
      <c r="Z918" s="33">
        <f>(Y918/$R$558)*100</f>
        <v>90.909090909090907</v>
      </c>
    </row>
    <row r="919" spans="2:26" ht="15" customHeight="1" x14ac:dyDescent="0.25">
      <c r="C919" s="19" t="s">
        <v>18</v>
      </c>
      <c r="D919" s="20">
        <v>5</v>
      </c>
      <c r="E919" s="48">
        <v>26</v>
      </c>
      <c r="F919" s="48">
        <f t="shared" si="64"/>
        <v>40</v>
      </c>
      <c r="G919" s="22">
        <v>45229</v>
      </c>
      <c r="H919" s="30"/>
      <c r="I919" s="33"/>
      <c r="J919" s="33"/>
      <c r="K919" s="21"/>
      <c r="L919" s="30"/>
      <c r="M919" s="30"/>
      <c r="N919" s="33"/>
      <c r="O919" s="33"/>
      <c r="P919" s="33"/>
      <c r="Q919" s="33"/>
      <c r="R919" s="30">
        <v>0</v>
      </c>
      <c r="S919" s="30">
        <f t="shared" si="61"/>
        <v>0</v>
      </c>
      <c r="T919" s="29"/>
      <c r="U919" s="29"/>
      <c r="V919" s="30">
        <f>COUNTIFS(Maturation!$E$3:$E$280, Density!G919, Maturation!$B$3:$B$280, Density!C919, Maturation!$C$3:$C$280, Density!D919, Maturation!$D$3:$D$280, "male")</f>
        <v>0</v>
      </c>
      <c r="W919" s="30">
        <f>COUNTIFS(Maturation!$E$3:$E$280, Density!G919, Maturation!$B$3:$B$280, Density!C919, Maturation!$C$3:$C$280, Density!D919, Maturation!$D$3:$D$280, "female")</f>
        <v>0</v>
      </c>
      <c r="X919" s="30">
        <f t="shared" si="63"/>
        <v>0</v>
      </c>
      <c r="Y919" s="30">
        <f t="shared" si="62"/>
        <v>10</v>
      </c>
      <c r="Z919" s="33">
        <f>(Y919/$R$559)*100</f>
        <v>90.909090909090907</v>
      </c>
    </row>
    <row r="920" spans="2:26" ht="15" customHeight="1" x14ac:dyDescent="0.25">
      <c r="C920" s="19" t="s">
        <v>20</v>
      </c>
      <c r="D920" s="20">
        <v>1</v>
      </c>
      <c r="E920" s="48">
        <v>26</v>
      </c>
      <c r="F920" s="48">
        <f t="shared" si="64"/>
        <v>40</v>
      </c>
      <c r="G920" s="22">
        <v>45229</v>
      </c>
      <c r="H920" s="30"/>
      <c r="I920" s="33"/>
      <c r="J920" s="33"/>
      <c r="K920" s="21"/>
      <c r="L920" s="30"/>
      <c r="M920" s="30"/>
      <c r="N920" s="33"/>
      <c r="O920" s="33"/>
      <c r="P920" s="33"/>
      <c r="Q920" s="33"/>
      <c r="R920" s="30">
        <v>0</v>
      </c>
      <c r="S920" s="30">
        <f t="shared" si="61"/>
        <v>0</v>
      </c>
      <c r="T920" s="29"/>
      <c r="U920" s="29"/>
      <c r="V920" s="30">
        <f>COUNTIFS(Maturation!$E$3:$E$280, Density!G920, Maturation!$B$3:$B$280, Density!C920, Maturation!$C$3:$C$280, Density!D920, Maturation!$D$3:$D$280, "male")</f>
        <v>0</v>
      </c>
      <c r="W920" s="30">
        <f>COUNTIFS(Maturation!$E$3:$E$280, Density!G920, Maturation!$B$3:$B$280, Density!C920, Maturation!$C$3:$C$280, Density!D920, Maturation!$D$3:$D$280, "female")</f>
        <v>0</v>
      </c>
      <c r="X920" s="30">
        <f t="shared" si="63"/>
        <v>0</v>
      </c>
      <c r="Y920" s="30">
        <f t="shared" si="62"/>
        <v>10</v>
      </c>
      <c r="Z920" s="33">
        <f>(Y920/$R$560)*100</f>
        <v>90.909090909090907</v>
      </c>
    </row>
    <row r="921" spans="2:26" ht="15" customHeight="1" x14ac:dyDescent="0.25">
      <c r="C921" s="19" t="s">
        <v>20</v>
      </c>
      <c r="D921" s="20">
        <v>2</v>
      </c>
      <c r="E921" s="48">
        <v>26</v>
      </c>
      <c r="F921" s="48">
        <f t="shared" si="64"/>
        <v>40</v>
      </c>
      <c r="G921" s="22">
        <v>45229</v>
      </c>
      <c r="H921" s="30"/>
      <c r="I921" s="33"/>
      <c r="J921" s="33"/>
      <c r="K921" s="21"/>
      <c r="L921" s="30"/>
      <c r="M921" s="30"/>
      <c r="N921" s="33"/>
      <c r="O921" s="33"/>
      <c r="P921" s="33"/>
      <c r="Q921" s="33"/>
      <c r="R921" s="30">
        <v>3</v>
      </c>
      <c r="S921" s="30">
        <f t="shared" si="61"/>
        <v>0</v>
      </c>
      <c r="T921" s="29"/>
      <c r="U921" s="29"/>
      <c r="V921" s="30">
        <f>COUNTIFS(Maturation!$E$3:$E$280, Density!G921, Maturation!$B$3:$B$280, Density!C921, Maturation!$C$3:$C$280, Density!D921, Maturation!$D$3:$D$280, "male")</f>
        <v>0</v>
      </c>
      <c r="W921" s="30">
        <f>COUNTIFS(Maturation!$E$3:$E$280, Density!G921, Maturation!$B$3:$B$280, Density!C921, Maturation!$C$3:$C$280, Density!D921, Maturation!$D$3:$D$280, "female")</f>
        <v>1</v>
      </c>
      <c r="X921" s="30">
        <f t="shared" si="63"/>
        <v>1</v>
      </c>
      <c r="Y921" s="30">
        <f t="shared" si="62"/>
        <v>14</v>
      </c>
      <c r="Z921" s="33">
        <f>(Y921/$R$561)*100</f>
        <v>73.68421052631578</v>
      </c>
    </row>
    <row r="922" spans="2:26" ht="15" customHeight="1" x14ac:dyDescent="0.25">
      <c r="C922" s="19" t="s">
        <v>20</v>
      </c>
      <c r="D922" s="20">
        <v>3</v>
      </c>
      <c r="E922" s="48">
        <v>26</v>
      </c>
      <c r="F922" s="48">
        <f t="shared" si="64"/>
        <v>40</v>
      </c>
      <c r="G922" s="22">
        <v>45229</v>
      </c>
      <c r="H922" s="30"/>
      <c r="I922" s="33"/>
      <c r="J922" s="33"/>
      <c r="K922" s="21"/>
      <c r="L922" s="30"/>
      <c r="M922" s="30"/>
      <c r="N922" s="33"/>
      <c r="O922" s="33"/>
      <c r="P922" s="33"/>
      <c r="Q922" s="33"/>
      <c r="R922" s="30">
        <v>1</v>
      </c>
      <c r="S922" s="30">
        <f t="shared" si="61"/>
        <v>0</v>
      </c>
      <c r="T922" s="29"/>
      <c r="U922" s="29"/>
      <c r="V922" s="30">
        <f>COUNTIFS(Maturation!$E$3:$E$280, Density!G922, Maturation!$B$3:$B$280, Density!C922, Maturation!$C$3:$C$280, Density!D922, Maturation!$D$3:$D$280, "male")</f>
        <v>0</v>
      </c>
      <c r="W922" s="30">
        <f>COUNTIFS(Maturation!$E$3:$E$280, Density!G922, Maturation!$B$3:$B$280, Density!C922, Maturation!$C$3:$C$280, Density!D922, Maturation!$D$3:$D$280, "female")</f>
        <v>0</v>
      </c>
      <c r="X922" s="30">
        <f t="shared" si="63"/>
        <v>0</v>
      </c>
      <c r="Y922" s="30">
        <f t="shared" si="62"/>
        <v>12</v>
      </c>
      <c r="Z922" s="33">
        <f>(Y922/$R$562)*100</f>
        <v>85.714285714285708</v>
      </c>
    </row>
    <row r="923" spans="2:26" ht="15" customHeight="1" x14ac:dyDescent="0.25">
      <c r="B923" s="80" t="s">
        <v>47</v>
      </c>
      <c r="C923" s="23" t="s">
        <v>24</v>
      </c>
      <c r="D923" s="24">
        <v>1</v>
      </c>
      <c r="E923" s="47">
        <v>26</v>
      </c>
      <c r="F923" s="47">
        <f t="shared" si="64"/>
        <v>40</v>
      </c>
      <c r="G923" s="26">
        <v>45229</v>
      </c>
      <c r="H923" s="27"/>
      <c r="I923" s="34"/>
      <c r="J923" s="34"/>
      <c r="K923" s="27"/>
      <c r="L923" s="27"/>
      <c r="M923" s="27"/>
      <c r="N923" s="34"/>
      <c r="O923" s="34"/>
      <c r="P923" s="34"/>
      <c r="Q923" s="34"/>
      <c r="R923" s="27">
        <f>N887-N923</f>
        <v>0</v>
      </c>
      <c r="S923" s="27">
        <f t="shared" si="61"/>
        <v>0</v>
      </c>
      <c r="T923" s="28"/>
      <c r="U923" s="28"/>
      <c r="V923" s="27">
        <f>COUNTIFS(Maturation!$E$3:$E$280, Density!G923, Maturation!$B$3:$B$280, Density!C923, Maturation!$C$3:$C$280, Density!D923, Maturation!$D$3:$D$280, "male")</f>
        <v>0</v>
      </c>
      <c r="W923" s="27">
        <f>COUNTIFS(Maturation!$E$3:$E$280, Density!G923, Maturation!$B$3:$B$280, Density!C923, Maturation!$C$3:$C$280, Density!D923, Maturation!$D$3:$D$280, "female")</f>
        <v>0</v>
      </c>
      <c r="X923" s="27">
        <f t="shared" si="63"/>
        <v>0</v>
      </c>
      <c r="Y923" s="27">
        <f t="shared" si="62"/>
        <v>5</v>
      </c>
      <c r="Z923" s="34">
        <f>(Y923/$R$563)*100</f>
        <v>83.333333333333343</v>
      </c>
    </row>
    <row r="924" spans="2:26" ht="15" customHeight="1" x14ac:dyDescent="0.25">
      <c r="B924" s="80"/>
      <c r="C924" s="15" t="s">
        <v>24</v>
      </c>
      <c r="D924" s="5">
        <v>2</v>
      </c>
      <c r="E924" s="49">
        <v>26</v>
      </c>
      <c r="F924" s="49">
        <f t="shared" si="64"/>
        <v>40</v>
      </c>
      <c r="G924" s="16">
        <v>45229</v>
      </c>
      <c r="H924" s="8"/>
      <c r="I924" s="35"/>
      <c r="J924" s="35"/>
      <c r="K924" s="6"/>
      <c r="L924" s="8"/>
      <c r="M924" s="8"/>
      <c r="N924" s="35"/>
      <c r="O924" s="35"/>
      <c r="P924" s="35"/>
      <c r="Q924" s="35"/>
      <c r="R924" s="8">
        <f t="shared" ref="R924:R938" si="65">N888-N924</f>
        <v>0</v>
      </c>
      <c r="S924" s="8">
        <f t="shared" si="61"/>
        <v>0</v>
      </c>
      <c r="T924" s="7"/>
      <c r="U924" s="7"/>
      <c r="V924" s="8">
        <f>COUNTIFS(Maturation!$E$3:$E$280, Density!G924, Maturation!$B$3:$B$280, Density!C924, Maturation!$C$3:$C$280, Density!D924, Maturation!$D$3:$D$280, "male")</f>
        <v>0</v>
      </c>
      <c r="W924" s="8">
        <f>COUNTIFS(Maturation!$E$3:$E$280, Density!G924, Maturation!$B$3:$B$280, Density!C924, Maturation!$C$3:$C$280, Density!D924, Maturation!$D$3:$D$280, "female")</f>
        <v>0</v>
      </c>
      <c r="X924" s="8">
        <f t="shared" si="63"/>
        <v>0</v>
      </c>
      <c r="Y924" s="8">
        <f t="shared" si="62"/>
        <v>7</v>
      </c>
      <c r="Z924" s="35">
        <f>(Y924/$R$564)*100</f>
        <v>100</v>
      </c>
    </row>
    <row r="925" spans="2:26" ht="15" customHeight="1" x14ac:dyDescent="0.25">
      <c r="B925" s="80"/>
      <c r="C925" s="15" t="s">
        <v>24</v>
      </c>
      <c r="D925" s="5">
        <v>3</v>
      </c>
      <c r="E925" s="49">
        <v>26</v>
      </c>
      <c r="F925" s="49">
        <f t="shared" si="64"/>
        <v>40</v>
      </c>
      <c r="G925" s="16">
        <v>45229</v>
      </c>
      <c r="H925" s="8"/>
      <c r="I925" s="35"/>
      <c r="J925" s="35"/>
      <c r="K925" s="6"/>
      <c r="L925" s="8"/>
      <c r="M925" s="8"/>
      <c r="N925" s="35"/>
      <c r="O925" s="35"/>
      <c r="P925" s="35"/>
      <c r="Q925" s="35"/>
      <c r="R925" s="8">
        <f t="shared" si="65"/>
        <v>0</v>
      </c>
      <c r="S925" s="8">
        <f t="shared" si="61"/>
        <v>0</v>
      </c>
      <c r="T925" s="7"/>
      <c r="U925" s="7"/>
      <c r="V925" s="8">
        <f>COUNTIFS(Maturation!$E$3:$E$280, Density!G925, Maturation!$B$3:$B$280, Density!C925, Maturation!$C$3:$C$280, Density!D925, Maturation!$D$3:$D$280, "male")</f>
        <v>0</v>
      </c>
      <c r="W925" s="8">
        <f>COUNTIFS(Maturation!$E$3:$E$280, Density!G925, Maturation!$B$3:$B$280, Density!C925, Maturation!$C$3:$C$280, Density!D925, Maturation!$D$3:$D$280, "female")</f>
        <v>0</v>
      </c>
      <c r="X925" s="8">
        <f t="shared" si="63"/>
        <v>0</v>
      </c>
      <c r="Y925" s="8">
        <f t="shared" si="62"/>
        <v>5</v>
      </c>
      <c r="Z925" s="35">
        <f>(Y925/$R$565)*100</f>
        <v>100</v>
      </c>
    </row>
    <row r="926" spans="2:26" ht="15" customHeight="1" x14ac:dyDescent="0.25">
      <c r="B926" s="80"/>
      <c r="C926" s="15" t="s">
        <v>24</v>
      </c>
      <c r="D926" s="5">
        <v>4</v>
      </c>
      <c r="E926" s="49">
        <v>26</v>
      </c>
      <c r="F926" s="49">
        <f t="shared" si="64"/>
        <v>40</v>
      </c>
      <c r="G926" s="16">
        <v>45229</v>
      </c>
      <c r="H926" s="8"/>
      <c r="I926" s="35"/>
      <c r="J926" s="35"/>
      <c r="K926" s="6"/>
      <c r="L926" s="8"/>
      <c r="M926" s="8"/>
      <c r="N926" s="35"/>
      <c r="O926" s="35"/>
      <c r="P926" s="35"/>
      <c r="Q926" s="35"/>
      <c r="R926" s="8">
        <f t="shared" si="65"/>
        <v>0</v>
      </c>
      <c r="S926" s="8">
        <f t="shared" si="61"/>
        <v>0</v>
      </c>
      <c r="T926" s="7"/>
      <c r="U926" s="7"/>
      <c r="V926" s="8">
        <f>COUNTIFS(Maturation!$E$3:$E$280, Density!G926, Maturation!$B$3:$B$280, Density!C926, Maturation!$C$3:$C$280, Density!D926, Maturation!$D$3:$D$280, "male")</f>
        <v>0</v>
      </c>
      <c r="W926" s="8">
        <f>COUNTIFS(Maturation!$E$3:$E$280, Density!G926, Maturation!$B$3:$B$280, Density!C926, Maturation!$C$3:$C$280, Density!D926, Maturation!$D$3:$D$280, "female")</f>
        <v>0</v>
      </c>
      <c r="X926" s="8">
        <f t="shared" si="63"/>
        <v>0</v>
      </c>
      <c r="Y926" s="8">
        <f t="shared" si="62"/>
        <v>4</v>
      </c>
      <c r="Z926" s="35">
        <f>(Y926/$R$566)*100</f>
        <v>100</v>
      </c>
    </row>
    <row r="927" spans="2:26" ht="15" customHeight="1" x14ac:dyDescent="0.25">
      <c r="B927" s="80"/>
      <c r="C927" s="15" t="s">
        <v>24</v>
      </c>
      <c r="D927" s="5">
        <v>5</v>
      </c>
      <c r="E927" s="49">
        <v>26</v>
      </c>
      <c r="F927" s="49">
        <f t="shared" si="64"/>
        <v>40</v>
      </c>
      <c r="G927" s="16">
        <v>45229</v>
      </c>
      <c r="H927" s="8"/>
      <c r="I927" s="35"/>
      <c r="J927" s="35"/>
      <c r="K927" s="6"/>
      <c r="L927" s="8"/>
      <c r="M927" s="8"/>
      <c r="N927" s="35"/>
      <c r="O927" s="35"/>
      <c r="P927" s="35"/>
      <c r="Q927" s="35"/>
      <c r="R927" s="8">
        <f t="shared" si="65"/>
        <v>0</v>
      </c>
      <c r="S927" s="8">
        <f t="shared" si="61"/>
        <v>0</v>
      </c>
      <c r="T927" s="7"/>
      <c r="U927" s="7"/>
      <c r="V927" s="8">
        <f>COUNTIFS(Maturation!$E$3:$E$280, Density!G927, Maturation!$B$3:$B$280, Density!C927, Maturation!$C$3:$C$280, Density!D927, Maturation!$D$3:$D$280, "male")</f>
        <v>0</v>
      </c>
      <c r="W927" s="8">
        <f>COUNTIFS(Maturation!$E$3:$E$280, Density!G927, Maturation!$B$3:$B$280, Density!C927, Maturation!$C$3:$C$280, Density!D927, Maturation!$D$3:$D$280, "female")</f>
        <v>0</v>
      </c>
      <c r="X927" s="8">
        <f t="shared" si="63"/>
        <v>0</v>
      </c>
      <c r="Y927" s="8">
        <f t="shared" si="62"/>
        <v>4</v>
      </c>
      <c r="Z927" s="35">
        <f>(Y927/$R$567)*100</f>
        <v>100</v>
      </c>
    </row>
    <row r="928" spans="2:26" ht="15" customHeight="1" x14ac:dyDescent="0.25">
      <c r="B928" s="80"/>
      <c r="C928" s="15" t="s">
        <v>24</v>
      </c>
      <c r="D928" s="5">
        <v>6</v>
      </c>
      <c r="E928" s="49">
        <v>26</v>
      </c>
      <c r="F928" s="49">
        <f t="shared" si="64"/>
        <v>40</v>
      </c>
      <c r="G928" s="16">
        <v>45229</v>
      </c>
      <c r="H928" s="8"/>
      <c r="I928" s="35"/>
      <c r="J928" s="35"/>
      <c r="K928" s="6"/>
      <c r="L928" s="8"/>
      <c r="M928" s="8"/>
      <c r="N928" s="35"/>
      <c r="O928" s="35"/>
      <c r="P928" s="35"/>
      <c r="Q928" s="35"/>
      <c r="R928" s="8">
        <f t="shared" si="65"/>
        <v>0</v>
      </c>
      <c r="S928" s="8">
        <f t="shared" si="61"/>
        <v>0</v>
      </c>
      <c r="T928" s="7"/>
      <c r="U928" s="7"/>
      <c r="V928" s="8">
        <f>COUNTIFS(Maturation!$E$3:$E$280, Density!G928, Maturation!$B$3:$B$280, Density!C928, Maturation!$C$3:$C$280, Density!D928, Maturation!$D$3:$D$280, "male")</f>
        <v>0</v>
      </c>
      <c r="W928" s="8">
        <f>COUNTIFS(Maturation!$E$3:$E$280, Density!G928, Maturation!$B$3:$B$280, Density!C928, Maturation!$C$3:$C$280, Density!D928, Maturation!$D$3:$D$280, "female")</f>
        <v>0</v>
      </c>
      <c r="X928" s="8">
        <f t="shared" si="63"/>
        <v>0</v>
      </c>
      <c r="Y928" s="8">
        <f t="shared" si="62"/>
        <v>5</v>
      </c>
      <c r="Z928" s="35">
        <f>(Y928/$R$568)*100</f>
        <v>100</v>
      </c>
    </row>
    <row r="929" spans="2:26" ht="15" customHeight="1" x14ac:dyDescent="0.25">
      <c r="B929" s="80"/>
      <c r="C929" s="15" t="s">
        <v>24</v>
      </c>
      <c r="D929" s="5">
        <v>7</v>
      </c>
      <c r="E929" s="49">
        <v>26</v>
      </c>
      <c r="F929" s="49">
        <f t="shared" si="64"/>
        <v>40</v>
      </c>
      <c r="G929" s="16">
        <v>45229</v>
      </c>
      <c r="H929" s="8"/>
      <c r="I929" s="35"/>
      <c r="J929" s="35"/>
      <c r="K929" s="6"/>
      <c r="L929" s="8"/>
      <c r="M929" s="8"/>
      <c r="N929" s="35"/>
      <c r="O929" s="35"/>
      <c r="P929" s="35"/>
      <c r="Q929" s="35"/>
      <c r="R929" s="8">
        <f t="shared" si="65"/>
        <v>0</v>
      </c>
      <c r="S929" s="8">
        <f t="shared" ref="S929:S992" si="66">IF(X893&gt;0,R893-R929-X893,R893-R929)</f>
        <v>0</v>
      </c>
      <c r="T929" s="7"/>
      <c r="U929" s="7"/>
      <c r="V929" s="8">
        <f>COUNTIFS(Maturation!$E$3:$E$280, Density!G929, Maturation!$B$3:$B$280, Density!C929, Maturation!$C$3:$C$280, Density!D929, Maturation!$D$3:$D$280, "male")</f>
        <v>0</v>
      </c>
      <c r="W929" s="8">
        <f>COUNTIFS(Maturation!$E$3:$E$280, Density!G929, Maturation!$B$3:$B$280, Density!C929, Maturation!$C$3:$C$280, Density!D929, Maturation!$D$3:$D$280, "female")</f>
        <v>0</v>
      </c>
      <c r="X929" s="8">
        <f t="shared" si="63"/>
        <v>0</v>
      </c>
      <c r="Y929" s="8">
        <f t="shared" si="62"/>
        <v>7</v>
      </c>
      <c r="Z929" s="35">
        <f>(Y929/$R$569)*100</f>
        <v>87.5</v>
      </c>
    </row>
    <row r="930" spans="2:26" ht="15" customHeight="1" x14ac:dyDescent="0.25">
      <c r="B930" s="80"/>
      <c r="C930" s="15" t="s">
        <v>24</v>
      </c>
      <c r="D930" s="5">
        <v>8</v>
      </c>
      <c r="E930" s="49">
        <v>26</v>
      </c>
      <c r="F930" s="49">
        <f t="shared" si="64"/>
        <v>40</v>
      </c>
      <c r="G930" s="16">
        <v>45229</v>
      </c>
      <c r="H930" s="8"/>
      <c r="I930" s="35"/>
      <c r="J930" s="35"/>
      <c r="K930" s="6"/>
      <c r="L930" s="8"/>
      <c r="M930" s="8"/>
      <c r="N930" s="35"/>
      <c r="O930" s="35"/>
      <c r="P930" s="35"/>
      <c r="Q930" s="35"/>
      <c r="R930" s="8">
        <v>1</v>
      </c>
      <c r="S930" s="8">
        <f t="shared" si="66"/>
        <v>0</v>
      </c>
      <c r="T930" s="7"/>
      <c r="U930" s="7"/>
      <c r="V930" s="8">
        <f>COUNTIFS(Maturation!$E$3:$E$280, Density!G930, Maturation!$B$3:$B$280, Density!C930, Maturation!$C$3:$C$280, Density!D930, Maturation!$D$3:$D$280, "male")</f>
        <v>0</v>
      </c>
      <c r="W930" s="8">
        <f>COUNTIFS(Maturation!$E$3:$E$280, Density!G930, Maturation!$B$3:$B$280, Density!C930, Maturation!$C$3:$C$280, Density!D930, Maturation!$D$3:$D$280, "female")</f>
        <v>0</v>
      </c>
      <c r="X930" s="8">
        <f t="shared" si="63"/>
        <v>0</v>
      </c>
      <c r="Y930" s="8">
        <f t="shared" ref="Y930:Y993" si="67">X930+Y894</f>
        <v>5</v>
      </c>
      <c r="Z930" s="35">
        <f>(Y930/$R$570)*100</f>
        <v>83.333333333333343</v>
      </c>
    </row>
    <row r="931" spans="2:26" ht="15" customHeight="1" x14ac:dyDescent="0.25">
      <c r="B931" s="80"/>
      <c r="C931" s="15" t="s">
        <v>24</v>
      </c>
      <c r="D931" s="5">
        <v>9</v>
      </c>
      <c r="E931" s="49">
        <v>26</v>
      </c>
      <c r="F931" s="49">
        <f t="shared" si="64"/>
        <v>40</v>
      </c>
      <c r="G931" s="16">
        <v>45229</v>
      </c>
      <c r="H931" s="8"/>
      <c r="I931" s="35"/>
      <c r="J931" s="35"/>
      <c r="K931" s="6"/>
      <c r="L931" s="8"/>
      <c r="M931" s="8"/>
      <c r="N931" s="35"/>
      <c r="O931" s="35"/>
      <c r="P931" s="35"/>
      <c r="Q931" s="35"/>
      <c r="R931" s="8">
        <f t="shared" si="65"/>
        <v>0</v>
      </c>
      <c r="S931" s="8">
        <f t="shared" si="66"/>
        <v>0</v>
      </c>
      <c r="T931" s="7"/>
      <c r="U931" s="7"/>
      <c r="V931" s="8">
        <f>COUNTIFS(Maturation!$E$3:$E$280, Density!G931, Maturation!$B$3:$B$280, Density!C931, Maturation!$C$3:$C$280, Density!D931, Maturation!$D$3:$D$280, "male")</f>
        <v>0</v>
      </c>
      <c r="W931" s="8">
        <f>COUNTIFS(Maturation!$E$3:$E$280, Density!G931, Maturation!$B$3:$B$280, Density!C931, Maturation!$C$3:$C$280, Density!D931, Maturation!$D$3:$D$280, "female")</f>
        <v>0</v>
      </c>
      <c r="X931" s="8">
        <f t="shared" si="63"/>
        <v>0</v>
      </c>
      <c r="Y931" s="8">
        <f t="shared" si="67"/>
        <v>6</v>
      </c>
      <c r="Z931" s="35">
        <f>(Y931/$R$571)*100</f>
        <v>100</v>
      </c>
    </row>
    <row r="932" spans="2:26" ht="15" customHeight="1" x14ac:dyDescent="0.25">
      <c r="B932" s="80"/>
      <c r="C932" s="15" t="s">
        <v>24</v>
      </c>
      <c r="D932" s="5">
        <v>10</v>
      </c>
      <c r="E932" s="49">
        <v>26</v>
      </c>
      <c r="F932" s="49">
        <f t="shared" si="64"/>
        <v>40</v>
      </c>
      <c r="G932" s="16">
        <v>45229</v>
      </c>
      <c r="H932" s="8"/>
      <c r="I932" s="35"/>
      <c r="J932" s="35"/>
      <c r="K932" s="6"/>
      <c r="L932" s="8"/>
      <c r="M932" s="8"/>
      <c r="N932" s="35"/>
      <c r="O932" s="35"/>
      <c r="P932" s="35"/>
      <c r="Q932" s="35"/>
      <c r="R932" s="8">
        <f t="shared" si="65"/>
        <v>0</v>
      </c>
      <c r="S932" s="8">
        <f t="shared" si="66"/>
        <v>0</v>
      </c>
      <c r="T932" s="7"/>
      <c r="U932" s="7"/>
      <c r="V932" s="8">
        <f>COUNTIFS(Maturation!$E$3:$E$280, Density!G932, Maturation!$B$3:$B$280, Density!C932, Maturation!$C$3:$C$280, Density!D932, Maturation!$D$3:$D$280, "male")</f>
        <v>0</v>
      </c>
      <c r="W932" s="8">
        <f>COUNTIFS(Maturation!$E$3:$E$280, Density!G932, Maturation!$B$3:$B$280, Density!C932, Maturation!$C$3:$C$280, Density!D932, Maturation!$D$3:$D$280, "female")</f>
        <v>0</v>
      </c>
      <c r="X932" s="8">
        <f t="shared" si="63"/>
        <v>0</v>
      </c>
      <c r="Y932" s="8">
        <f t="shared" si="67"/>
        <v>6</v>
      </c>
      <c r="Z932" s="35">
        <f>(Y932/$R$572)*100</f>
        <v>85.714285714285708</v>
      </c>
    </row>
    <row r="933" spans="2:26" ht="15" customHeight="1" x14ac:dyDescent="0.25">
      <c r="B933" s="80"/>
      <c r="C933" s="15" t="s">
        <v>25</v>
      </c>
      <c r="D933" s="5">
        <v>1</v>
      </c>
      <c r="E933" s="49">
        <v>26</v>
      </c>
      <c r="F933" s="49">
        <f t="shared" si="64"/>
        <v>40</v>
      </c>
      <c r="G933" s="16">
        <v>45229</v>
      </c>
      <c r="H933" s="8"/>
      <c r="I933" s="35"/>
      <c r="J933" s="35"/>
      <c r="K933" s="6"/>
      <c r="L933" s="6"/>
      <c r="M933" s="8"/>
      <c r="N933" s="35"/>
      <c r="O933" s="35"/>
      <c r="P933" s="35"/>
      <c r="Q933" s="35"/>
      <c r="R933" s="8">
        <f t="shared" si="65"/>
        <v>0</v>
      </c>
      <c r="S933" s="8">
        <f t="shared" si="66"/>
        <v>0</v>
      </c>
      <c r="T933" s="7"/>
      <c r="U933" s="7"/>
      <c r="V933" s="8">
        <f>COUNTIFS(Maturation!$E$3:$E$280, Density!G933, Maturation!$B$3:$B$280, Density!C933, Maturation!$C$3:$C$280, Density!D933, Maturation!$D$3:$D$280, "male")</f>
        <v>0</v>
      </c>
      <c r="W933" s="8">
        <f>COUNTIFS(Maturation!$E$3:$E$280, Density!G933, Maturation!$B$3:$B$280, Density!C933, Maturation!$C$3:$C$280, Density!D933, Maturation!$D$3:$D$280, "female")</f>
        <v>0</v>
      </c>
      <c r="X933" s="8">
        <f t="shared" si="63"/>
        <v>0</v>
      </c>
      <c r="Y933" s="8">
        <f t="shared" si="67"/>
        <v>8</v>
      </c>
      <c r="Z933" s="35">
        <f>(Y933/$R$573)*100</f>
        <v>100</v>
      </c>
    </row>
    <row r="934" spans="2:26" ht="15" customHeight="1" x14ac:dyDescent="0.25">
      <c r="B934" s="80"/>
      <c r="C934" s="15" t="s">
        <v>25</v>
      </c>
      <c r="D934" s="5">
        <v>2</v>
      </c>
      <c r="E934" s="49">
        <v>26</v>
      </c>
      <c r="F934" s="49">
        <f t="shared" si="64"/>
        <v>40</v>
      </c>
      <c r="G934" s="16">
        <v>45229</v>
      </c>
      <c r="H934" s="8"/>
      <c r="I934" s="35"/>
      <c r="J934" s="35"/>
      <c r="K934" s="6"/>
      <c r="L934" s="8"/>
      <c r="M934" s="8"/>
      <c r="N934" s="35"/>
      <c r="O934" s="35"/>
      <c r="P934" s="35"/>
      <c r="Q934" s="35"/>
      <c r="R934" s="8">
        <f t="shared" si="65"/>
        <v>0</v>
      </c>
      <c r="S934" s="8">
        <f t="shared" si="66"/>
        <v>0</v>
      </c>
      <c r="T934" s="7"/>
      <c r="U934" s="7"/>
      <c r="V934" s="8">
        <f>COUNTIFS(Maturation!$E$3:$E$280, Density!G934, Maturation!$B$3:$B$280, Density!C934, Maturation!$C$3:$C$280, Density!D934, Maturation!$D$3:$D$280, "male")</f>
        <v>0</v>
      </c>
      <c r="W934" s="8">
        <f>COUNTIFS(Maturation!$E$3:$E$280, Density!G934, Maturation!$B$3:$B$280, Density!C934, Maturation!$C$3:$C$280, Density!D934, Maturation!$D$3:$D$280, "female")</f>
        <v>0</v>
      </c>
      <c r="X934" s="8">
        <f t="shared" si="63"/>
        <v>0</v>
      </c>
      <c r="Y934" s="8">
        <f t="shared" si="67"/>
        <v>8</v>
      </c>
      <c r="Z934" s="35">
        <f>(Y934/$R$574)*100</f>
        <v>80</v>
      </c>
    </row>
    <row r="935" spans="2:26" ht="15" customHeight="1" x14ac:dyDescent="0.25">
      <c r="B935" s="80"/>
      <c r="C935" s="15" t="s">
        <v>25</v>
      </c>
      <c r="D935" s="5">
        <v>3</v>
      </c>
      <c r="E935" s="49">
        <v>26</v>
      </c>
      <c r="F935" s="49">
        <f t="shared" si="64"/>
        <v>40</v>
      </c>
      <c r="G935" s="16">
        <v>45229</v>
      </c>
      <c r="H935" s="8"/>
      <c r="I935" s="35"/>
      <c r="J935" s="35"/>
      <c r="K935" s="6"/>
      <c r="L935" s="8"/>
      <c r="M935" s="8"/>
      <c r="N935" s="35"/>
      <c r="O935" s="35"/>
      <c r="P935" s="35"/>
      <c r="Q935" s="35"/>
      <c r="R935" s="8">
        <v>1</v>
      </c>
      <c r="S935" s="8">
        <f t="shared" si="66"/>
        <v>0</v>
      </c>
      <c r="T935" s="7"/>
      <c r="U935" s="7"/>
      <c r="V935" s="8">
        <f>COUNTIFS(Maturation!$E$3:$E$280, Density!G935, Maturation!$B$3:$B$280, Density!C935, Maturation!$C$3:$C$280, Density!D935, Maturation!$D$3:$D$280, "male")</f>
        <v>0</v>
      </c>
      <c r="W935" s="8">
        <f>COUNTIFS(Maturation!$E$3:$E$280, Density!G935, Maturation!$B$3:$B$280, Density!C935, Maturation!$C$3:$C$280, Density!D935, Maturation!$D$3:$D$280, "female")</f>
        <v>0</v>
      </c>
      <c r="X935" s="8">
        <f t="shared" si="63"/>
        <v>0</v>
      </c>
      <c r="Y935" s="8">
        <f t="shared" si="67"/>
        <v>8</v>
      </c>
      <c r="Z935" s="35">
        <f>(Y935/$R$575)*100</f>
        <v>88.888888888888886</v>
      </c>
    </row>
    <row r="936" spans="2:26" ht="15" customHeight="1" x14ac:dyDescent="0.25">
      <c r="B936" s="80"/>
      <c r="C936" s="15" t="s">
        <v>25</v>
      </c>
      <c r="D936" s="5">
        <v>4</v>
      </c>
      <c r="E936" s="49">
        <v>26</v>
      </c>
      <c r="F936" s="49">
        <f t="shared" si="64"/>
        <v>40</v>
      </c>
      <c r="G936" s="16">
        <v>45229</v>
      </c>
      <c r="H936" s="8"/>
      <c r="I936" s="35"/>
      <c r="J936" s="35"/>
      <c r="K936" s="6"/>
      <c r="L936" s="8"/>
      <c r="M936" s="8"/>
      <c r="N936" s="35"/>
      <c r="O936" s="35"/>
      <c r="P936" s="35"/>
      <c r="Q936" s="35"/>
      <c r="R936" s="8">
        <f t="shared" si="65"/>
        <v>0</v>
      </c>
      <c r="S936" s="8">
        <f t="shared" si="66"/>
        <v>0</v>
      </c>
      <c r="T936" s="7"/>
      <c r="U936" s="7"/>
      <c r="V936" s="8">
        <f>COUNTIFS(Maturation!$E$3:$E$280, Density!G936, Maturation!$B$3:$B$280, Density!C936, Maturation!$C$3:$C$280, Density!D936, Maturation!$D$3:$D$280, "male")</f>
        <v>0</v>
      </c>
      <c r="W936" s="8">
        <f>COUNTIFS(Maturation!$E$3:$E$280, Density!G936, Maturation!$B$3:$B$280, Density!C936, Maturation!$C$3:$C$280, Density!D936, Maturation!$D$3:$D$280, "female")</f>
        <v>0</v>
      </c>
      <c r="X936" s="8">
        <f t="shared" si="63"/>
        <v>0</v>
      </c>
      <c r="Y936" s="8">
        <f t="shared" si="67"/>
        <v>7</v>
      </c>
      <c r="Z936" s="35">
        <f>(Y936/$R$576)*100</f>
        <v>77.777777777777786</v>
      </c>
    </row>
    <row r="937" spans="2:26" ht="15" customHeight="1" x14ac:dyDescent="0.25">
      <c r="B937" s="80"/>
      <c r="C937" s="15" t="s">
        <v>25</v>
      </c>
      <c r="D937" s="5">
        <v>5</v>
      </c>
      <c r="E937" s="49">
        <v>26</v>
      </c>
      <c r="F937" s="49">
        <f t="shared" si="64"/>
        <v>40</v>
      </c>
      <c r="G937" s="16">
        <v>45229</v>
      </c>
      <c r="H937" s="8"/>
      <c r="I937" s="35"/>
      <c r="J937" s="35"/>
      <c r="K937" s="6"/>
      <c r="L937" s="8"/>
      <c r="M937" s="8"/>
      <c r="N937" s="35"/>
      <c r="O937" s="35"/>
      <c r="P937" s="35"/>
      <c r="Q937" s="35"/>
      <c r="R937" s="8">
        <f t="shared" si="65"/>
        <v>0</v>
      </c>
      <c r="S937" s="8">
        <f t="shared" si="66"/>
        <v>0</v>
      </c>
      <c r="T937" s="7"/>
      <c r="U937" s="7"/>
      <c r="V937" s="8">
        <f>COUNTIFS(Maturation!$E$3:$E$280, Density!G937, Maturation!$B$3:$B$280, Density!C937, Maturation!$C$3:$C$280, Density!D937, Maturation!$D$3:$D$280, "male")</f>
        <v>0</v>
      </c>
      <c r="W937" s="8">
        <f>COUNTIFS(Maturation!$E$3:$E$280, Density!G937, Maturation!$B$3:$B$280, Density!C937, Maturation!$C$3:$C$280, Density!D937, Maturation!$D$3:$D$280, "female")</f>
        <v>0</v>
      </c>
      <c r="X937" s="8">
        <f t="shared" si="63"/>
        <v>0</v>
      </c>
      <c r="Y937" s="8">
        <f t="shared" si="67"/>
        <v>7</v>
      </c>
      <c r="Z937" s="35">
        <f>(Y937/$R$577)*100</f>
        <v>77.777777777777786</v>
      </c>
    </row>
    <row r="938" spans="2:26" ht="15" customHeight="1" x14ac:dyDescent="0.25">
      <c r="B938" s="80"/>
      <c r="C938" s="15" t="s">
        <v>26</v>
      </c>
      <c r="D938" s="5">
        <v>1</v>
      </c>
      <c r="E938" s="49">
        <v>26</v>
      </c>
      <c r="F938" s="49">
        <f t="shared" si="64"/>
        <v>40</v>
      </c>
      <c r="G938" s="16">
        <v>45229</v>
      </c>
      <c r="H938" s="8"/>
      <c r="I938" s="35"/>
      <c r="J938" s="35"/>
      <c r="K938" s="6"/>
      <c r="L938" s="8"/>
      <c r="M938" s="8"/>
      <c r="N938" s="35"/>
      <c r="O938" s="35"/>
      <c r="P938" s="35"/>
      <c r="Q938" s="35"/>
      <c r="R938" s="8">
        <f t="shared" si="65"/>
        <v>0</v>
      </c>
      <c r="S938" s="8">
        <f t="shared" si="66"/>
        <v>0</v>
      </c>
      <c r="T938" s="7"/>
      <c r="U938" s="7"/>
      <c r="V938" s="8">
        <f>COUNTIFS(Maturation!$E$3:$E$280, Density!G938, Maturation!$B$3:$B$280, Density!C938, Maturation!$C$3:$C$280, Density!D938, Maturation!$D$3:$D$280, "male")</f>
        <v>0</v>
      </c>
      <c r="W938" s="8">
        <f>COUNTIFS(Maturation!$E$3:$E$280, Density!G938, Maturation!$B$3:$B$280, Density!C938, Maturation!$C$3:$C$280, Density!D938, Maturation!$D$3:$D$280, "female")</f>
        <v>0</v>
      </c>
      <c r="X938" s="8">
        <f t="shared" si="63"/>
        <v>0</v>
      </c>
      <c r="Y938" s="8">
        <f t="shared" si="67"/>
        <v>15</v>
      </c>
      <c r="Z938" s="35">
        <f>(Y938/$R$578)*100</f>
        <v>88.235294117647058</v>
      </c>
    </row>
    <row r="939" spans="2:26" ht="15" customHeight="1" x14ac:dyDescent="0.25">
      <c r="B939" s="80"/>
      <c r="C939" s="15" t="s">
        <v>26</v>
      </c>
      <c r="D939" s="5">
        <v>2</v>
      </c>
      <c r="E939" s="49">
        <v>26</v>
      </c>
      <c r="F939" s="49">
        <f t="shared" si="64"/>
        <v>40</v>
      </c>
      <c r="G939" s="16">
        <v>45229</v>
      </c>
      <c r="H939" s="8"/>
      <c r="I939" s="35"/>
      <c r="J939" s="35"/>
      <c r="K939" s="6"/>
      <c r="L939" s="8"/>
      <c r="M939" s="8"/>
      <c r="N939" s="35"/>
      <c r="O939" s="35"/>
      <c r="P939" s="35"/>
      <c r="Q939" s="35"/>
      <c r="R939" s="8">
        <v>1</v>
      </c>
      <c r="S939" s="8">
        <f t="shared" si="66"/>
        <v>0</v>
      </c>
      <c r="T939" s="7"/>
      <c r="U939" s="7"/>
      <c r="V939" s="8">
        <f>COUNTIFS(Maturation!$E$3:$E$280, Density!G939, Maturation!$B$3:$B$280, Density!C939, Maturation!$C$3:$C$280, Density!D939, Maturation!$D$3:$D$280, "male")</f>
        <v>0</v>
      </c>
      <c r="W939" s="8">
        <f>COUNTIFS(Maturation!$E$3:$E$280, Density!G939, Maturation!$B$3:$B$280, Density!C939, Maturation!$C$3:$C$280, Density!D939, Maturation!$D$3:$D$280, "female")</f>
        <v>0</v>
      </c>
      <c r="X939" s="8">
        <f t="shared" si="63"/>
        <v>0</v>
      </c>
      <c r="Y939" s="8">
        <f t="shared" si="67"/>
        <v>11</v>
      </c>
      <c r="Z939" s="35">
        <f>(Y939/$R$579)*100</f>
        <v>68.75</v>
      </c>
    </row>
    <row r="940" spans="2:26" ht="15" customHeight="1" x14ac:dyDescent="0.25">
      <c r="B940" s="80"/>
      <c r="C940" s="17" t="s">
        <v>26</v>
      </c>
      <c r="D940" s="9">
        <v>3</v>
      </c>
      <c r="E940" s="50">
        <v>26</v>
      </c>
      <c r="F940" s="50">
        <f t="shared" si="64"/>
        <v>40</v>
      </c>
      <c r="G940" s="18">
        <v>45229</v>
      </c>
      <c r="H940" s="10"/>
      <c r="I940" s="36"/>
      <c r="J940" s="36"/>
      <c r="K940" s="11"/>
      <c r="L940" s="10"/>
      <c r="M940" s="10"/>
      <c r="N940" s="36"/>
      <c r="O940" s="36"/>
      <c r="P940" s="36"/>
      <c r="Q940" s="36"/>
      <c r="R940" s="10">
        <v>0</v>
      </c>
      <c r="S940" s="10">
        <f t="shared" si="66"/>
        <v>0</v>
      </c>
      <c r="T940" s="12"/>
      <c r="U940" s="12"/>
      <c r="V940" s="10">
        <f>COUNTIFS(Maturation!$E$3:$E$280, Density!G940, Maturation!$B$3:$B$280, Density!C940, Maturation!$C$3:$C$280, Density!D940, Maturation!$D$3:$D$280, "male")</f>
        <v>0</v>
      </c>
      <c r="W940" s="10">
        <f>COUNTIFS(Maturation!$E$3:$E$280, Density!G940, Maturation!$B$3:$B$280, Density!C940, Maturation!$C$3:$C$280, Density!D940, Maturation!$D$3:$D$280, "female")</f>
        <v>0</v>
      </c>
      <c r="X940" s="10">
        <f t="shared" si="63"/>
        <v>0</v>
      </c>
      <c r="Y940" s="10">
        <f t="shared" si="67"/>
        <v>12</v>
      </c>
      <c r="Z940" s="36">
        <f>(Y940/$R$580)*100</f>
        <v>85.714285714285708</v>
      </c>
    </row>
    <row r="941" spans="2:26" ht="15" customHeight="1" x14ac:dyDescent="0.25">
      <c r="C941" s="19" t="s">
        <v>17</v>
      </c>
      <c r="D941" s="20">
        <v>1</v>
      </c>
      <c r="E941" s="48">
        <v>27</v>
      </c>
      <c r="F941" s="48">
        <f t="shared" si="64"/>
        <v>41</v>
      </c>
      <c r="G941" s="22">
        <v>45230</v>
      </c>
      <c r="H941" s="21"/>
      <c r="I941" s="32"/>
      <c r="J941" s="32"/>
      <c r="K941" s="21"/>
      <c r="L941" s="21"/>
      <c r="M941" s="21"/>
      <c r="N941" s="32"/>
      <c r="O941" s="32"/>
      <c r="P941" s="32"/>
      <c r="Q941" s="32"/>
      <c r="R941" s="21">
        <v>0</v>
      </c>
      <c r="S941" s="21">
        <f t="shared" si="66"/>
        <v>0</v>
      </c>
      <c r="T941" s="29"/>
      <c r="U941" s="29"/>
      <c r="V941" s="30">
        <f>COUNTIFS(Maturation!$E$3:$E$280, Density!G941, Maturation!$B$3:$B$280, Density!C941, Maturation!$C$3:$C$280, Density!D941, Maturation!$D$3:$D$280, "male")</f>
        <v>0</v>
      </c>
      <c r="W941" s="30">
        <f>COUNTIFS(Maturation!$E$3:$E$280, Density!G941, Maturation!$B$3:$B$280, Density!C941, Maturation!$C$3:$C$280, Density!D941, Maturation!$D$3:$D$280, "female")</f>
        <v>0</v>
      </c>
      <c r="X941" s="30">
        <f t="shared" si="63"/>
        <v>0</v>
      </c>
      <c r="Y941" s="30">
        <f t="shared" si="67"/>
        <v>6</v>
      </c>
      <c r="Z941" s="33">
        <f>(Y941/$R$545)*100</f>
        <v>100</v>
      </c>
    </row>
    <row r="942" spans="2:26" ht="15" customHeight="1" x14ac:dyDescent="0.25">
      <c r="C942" s="19" t="s">
        <v>17</v>
      </c>
      <c r="D942" s="20">
        <v>2</v>
      </c>
      <c r="E942" s="48">
        <v>27</v>
      </c>
      <c r="F942" s="48">
        <f t="shared" si="64"/>
        <v>41</v>
      </c>
      <c r="G942" s="22">
        <v>45230</v>
      </c>
      <c r="H942" s="21"/>
      <c r="I942" s="32"/>
      <c r="J942" s="32"/>
      <c r="K942" s="21"/>
      <c r="L942" s="21"/>
      <c r="M942" s="21"/>
      <c r="N942" s="32"/>
      <c r="O942" s="32"/>
      <c r="P942" s="32"/>
      <c r="Q942" s="32"/>
      <c r="R942" s="21">
        <v>1</v>
      </c>
      <c r="S942" s="21">
        <f t="shared" si="66"/>
        <v>0</v>
      </c>
      <c r="T942" s="29"/>
      <c r="U942" s="29"/>
      <c r="V942" s="30">
        <f>COUNTIFS(Maturation!$E$3:$E$280, Density!G942, Maturation!$B$3:$B$280, Density!C942, Maturation!$C$3:$C$280, Density!D942, Maturation!$D$3:$D$280, "male")</f>
        <v>0</v>
      </c>
      <c r="W942" s="30">
        <f>COUNTIFS(Maturation!$E$3:$E$280, Density!G942, Maturation!$B$3:$B$280, Density!C942, Maturation!$C$3:$C$280, Density!D942, Maturation!$D$3:$D$280, "female")</f>
        <v>0</v>
      </c>
      <c r="X942" s="30">
        <f t="shared" si="63"/>
        <v>0</v>
      </c>
      <c r="Y942" s="30">
        <f t="shared" si="67"/>
        <v>4</v>
      </c>
      <c r="Z942" s="33">
        <f>(Y942/$R$546)*100</f>
        <v>80</v>
      </c>
    </row>
    <row r="943" spans="2:26" ht="15" customHeight="1" x14ac:dyDescent="0.25">
      <c r="C943" s="19" t="s">
        <v>17</v>
      </c>
      <c r="D943" s="20">
        <v>3</v>
      </c>
      <c r="E943" s="48">
        <v>27</v>
      </c>
      <c r="F943" s="48">
        <f t="shared" si="64"/>
        <v>41</v>
      </c>
      <c r="G943" s="22">
        <v>45230</v>
      </c>
      <c r="H943" s="21"/>
      <c r="I943" s="32"/>
      <c r="J943" s="32"/>
      <c r="K943" s="21"/>
      <c r="L943" s="21"/>
      <c r="M943" s="21"/>
      <c r="N943" s="32"/>
      <c r="O943" s="32"/>
      <c r="P943" s="32"/>
      <c r="Q943" s="32"/>
      <c r="R943" s="21">
        <v>0</v>
      </c>
      <c r="S943" s="21">
        <f t="shared" si="66"/>
        <v>0</v>
      </c>
      <c r="T943" s="29"/>
      <c r="U943" s="29"/>
      <c r="V943" s="30">
        <f>COUNTIFS(Maturation!$E$3:$E$280, Density!G943, Maturation!$B$3:$B$280, Density!C943, Maturation!$C$3:$C$280, Density!D943, Maturation!$D$3:$D$280, "male")</f>
        <v>0</v>
      </c>
      <c r="W943" s="30">
        <f>COUNTIFS(Maturation!$E$3:$E$280, Density!G943, Maturation!$B$3:$B$280, Density!C943, Maturation!$C$3:$C$280, Density!D943, Maturation!$D$3:$D$280, "female")</f>
        <v>0</v>
      </c>
      <c r="X943" s="30">
        <f t="shared" si="63"/>
        <v>0</v>
      </c>
      <c r="Y943" s="30">
        <f t="shared" si="67"/>
        <v>4</v>
      </c>
      <c r="Z943" s="33">
        <f>(Y943/$R$547)*100</f>
        <v>100</v>
      </c>
    </row>
    <row r="944" spans="2:26" ht="15" customHeight="1" x14ac:dyDescent="0.25">
      <c r="C944" s="19" t="s">
        <v>17</v>
      </c>
      <c r="D944" s="20">
        <v>4</v>
      </c>
      <c r="E944" s="48">
        <v>27</v>
      </c>
      <c r="F944" s="48">
        <f t="shared" si="64"/>
        <v>41</v>
      </c>
      <c r="G944" s="22">
        <v>45230</v>
      </c>
      <c r="H944" s="21"/>
      <c r="I944" s="32"/>
      <c r="J944" s="32"/>
      <c r="K944" s="21"/>
      <c r="L944" s="21"/>
      <c r="M944" s="21"/>
      <c r="N944" s="32"/>
      <c r="O944" s="32"/>
      <c r="P944" s="32"/>
      <c r="Q944" s="32"/>
      <c r="R944" s="21">
        <v>0</v>
      </c>
      <c r="S944" s="21">
        <f t="shared" si="66"/>
        <v>0</v>
      </c>
      <c r="T944" s="29"/>
      <c r="U944" s="29"/>
      <c r="V944" s="30">
        <f>COUNTIFS(Maturation!$E$3:$E$280, Density!G944, Maturation!$B$3:$B$280, Density!C944, Maturation!$C$3:$C$280, Density!D944, Maturation!$D$3:$D$280, "male")</f>
        <v>0</v>
      </c>
      <c r="W944" s="30">
        <f>COUNTIFS(Maturation!$E$3:$E$280, Density!G944, Maturation!$B$3:$B$280, Density!C944, Maturation!$C$3:$C$280, Density!D944, Maturation!$D$3:$D$280, "female")</f>
        <v>0</v>
      </c>
      <c r="X944" s="30">
        <f t="shared" si="63"/>
        <v>0</v>
      </c>
      <c r="Y944" s="30">
        <f t="shared" si="67"/>
        <v>3</v>
      </c>
      <c r="Z944" s="33">
        <f>(Y944/$R$548)*100</f>
        <v>75</v>
      </c>
    </row>
    <row r="945" spans="3:26" ht="15" customHeight="1" x14ac:dyDescent="0.25">
      <c r="C945" s="19" t="s">
        <v>17</v>
      </c>
      <c r="D945" s="20">
        <v>5</v>
      </c>
      <c r="E945" s="48">
        <v>27</v>
      </c>
      <c r="F945" s="48">
        <f t="shared" si="64"/>
        <v>41</v>
      </c>
      <c r="G945" s="22">
        <v>45230</v>
      </c>
      <c r="H945" s="21"/>
      <c r="I945" s="32"/>
      <c r="J945" s="32"/>
      <c r="K945" s="21"/>
      <c r="L945" s="21"/>
      <c r="M945" s="21"/>
      <c r="N945" s="32"/>
      <c r="O945" s="32"/>
      <c r="P945" s="32"/>
      <c r="Q945" s="32"/>
      <c r="R945" s="21">
        <v>0</v>
      </c>
      <c r="S945" s="21">
        <f t="shared" si="66"/>
        <v>0</v>
      </c>
      <c r="T945" s="29"/>
      <c r="U945" s="29"/>
      <c r="V945" s="30">
        <f>COUNTIFS(Maturation!$E$3:$E$280, Density!G945, Maturation!$B$3:$B$280, Density!C945, Maturation!$C$3:$C$280, Density!D945, Maturation!$D$3:$D$280, "male")</f>
        <v>0</v>
      </c>
      <c r="W945" s="30">
        <f>COUNTIFS(Maturation!$E$3:$E$280, Density!G945, Maturation!$B$3:$B$280, Density!C945, Maturation!$C$3:$C$280, Density!D945, Maturation!$D$3:$D$280, "female")</f>
        <v>0</v>
      </c>
      <c r="X945" s="30">
        <f t="shared" si="63"/>
        <v>0</v>
      </c>
      <c r="Y945" s="30">
        <f t="shared" si="67"/>
        <v>5</v>
      </c>
      <c r="Z945" s="33">
        <f>(Y945/$R$549)*100</f>
        <v>100</v>
      </c>
    </row>
    <row r="946" spans="3:26" ht="15" customHeight="1" x14ac:dyDescent="0.25">
      <c r="C946" s="19" t="s">
        <v>17</v>
      </c>
      <c r="D946" s="20">
        <v>6</v>
      </c>
      <c r="E946" s="48">
        <v>27</v>
      </c>
      <c r="F946" s="48">
        <f t="shared" si="64"/>
        <v>41</v>
      </c>
      <c r="G946" s="22">
        <v>45230</v>
      </c>
      <c r="H946" s="21"/>
      <c r="I946" s="32"/>
      <c r="J946" s="32"/>
      <c r="K946" s="21"/>
      <c r="L946" s="21"/>
      <c r="M946" s="21"/>
      <c r="N946" s="32"/>
      <c r="O946" s="32"/>
      <c r="P946" s="32"/>
      <c r="Q946" s="32"/>
      <c r="R946" s="21">
        <v>0</v>
      </c>
      <c r="S946" s="21">
        <f t="shared" si="66"/>
        <v>0</v>
      </c>
      <c r="T946" s="29"/>
      <c r="U946" s="29"/>
      <c r="V946" s="30">
        <f>COUNTIFS(Maturation!$E$3:$E$280, Density!G946, Maturation!$B$3:$B$280, Density!C946, Maturation!$C$3:$C$280, Density!D946, Maturation!$D$3:$D$280, "male")</f>
        <v>0</v>
      </c>
      <c r="W946" s="30">
        <f>COUNTIFS(Maturation!$E$3:$E$280, Density!G946, Maturation!$B$3:$B$280, Density!C946, Maturation!$C$3:$C$280, Density!D946, Maturation!$D$3:$D$280, "female")</f>
        <v>0</v>
      </c>
      <c r="X946" s="30">
        <f t="shared" si="63"/>
        <v>0</v>
      </c>
      <c r="Y946" s="30">
        <f t="shared" si="67"/>
        <v>7</v>
      </c>
      <c r="Z946" s="33">
        <f>(Y946/$R$550)*100</f>
        <v>100</v>
      </c>
    </row>
    <row r="947" spans="3:26" ht="15" customHeight="1" x14ac:dyDescent="0.25">
      <c r="C947" s="19" t="s">
        <v>17</v>
      </c>
      <c r="D947" s="20">
        <v>7</v>
      </c>
      <c r="E947" s="48">
        <v>27</v>
      </c>
      <c r="F947" s="48">
        <f t="shared" si="64"/>
        <v>41</v>
      </c>
      <c r="G947" s="22">
        <v>45230</v>
      </c>
      <c r="H947" s="21"/>
      <c r="I947" s="32"/>
      <c r="J947" s="32"/>
      <c r="K947" s="21"/>
      <c r="L947" s="21"/>
      <c r="M947" s="21"/>
      <c r="N947" s="32"/>
      <c r="O947" s="32"/>
      <c r="P947" s="32"/>
      <c r="Q947" s="32"/>
      <c r="R947" s="21">
        <v>0</v>
      </c>
      <c r="S947" s="21">
        <f t="shared" si="66"/>
        <v>0</v>
      </c>
      <c r="T947" s="29"/>
      <c r="U947" s="29"/>
      <c r="V947" s="30">
        <f>COUNTIFS(Maturation!$E$3:$E$280, Density!G947, Maturation!$B$3:$B$280, Density!C947, Maturation!$C$3:$C$280, Density!D947, Maturation!$D$3:$D$280, "male")</f>
        <v>0</v>
      </c>
      <c r="W947" s="30">
        <f>COUNTIFS(Maturation!$E$3:$E$280, Density!G947, Maturation!$B$3:$B$280, Density!C947, Maturation!$C$3:$C$280, Density!D947, Maturation!$D$3:$D$280, "female")</f>
        <v>0</v>
      </c>
      <c r="X947" s="30">
        <f t="shared" si="63"/>
        <v>0</v>
      </c>
      <c r="Y947" s="30">
        <f t="shared" si="67"/>
        <v>6</v>
      </c>
      <c r="Z947" s="33">
        <f>(Y947/$R$551)*100</f>
        <v>100</v>
      </c>
    </row>
    <row r="948" spans="3:26" ht="15" customHeight="1" x14ac:dyDescent="0.25">
      <c r="C948" s="19" t="s">
        <v>17</v>
      </c>
      <c r="D948" s="20">
        <v>8</v>
      </c>
      <c r="E948" s="48">
        <v>27</v>
      </c>
      <c r="F948" s="48">
        <f t="shared" si="64"/>
        <v>41</v>
      </c>
      <c r="G948" s="22">
        <v>45230</v>
      </c>
      <c r="H948" s="21"/>
      <c r="I948" s="33"/>
      <c r="J948" s="33"/>
      <c r="K948" s="21"/>
      <c r="L948" s="21"/>
      <c r="M948" s="21"/>
      <c r="N948" s="32"/>
      <c r="O948" s="32"/>
      <c r="P948" s="32"/>
      <c r="Q948" s="32"/>
      <c r="R948" s="21">
        <v>0</v>
      </c>
      <c r="S948" s="21">
        <f t="shared" si="66"/>
        <v>0</v>
      </c>
      <c r="T948" s="29"/>
      <c r="U948" s="29"/>
      <c r="V948" s="30">
        <f>COUNTIFS(Maturation!$E$3:$E$280, Density!G948, Maturation!$B$3:$B$280, Density!C948, Maturation!$C$3:$C$280, Density!D948, Maturation!$D$3:$D$280, "male")</f>
        <v>0</v>
      </c>
      <c r="W948" s="30">
        <f>COUNTIFS(Maturation!$E$3:$E$280, Density!G948, Maturation!$B$3:$B$280, Density!C948, Maturation!$C$3:$C$280, Density!D948, Maturation!$D$3:$D$280, "female")</f>
        <v>0</v>
      </c>
      <c r="X948" s="30">
        <f t="shared" si="63"/>
        <v>0</v>
      </c>
      <c r="Y948" s="30">
        <f t="shared" si="67"/>
        <v>5</v>
      </c>
      <c r="Z948" s="33">
        <f>(Y948/$R$552)*100</f>
        <v>100</v>
      </c>
    </row>
    <row r="949" spans="3:26" ht="15" customHeight="1" x14ac:dyDescent="0.25">
      <c r="C949" s="19" t="s">
        <v>17</v>
      </c>
      <c r="D949" s="20">
        <v>9</v>
      </c>
      <c r="E949" s="48">
        <v>27</v>
      </c>
      <c r="F949" s="48">
        <f t="shared" si="64"/>
        <v>41</v>
      </c>
      <c r="G949" s="22">
        <v>45230</v>
      </c>
      <c r="H949" s="21"/>
      <c r="I949" s="33"/>
      <c r="J949" s="33"/>
      <c r="K949" s="21"/>
      <c r="L949" s="21"/>
      <c r="M949" s="21"/>
      <c r="N949" s="32"/>
      <c r="O949" s="32"/>
      <c r="P949" s="32"/>
      <c r="Q949" s="32"/>
      <c r="R949" s="21">
        <v>0</v>
      </c>
      <c r="S949" s="21">
        <f t="shared" si="66"/>
        <v>0</v>
      </c>
      <c r="T949" s="29"/>
      <c r="U949" s="29"/>
      <c r="V949" s="30">
        <f>COUNTIFS(Maturation!$E$3:$E$280, Density!G949, Maturation!$B$3:$B$280, Density!C949, Maturation!$C$3:$C$280, Density!D949, Maturation!$D$3:$D$280, "male")</f>
        <v>0</v>
      </c>
      <c r="W949" s="30">
        <f>COUNTIFS(Maturation!$E$3:$E$280, Density!G949, Maturation!$B$3:$B$280, Density!C949, Maturation!$C$3:$C$280, Density!D949, Maturation!$D$3:$D$280, "female")</f>
        <v>0</v>
      </c>
      <c r="X949" s="30">
        <f t="shared" si="63"/>
        <v>0</v>
      </c>
      <c r="Y949" s="30">
        <f t="shared" si="67"/>
        <v>7</v>
      </c>
      <c r="Z949" s="33">
        <f>(Y949/$R$553)*100</f>
        <v>100</v>
      </c>
    </row>
    <row r="950" spans="3:26" ht="15" customHeight="1" x14ac:dyDescent="0.25">
      <c r="C950" s="19" t="s">
        <v>17</v>
      </c>
      <c r="D950" s="20">
        <v>10</v>
      </c>
      <c r="E950" s="48">
        <v>27</v>
      </c>
      <c r="F950" s="48">
        <f t="shared" si="64"/>
        <v>41</v>
      </c>
      <c r="G950" s="22">
        <v>45230</v>
      </c>
      <c r="H950" s="21"/>
      <c r="I950" s="33"/>
      <c r="J950" s="33"/>
      <c r="K950" s="21"/>
      <c r="L950" s="21"/>
      <c r="M950" s="21"/>
      <c r="N950" s="32"/>
      <c r="O950" s="32"/>
      <c r="P950" s="32"/>
      <c r="Q950" s="32"/>
      <c r="R950" s="21">
        <v>0</v>
      </c>
      <c r="S950" s="21">
        <f t="shared" si="66"/>
        <v>0</v>
      </c>
      <c r="T950" s="29"/>
      <c r="U950" s="29"/>
      <c r="V950" s="30">
        <f>COUNTIFS(Maturation!$E$3:$E$280, Density!G950, Maturation!$B$3:$B$280, Density!C950, Maturation!$C$3:$C$280, Density!D950, Maturation!$D$3:$D$280, "male")</f>
        <v>0</v>
      </c>
      <c r="W950" s="30">
        <f>COUNTIFS(Maturation!$E$3:$E$280, Density!G950, Maturation!$B$3:$B$280, Density!C950, Maturation!$C$3:$C$280, Density!D950, Maturation!$D$3:$D$280, "female")</f>
        <v>0</v>
      </c>
      <c r="X950" s="30">
        <f t="shared" si="63"/>
        <v>0</v>
      </c>
      <c r="Y950" s="30">
        <f t="shared" si="67"/>
        <v>6</v>
      </c>
      <c r="Z950" s="33">
        <f>(Y950/$R$554)*100</f>
        <v>100</v>
      </c>
    </row>
    <row r="951" spans="3:26" ht="15" customHeight="1" x14ac:dyDescent="0.25">
      <c r="C951" s="19" t="s">
        <v>18</v>
      </c>
      <c r="D951" s="20">
        <v>1</v>
      </c>
      <c r="E951" s="48">
        <v>27</v>
      </c>
      <c r="F951" s="48">
        <f t="shared" si="64"/>
        <v>41</v>
      </c>
      <c r="G951" s="22">
        <v>45230</v>
      </c>
      <c r="H951" s="21"/>
      <c r="I951" s="33"/>
      <c r="J951" s="33"/>
      <c r="K951" s="21"/>
      <c r="L951" s="21"/>
      <c r="M951" s="21"/>
      <c r="N951" s="32"/>
      <c r="O951" s="32"/>
      <c r="P951" s="32"/>
      <c r="Q951" s="32"/>
      <c r="R951" s="21">
        <v>1</v>
      </c>
      <c r="S951" s="21">
        <f t="shared" si="66"/>
        <v>0</v>
      </c>
      <c r="T951" s="29"/>
      <c r="U951" s="29"/>
      <c r="V951" s="30">
        <f>COUNTIFS(Maturation!$E$3:$E$280, Density!G951, Maturation!$B$3:$B$280, Density!C951, Maturation!$C$3:$C$280, Density!D951, Maturation!$D$3:$D$280, "male")</f>
        <v>1</v>
      </c>
      <c r="W951" s="30">
        <f>COUNTIFS(Maturation!$E$3:$E$280, Density!G951, Maturation!$B$3:$B$280, Density!C951, Maturation!$C$3:$C$280, Density!D951, Maturation!$D$3:$D$280, "female")</f>
        <v>0</v>
      </c>
      <c r="X951" s="30">
        <f t="shared" si="63"/>
        <v>1</v>
      </c>
      <c r="Y951" s="30">
        <f t="shared" si="67"/>
        <v>8</v>
      </c>
      <c r="Z951" s="33">
        <f>(Y951/$R$555)*100</f>
        <v>100</v>
      </c>
    </row>
    <row r="952" spans="3:26" ht="15" customHeight="1" x14ac:dyDescent="0.25">
      <c r="C952" s="19" t="s">
        <v>18</v>
      </c>
      <c r="D952" s="20">
        <v>2</v>
      </c>
      <c r="E952" s="48">
        <v>27</v>
      </c>
      <c r="F952" s="48">
        <f t="shared" si="64"/>
        <v>41</v>
      </c>
      <c r="G952" s="22">
        <v>45230</v>
      </c>
      <c r="H952" s="21"/>
      <c r="I952" s="33"/>
      <c r="J952" s="33"/>
      <c r="K952" s="21"/>
      <c r="L952" s="21"/>
      <c r="M952" s="21"/>
      <c r="N952" s="32"/>
      <c r="O952" s="32"/>
      <c r="P952" s="32"/>
      <c r="Q952" s="32"/>
      <c r="R952" s="21">
        <v>0</v>
      </c>
      <c r="S952" s="21">
        <f t="shared" si="66"/>
        <v>0</v>
      </c>
      <c r="T952" s="29"/>
      <c r="U952" s="29"/>
      <c r="V952" s="30">
        <f>COUNTIFS(Maturation!$E$3:$E$280, Density!G952, Maturation!$B$3:$B$280, Density!C952, Maturation!$C$3:$C$280, Density!D952, Maturation!$D$3:$D$280, "male")</f>
        <v>0</v>
      </c>
      <c r="W952" s="30">
        <f>COUNTIFS(Maturation!$E$3:$E$280, Density!G952, Maturation!$B$3:$B$280, Density!C952, Maturation!$C$3:$C$280, Density!D952, Maturation!$D$3:$D$280, "female")</f>
        <v>0</v>
      </c>
      <c r="X952" s="30">
        <f t="shared" si="63"/>
        <v>0</v>
      </c>
      <c r="Y952" s="30">
        <f t="shared" si="67"/>
        <v>7</v>
      </c>
      <c r="Z952" s="33">
        <f>(Y952/$R$556)*100</f>
        <v>87.5</v>
      </c>
    </row>
    <row r="953" spans="3:26" ht="15" customHeight="1" x14ac:dyDescent="0.25">
      <c r="C953" s="19" t="s">
        <v>18</v>
      </c>
      <c r="D953" s="20">
        <v>3</v>
      </c>
      <c r="E953" s="48">
        <v>27</v>
      </c>
      <c r="F953" s="48">
        <f t="shared" si="64"/>
        <v>41</v>
      </c>
      <c r="G953" s="22">
        <v>45230</v>
      </c>
      <c r="H953" s="30"/>
      <c r="I953" s="33"/>
      <c r="J953" s="33"/>
      <c r="K953" s="21"/>
      <c r="L953" s="30"/>
      <c r="M953" s="30"/>
      <c r="N953" s="33"/>
      <c r="O953" s="33"/>
      <c r="P953" s="33"/>
      <c r="Q953" s="33"/>
      <c r="R953" s="30">
        <v>0</v>
      </c>
      <c r="S953" s="30">
        <f t="shared" si="66"/>
        <v>0</v>
      </c>
      <c r="T953" s="29"/>
      <c r="U953" s="29"/>
      <c r="V953" s="30">
        <f>COUNTIFS(Maturation!$E$3:$E$280, Density!G953, Maturation!$B$3:$B$280, Density!C953, Maturation!$C$3:$C$280, Density!D953, Maturation!$D$3:$D$280, "male")</f>
        <v>0</v>
      </c>
      <c r="W953" s="30">
        <f>COUNTIFS(Maturation!$E$3:$E$280, Density!G953, Maturation!$B$3:$B$280, Density!C953, Maturation!$C$3:$C$280, Density!D953, Maturation!$D$3:$D$280, "female")</f>
        <v>0</v>
      </c>
      <c r="X953" s="30">
        <f t="shared" si="63"/>
        <v>0</v>
      </c>
      <c r="Y953" s="30">
        <f t="shared" si="67"/>
        <v>11</v>
      </c>
      <c r="Z953" s="33">
        <f>(Y953/$R$557)*100</f>
        <v>91.666666666666657</v>
      </c>
    </row>
    <row r="954" spans="3:26" ht="15" customHeight="1" x14ac:dyDescent="0.25">
      <c r="C954" s="19" t="s">
        <v>18</v>
      </c>
      <c r="D954" s="20">
        <v>4</v>
      </c>
      <c r="E954" s="48">
        <v>27</v>
      </c>
      <c r="F954" s="48">
        <f t="shared" si="64"/>
        <v>41</v>
      </c>
      <c r="G954" s="22">
        <v>45230</v>
      </c>
      <c r="H954" s="30"/>
      <c r="I954" s="33"/>
      <c r="J954" s="33"/>
      <c r="K954" s="21"/>
      <c r="L954" s="30"/>
      <c r="M954" s="30"/>
      <c r="N954" s="33"/>
      <c r="O954" s="33"/>
      <c r="P954" s="33"/>
      <c r="Q954" s="33"/>
      <c r="R954" s="30">
        <v>0</v>
      </c>
      <c r="S954" s="30">
        <f t="shared" si="66"/>
        <v>0</v>
      </c>
      <c r="T954" s="29"/>
      <c r="U954" s="29"/>
      <c r="V954" s="30">
        <f>COUNTIFS(Maturation!$E$3:$E$280, Density!G954, Maturation!$B$3:$B$280, Density!C954, Maturation!$C$3:$C$280, Density!D954, Maturation!$D$3:$D$280, "male")</f>
        <v>0</v>
      </c>
      <c r="W954" s="30">
        <f>COUNTIFS(Maturation!$E$3:$E$280, Density!G954, Maturation!$B$3:$B$280, Density!C954, Maturation!$C$3:$C$280, Density!D954, Maturation!$D$3:$D$280, "female")</f>
        <v>0</v>
      </c>
      <c r="X954" s="30">
        <f t="shared" si="63"/>
        <v>0</v>
      </c>
      <c r="Y954" s="30">
        <f t="shared" si="67"/>
        <v>10</v>
      </c>
      <c r="Z954" s="33">
        <f>(Y954/$R$558)*100</f>
        <v>90.909090909090907</v>
      </c>
    </row>
    <row r="955" spans="3:26" ht="15" customHeight="1" x14ac:dyDescent="0.25">
      <c r="C955" s="19" t="s">
        <v>18</v>
      </c>
      <c r="D955" s="20">
        <v>5</v>
      </c>
      <c r="E955" s="48">
        <v>27</v>
      </c>
      <c r="F955" s="48">
        <f t="shared" si="64"/>
        <v>41</v>
      </c>
      <c r="G955" s="22">
        <v>45230</v>
      </c>
      <c r="H955" s="30"/>
      <c r="I955" s="33"/>
      <c r="J955" s="33"/>
      <c r="K955" s="21"/>
      <c r="L955" s="30"/>
      <c r="M955" s="30"/>
      <c r="N955" s="33"/>
      <c r="O955" s="33"/>
      <c r="P955" s="33"/>
      <c r="Q955" s="33"/>
      <c r="R955" s="30">
        <v>0</v>
      </c>
      <c r="S955" s="30">
        <f t="shared" si="66"/>
        <v>0</v>
      </c>
      <c r="T955" s="29"/>
      <c r="U955" s="29"/>
      <c r="V955" s="30">
        <f>COUNTIFS(Maturation!$E$3:$E$280, Density!G955, Maturation!$B$3:$B$280, Density!C955, Maturation!$C$3:$C$280, Density!D955, Maturation!$D$3:$D$280, "male")</f>
        <v>0</v>
      </c>
      <c r="W955" s="30">
        <f>COUNTIFS(Maturation!$E$3:$E$280, Density!G955, Maturation!$B$3:$B$280, Density!C955, Maturation!$C$3:$C$280, Density!D955, Maturation!$D$3:$D$280, "female")</f>
        <v>0</v>
      </c>
      <c r="X955" s="30">
        <f t="shared" si="63"/>
        <v>0</v>
      </c>
      <c r="Y955" s="30">
        <f t="shared" si="67"/>
        <v>10</v>
      </c>
      <c r="Z955" s="33">
        <f>(Y955/$R$559)*100</f>
        <v>90.909090909090907</v>
      </c>
    </row>
    <row r="956" spans="3:26" ht="15" customHeight="1" x14ac:dyDescent="0.25">
      <c r="C956" s="19" t="s">
        <v>20</v>
      </c>
      <c r="D956" s="20">
        <v>1</v>
      </c>
      <c r="E956" s="48">
        <v>27</v>
      </c>
      <c r="F956" s="48">
        <f t="shared" si="64"/>
        <v>41</v>
      </c>
      <c r="G956" s="22">
        <v>45230</v>
      </c>
      <c r="H956" s="30"/>
      <c r="I956" s="33"/>
      <c r="J956" s="33"/>
      <c r="K956" s="21"/>
      <c r="L956" s="30"/>
      <c r="M956" s="30"/>
      <c r="N956" s="33"/>
      <c r="O956" s="33"/>
      <c r="P956" s="33"/>
      <c r="Q956" s="33"/>
      <c r="R956" s="30">
        <v>0</v>
      </c>
      <c r="S956" s="30">
        <f t="shared" si="66"/>
        <v>0</v>
      </c>
      <c r="T956" s="29"/>
      <c r="U956" s="29"/>
      <c r="V956" s="30">
        <f>COUNTIFS(Maturation!$E$3:$E$280, Density!G956, Maturation!$B$3:$B$280, Density!C956, Maturation!$C$3:$C$280, Density!D956, Maturation!$D$3:$D$280, "male")</f>
        <v>0</v>
      </c>
      <c r="W956" s="30">
        <f>COUNTIFS(Maturation!$E$3:$E$280, Density!G956, Maturation!$B$3:$B$280, Density!C956, Maturation!$C$3:$C$280, Density!D956, Maturation!$D$3:$D$280, "female")</f>
        <v>0</v>
      </c>
      <c r="X956" s="30">
        <f t="shared" si="63"/>
        <v>0</v>
      </c>
      <c r="Y956" s="30">
        <f t="shared" si="67"/>
        <v>10</v>
      </c>
      <c r="Z956" s="33">
        <f>(Y956/$R$560)*100</f>
        <v>90.909090909090907</v>
      </c>
    </row>
    <row r="957" spans="3:26" ht="15" customHeight="1" x14ac:dyDescent="0.25">
      <c r="C957" s="19" t="s">
        <v>20</v>
      </c>
      <c r="D957" s="20">
        <v>2</v>
      </c>
      <c r="E957" s="48">
        <v>27</v>
      </c>
      <c r="F957" s="48">
        <f t="shared" si="64"/>
        <v>41</v>
      </c>
      <c r="G957" s="22">
        <v>45230</v>
      </c>
      <c r="H957" s="30"/>
      <c r="I957" s="33"/>
      <c r="J957" s="33"/>
      <c r="K957" s="21"/>
      <c r="L957" s="30"/>
      <c r="M957" s="30"/>
      <c r="N957" s="33"/>
      <c r="O957" s="33"/>
      <c r="P957" s="33"/>
      <c r="Q957" s="33"/>
      <c r="R957" s="30">
        <v>2</v>
      </c>
      <c r="S957" s="30">
        <f t="shared" si="66"/>
        <v>0</v>
      </c>
      <c r="T957" s="29"/>
      <c r="U957" s="29"/>
      <c r="V957" s="30">
        <f>COUNTIFS(Maturation!$E$3:$E$280, Density!G957, Maturation!$B$3:$B$280, Density!C957, Maturation!$C$3:$C$280, Density!D957, Maturation!$D$3:$D$280, "male")</f>
        <v>2</v>
      </c>
      <c r="W957" s="30">
        <f>COUNTIFS(Maturation!$E$3:$E$280, Density!G957, Maturation!$B$3:$B$280, Density!C957, Maturation!$C$3:$C$280, Density!D957, Maturation!$D$3:$D$280, "female")</f>
        <v>0</v>
      </c>
      <c r="X957" s="30">
        <f t="shared" si="63"/>
        <v>2</v>
      </c>
      <c r="Y957" s="30">
        <f t="shared" si="67"/>
        <v>16</v>
      </c>
      <c r="Z957" s="33">
        <f>(Y957/$R$561)*100</f>
        <v>84.210526315789465</v>
      </c>
    </row>
    <row r="958" spans="3:26" ht="15" customHeight="1" x14ac:dyDescent="0.25">
      <c r="C958" s="19" t="s">
        <v>20</v>
      </c>
      <c r="D958" s="20">
        <v>3</v>
      </c>
      <c r="E958" s="48">
        <v>27</v>
      </c>
      <c r="F958" s="48">
        <f t="shared" si="64"/>
        <v>41</v>
      </c>
      <c r="G958" s="22">
        <v>45230</v>
      </c>
      <c r="H958" s="30"/>
      <c r="I958" s="33"/>
      <c r="J958" s="33"/>
      <c r="K958" s="21"/>
      <c r="L958" s="30"/>
      <c r="M958" s="30"/>
      <c r="N958" s="33"/>
      <c r="O958" s="33"/>
      <c r="P958" s="33"/>
      <c r="Q958" s="33"/>
      <c r="R958" s="30">
        <v>1</v>
      </c>
      <c r="S958" s="30">
        <f t="shared" si="66"/>
        <v>0</v>
      </c>
      <c r="T958" s="29"/>
      <c r="U958" s="29"/>
      <c r="V958" s="30">
        <f>COUNTIFS(Maturation!$E$3:$E$280, Density!G958, Maturation!$B$3:$B$280, Density!C958, Maturation!$C$3:$C$280, Density!D958, Maturation!$D$3:$D$280, "male")</f>
        <v>0</v>
      </c>
      <c r="W958" s="30">
        <f>COUNTIFS(Maturation!$E$3:$E$280, Density!G958, Maturation!$B$3:$B$280, Density!C958, Maturation!$C$3:$C$280, Density!D958, Maturation!$D$3:$D$280, "female")</f>
        <v>0</v>
      </c>
      <c r="X958" s="30">
        <f t="shared" ref="X958:X1021" si="68">SUM(V958:W958)</f>
        <v>0</v>
      </c>
      <c r="Y958" s="30">
        <f t="shared" si="67"/>
        <v>12</v>
      </c>
      <c r="Z958" s="33">
        <f>(Y958/$R$562)*100</f>
        <v>85.714285714285708</v>
      </c>
    </row>
    <row r="959" spans="3:26" ht="15" customHeight="1" x14ac:dyDescent="0.25">
      <c r="C959" s="23" t="s">
        <v>24</v>
      </c>
      <c r="D959" s="24">
        <v>1</v>
      </c>
      <c r="E959" s="47">
        <v>27</v>
      </c>
      <c r="F959" s="47">
        <f t="shared" si="64"/>
        <v>41</v>
      </c>
      <c r="G959" s="26">
        <v>45230</v>
      </c>
      <c r="H959" s="27"/>
      <c r="I959" s="34"/>
      <c r="J959" s="34"/>
      <c r="K959" s="27"/>
      <c r="L959" s="27"/>
      <c r="M959" s="27"/>
      <c r="N959" s="34"/>
      <c r="O959" s="34"/>
      <c r="P959" s="34"/>
      <c r="Q959" s="34"/>
      <c r="R959" s="27">
        <f>N923-N959</f>
        <v>0</v>
      </c>
      <c r="S959" s="27">
        <f t="shared" si="66"/>
        <v>0</v>
      </c>
      <c r="T959" s="28"/>
      <c r="U959" s="28"/>
      <c r="V959" s="27">
        <f>COUNTIFS(Maturation!$E$3:$E$280, Density!G959, Maturation!$B$3:$B$280, Density!C959, Maturation!$C$3:$C$280, Density!D959, Maturation!$D$3:$D$280, "male")</f>
        <v>0</v>
      </c>
      <c r="W959" s="27">
        <f>COUNTIFS(Maturation!$E$3:$E$280, Density!G959, Maturation!$B$3:$B$280, Density!C959, Maturation!$C$3:$C$280, Density!D959, Maturation!$D$3:$D$280, "female")</f>
        <v>0</v>
      </c>
      <c r="X959" s="27">
        <f t="shared" si="68"/>
        <v>0</v>
      </c>
      <c r="Y959" s="27">
        <f t="shared" si="67"/>
        <v>5</v>
      </c>
      <c r="Z959" s="34">
        <f>(Y959/$R$563)*100</f>
        <v>83.333333333333343</v>
      </c>
    </row>
    <row r="960" spans="3:26" ht="15" customHeight="1" x14ac:dyDescent="0.25">
      <c r="C960" s="15" t="s">
        <v>24</v>
      </c>
      <c r="D960" s="5">
        <v>2</v>
      </c>
      <c r="E960" s="49">
        <v>27</v>
      </c>
      <c r="F960" s="49">
        <f t="shared" si="64"/>
        <v>41</v>
      </c>
      <c r="G960" s="16">
        <v>45230</v>
      </c>
      <c r="H960" s="8"/>
      <c r="I960" s="35"/>
      <c r="J960" s="35"/>
      <c r="K960" s="6"/>
      <c r="L960" s="8"/>
      <c r="M960" s="8"/>
      <c r="N960" s="35"/>
      <c r="O960" s="35"/>
      <c r="P960" s="35"/>
      <c r="Q960" s="35"/>
      <c r="R960" s="8">
        <f t="shared" ref="R960:R965" si="69">N924-N960</f>
        <v>0</v>
      </c>
      <c r="S960" s="8">
        <f t="shared" si="66"/>
        <v>0</v>
      </c>
      <c r="T960" s="7"/>
      <c r="U960" s="7"/>
      <c r="V960" s="8">
        <f>COUNTIFS(Maturation!$E$3:$E$280, Density!G960, Maturation!$B$3:$B$280, Density!C960, Maturation!$C$3:$C$280, Density!D960, Maturation!$D$3:$D$280, "male")</f>
        <v>0</v>
      </c>
      <c r="W960" s="8">
        <f>COUNTIFS(Maturation!$E$3:$E$280, Density!G960, Maturation!$B$3:$B$280, Density!C960, Maturation!$C$3:$C$280, Density!D960, Maturation!$D$3:$D$280, "female")</f>
        <v>0</v>
      </c>
      <c r="X960" s="8">
        <f t="shared" si="68"/>
        <v>0</v>
      </c>
      <c r="Y960" s="8">
        <f t="shared" si="67"/>
        <v>7</v>
      </c>
      <c r="Z960" s="35">
        <f>(Y960/$R$564)*100</f>
        <v>100</v>
      </c>
    </row>
    <row r="961" spans="3:26" ht="15" customHeight="1" x14ac:dyDescent="0.25">
      <c r="C961" s="15" t="s">
        <v>24</v>
      </c>
      <c r="D961" s="5">
        <v>3</v>
      </c>
      <c r="E961" s="49">
        <v>27</v>
      </c>
      <c r="F961" s="49">
        <f t="shared" si="64"/>
        <v>41</v>
      </c>
      <c r="G961" s="16">
        <v>45230</v>
      </c>
      <c r="H961" s="8"/>
      <c r="I961" s="35"/>
      <c r="J961" s="35"/>
      <c r="K961" s="6"/>
      <c r="L961" s="8"/>
      <c r="M961" s="8"/>
      <c r="N961" s="35"/>
      <c r="O961" s="35"/>
      <c r="P961" s="35"/>
      <c r="Q961" s="35"/>
      <c r="R961" s="8">
        <f t="shared" si="69"/>
        <v>0</v>
      </c>
      <c r="S961" s="8">
        <f t="shared" si="66"/>
        <v>0</v>
      </c>
      <c r="T961" s="7"/>
      <c r="U961" s="7"/>
      <c r="V961" s="8">
        <f>COUNTIFS(Maturation!$E$3:$E$280, Density!G961, Maturation!$B$3:$B$280, Density!C961, Maturation!$C$3:$C$280, Density!D961, Maturation!$D$3:$D$280, "male")</f>
        <v>0</v>
      </c>
      <c r="W961" s="8">
        <f>COUNTIFS(Maturation!$E$3:$E$280, Density!G961, Maturation!$B$3:$B$280, Density!C961, Maturation!$C$3:$C$280, Density!D961, Maturation!$D$3:$D$280, "female")</f>
        <v>0</v>
      </c>
      <c r="X961" s="8">
        <f t="shared" si="68"/>
        <v>0</v>
      </c>
      <c r="Y961" s="8">
        <f t="shared" si="67"/>
        <v>5</v>
      </c>
      <c r="Z961" s="35">
        <f>(Y961/$R$565)*100</f>
        <v>100</v>
      </c>
    </row>
    <row r="962" spans="3:26" ht="15" customHeight="1" x14ac:dyDescent="0.25">
      <c r="C962" s="15" t="s">
        <v>24</v>
      </c>
      <c r="D962" s="5">
        <v>4</v>
      </c>
      <c r="E962" s="49">
        <v>27</v>
      </c>
      <c r="F962" s="49">
        <f t="shared" si="64"/>
        <v>41</v>
      </c>
      <c r="G962" s="16">
        <v>45230</v>
      </c>
      <c r="H962" s="8"/>
      <c r="I962" s="35"/>
      <c r="J962" s="35"/>
      <c r="K962" s="6"/>
      <c r="L962" s="8"/>
      <c r="M962" s="8"/>
      <c r="N962" s="35"/>
      <c r="O962" s="35"/>
      <c r="P962" s="35"/>
      <c r="Q962" s="35"/>
      <c r="R962" s="8">
        <f t="shared" si="69"/>
        <v>0</v>
      </c>
      <c r="S962" s="8">
        <f t="shared" si="66"/>
        <v>0</v>
      </c>
      <c r="T962" s="7"/>
      <c r="U962" s="7"/>
      <c r="V962" s="8">
        <f>COUNTIFS(Maturation!$E$3:$E$280, Density!G962, Maturation!$B$3:$B$280, Density!C962, Maturation!$C$3:$C$280, Density!D962, Maturation!$D$3:$D$280, "male")</f>
        <v>0</v>
      </c>
      <c r="W962" s="8">
        <f>COUNTIFS(Maturation!$E$3:$E$280, Density!G962, Maturation!$B$3:$B$280, Density!C962, Maturation!$C$3:$C$280, Density!D962, Maturation!$D$3:$D$280, "female")</f>
        <v>0</v>
      </c>
      <c r="X962" s="8">
        <f t="shared" si="68"/>
        <v>0</v>
      </c>
      <c r="Y962" s="8">
        <f t="shared" si="67"/>
        <v>4</v>
      </c>
      <c r="Z962" s="35">
        <f>(Y962/$R$566)*100</f>
        <v>100</v>
      </c>
    </row>
    <row r="963" spans="3:26" ht="15" customHeight="1" x14ac:dyDescent="0.25">
      <c r="C963" s="15" t="s">
        <v>24</v>
      </c>
      <c r="D963" s="5">
        <v>5</v>
      </c>
      <c r="E963" s="49">
        <v>27</v>
      </c>
      <c r="F963" s="49">
        <f t="shared" si="64"/>
        <v>41</v>
      </c>
      <c r="G963" s="16">
        <v>45230</v>
      </c>
      <c r="H963" s="8"/>
      <c r="I963" s="35"/>
      <c r="J963" s="35"/>
      <c r="K963" s="6"/>
      <c r="L963" s="8"/>
      <c r="M963" s="8"/>
      <c r="N963" s="35"/>
      <c r="O963" s="35"/>
      <c r="P963" s="35"/>
      <c r="Q963" s="35"/>
      <c r="R963" s="8">
        <f t="shared" si="69"/>
        <v>0</v>
      </c>
      <c r="S963" s="8">
        <f t="shared" si="66"/>
        <v>0</v>
      </c>
      <c r="T963" s="7"/>
      <c r="U963" s="7"/>
      <c r="V963" s="8">
        <f>COUNTIFS(Maturation!$E$3:$E$280, Density!G963, Maturation!$B$3:$B$280, Density!C963, Maturation!$C$3:$C$280, Density!D963, Maturation!$D$3:$D$280, "male")</f>
        <v>0</v>
      </c>
      <c r="W963" s="8">
        <f>COUNTIFS(Maturation!$E$3:$E$280, Density!G963, Maturation!$B$3:$B$280, Density!C963, Maturation!$C$3:$C$280, Density!D963, Maturation!$D$3:$D$280, "female")</f>
        <v>0</v>
      </c>
      <c r="X963" s="8">
        <f t="shared" si="68"/>
        <v>0</v>
      </c>
      <c r="Y963" s="8">
        <f t="shared" si="67"/>
        <v>4</v>
      </c>
      <c r="Z963" s="35">
        <f>(Y963/$R$567)*100</f>
        <v>100</v>
      </c>
    </row>
    <row r="964" spans="3:26" ht="15" customHeight="1" x14ac:dyDescent="0.25">
      <c r="C964" s="15" t="s">
        <v>24</v>
      </c>
      <c r="D964" s="5">
        <v>6</v>
      </c>
      <c r="E964" s="49">
        <v>27</v>
      </c>
      <c r="F964" s="49">
        <f t="shared" si="64"/>
        <v>41</v>
      </c>
      <c r="G964" s="16">
        <v>45230</v>
      </c>
      <c r="H964" s="8"/>
      <c r="I964" s="35"/>
      <c r="J964" s="35"/>
      <c r="K964" s="6"/>
      <c r="L964" s="8"/>
      <c r="M964" s="8"/>
      <c r="N964" s="35"/>
      <c r="O964" s="35"/>
      <c r="P964" s="35"/>
      <c r="Q964" s="35"/>
      <c r="R964" s="8">
        <f t="shared" si="69"/>
        <v>0</v>
      </c>
      <c r="S964" s="8">
        <f t="shared" si="66"/>
        <v>0</v>
      </c>
      <c r="T964" s="7"/>
      <c r="U964" s="7"/>
      <c r="V964" s="8">
        <f>COUNTIFS(Maturation!$E$3:$E$280, Density!G964, Maturation!$B$3:$B$280, Density!C964, Maturation!$C$3:$C$280, Density!D964, Maturation!$D$3:$D$280, "male")</f>
        <v>0</v>
      </c>
      <c r="W964" s="8">
        <f>COUNTIFS(Maturation!$E$3:$E$280, Density!G964, Maturation!$B$3:$B$280, Density!C964, Maturation!$C$3:$C$280, Density!D964, Maturation!$D$3:$D$280, "female")</f>
        <v>0</v>
      </c>
      <c r="X964" s="8">
        <f t="shared" si="68"/>
        <v>0</v>
      </c>
      <c r="Y964" s="8">
        <f t="shared" si="67"/>
        <v>5</v>
      </c>
      <c r="Z964" s="35">
        <f>(Y964/$R$568)*100</f>
        <v>100</v>
      </c>
    </row>
    <row r="965" spans="3:26" ht="15" customHeight="1" x14ac:dyDescent="0.25">
      <c r="C965" s="15" t="s">
        <v>24</v>
      </c>
      <c r="D965" s="5">
        <v>7</v>
      </c>
      <c r="E965" s="49">
        <v>27</v>
      </c>
      <c r="F965" s="49">
        <f t="shared" si="64"/>
        <v>41</v>
      </c>
      <c r="G965" s="16">
        <v>45230</v>
      </c>
      <c r="H965" s="8"/>
      <c r="I965" s="35"/>
      <c r="J965" s="35"/>
      <c r="K965" s="6"/>
      <c r="L965" s="8"/>
      <c r="M965" s="8"/>
      <c r="N965" s="35"/>
      <c r="O965" s="35"/>
      <c r="P965" s="35"/>
      <c r="Q965" s="35"/>
      <c r="R965" s="8">
        <f t="shared" si="69"/>
        <v>0</v>
      </c>
      <c r="S965" s="8">
        <f t="shared" si="66"/>
        <v>0</v>
      </c>
      <c r="T965" s="7"/>
      <c r="U965" s="7"/>
      <c r="V965" s="8">
        <f>COUNTIFS(Maturation!$E$3:$E$280, Density!G965, Maturation!$B$3:$B$280, Density!C965, Maturation!$C$3:$C$280, Density!D965, Maturation!$D$3:$D$280, "male")</f>
        <v>0</v>
      </c>
      <c r="W965" s="8">
        <f>COUNTIFS(Maturation!$E$3:$E$280, Density!G965, Maturation!$B$3:$B$280, Density!C965, Maturation!$C$3:$C$280, Density!D965, Maturation!$D$3:$D$280, "female")</f>
        <v>0</v>
      </c>
      <c r="X965" s="8">
        <f t="shared" si="68"/>
        <v>0</v>
      </c>
      <c r="Y965" s="8">
        <f t="shared" si="67"/>
        <v>7</v>
      </c>
      <c r="Z965" s="35">
        <f>(Y965/$R$569)*100</f>
        <v>87.5</v>
      </c>
    </row>
    <row r="966" spans="3:26" ht="15" customHeight="1" x14ac:dyDescent="0.25">
      <c r="C966" s="15" t="s">
        <v>24</v>
      </c>
      <c r="D966" s="5">
        <v>8</v>
      </c>
      <c r="E966" s="49">
        <v>27</v>
      </c>
      <c r="F966" s="49">
        <f t="shared" ref="F966:F1029" si="70">E966+14</f>
        <v>41</v>
      </c>
      <c r="G966" s="16">
        <v>45230</v>
      </c>
      <c r="H966" s="8"/>
      <c r="I966" s="35"/>
      <c r="J966" s="35"/>
      <c r="K966" s="6"/>
      <c r="L966" s="8"/>
      <c r="M966" s="8"/>
      <c r="N966" s="35"/>
      <c r="O966" s="35"/>
      <c r="P966" s="35"/>
      <c r="Q966" s="35"/>
      <c r="R966" s="8">
        <v>1</v>
      </c>
      <c r="S966" s="8">
        <f t="shared" si="66"/>
        <v>0</v>
      </c>
      <c r="T966" s="7"/>
      <c r="U966" s="7"/>
      <c r="V966" s="8">
        <f>COUNTIFS(Maturation!$E$3:$E$280, Density!G966, Maturation!$B$3:$B$280, Density!C966, Maturation!$C$3:$C$280, Density!D966, Maturation!$D$3:$D$280, "male")</f>
        <v>0</v>
      </c>
      <c r="W966" s="8">
        <f>COUNTIFS(Maturation!$E$3:$E$280, Density!G966, Maturation!$B$3:$B$280, Density!C966, Maturation!$C$3:$C$280, Density!D966, Maturation!$D$3:$D$280, "female")</f>
        <v>0</v>
      </c>
      <c r="X966" s="8">
        <f t="shared" si="68"/>
        <v>0</v>
      </c>
      <c r="Y966" s="8">
        <f t="shared" si="67"/>
        <v>5</v>
      </c>
      <c r="Z966" s="35">
        <f>(Y966/$R$570)*100</f>
        <v>83.333333333333343</v>
      </c>
    </row>
    <row r="967" spans="3:26" ht="15" customHeight="1" x14ac:dyDescent="0.25">
      <c r="C967" s="15" t="s">
        <v>24</v>
      </c>
      <c r="D967" s="5">
        <v>9</v>
      </c>
      <c r="E967" s="49">
        <v>27</v>
      </c>
      <c r="F967" s="49">
        <f t="shared" si="70"/>
        <v>41</v>
      </c>
      <c r="G967" s="16">
        <v>45230</v>
      </c>
      <c r="H967" s="8"/>
      <c r="I967" s="35"/>
      <c r="J967" s="35"/>
      <c r="K967" s="6"/>
      <c r="L967" s="8"/>
      <c r="M967" s="8"/>
      <c r="N967" s="35"/>
      <c r="O967" s="35"/>
      <c r="P967" s="35"/>
      <c r="Q967" s="35"/>
      <c r="R967" s="8">
        <f t="shared" ref="R967:R970" si="71">N931-N967</f>
        <v>0</v>
      </c>
      <c r="S967" s="8">
        <f t="shared" si="66"/>
        <v>0</v>
      </c>
      <c r="T967" s="7"/>
      <c r="U967" s="7"/>
      <c r="V967" s="8">
        <f>COUNTIFS(Maturation!$E$3:$E$280, Density!G967, Maturation!$B$3:$B$280, Density!C967, Maturation!$C$3:$C$280, Density!D967, Maturation!$D$3:$D$280, "male")</f>
        <v>0</v>
      </c>
      <c r="W967" s="8">
        <f>COUNTIFS(Maturation!$E$3:$E$280, Density!G967, Maturation!$B$3:$B$280, Density!C967, Maturation!$C$3:$C$280, Density!D967, Maturation!$D$3:$D$280, "female")</f>
        <v>0</v>
      </c>
      <c r="X967" s="8">
        <f t="shared" si="68"/>
        <v>0</v>
      </c>
      <c r="Y967" s="8">
        <f t="shared" si="67"/>
        <v>6</v>
      </c>
      <c r="Z967" s="35">
        <f>(Y967/$R$571)*100</f>
        <v>100</v>
      </c>
    </row>
    <row r="968" spans="3:26" ht="15" customHeight="1" x14ac:dyDescent="0.25">
      <c r="C968" s="15" t="s">
        <v>24</v>
      </c>
      <c r="D968" s="5">
        <v>10</v>
      </c>
      <c r="E968" s="49">
        <v>27</v>
      </c>
      <c r="F968" s="49">
        <f t="shared" si="70"/>
        <v>41</v>
      </c>
      <c r="G968" s="16">
        <v>45230</v>
      </c>
      <c r="H968" s="8"/>
      <c r="I968" s="35"/>
      <c r="J968" s="35"/>
      <c r="K968" s="6"/>
      <c r="L968" s="8"/>
      <c r="M968" s="8"/>
      <c r="N968" s="35"/>
      <c r="O968" s="35"/>
      <c r="P968" s="35"/>
      <c r="Q968" s="35"/>
      <c r="R968" s="8">
        <f t="shared" si="71"/>
        <v>0</v>
      </c>
      <c r="S968" s="8">
        <f t="shared" si="66"/>
        <v>0</v>
      </c>
      <c r="T968" s="7"/>
      <c r="U968" s="7"/>
      <c r="V968" s="8">
        <f>COUNTIFS(Maturation!$E$3:$E$280, Density!G968, Maturation!$B$3:$B$280, Density!C968, Maturation!$C$3:$C$280, Density!D968, Maturation!$D$3:$D$280, "male")</f>
        <v>0</v>
      </c>
      <c r="W968" s="8">
        <f>COUNTIFS(Maturation!$E$3:$E$280, Density!G968, Maturation!$B$3:$B$280, Density!C968, Maturation!$C$3:$C$280, Density!D968, Maturation!$D$3:$D$280, "female")</f>
        <v>0</v>
      </c>
      <c r="X968" s="8">
        <f t="shared" si="68"/>
        <v>0</v>
      </c>
      <c r="Y968" s="8">
        <f t="shared" si="67"/>
        <v>6</v>
      </c>
      <c r="Z968" s="35">
        <f>(Y968/$R$572)*100</f>
        <v>85.714285714285708</v>
      </c>
    </row>
    <row r="969" spans="3:26" ht="15" customHeight="1" x14ac:dyDescent="0.25">
      <c r="C969" s="15" t="s">
        <v>25</v>
      </c>
      <c r="D969" s="5">
        <v>1</v>
      </c>
      <c r="E969" s="49">
        <v>27</v>
      </c>
      <c r="F969" s="49">
        <f t="shared" si="70"/>
        <v>41</v>
      </c>
      <c r="G969" s="16">
        <v>45230</v>
      </c>
      <c r="H969" s="8"/>
      <c r="I969" s="35"/>
      <c r="J969" s="35"/>
      <c r="K969" s="6"/>
      <c r="L969" s="6"/>
      <c r="M969" s="8"/>
      <c r="N969" s="35"/>
      <c r="O969" s="35"/>
      <c r="P969" s="35"/>
      <c r="Q969" s="35"/>
      <c r="R969" s="8">
        <f t="shared" si="71"/>
        <v>0</v>
      </c>
      <c r="S969" s="8">
        <f t="shared" si="66"/>
        <v>0</v>
      </c>
      <c r="T969" s="7"/>
      <c r="U969" s="7"/>
      <c r="V969" s="8">
        <f>COUNTIFS(Maturation!$E$3:$E$280, Density!G969, Maturation!$B$3:$B$280, Density!C969, Maturation!$C$3:$C$280, Density!D969, Maturation!$D$3:$D$280, "male")</f>
        <v>0</v>
      </c>
      <c r="W969" s="8">
        <f>COUNTIFS(Maturation!$E$3:$E$280, Density!G969, Maturation!$B$3:$B$280, Density!C969, Maturation!$C$3:$C$280, Density!D969, Maturation!$D$3:$D$280, "female")</f>
        <v>0</v>
      </c>
      <c r="X969" s="8">
        <f t="shared" si="68"/>
        <v>0</v>
      </c>
      <c r="Y969" s="8">
        <f t="shared" si="67"/>
        <v>8</v>
      </c>
      <c r="Z969" s="35">
        <f>(Y969/$R$573)*100</f>
        <v>100</v>
      </c>
    </row>
    <row r="970" spans="3:26" ht="15" customHeight="1" x14ac:dyDescent="0.25">
      <c r="C970" s="15" t="s">
        <v>25</v>
      </c>
      <c r="D970" s="5">
        <v>2</v>
      </c>
      <c r="E970" s="49">
        <v>27</v>
      </c>
      <c r="F970" s="49">
        <f t="shared" si="70"/>
        <v>41</v>
      </c>
      <c r="G970" s="16">
        <v>45230</v>
      </c>
      <c r="H970" s="8"/>
      <c r="I970" s="35"/>
      <c r="J970" s="35"/>
      <c r="K970" s="6"/>
      <c r="L970" s="8"/>
      <c r="M970" s="8"/>
      <c r="N970" s="35"/>
      <c r="O970" s="35"/>
      <c r="P970" s="35"/>
      <c r="Q970" s="35"/>
      <c r="R970" s="8">
        <f t="shared" si="71"/>
        <v>0</v>
      </c>
      <c r="S970" s="8">
        <f t="shared" si="66"/>
        <v>0</v>
      </c>
      <c r="T970" s="7"/>
      <c r="U970" s="7"/>
      <c r="V970" s="8">
        <f>COUNTIFS(Maturation!$E$3:$E$280, Density!G970, Maturation!$B$3:$B$280, Density!C970, Maturation!$C$3:$C$280, Density!D970, Maturation!$D$3:$D$280, "male")</f>
        <v>0</v>
      </c>
      <c r="W970" s="8">
        <f>COUNTIFS(Maturation!$E$3:$E$280, Density!G970, Maturation!$B$3:$B$280, Density!C970, Maturation!$C$3:$C$280, Density!D970, Maturation!$D$3:$D$280, "female")</f>
        <v>0</v>
      </c>
      <c r="X970" s="8">
        <f t="shared" si="68"/>
        <v>0</v>
      </c>
      <c r="Y970" s="8">
        <f t="shared" si="67"/>
        <v>8</v>
      </c>
      <c r="Z970" s="35">
        <f>(Y970/$R$574)*100</f>
        <v>80</v>
      </c>
    </row>
    <row r="971" spans="3:26" ht="15" customHeight="1" x14ac:dyDescent="0.25">
      <c r="C971" s="15" t="s">
        <v>25</v>
      </c>
      <c r="D971" s="5">
        <v>3</v>
      </c>
      <c r="E971" s="49">
        <v>27</v>
      </c>
      <c r="F971" s="49">
        <f t="shared" si="70"/>
        <v>41</v>
      </c>
      <c r="G971" s="16">
        <v>45230</v>
      </c>
      <c r="H971" s="8"/>
      <c r="I971" s="35"/>
      <c r="J971" s="35"/>
      <c r="K971" s="6"/>
      <c r="L971" s="8"/>
      <c r="M971" s="8"/>
      <c r="N971" s="35"/>
      <c r="O971" s="35"/>
      <c r="P971" s="35"/>
      <c r="Q971" s="35"/>
      <c r="R971" s="8">
        <v>1</v>
      </c>
      <c r="S971" s="8">
        <f t="shared" si="66"/>
        <v>0</v>
      </c>
      <c r="T971" s="7"/>
      <c r="U971" s="7"/>
      <c r="V971" s="8">
        <f>COUNTIFS(Maturation!$E$3:$E$280, Density!G971, Maturation!$B$3:$B$280, Density!C971, Maturation!$C$3:$C$280, Density!D971, Maturation!$D$3:$D$280, "male")</f>
        <v>0</v>
      </c>
      <c r="W971" s="8">
        <f>COUNTIFS(Maturation!$E$3:$E$280, Density!G971, Maturation!$B$3:$B$280, Density!C971, Maturation!$C$3:$C$280, Density!D971, Maturation!$D$3:$D$280, "female")</f>
        <v>0</v>
      </c>
      <c r="X971" s="8">
        <f t="shared" si="68"/>
        <v>0</v>
      </c>
      <c r="Y971" s="8">
        <f t="shared" si="67"/>
        <v>8</v>
      </c>
      <c r="Z971" s="35">
        <f>(Y971/$R$575)*100</f>
        <v>88.888888888888886</v>
      </c>
    </row>
    <row r="972" spans="3:26" ht="15" customHeight="1" x14ac:dyDescent="0.25">
      <c r="C972" s="15" t="s">
        <v>25</v>
      </c>
      <c r="D972" s="5">
        <v>4</v>
      </c>
      <c r="E972" s="49">
        <v>27</v>
      </c>
      <c r="F972" s="49">
        <f t="shared" si="70"/>
        <v>41</v>
      </c>
      <c r="G972" s="16">
        <v>45230</v>
      </c>
      <c r="H972" s="8"/>
      <c r="I972" s="35"/>
      <c r="J972" s="35"/>
      <c r="K972" s="6"/>
      <c r="L972" s="8"/>
      <c r="M972" s="8"/>
      <c r="N972" s="35"/>
      <c r="O972" s="35"/>
      <c r="P972" s="35"/>
      <c r="Q972" s="35"/>
      <c r="R972" s="8">
        <f t="shared" ref="R972:R974" si="72">N936-N972</f>
        <v>0</v>
      </c>
      <c r="S972" s="8">
        <f t="shared" si="66"/>
        <v>0</v>
      </c>
      <c r="T972" s="7"/>
      <c r="U972" s="7"/>
      <c r="V972" s="8">
        <f>COUNTIFS(Maturation!$E$3:$E$280, Density!G972, Maturation!$B$3:$B$280, Density!C972, Maturation!$C$3:$C$280, Density!D972, Maturation!$D$3:$D$280, "male")</f>
        <v>0</v>
      </c>
      <c r="W972" s="8">
        <f>COUNTIFS(Maturation!$E$3:$E$280, Density!G972, Maturation!$B$3:$B$280, Density!C972, Maturation!$C$3:$C$280, Density!D972, Maturation!$D$3:$D$280, "female")</f>
        <v>0</v>
      </c>
      <c r="X972" s="8">
        <f t="shared" si="68"/>
        <v>0</v>
      </c>
      <c r="Y972" s="8">
        <f t="shared" si="67"/>
        <v>7</v>
      </c>
      <c r="Z972" s="35">
        <f>(Y972/$R$576)*100</f>
        <v>77.777777777777786</v>
      </c>
    </row>
    <row r="973" spans="3:26" ht="15" customHeight="1" x14ac:dyDescent="0.25">
      <c r="C973" s="15" t="s">
        <v>25</v>
      </c>
      <c r="D973" s="5">
        <v>5</v>
      </c>
      <c r="E973" s="49">
        <v>27</v>
      </c>
      <c r="F973" s="49">
        <f t="shared" si="70"/>
        <v>41</v>
      </c>
      <c r="G973" s="16">
        <v>45230</v>
      </c>
      <c r="H973" s="8"/>
      <c r="I973" s="35"/>
      <c r="J973" s="35"/>
      <c r="K973" s="6"/>
      <c r="L973" s="8"/>
      <c r="M973" s="8"/>
      <c r="N973" s="35"/>
      <c r="O973" s="35"/>
      <c r="P973" s="35"/>
      <c r="Q973" s="35"/>
      <c r="R973" s="8">
        <f t="shared" si="72"/>
        <v>0</v>
      </c>
      <c r="S973" s="8">
        <f t="shared" si="66"/>
        <v>0</v>
      </c>
      <c r="T973" s="7"/>
      <c r="U973" s="7"/>
      <c r="V973" s="8">
        <f>COUNTIFS(Maturation!$E$3:$E$280, Density!G973, Maturation!$B$3:$B$280, Density!C973, Maturation!$C$3:$C$280, Density!D973, Maturation!$D$3:$D$280, "male")</f>
        <v>0</v>
      </c>
      <c r="W973" s="8">
        <f>COUNTIFS(Maturation!$E$3:$E$280, Density!G973, Maturation!$B$3:$B$280, Density!C973, Maturation!$C$3:$C$280, Density!D973, Maturation!$D$3:$D$280, "female")</f>
        <v>0</v>
      </c>
      <c r="X973" s="8">
        <f t="shared" si="68"/>
        <v>0</v>
      </c>
      <c r="Y973" s="8">
        <f t="shared" si="67"/>
        <v>7</v>
      </c>
      <c r="Z973" s="35">
        <f>(Y973/$R$577)*100</f>
        <v>77.777777777777786</v>
      </c>
    </row>
    <row r="974" spans="3:26" ht="15" customHeight="1" x14ac:dyDescent="0.25">
      <c r="C974" s="15" t="s">
        <v>26</v>
      </c>
      <c r="D974" s="5">
        <v>1</v>
      </c>
      <c r="E974" s="49">
        <v>27</v>
      </c>
      <c r="F974" s="49">
        <f t="shared" si="70"/>
        <v>41</v>
      </c>
      <c r="G974" s="16">
        <v>45230</v>
      </c>
      <c r="H974" s="8"/>
      <c r="I974" s="35"/>
      <c r="J974" s="35"/>
      <c r="K974" s="6"/>
      <c r="L974" s="8"/>
      <c r="M974" s="8"/>
      <c r="N974" s="35"/>
      <c r="O974" s="35"/>
      <c r="P974" s="35"/>
      <c r="Q974" s="35"/>
      <c r="R974" s="8">
        <f t="shared" si="72"/>
        <v>0</v>
      </c>
      <c r="S974" s="8">
        <f t="shared" si="66"/>
        <v>0</v>
      </c>
      <c r="T974" s="7"/>
      <c r="U974" s="7"/>
      <c r="V974" s="8">
        <f>COUNTIFS(Maturation!$E$3:$E$280, Density!G974, Maturation!$B$3:$B$280, Density!C974, Maturation!$C$3:$C$280, Density!D974, Maturation!$D$3:$D$280, "male")</f>
        <v>0</v>
      </c>
      <c r="W974" s="8">
        <f>COUNTIFS(Maturation!$E$3:$E$280, Density!G974, Maturation!$B$3:$B$280, Density!C974, Maturation!$C$3:$C$280, Density!D974, Maturation!$D$3:$D$280, "female")</f>
        <v>0</v>
      </c>
      <c r="X974" s="8">
        <f t="shared" si="68"/>
        <v>0</v>
      </c>
      <c r="Y974" s="8">
        <f t="shared" si="67"/>
        <v>15</v>
      </c>
      <c r="Z974" s="35">
        <f>(Y974/$R$578)*100</f>
        <v>88.235294117647058</v>
      </c>
    </row>
    <row r="975" spans="3:26" ht="15" customHeight="1" x14ac:dyDescent="0.25">
      <c r="C975" s="15" t="s">
        <v>26</v>
      </c>
      <c r="D975" s="5">
        <v>2</v>
      </c>
      <c r="E975" s="49">
        <v>27</v>
      </c>
      <c r="F975" s="49">
        <f t="shared" si="70"/>
        <v>41</v>
      </c>
      <c r="G975" s="16">
        <v>45230</v>
      </c>
      <c r="H975" s="8"/>
      <c r="I975" s="35"/>
      <c r="J975" s="35"/>
      <c r="K975" s="6"/>
      <c r="L975" s="8"/>
      <c r="M975" s="8"/>
      <c r="N975" s="35"/>
      <c r="O975" s="35"/>
      <c r="P975" s="35"/>
      <c r="Q975" s="35"/>
      <c r="R975" s="8">
        <v>1</v>
      </c>
      <c r="S975" s="8">
        <f t="shared" si="66"/>
        <v>0</v>
      </c>
      <c r="T975" s="7"/>
      <c r="U975" s="7"/>
      <c r="V975" s="8">
        <f>COUNTIFS(Maturation!$E$3:$E$280, Density!G975, Maturation!$B$3:$B$280, Density!C975, Maturation!$C$3:$C$280, Density!D975, Maturation!$D$3:$D$280, "male")</f>
        <v>0</v>
      </c>
      <c r="W975" s="8">
        <f>COUNTIFS(Maturation!$E$3:$E$280, Density!G975, Maturation!$B$3:$B$280, Density!C975, Maturation!$C$3:$C$280, Density!D975, Maturation!$D$3:$D$280, "female")</f>
        <v>0</v>
      </c>
      <c r="X975" s="8">
        <f t="shared" si="68"/>
        <v>0</v>
      </c>
      <c r="Y975" s="8">
        <f t="shared" si="67"/>
        <v>11</v>
      </c>
      <c r="Z975" s="35">
        <f>(Y975/$R$579)*100</f>
        <v>68.75</v>
      </c>
    </row>
    <row r="976" spans="3:26" ht="15" customHeight="1" x14ac:dyDescent="0.25">
      <c r="C976" s="17" t="s">
        <v>26</v>
      </c>
      <c r="D976" s="9">
        <v>3</v>
      </c>
      <c r="E976" s="50">
        <v>27</v>
      </c>
      <c r="F976" s="50">
        <f t="shared" si="70"/>
        <v>41</v>
      </c>
      <c r="G976" s="18">
        <v>45230</v>
      </c>
      <c r="H976" s="10"/>
      <c r="I976" s="36"/>
      <c r="J976" s="36"/>
      <c r="K976" s="11"/>
      <c r="L976" s="10"/>
      <c r="M976" s="10"/>
      <c r="N976" s="36"/>
      <c r="O976" s="36"/>
      <c r="P976" s="36"/>
      <c r="Q976" s="36"/>
      <c r="R976" s="10">
        <v>0</v>
      </c>
      <c r="S976" s="10">
        <f t="shared" si="66"/>
        <v>0</v>
      </c>
      <c r="T976" s="12"/>
      <c r="U976" s="12"/>
      <c r="V976" s="10">
        <f>COUNTIFS(Maturation!$E$3:$E$280, Density!G976, Maturation!$B$3:$B$280, Density!C976, Maturation!$C$3:$C$280, Density!D976, Maturation!$D$3:$D$280, "male")</f>
        <v>0</v>
      </c>
      <c r="W976" s="10">
        <f>COUNTIFS(Maturation!$E$3:$E$280, Density!G976, Maturation!$B$3:$B$280, Density!C976, Maturation!$C$3:$C$280, Density!D976, Maturation!$D$3:$D$280, "female")</f>
        <v>0</v>
      </c>
      <c r="X976" s="10">
        <f t="shared" si="68"/>
        <v>0</v>
      </c>
      <c r="Y976" s="10">
        <f t="shared" si="67"/>
        <v>12</v>
      </c>
      <c r="Z976" s="36">
        <f>(Y976/$R$580)*100</f>
        <v>85.714285714285708</v>
      </c>
    </row>
    <row r="977" spans="3:26" ht="15" customHeight="1" x14ac:dyDescent="0.25">
      <c r="C977" s="19" t="s">
        <v>17</v>
      </c>
      <c r="D977" s="20">
        <v>1</v>
      </c>
      <c r="E977" s="48">
        <v>28</v>
      </c>
      <c r="F977" s="48">
        <f t="shared" si="70"/>
        <v>42</v>
      </c>
      <c r="G977" s="22">
        <v>45231</v>
      </c>
      <c r="H977" s="21"/>
      <c r="I977" s="32"/>
      <c r="J977" s="32"/>
      <c r="K977" s="21"/>
      <c r="L977" s="21"/>
      <c r="M977" s="21"/>
      <c r="N977" s="32"/>
      <c r="O977" s="32"/>
      <c r="P977" s="32"/>
      <c r="Q977" s="32"/>
      <c r="R977" s="21">
        <v>0</v>
      </c>
      <c r="S977" s="21">
        <f t="shared" si="66"/>
        <v>0</v>
      </c>
      <c r="T977" s="29"/>
      <c r="U977" s="29"/>
      <c r="V977" s="30">
        <f>COUNTIFS(Maturation!$E$3:$E$280, Density!G977, Maturation!$B$3:$B$280, Density!C977, Maturation!$C$3:$C$280, Density!D977, Maturation!$D$3:$D$280, "male")</f>
        <v>0</v>
      </c>
      <c r="W977" s="30">
        <f>COUNTIFS(Maturation!$E$3:$E$280, Density!G977, Maturation!$B$3:$B$280, Density!C977, Maturation!$C$3:$C$280, Density!D977, Maturation!$D$3:$D$280, "female")</f>
        <v>0</v>
      </c>
      <c r="X977" s="30">
        <f t="shared" si="68"/>
        <v>0</v>
      </c>
      <c r="Y977" s="30">
        <f t="shared" si="67"/>
        <v>6</v>
      </c>
      <c r="Z977" s="33">
        <f>(Y977/$R$545)*100</f>
        <v>100</v>
      </c>
    </row>
    <row r="978" spans="3:26" ht="15" customHeight="1" x14ac:dyDescent="0.25">
      <c r="C978" s="19" t="s">
        <v>17</v>
      </c>
      <c r="D978" s="20">
        <v>2</v>
      </c>
      <c r="E978" s="48">
        <v>28</v>
      </c>
      <c r="F978" s="48">
        <f t="shared" si="70"/>
        <v>42</v>
      </c>
      <c r="G978" s="22">
        <v>45231</v>
      </c>
      <c r="H978" s="21"/>
      <c r="I978" s="32"/>
      <c r="J978" s="32"/>
      <c r="K978" s="21"/>
      <c r="L978" s="21"/>
      <c r="M978" s="21"/>
      <c r="N978" s="32"/>
      <c r="O978" s="32"/>
      <c r="P978" s="32"/>
      <c r="Q978" s="32"/>
      <c r="R978" s="21">
        <v>1</v>
      </c>
      <c r="S978" s="21">
        <f t="shared" si="66"/>
        <v>0</v>
      </c>
      <c r="T978" s="29"/>
      <c r="U978" s="29"/>
      <c r="V978" s="30">
        <f>COUNTIFS(Maturation!$E$3:$E$280, Density!G978, Maturation!$B$3:$B$280, Density!C978, Maturation!$C$3:$C$280, Density!D978, Maturation!$D$3:$D$280, "male")</f>
        <v>0</v>
      </c>
      <c r="W978" s="30">
        <f>COUNTIFS(Maturation!$E$3:$E$280, Density!G978, Maturation!$B$3:$B$280, Density!C978, Maturation!$C$3:$C$280, Density!D978, Maturation!$D$3:$D$280, "female")</f>
        <v>0</v>
      </c>
      <c r="X978" s="30">
        <f t="shared" si="68"/>
        <v>0</v>
      </c>
      <c r="Y978" s="30">
        <f t="shared" si="67"/>
        <v>4</v>
      </c>
      <c r="Z978" s="33">
        <f>(Y978/$R$546)*100</f>
        <v>80</v>
      </c>
    </row>
    <row r="979" spans="3:26" ht="15" customHeight="1" x14ac:dyDescent="0.25">
      <c r="C979" s="19" t="s">
        <v>17</v>
      </c>
      <c r="D979" s="20">
        <v>3</v>
      </c>
      <c r="E979" s="48">
        <v>28</v>
      </c>
      <c r="F979" s="48">
        <f t="shared" si="70"/>
        <v>42</v>
      </c>
      <c r="G979" s="22">
        <v>45231</v>
      </c>
      <c r="H979" s="21"/>
      <c r="I979" s="32"/>
      <c r="J979" s="32"/>
      <c r="K979" s="21"/>
      <c r="L979" s="21"/>
      <c r="M979" s="21"/>
      <c r="N979" s="32"/>
      <c r="O979" s="32"/>
      <c r="P979" s="32"/>
      <c r="Q979" s="32"/>
      <c r="R979" s="21">
        <v>0</v>
      </c>
      <c r="S979" s="21">
        <f t="shared" si="66"/>
        <v>0</v>
      </c>
      <c r="T979" s="29"/>
      <c r="U979" s="29"/>
      <c r="V979" s="30">
        <f>COUNTIFS(Maturation!$E$3:$E$280, Density!G979, Maturation!$B$3:$B$280, Density!C979, Maturation!$C$3:$C$280, Density!D979, Maturation!$D$3:$D$280, "male")</f>
        <v>0</v>
      </c>
      <c r="W979" s="30">
        <f>COUNTIFS(Maturation!$E$3:$E$280, Density!G979, Maturation!$B$3:$B$280, Density!C979, Maturation!$C$3:$C$280, Density!D979, Maturation!$D$3:$D$280, "female")</f>
        <v>0</v>
      </c>
      <c r="X979" s="30">
        <f t="shared" si="68"/>
        <v>0</v>
      </c>
      <c r="Y979" s="30">
        <f t="shared" si="67"/>
        <v>4</v>
      </c>
      <c r="Z979" s="33">
        <f>(Y979/$R$547)*100</f>
        <v>100</v>
      </c>
    </row>
    <row r="980" spans="3:26" ht="15" customHeight="1" x14ac:dyDescent="0.25">
      <c r="C980" s="19" t="s">
        <v>17</v>
      </c>
      <c r="D980" s="20">
        <v>4</v>
      </c>
      <c r="E980" s="48">
        <v>28</v>
      </c>
      <c r="F980" s="48">
        <f t="shared" si="70"/>
        <v>42</v>
      </c>
      <c r="G980" s="22">
        <v>45231</v>
      </c>
      <c r="H980" s="21"/>
      <c r="I980" s="32"/>
      <c r="J980" s="32"/>
      <c r="K980" s="21"/>
      <c r="L980" s="21"/>
      <c r="M980" s="21"/>
      <c r="N980" s="32"/>
      <c r="O980" s="32"/>
      <c r="P980" s="32"/>
      <c r="Q980" s="32"/>
      <c r="R980" s="21">
        <v>0</v>
      </c>
      <c r="S980" s="21">
        <f t="shared" si="66"/>
        <v>0</v>
      </c>
      <c r="T980" s="29"/>
      <c r="U980" s="29"/>
      <c r="V980" s="30">
        <f>COUNTIFS(Maturation!$E$3:$E$280, Density!G980, Maturation!$B$3:$B$280, Density!C980, Maturation!$C$3:$C$280, Density!D980, Maturation!$D$3:$D$280, "male")</f>
        <v>0</v>
      </c>
      <c r="W980" s="30">
        <f>COUNTIFS(Maturation!$E$3:$E$280, Density!G980, Maturation!$B$3:$B$280, Density!C980, Maturation!$C$3:$C$280, Density!D980, Maturation!$D$3:$D$280, "female")</f>
        <v>0</v>
      </c>
      <c r="X980" s="30">
        <f t="shared" si="68"/>
        <v>0</v>
      </c>
      <c r="Y980" s="30">
        <f t="shared" si="67"/>
        <v>3</v>
      </c>
      <c r="Z980" s="33">
        <f>(Y980/$R$548)*100</f>
        <v>75</v>
      </c>
    </row>
    <row r="981" spans="3:26" ht="15" customHeight="1" x14ac:dyDescent="0.25">
      <c r="C981" s="19" t="s">
        <v>17</v>
      </c>
      <c r="D981" s="20">
        <v>5</v>
      </c>
      <c r="E981" s="48">
        <v>28</v>
      </c>
      <c r="F981" s="48">
        <f t="shared" si="70"/>
        <v>42</v>
      </c>
      <c r="G981" s="22">
        <v>45231</v>
      </c>
      <c r="H981" s="21"/>
      <c r="I981" s="32"/>
      <c r="J981" s="32"/>
      <c r="K981" s="21"/>
      <c r="L981" s="21"/>
      <c r="M981" s="21"/>
      <c r="N981" s="32"/>
      <c r="O981" s="32"/>
      <c r="P981" s="32"/>
      <c r="Q981" s="32"/>
      <c r="R981" s="21">
        <v>0</v>
      </c>
      <c r="S981" s="21">
        <f t="shared" si="66"/>
        <v>0</v>
      </c>
      <c r="T981" s="29"/>
      <c r="U981" s="29"/>
      <c r="V981" s="30">
        <f>COUNTIFS(Maturation!$E$3:$E$280, Density!G981, Maturation!$B$3:$B$280, Density!C981, Maturation!$C$3:$C$280, Density!D981, Maturation!$D$3:$D$280, "male")</f>
        <v>0</v>
      </c>
      <c r="W981" s="30">
        <f>COUNTIFS(Maturation!$E$3:$E$280, Density!G981, Maturation!$B$3:$B$280, Density!C981, Maturation!$C$3:$C$280, Density!D981, Maturation!$D$3:$D$280, "female")</f>
        <v>0</v>
      </c>
      <c r="X981" s="30">
        <f t="shared" si="68"/>
        <v>0</v>
      </c>
      <c r="Y981" s="30">
        <f t="shared" si="67"/>
        <v>5</v>
      </c>
      <c r="Z981" s="33">
        <f>(Y981/$R$549)*100</f>
        <v>100</v>
      </c>
    </row>
    <row r="982" spans="3:26" ht="15" customHeight="1" x14ac:dyDescent="0.25">
      <c r="C982" s="19" t="s">
        <v>17</v>
      </c>
      <c r="D982" s="20">
        <v>6</v>
      </c>
      <c r="E982" s="48">
        <v>28</v>
      </c>
      <c r="F982" s="48">
        <f t="shared" si="70"/>
        <v>42</v>
      </c>
      <c r="G982" s="22">
        <v>45231</v>
      </c>
      <c r="H982" s="21"/>
      <c r="I982" s="32"/>
      <c r="J982" s="32"/>
      <c r="K982" s="21"/>
      <c r="L982" s="21"/>
      <c r="M982" s="21"/>
      <c r="N982" s="32"/>
      <c r="O982" s="32"/>
      <c r="P982" s="32"/>
      <c r="Q982" s="32"/>
      <c r="R982" s="21">
        <v>0</v>
      </c>
      <c r="S982" s="21">
        <f t="shared" si="66"/>
        <v>0</v>
      </c>
      <c r="T982" s="29"/>
      <c r="U982" s="29"/>
      <c r="V982" s="30">
        <f>COUNTIFS(Maturation!$E$3:$E$280, Density!G982, Maturation!$B$3:$B$280, Density!C982, Maturation!$C$3:$C$280, Density!D982, Maturation!$D$3:$D$280, "male")</f>
        <v>0</v>
      </c>
      <c r="W982" s="30">
        <f>COUNTIFS(Maturation!$E$3:$E$280, Density!G982, Maturation!$B$3:$B$280, Density!C982, Maturation!$C$3:$C$280, Density!D982, Maturation!$D$3:$D$280, "female")</f>
        <v>0</v>
      </c>
      <c r="X982" s="30">
        <f t="shared" si="68"/>
        <v>0</v>
      </c>
      <c r="Y982" s="30">
        <f t="shared" si="67"/>
        <v>7</v>
      </c>
      <c r="Z982" s="33">
        <f>(Y982/$R$550)*100</f>
        <v>100</v>
      </c>
    </row>
    <row r="983" spans="3:26" ht="15" customHeight="1" x14ac:dyDescent="0.25">
      <c r="C983" s="19" t="s">
        <v>17</v>
      </c>
      <c r="D983" s="20">
        <v>7</v>
      </c>
      <c r="E983" s="48">
        <v>28</v>
      </c>
      <c r="F983" s="48">
        <f t="shared" si="70"/>
        <v>42</v>
      </c>
      <c r="G983" s="22">
        <v>45231</v>
      </c>
      <c r="H983" s="21"/>
      <c r="I983" s="32"/>
      <c r="J983" s="32"/>
      <c r="K983" s="21"/>
      <c r="L983" s="21"/>
      <c r="M983" s="21"/>
      <c r="N983" s="32"/>
      <c r="O983" s="32"/>
      <c r="P983" s="32"/>
      <c r="Q983" s="32"/>
      <c r="R983" s="21">
        <v>0</v>
      </c>
      <c r="S983" s="21">
        <f t="shared" si="66"/>
        <v>0</v>
      </c>
      <c r="T983" s="29"/>
      <c r="U983" s="29"/>
      <c r="V983" s="30">
        <f>COUNTIFS(Maturation!$E$3:$E$280, Density!G983, Maturation!$B$3:$B$280, Density!C983, Maturation!$C$3:$C$280, Density!D983, Maturation!$D$3:$D$280, "male")</f>
        <v>0</v>
      </c>
      <c r="W983" s="30">
        <f>COUNTIFS(Maturation!$E$3:$E$280, Density!G983, Maturation!$B$3:$B$280, Density!C983, Maturation!$C$3:$C$280, Density!D983, Maturation!$D$3:$D$280, "female")</f>
        <v>0</v>
      </c>
      <c r="X983" s="30">
        <f t="shared" si="68"/>
        <v>0</v>
      </c>
      <c r="Y983" s="30">
        <f t="shared" si="67"/>
        <v>6</v>
      </c>
      <c r="Z983" s="33">
        <f>(Y983/$R$551)*100</f>
        <v>100</v>
      </c>
    </row>
    <row r="984" spans="3:26" ht="15" customHeight="1" x14ac:dyDescent="0.25">
      <c r="C984" s="19" t="s">
        <v>17</v>
      </c>
      <c r="D984" s="20">
        <v>8</v>
      </c>
      <c r="E984" s="48">
        <v>28</v>
      </c>
      <c r="F984" s="48">
        <f t="shared" si="70"/>
        <v>42</v>
      </c>
      <c r="G984" s="22">
        <v>45231</v>
      </c>
      <c r="H984" s="21"/>
      <c r="I984" s="33"/>
      <c r="J984" s="33"/>
      <c r="K984" s="21"/>
      <c r="L984" s="21"/>
      <c r="M984" s="21"/>
      <c r="N984" s="32"/>
      <c r="O984" s="32"/>
      <c r="P984" s="32"/>
      <c r="Q984" s="32"/>
      <c r="R984" s="21">
        <v>0</v>
      </c>
      <c r="S984" s="21">
        <f t="shared" si="66"/>
        <v>0</v>
      </c>
      <c r="T984" s="29"/>
      <c r="U984" s="29"/>
      <c r="V984" s="30">
        <f>COUNTIFS(Maturation!$E$3:$E$280, Density!G984, Maturation!$B$3:$B$280, Density!C984, Maturation!$C$3:$C$280, Density!D984, Maturation!$D$3:$D$280, "male")</f>
        <v>0</v>
      </c>
      <c r="W984" s="30">
        <f>COUNTIFS(Maturation!$E$3:$E$280, Density!G984, Maturation!$B$3:$B$280, Density!C984, Maturation!$C$3:$C$280, Density!D984, Maturation!$D$3:$D$280, "female")</f>
        <v>0</v>
      </c>
      <c r="X984" s="30">
        <f t="shared" si="68"/>
        <v>0</v>
      </c>
      <c r="Y984" s="30">
        <f t="shared" si="67"/>
        <v>5</v>
      </c>
      <c r="Z984" s="33">
        <f>(Y984/$R$552)*100</f>
        <v>100</v>
      </c>
    </row>
    <row r="985" spans="3:26" ht="15" customHeight="1" x14ac:dyDescent="0.25">
      <c r="C985" s="19" t="s">
        <v>17</v>
      </c>
      <c r="D985" s="20">
        <v>9</v>
      </c>
      <c r="E985" s="48">
        <v>28</v>
      </c>
      <c r="F985" s="48">
        <f t="shared" si="70"/>
        <v>42</v>
      </c>
      <c r="G985" s="22">
        <v>45231</v>
      </c>
      <c r="H985" s="21"/>
      <c r="I985" s="33"/>
      <c r="J985" s="33"/>
      <c r="K985" s="21"/>
      <c r="L985" s="21"/>
      <c r="M985" s="21"/>
      <c r="N985" s="32"/>
      <c r="O985" s="32"/>
      <c r="P985" s="32"/>
      <c r="Q985" s="32"/>
      <c r="R985" s="21">
        <v>0</v>
      </c>
      <c r="S985" s="21">
        <f t="shared" si="66"/>
        <v>0</v>
      </c>
      <c r="T985" s="29"/>
      <c r="U985" s="29"/>
      <c r="V985" s="30">
        <f>COUNTIFS(Maturation!$E$3:$E$280, Density!G985, Maturation!$B$3:$B$280, Density!C985, Maturation!$C$3:$C$280, Density!D985, Maturation!$D$3:$D$280, "male")</f>
        <v>0</v>
      </c>
      <c r="W985" s="30">
        <f>COUNTIFS(Maturation!$E$3:$E$280, Density!G985, Maturation!$B$3:$B$280, Density!C985, Maturation!$C$3:$C$280, Density!D985, Maturation!$D$3:$D$280, "female")</f>
        <v>0</v>
      </c>
      <c r="X985" s="30">
        <f t="shared" si="68"/>
        <v>0</v>
      </c>
      <c r="Y985" s="30">
        <f t="shared" si="67"/>
        <v>7</v>
      </c>
      <c r="Z985" s="33">
        <f>(Y985/$R$553)*100</f>
        <v>100</v>
      </c>
    </row>
    <row r="986" spans="3:26" ht="15" customHeight="1" x14ac:dyDescent="0.25">
      <c r="C986" s="19" t="s">
        <v>17</v>
      </c>
      <c r="D986" s="20">
        <v>10</v>
      </c>
      <c r="E986" s="48">
        <v>28</v>
      </c>
      <c r="F986" s="48">
        <f t="shared" si="70"/>
        <v>42</v>
      </c>
      <c r="G986" s="22">
        <v>45231</v>
      </c>
      <c r="H986" s="21"/>
      <c r="I986" s="33"/>
      <c r="J986" s="33"/>
      <c r="K986" s="21"/>
      <c r="L986" s="21"/>
      <c r="M986" s="21"/>
      <c r="N986" s="32"/>
      <c r="O986" s="32"/>
      <c r="P986" s="32"/>
      <c r="Q986" s="32"/>
      <c r="R986" s="21">
        <v>0</v>
      </c>
      <c r="S986" s="21">
        <f t="shared" si="66"/>
        <v>0</v>
      </c>
      <c r="T986" s="29"/>
      <c r="U986" s="29"/>
      <c r="V986" s="30">
        <f>COUNTIFS(Maturation!$E$3:$E$280, Density!G986, Maturation!$B$3:$B$280, Density!C986, Maturation!$C$3:$C$280, Density!D986, Maturation!$D$3:$D$280, "male")</f>
        <v>0</v>
      </c>
      <c r="W986" s="30">
        <f>COUNTIFS(Maturation!$E$3:$E$280, Density!G986, Maturation!$B$3:$B$280, Density!C986, Maturation!$C$3:$C$280, Density!D986, Maturation!$D$3:$D$280, "female")</f>
        <v>0</v>
      </c>
      <c r="X986" s="30">
        <f t="shared" si="68"/>
        <v>0</v>
      </c>
      <c r="Y986" s="30">
        <f t="shared" si="67"/>
        <v>6</v>
      </c>
      <c r="Z986" s="33">
        <f>(Y986/$R$554)*100</f>
        <v>100</v>
      </c>
    </row>
    <row r="987" spans="3:26" ht="15" customHeight="1" x14ac:dyDescent="0.25">
      <c r="C987" s="19" t="s">
        <v>18</v>
      </c>
      <c r="D987" s="20">
        <v>1</v>
      </c>
      <c r="E987" s="48">
        <v>28</v>
      </c>
      <c r="F987" s="48">
        <f t="shared" si="70"/>
        <v>42</v>
      </c>
      <c r="G987" s="22">
        <v>45231</v>
      </c>
      <c r="H987" s="21"/>
      <c r="I987" s="33"/>
      <c r="J987" s="33"/>
      <c r="K987" s="21"/>
      <c r="L987" s="21"/>
      <c r="M987" s="21"/>
      <c r="N987" s="32"/>
      <c r="O987" s="32"/>
      <c r="P987" s="32"/>
      <c r="Q987" s="32"/>
      <c r="R987" s="21">
        <v>0</v>
      </c>
      <c r="S987" s="21">
        <f t="shared" si="66"/>
        <v>0</v>
      </c>
      <c r="T987" s="29"/>
      <c r="U987" s="29"/>
      <c r="V987" s="30">
        <f>COUNTIFS(Maturation!$E$3:$E$280, Density!G987, Maturation!$B$3:$B$280, Density!C987, Maturation!$C$3:$C$280, Density!D987, Maturation!$D$3:$D$280, "male")</f>
        <v>0</v>
      </c>
      <c r="W987" s="30">
        <f>COUNTIFS(Maturation!$E$3:$E$280, Density!G987, Maturation!$B$3:$B$280, Density!C987, Maturation!$C$3:$C$280, Density!D987, Maturation!$D$3:$D$280, "female")</f>
        <v>0</v>
      </c>
      <c r="X987" s="30">
        <f t="shared" si="68"/>
        <v>0</v>
      </c>
      <c r="Y987" s="30">
        <f t="shared" si="67"/>
        <v>8</v>
      </c>
      <c r="Z987" s="33">
        <f>(Y987/$R$555)*100</f>
        <v>100</v>
      </c>
    </row>
    <row r="988" spans="3:26" ht="15" customHeight="1" x14ac:dyDescent="0.25">
      <c r="C988" s="19" t="s">
        <v>18</v>
      </c>
      <c r="D988" s="20">
        <v>2</v>
      </c>
      <c r="E988" s="48">
        <v>28</v>
      </c>
      <c r="F988" s="48">
        <f t="shared" si="70"/>
        <v>42</v>
      </c>
      <c r="G988" s="22">
        <v>45231</v>
      </c>
      <c r="H988" s="21"/>
      <c r="I988" s="33"/>
      <c r="J988" s="33"/>
      <c r="K988" s="21"/>
      <c r="L988" s="21"/>
      <c r="M988" s="21"/>
      <c r="N988" s="32"/>
      <c r="O988" s="32"/>
      <c r="P988" s="32"/>
      <c r="Q988" s="32"/>
      <c r="R988" s="21">
        <v>0</v>
      </c>
      <c r="S988" s="21">
        <f t="shared" si="66"/>
        <v>0</v>
      </c>
      <c r="T988" s="29"/>
      <c r="U988" s="29"/>
      <c r="V988" s="30">
        <f>COUNTIFS(Maturation!$E$3:$E$280, Density!G988, Maturation!$B$3:$B$280, Density!C988, Maturation!$C$3:$C$280, Density!D988, Maturation!$D$3:$D$280, "male")</f>
        <v>0</v>
      </c>
      <c r="W988" s="30">
        <f>COUNTIFS(Maturation!$E$3:$E$280, Density!G988, Maturation!$B$3:$B$280, Density!C988, Maturation!$C$3:$C$280, Density!D988, Maturation!$D$3:$D$280, "female")</f>
        <v>0</v>
      </c>
      <c r="X988" s="30">
        <f t="shared" si="68"/>
        <v>0</v>
      </c>
      <c r="Y988" s="30">
        <f t="shared" si="67"/>
        <v>7</v>
      </c>
      <c r="Z988" s="33">
        <f>(Y988/$R$556)*100</f>
        <v>87.5</v>
      </c>
    </row>
    <row r="989" spans="3:26" ht="15" customHeight="1" x14ac:dyDescent="0.25">
      <c r="C989" s="19" t="s">
        <v>18</v>
      </c>
      <c r="D989" s="20">
        <v>3</v>
      </c>
      <c r="E989" s="48">
        <v>28</v>
      </c>
      <c r="F989" s="48">
        <f t="shared" si="70"/>
        <v>42</v>
      </c>
      <c r="G989" s="22">
        <v>45231</v>
      </c>
      <c r="H989" s="30"/>
      <c r="I989" s="33"/>
      <c r="J989" s="33"/>
      <c r="K989" s="21"/>
      <c r="L989" s="30"/>
      <c r="M989" s="30"/>
      <c r="N989" s="33"/>
      <c r="O989" s="33"/>
      <c r="P989" s="33"/>
      <c r="Q989" s="33"/>
      <c r="R989" s="30">
        <v>0</v>
      </c>
      <c r="S989" s="30">
        <f t="shared" si="66"/>
        <v>0</v>
      </c>
      <c r="T989" s="29"/>
      <c r="U989" s="29"/>
      <c r="V989" s="30">
        <f>COUNTIFS(Maturation!$E$3:$E$280, Density!G989, Maturation!$B$3:$B$280, Density!C989, Maturation!$C$3:$C$280, Density!D989, Maturation!$D$3:$D$280, "male")</f>
        <v>0</v>
      </c>
      <c r="W989" s="30">
        <f>COUNTIFS(Maturation!$E$3:$E$280, Density!G989, Maturation!$B$3:$B$280, Density!C989, Maturation!$C$3:$C$280, Density!D989, Maturation!$D$3:$D$280, "female")</f>
        <v>0</v>
      </c>
      <c r="X989" s="30">
        <f t="shared" si="68"/>
        <v>0</v>
      </c>
      <c r="Y989" s="30">
        <f t="shared" si="67"/>
        <v>11</v>
      </c>
      <c r="Z989" s="33">
        <f>(Y989/$R$557)*100</f>
        <v>91.666666666666657</v>
      </c>
    </row>
    <row r="990" spans="3:26" ht="15" customHeight="1" x14ac:dyDescent="0.25">
      <c r="C990" s="19" t="s">
        <v>18</v>
      </c>
      <c r="D990" s="20">
        <v>4</v>
      </c>
      <c r="E990" s="48">
        <v>28</v>
      </c>
      <c r="F990" s="48">
        <f t="shared" si="70"/>
        <v>42</v>
      </c>
      <c r="G990" s="22">
        <v>45231</v>
      </c>
      <c r="H990" s="30"/>
      <c r="I990" s="33"/>
      <c r="J990" s="33"/>
      <c r="K990" s="21"/>
      <c r="L990" s="30"/>
      <c r="M990" s="30"/>
      <c r="N990" s="33"/>
      <c r="O990" s="33"/>
      <c r="P990" s="33"/>
      <c r="Q990" s="33"/>
      <c r="R990" s="30">
        <v>0</v>
      </c>
      <c r="S990" s="30">
        <f t="shared" si="66"/>
        <v>0</v>
      </c>
      <c r="T990" s="29"/>
      <c r="U990" s="29"/>
      <c r="V990" s="30">
        <f>COUNTIFS(Maturation!$E$3:$E$280, Density!G990, Maturation!$B$3:$B$280, Density!C990, Maturation!$C$3:$C$280, Density!D990, Maturation!$D$3:$D$280, "male")</f>
        <v>0</v>
      </c>
      <c r="W990" s="30">
        <f>COUNTIFS(Maturation!$E$3:$E$280, Density!G990, Maturation!$B$3:$B$280, Density!C990, Maturation!$C$3:$C$280, Density!D990, Maturation!$D$3:$D$280, "female")</f>
        <v>0</v>
      </c>
      <c r="X990" s="30">
        <f t="shared" si="68"/>
        <v>0</v>
      </c>
      <c r="Y990" s="30">
        <f t="shared" si="67"/>
        <v>10</v>
      </c>
      <c r="Z990" s="33">
        <f>(Y990/$R$558)*100</f>
        <v>90.909090909090907</v>
      </c>
    </row>
    <row r="991" spans="3:26" ht="15" customHeight="1" x14ac:dyDescent="0.25">
      <c r="C991" s="19" t="s">
        <v>18</v>
      </c>
      <c r="D991" s="20">
        <v>5</v>
      </c>
      <c r="E991" s="48">
        <v>28</v>
      </c>
      <c r="F991" s="48">
        <f t="shared" si="70"/>
        <v>42</v>
      </c>
      <c r="G991" s="22">
        <v>45231</v>
      </c>
      <c r="H991" s="30"/>
      <c r="I991" s="33"/>
      <c r="J991" s="33"/>
      <c r="K991" s="21"/>
      <c r="L991" s="30"/>
      <c r="M991" s="30"/>
      <c r="N991" s="33"/>
      <c r="O991" s="33"/>
      <c r="P991" s="33"/>
      <c r="Q991" s="33"/>
      <c r="R991" s="30">
        <v>0</v>
      </c>
      <c r="S991" s="30">
        <f t="shared" si="66"/>
        <v>0</v>
      </c>
      <c r="T991" s="29"/>
      <c r="U991" s="29"/>
      <c r="V991" s="30">
        <f>COUNTIFS(Maturation!$E$3:$E$280, Density!G991, Maturation!$B$3:$B$280, Density!C991, Maturation!$C$3:$C$280, Density!D991, Maturation!$D$3:$D$280, "male")</f>
        <v>0</v>
      </c>
      <c r="W991" s="30">
        <f>COUNTIFS(Maturation!$E$3:$E$280, Density!G991, Maturation!$B$3:$B$280, Density!C991, Maturation!$C$3:$C$280, Density!D991, Maturation!$D$3:$D$280, "female")</f>
        <v>0</v>
      </c>
      <c r="X991" s="30">
        <f t="shared" si="68"/>
        <v>0</v>
      </c>
      <c r="Y991" s="30">
        <f t="shared" si="67"/>
        <v>10</v>
      </c>
      <c r="Z991" s="33">
        <f>(Y991/$R$559)*100</f>
        <v>90.909090909090907</v>
      </c>
    </row>
    <row r="992" spans="3:26" ht="15" customHeight="1" x14ac:dyDescent="0.25">
      <c r="C992" s="19" t="s">
        <v>20</v>
      </c>
      <c r="D992" s="20">
        <v>1</v>
      </c>
      <c r="E992" s="48">
        <v>28</v>
      </c>
      <c r="F992" s="48">
        <f t="shared" si="70"/>
        <v>42</v>
      </c>
      <c r="G992" s="22">
        <v>45231</v>
      </c>
      <c r="H992" s="30"/>
      <c r="I992" s="33"/>
      <c r="J992" s="33"/>
      <c r="K992" s="21"/>
      <c r="L992" s="30"/>
      <c r="M992" s="30"/>
      <c r="N992" s="33"/>
      <c r="O992" s="33"/>
      <c r="P992" s="33"/>
      <c r="Q992" s="33"/>
      <c r="R992" s="30">
        <v>0</v>
      </c>
      <c r="S992" s="30">
        <f t="shared" si="66"/>
        <v>0</v>
      </c>
      <c r="T992" s="29"/>
      <c r="U992" s="29"/>
      <c r="V992" s="30">
        <f>COUNTIFS(Maturation!$E$3:$E$280, Density!G992, Maturation!$B$3:$B$280, Density!C992, Maturation!$C$3:$C$280, Density!D992, Maturation!$D$3:$D$280, "male")</f>
        <v>0</v>
      </c>
      <c r="W992" s="30">
        <f>COUNTIFS(Maturation!$E$3:$E$280, Density!G992, Maturation!$B$3:$B$280, Density!C992, Maturation!$C$3:$C$280, Density!D992, Maturation!$D$3:$D$280, "female")</f>
        <v>0</v>
      </c>
      <c r="X992" s="30">
        <f t="shared" si="68"/>
        <v>0</v>
      </c>
      <c r="Y992" s="30">
        <f t="shared" si="67"/>
        <v>10</v>
      </c>
      <c r="Z992" s="33">
        <f>(Y992/$R$560)*100</f>
        <v>90.909090909090907</v>
      </c>
    </row>
    <row r="993" spans="3:26" ht="15" customHeight="1" x14ac:dyDescent="0.25">
      <c r="C993" s="19" t="s">
        <v>20</v>
      </c>
      <c r="D993" s="20">
        <v>2</v>
      </c>
      <c r="E993" s="48">
        <v>28</v>
      </c>
      <c r="F993" s="48">
        <f t="shared" si="70"/>
        <v>42</v>
      </c>
      <c r="G993" s="22">
        <v>45231</v>
      </c>
      <c r="H993" s="30"/>
      <c r="I993" s="33"/>
      <c r="J993" s="33"/>
      <c r="K993" s="21"/>
      <c r="L993" s="30"/>
      <c r="M993" s="30"/>
      <c r="N993" s="33"/>
      <c r="O993" s="33"/>
      <c r="P993" s="33"/>
      <c r="Q993" s="33"/>
      <c r="R993" s="30">
        <v>0</v>
      </c>
      <c r="S993" s="30">
        <f t="shared" ref="S993:S1056" si="73">IF(X957&gt;0,R957-R993-X957,R957-R993)</f>
        <v>0</v>
      </c>
      <c r="T993" s="29"/>
      <c r="U993" s="29"/>
      <c r="V993" s="30">
        <f>COUNTIFS(Maturation!$E$3:$E$280, Density!G993, Maturation!$B$3:$B$280, Density!C993, Maturation!$C$3:$C$280, Density!D993, Maturation!$D$3:$D$280, "male")</f>
        <v>0</v>
      </c>
      <c r="W993" s="30">
        <f>COUNTIFS(Maturation!$E$3:$E$280, Density!G993, Maturation!$B$3:$B$280, Density!C993, Maturation!$C$3:$C$280, Density!D993, Maturation!$D$3:$D$280, "female")</f>
        <v>0</v>
      </c>
      <c r="X993" s="30">
        <f t="shared" si="68"/>
        <v>0</v>
      </c>
      <c r="Y993" s="30">
        <f t="shared" si="67"/>
        <v>16</v>
      </c>
      <c r="Z993" s="33">
        <f>(Y993/$R$561)*100</f>
        <v>84.210526315789465</v>
      </c>
    </row>
    <row r="994" spans="3:26" ht="15" customHeight="1" x14ac:dyDescent="0.25">
      <c r="C994" s="19" t="s">
        <v>20</v>
      </c>
      <c r="D994" s="20">
        <v>3</v>
      </c>
      <c r="E994" s="48">
        <v>28</v>
      </c>
      <c r="F994" s="48">
        <f t="shared" si="70"/>
        <v>42</v>
      </c>
      <c r="G994" s="22">
        <v>45231</v>
      </c>
      <c r="H994" s="30"/>
      <c r="I994" s="33"/>
      <c r="J994" s="33"/>
      <c r="K994" s="21"/>
      <c r="L994" s="30"/>
      <c r="M994" s="30"/>
      <c r="N994" s="33"/>
      <c r="O994" s="33"/>
      <c r="P994" s="33"/>
      <c r="Q994" s="33"/>
      <c r="R994" s="30">
        <v>0</v>
      </c>
      <c r="S994" s="30">
        <f t="shared" si="73"/>
        <v>1</v>
      </c>
      <c r="T994" s="29"/>
      <c r="U994" s="29"/>
      <c r="V994" s="30">
        <f>COUNTIFS(Maturation!$E$3:$E$280, Density!G994, Maturation!$B$3:$B$280, Density!C994, Maturation!$C$3:$C$280, Density!D994, Maturation!$D$3:$D$280, "male")</f>
        <v>0</v>
      </c>
      <c r="W994" s="30">
        <f>COUNTIFS(Maturation!$E$3:$E$280, Density!G994, Maturation!$B$3:$B$280, Density!C994, Maturation!$C$3:$C$280, Density!D994, Maturation!$D$3:$D$280, "female")</f>
        <v>0</v>
      </c>
      <c r="X994" s="30">
        <f t="shared" si="68"/>
        <v>0</v>
      </c>
      <c r="Y994" s="30">
        <f t="shared" ref="Y994:Y1057" si="74">X994+Y958</f>
        <v>12</v>
      </c>
      <c r="Z994" s="33">
        <f>(Y994/$R$562)*100</f>
        <v>85.714285714285708</v>
      </c>
    </row>
    <row r="995" spans="3:26" ht="15" customHeight="1" x14ac:dyDescent="0.25">
      <c r="C995" s="23" t="s">
        <v>24</v>
      </c>
      <c r="D995" s="24">
        <v>1</v>
      </c>
      <c r="E995" s="47">
        <v>28</v>
      </c>
      <c r="F995" s="47">
        <f t="shared" si="70"/>
        <v>42</v>
      </c>
      <c r="G995" s="26">
        <v>45231</v>
      </c>
      <c r="H995" s="27"/>
      <c r="I995" s="34"/>
      <c r="J995" s="34"/>
      <c r="K995" s="27"/>
      <c r="L995" s="27"/>
      <c r="M995" s="27"/>
      <c r="N995" s="34"/>
      <c r="O995" s="34"/>
      <c r="P995" s="34"/>
      <c r="Q995" s="34"/>
      <c r="R995" s="27">
        <f>N959-N995</f>
        <v>0</v>
      </c>
      <c r="S995" s="27">
        <f t="shared" si="73"/>
        <v>0</v>
      </c>
      <c r="T995" s="28"/>
      <c r="U995" s="28"/>
      <c r="V995" s="27">
        <f>COUNTIFS(Maturation!$E$3:$E$280, Density!G995, Maturation!$B$3:$B$280, Density!C995, Maturation!$C$3:$C$280, Density!D995, Maturation!$D$3:$D$280, "male")</f>
        <v>0</v>
      </c>
      <c r="W995" s="27">
        <f>COUNTIFS(Maturation!$E$3:$E$280, Density!G995, Maturation!$B$3:$B$280, Density!C995, Maturation!$C$3:$C$280, Density!D995, Maturation!$D$3:$D$280, "female")</f>
        <v>0</v>
      </c>
      <c r="X995" s="27">
        <f t="shared" si="68"/>
        <v>0</v>
      </c>
      <c r="Y995" s="27">
        <f t="shared" si="74"/>
        <v>5</v>
      </c>
      <c r="Z995" s="34">
        <f>(Y995/$R$563)*100</f>
        <v>83.333333333333343</v>
      </c>
    </row>
    <row r="996" spans="3:26" ht="15" customHeight="1" x14ac:dyDescent="0.25">
      <c r="C996" s="15" t="s">
        <v>24</v>
      </c>
      <c r="D996" s="5">
        <v>2</v>
      </c>
      <c r="E996" s="49">
        <v>28</v>
      </c>
      <c r="F996" s="49">
        <f t="shared" si="70"/>
        <v>42</v>
      </c>
      <c r="G996" s="16">
        <v>45231</v>
      </c>
      <c r="H996" s="8"/>
      <c r="I996" s="35"/>
      <c r="J996" s="35"/>
      <c r="K996" s="6"/>
      <c r="L996" s="8"/>
      <c r="M996" s="8"/>
      <c r="N996" s="35"/>
      <c r="O996" s="35"/>
      <c r="P996" s="35"/>
      <c r="Q996" s="35"/>
      <c r="R996" s="8">
        <f t="shared" ref="R996:R1001" si="75">N960-N996</f>
        <v>0</v>
      </c>
      <c r="S996" s="8">
        <f t="shared" si="73"/>
        <v>0</v>
      </c>
      <c r="T996" s="7"/>
      <c r="U996" s="7"/>
      <c r="V996" s="8">
        <f>COUNTIFS(Maturation!$E$3:$E$280, Density!G996, Maturation!$B$3:$B$280, Density!C996, Maturation!$C$3:$C$280, Density!D996, Maturation!$D$3:$D$280, "male")</f>
        <v>0</v>
      </c>
      <c r="W996" s="8">
        <f>COUNTIFS(Maturation!$E$3:$E$280, Density!G996, Maturation!$B$3:$B$280, Density!C996, Maturation!$C$3:$C$280, Density!D996, Maturation!$D$3:$D$280, "female")</f>
        <v>0</v>
      </c>
      <c r="X996" s="8">
        <f t="shared" si="68"/>
        <v>0</v>
      </c>
      <c r="Y996" s="8">
        <f t="shared" si="74"/>
        <v>7</v>
      </c>
      <c r="Z996" s="35">
        <f>(Y996/$R$564)*100</f>
        <v>100</v>
      </c>
    </row>
    <row r="997" spans="3:26" ht="15" customHeight="1" x14ac:dyDescent="0.25">
      <c r="C997" s="15" t="s">
        <v>24</v>
      </c>
      <c r="D997" s="5">
        <v>3</v>
      </c>
      <c r="E997" s="49">
        <v>28</v>
      </c>
      <c r="F997" s="49">
        <f t="shared" si="70"/>
        <v>42</v>
      </c>
      <c r="G997" s="16">
        <v>45231</v>
      </c>
      <c r="H997" s="8"/>
      <c r="I997" s="35"/>
      <c r="J997" s="35"/>
      <c r="K997" s="6"/>
      <c r="L997" s="8"/>
      <c r="M997" s="8"/>
      <c r="N997" s="35"/>
      <c r="O997" s="35"/>
      <c r="P997" s="35"/>
      <c r="Q997" s="35"/>
      <c r="R997" s="8">
        <f t="shared" si="75"/>
        <v>0</v>
      </c>
      <c r="S997" s="8">
        <f t="shared" si="73"/>
        <v>0</v>
      </c>
      <c r="T997" s="7"/>
      <c r="U997" s="7"/>
      <c r="V997" s="8">
        <f>COUNTIFS(Maturation!$E$3:$E$280, Density!G997, Maturation!$B$3:$B$280, Density!C997, Maturation!$C$3:$C$280, Density!D997, Maturation!$D$3:$D$280, "male")</f>
        <v>0</v>
      </c>
      <c r="W997" s="8">
        <f>COUNTIFS(Maturation!$E$3:$E$280, Density!G997, Maturation!$B$3:$B$280, Density!C997, Maturation!$C$3:$C$280, Density!D997, Maturation!$D$3:$D$280, "female")</f>
        <v>0</v>
      </c>
      <c r="X997" s="8">
        <f t="shared" si="68"/>
        <v>0</v>
      </c>
      <c r="Y997" s="8">
        <f t="shared" si="74"/>
        <v>5</v>
      </c>
      <c r="Z997" s="35">
        <f>(Y997/$R$565)*100</f>
        <v>100</v>
      </c>
    </row>
    <row r="998" spans="3:26" ht="15" customHeight="1" x14ac:dyDescent="0.25">
      <c r="C998" s="15" t="s">
        <v>24</v>
      </c>
      <c r="D998" s="5">
        <v>4</v>
      </c>
      <c r="E998" s="49">
        <v>28</v>
      </c>
      <c r="F998" s="49">
        <f t="shared" si="70"/>
        <v>42</v>
      </c>
      <c r="G998" s="16">
        <v>45231</v>
      </c>
      <c r="H998" s="8"/>
      <c r="I998" s="35"/>
      <c r="J998" s="35"/>
      <c r="K998" s="6"/>
      <c r="L998" s="8"/>
      <c r="M998" s="8"/>
      <c r="N998" s="35"/>
      <c r="O998" s="35"/>
      <c r="P998" s="35"/>
      <c r="Q998" s="35"/>
      <c r="R998" s="8">
        <f t="shared" si="75"/>
        <v>0</v>
      </c>
      <c r="S998" s="8">
        <f t="shared" si="73"/>
        <v>0</v>
      </c>
      <c r="T998" s="7"/>
      <c r="U998" s="7"/>
      <c r="V998" s="8">
        <f>COUNTIFS(Maturation!$E$3:$E$280, Density!G998, Maturation!$B$3:$B$280, Density!C998, Maturation!$C$3:$C$280, Density!D998, Maturation!$D$3:$D$280, "male")</f>
        <v>0</v>
      </c>
      <c r="W998" s="8">
        <f>COUNTIFS(Maturation!$E$3:$E$280, Density!G998, Maturation!$B$3:$B$280, Density!C998, Maturation!$C$3:$C$280, Density!D998, Maturation!$D$3:$D$280, "female")</f>
        <v>0</v>
      </c>
      <c r="X998" s="8">
        <f t="shared" si="68"/>
        <v>0</v>
      </c>
      <c r="Y998" s="8">
        <f t="shared" si="74"/>
        <v>4</v>
      </c>
      <c r="Z998" s="35">
        <f>(Y998/$R$566)*100</f>
        <v>100</v>
      </c>
    </row>
    <row r="999" spans="3:26" ht="15" customHeight="1" x14ac:dyDescent="0.25">
      <c r="C999" s="15" t="s">
        <v>24</v>
      </c>
      <c r="D999" s="5">
        <v>5</v>
      </c>
      <c r="E999" s="49">
        <v>28</v>
      </c>
      <c r="F999" s="49">
        <f t="shared" si="70"/>
        <v>42</v>
      </c>
      <c r="G999" s="16">
        <v>45231</v>
      </c>
      <c r="H999" s="8"/>
      <c r="I999" s="35"/>
      <c r="J999" s="35"/>
      <c r="K999" s="6"/>
      <c r="L999" s="8"/>
      <c r="M999" s="8"/>
      <c r="N999" s="35"/>
      <c r="O999" s="35"/>
      <c r="P999" s="35"/>
      <c r="Q999" s="35"/>
      <c r="R999" s="8">
        <f t="shared" si="75"/>
        <v>0</v>
      </c>
      <c r="S999" s="8">
        <f t="shared" si="73"/>
        <v>0</v>
      </c>
      <c r="T999" s="7"/>
      <c r="U999" s="7"/>
      <c r="V999" s="8">
        <f>COUNTIFS(Maturation!$E$3:$E$280, Density!G999, Maturation!$B$3:$B$280, Density!C999, Maturation!$C$3:$C$280, Density!D999, Maturation!$D$3:$D$280, "male")</f>
        <v>0</v>
      </c>
      <c r="W999" s="8">
        <f>COUNTIFS(Maturation!$E$3:$E$280, Density!G999, Maturation!$B$3:$B$280, Density!C999, Maturation!$C$3:$C$280, Density!D999, Maturation!$D$3:$D$280, "female")</f>
        <v>0</v>
      </c>
      <c r="X999" s="8">
        <f t="shared" si="68"/>
        <v>0</v>
      </c>
      <c r="Y999" s="8">
        <f t="shared" si="74"/>
        <v>4</v>
      </c>
      <c r="Z999" s="35">
        <f>(Y999/$R$567)*100</f>
        <v>100</v>
      </c>
    </row>
    <row r="1000" spans="3:26" ht="15" customHeight="1" x14ac:dyDescent="0.25">
      <c r="C1000" s="15" t="s">
        <v>24</v>
      </c>
      <c r="D1000" s="5">
        <v>6</v>
      </c>
      <c r="E1000" s="49">
        <v>28</v>
      </c>
      <c r="F1000" s="49">
        <f t="shared" si="70"/>
        <v>42</v>
      </c>
      <c r="G1000" s="16">
        <v>45231</v>
      </c>
      <c r="H1000" s="8"/>
      <c r="I1000" s="35"/>
      <c r="J1000" s="35"/>
      <c r="K1000" s="6"/>
      <c r="L1000" s="8"/>
      <c r="M1000" s="8"/>
      <c r="N1000" s="35"/>
      <c r="O1000" s="35"/>
      <c r="P1000" s="35"/>
      <c r="Q1000" s="35"/>
      <c r="R1000" s="8">
        <f t="shared" si="75"/>
        <v>0</v>
      </c>
      <c r="S1000" s="8">
        <f t="shared" si="73"/>
        <v>0</v>
      </c>
      <c r="T1000" s="7"/>
      <c r="U1000" s="7"/>
      <c r="V1000" s="8">
        <f>COUNTIFS(Maturation!$E$3:$E$280, Density!G1000, Maturation!$B$3:$B$280, Density!C1000, Maturation!$C$3:$C$280, Density!D1000, Maturation!$D$3:$D$280, "male")</f>
        <v>0</v>
      </c>
      <c r="W1000" s="8">
        <f>COUNTIFS(Maturation!$E$3:$E$280, Density!G1000, Maturation!$B$3:$B$280, Density!C1000, Maturation!$C$3:$C$280, Density!D1000, Maturation!$D$3:$D$280, "female")</f>
        <v>0</v>
      </c>
      <c r="X1000" s="8">
        <f t="shared" si="68"/>
        <v>0</v>
      </c>
      <c r="Y1000" s="8">
        <f t="shared" si="74"/>
        <v>5</v>
      </c>
      <c r="Z1000" s="35">
        <f>(Y1000/$R$568)*100</f>
        <v>100</v>
      </c>
    </row>
    <row r="1001" spans="3:26" ht="15" customHeight="1" x14ac:dyDescent="0.25">
      <c r="C1001" s="15" t="s">
        <v>24</v>
      </c>
      <c r="D1001" s="5">
        <v>7</v>
      </c>
      <c r="E1001" s="49">
        <v>28</v>
      </c>
      <c r="F1001" s="49">
        <f t="shared" si="70"/>
        <v>42</v>
      </c>
      <c r="G1001" s="16">
        <v>45231</v>
      </c>
      <c r="H1001" s="8"/>
      <c r="I1001" s="35"/>
      <c r="J1001" s="35"/>
      <c r="K1001" s="6"/>
      <c r="L1001" s="8"/>
      <c r="M1001" s="8"/>
      <c r="N1001" s="35"/>
      <c r="O1001" s="35"/>
      <c r="P1001" s="35"/>
      <c r="Q1001" s="35"/>
      <c r="R1001" s="8">
        <f t="shared" si="75"/>
        <v>0</v>
      </c>
      <c r="S1001" s="8">
        <f t="shared" si="73"/>
        <v>0</v>
      </c>
      <c r="T1001" s="7"/>
      <c r="U1001" s="7"/>
      <c r="V1001" s="8">
        <f>COUNTIFS(Maturation!$E$3:$E$280, Density!G1001, Maturation!$B$3:$B$280, Density!C1001, Maturation!$C$3:$C$280, Density!D1001, Maturation!$D$3:$D$280, "male")</f>
        <v>0</v>
      </c>
      <c r="W1001" s="8">
        <f>COUNTIFS(Maturation!$E$3:$E$280, Density!G1001, Maturation!$B$3:$B$280, Density!C1001, Maturation!$C$3:$C$280, Density!D1001, Maturation!$D$3:$D$280, "female")</f>
        <v>0</v>
      </c>
      <c r="X1001" s="8">
        <f t="shared" si="68"/>
        <v>0</v>
      </c>
      <c r="Y1001" s="8">
        <f t="shared" si="74"/>
        <v>7</v>
      </c>
      <c r="Z1001" s="35">
        <f>(Y1001/$R$569)*100</f>
        <v>87.5</v>
      </c>
    </row>
    <row r="1002" spans="3:26" ht="15" customHeight="1" x14ac:dyDescent="0.25">
      <c r="C1002" s="15" t="s">
        <v>24</v>
      </c>
      <c r="D1002" s="5">
        <v>8</v>
      </c>
      <c r="E1002" s="49">
        <v>28</v>
      </c>
      <c r="F1002" s="49">
        <f t="shared" si="70"/>
        <v>42</v>
      </c>
      <c r="G1002" s="16">
        <v>45231</v>
      </c>
      <c r="H1002" s="8"/>
      <c r="I1002" s="35"/>
      <c r="J1002" s="35"/>
      <c r="K1002" s="6"/>
      <c r="L1002" s="8"/>
      <c r="M1002" s="8"/>
      <c r="N1002" s="35"/>
      <c r="O1002" s="35"/>
      <c r="P1002" s="35"/>
      <c r="Q1002" s="35"/>
      <c r="R1002" s="8">
        <v>1</v>
      </c>
      <c r="S1002" s="8">
        <f t="shared" si="73"/>
        <v>0</v>
      </c>
      <c r="T1002" s="7"/>
      <c r="U1002" s="7"/>
      <c r="V1002" s="8">
        <f>COUNTIFS(Maturation!$E$3:$E$280, Density!G1002, Maturation!$B$3:$B$280, Density!C1002, Maturation!$C$3:$C$280, Density!D1002, Maturation!$D$3:$D$280, "male")</f>
        <v>0</v>
      </c>
      <c r="W1002" s="8">
        <f>COUNTIFS(Maturation!$E$3:$E$280, Density!G1002, Maturation!$B$3:$B$280, Density!C1002, Maturation!$C$3:$C$280, Density!D1002, Maturation!$D$3:$D$280, "female")</f>
        <v>1</v>
      </c>
      <c r="X1002" s="8">
        <f t="shared" si="68"/>
        <v>1</v>
      </c>
      <c r="Y1002" s="8">
        <f t="shared" si="74"/>
        <v>6</v>
      </c>
      <c r="Z1002" s="35">
        <f>(Y1002/$R$570)*100</f>
        <v>100</v>
      </c>
    </row>
    <row r="1003" spans="3:26" ht="15" customHeight="1" x14ac:dyDescent="0.25">
      <c r="C1003" s="15" t="s">
        <v>24</v>
      </c>
      <c r="D1003" s="5">
        <v>9</v>
      </c>
      <c r="E1003" s="49">
        <v>28</v>
      </c>
      <c r="F1003" s="49">
        <f t="shared" si="70"/>
        <v>42</v>
      </c>
      <c r="G1003" s="16">
        <v>45231</v>
      </c>
      <c r="H1003" s="8"/>
      <c r="I1003" s="35"/>
      <c r="J1003" s="35"/>
      <c r="K1003" s="6"/>
      <c r="L1003" s="8"/>
      <c r="M1003" s="8"/>
      <c r="N1003" s="35"/>
      <c r="O1003" s="35"/>
      <c r="P1003" s="35"/>
      <c r="Q1003" s="35"/>
      <c r="R1003" s="8">
        <f t="shared" ref="R1003:R1006" si="76">N967-N1003</f>
        <v>0</v>
      </c>
      <c r="S1003" s="8">
        <f t="shared" si="73"/>
        <v>0</v>
      </c>
      <c r="T1003" s="7"/>
      <c r="U1003" s="7"/>
      <c r="V1003" s="8">
        <f>COUNTIFS(Maturation!$E$3:$E$280, Density!G1003, Maturation!$B$3:$B$280, Density!C1003, Maturation!$C$3:$C$280, Density!D1003, Maturation!$D$3:$D$280, "male")</f>
        <v>0</v>
      </c>
      <c r="W1003" s="8">
        <f>COUNTIFS(Maturation!$E$3:$E$280, Density!G1003, Maturation!$B$3:$B$280, Density!C1003, Maturation!$C$3:$C$280, Density!D1003, Maturation!$D$3:$D$280, "female")</f>
        <v>0</v>
      </c>
      <c r="X1003" s="8">
        <f t="shared" si="68"/>
        <v>0</v>
      </c>
      <c r="Y1003" s="8">
        <f t="shared" si="74"/>
        <v>6</v>
      </c>
      <c r="Z1003" s="35">
        <f>(Y1003/$R$571)*100</f>
        <v>100</v>
      </c>
    </row>
    <row r="1004" spans="3:26" ht="15" customHeight="1" x14ac:dyDescent="0.25">
      <c r="C1004" s="15" t="s">
        <v>24</v>
      </c>
      <c r="D1004" s="5">
        <v>10</v>
      </c>
      <c r="E1004" s="49">
        <v>28</v>
      </c>
      <c r="F1004" s="49">
        <f t="shared" si="70"/>
        <v>42</v>
      </c>
      <c r="G1004" s="16">
        <v>45231</v>
      </c>
      <c r="H1004" s="8"/>
      <c r="I1004" s="35"/>
      <c r="J1004" s="35"/>
      <c r="K1004" s="6"/>
      <c r="L1004" s="8"/>
      <c r="M1004" s="8"/>
      <c r="N1004" s="35"/>
      <c r="O1004" s="35"/>
      <c r="P1004" s="35"/>
      <c r="Q1004" s="35"/>
      <c r="R1004" s="8">
        <f t="shared" si="76"/>
        <v>0</v>
      </c>
      <c r="S1004" s="8">
        <f t="shared" si="73"/>
        <v>0</v>
      </c>
      <c r="T1004" s="7"/>
      <c r="U1004" s="7"/>
      <c r="V1004" s="8">
        <f>COUNTIFS(Maturation!$E$3:$E$280, Density!G1004, Maturation!$B$3:$B$280, Density!C1004, Maturation!$C$3:$C$280, Density!D1004, Maturation!$D$3:$D$280, "male")</f>
        <v>0</v>
      </c>
      <c r="W1004" s="8">
        <f>COUNTIFS(Maturation!$E$3:$E$280, Density!G1004, Maturation!$B$3:$B$280, Density!C1004, Maturation!$C$3:$C$280, Density!D1004, Maturation!$D$3:$D$280, "female")</f>
        <v>0</v>
      </c>
      <c r="X1004" s="8">
        <f t="shared" si="68"/>
        <v>0</v>
      </c>
      <c r="Y1004" s="8">
        <f t="shared" si="74"/>
        <v>6</v>
      </c>
      <c r="Z1004" s="35">
        <f>(Y1004/$R$572)*100</f>
        <v>85.714285714285708</v>
      </c>
    </row>
    <row r="1005" spans="3:26" ht="15" customHeight="1" x14ac:dyDescent="0.25">
      <c r="C1005" s="15" t="s">
        <v>25</v>
      </c>
      <c r="D1005" s="5">
        <v>1</v>
      </c>
      <c r="E1005" s="49">
        <v>28</v>
      </c>
      <c r="F1005" s="49">
        <f t="shared" si="70"/>
        <v>42</v>
      </c>
      <c r="G1005" s="16">
        <v>45231</v>
      </c>
      <c r="H1005" s="8"/>
      <c r="I1005" s="35"/>
      <c r="J1005" s="35"/>
      <c r="K1005" s="6"/>
      <c r="L1005" s="6"/>
      <c r="M1005" s="8"/>
      <c r="N1005" s="35"/>
      <c r="O1005" s="35"/>
      <c r="P1005" s="35"/>
      <c r="Q1005" s="35"/>
      <c r="R1005" s="8">
        <f t="shared" si="76"/>
        <v>0</v>
      </c>
      <c r="S1005" s="8">
        <f t="shared" si="73"/>
        <v>0</v>
      </c>
      <c r="T1005" s="7"/>
      <c r="U1005" s="7"/>
      <c r="V1005" s="8">
        <f>COUNTIFS(Maturation!$E$3:$E$280, Density!G1005, Maturation!$B$3:$B$280, Density!C1005, Maturation!$C$3:$C$280, Density!D1005, Maturation!$D$3:$D$280, "male")</f>
        <v>0</v>
      </c>
      <c r="W1005" s="8">
        <f>COUNTIFS(Maturation!$E$3:$E$280, Density!G1005, Maturation!$B$3:$B$280, Density!C1005, Maturation!$C$3:$C$280, Density!D1005, Maturation!$D$3:$D$280, "female")</f>
        <v>0</v>
      </c>
      <c r="X1005" s="8">
        <f t="shared" si="68"/>
        <v>0</v>
      </c>
      <c r="Y1005" s="8">
        <f t="shared" si="74"/>
        <v>8</v>
      </c>
      <c r="Z1005" s="35">
        <f>(Y1005/$R$573)*100</f>
        <v>100</v>
      </c>
    </row>
    <row r="1006" spans="3:26" ht="15" customHeight="1" x14ac:dyDescent="0.25">
      <c r="C1006" s="15" t="s">
        <v>25</v>
      </c>
      <c r="D1006" s="5">
        <v>2</v>
      </c>
      <c r="E1006" s="49">
        <v>28</v>
      </c>
      <c r="F1006" s="49">
        <f t="shared" si="70"/>
        <v>42</v>
      </c>
      <c r="G1006" s="16">
        <v>45231</v>
      </c>
      <c r="H1006" s="8"/>
      <c r="I1006" s="35"/>
      <c r="J1006" s="35"/>
      <c r="K1006" s="6"/>
      <c r="L1006" s="8"/>
      <c r="M1006" s="8"/>
      <c r="N1006" s="35"/>
      <c r="O1006" s="35"/>
      <c r="P1006" s="35"/>
      <c r="Q1006" s="35"/>
      <c r="R1006" s="8">
        <f t="shared" si="76"/>
        <v>0</v>
      </c>
      <c r="S1006" s="8">
        <f t="shared" si="73"/>
        <v>0</v>
      </c>
      <c r="T1006" s="7"/>
      <c r="U1006" s="7"/>
      <c r="V1006" s="8">
        <f>COUNTIFS(Maturation!$E$3:$E$280, Density!G1006, Maturation!$B$3:$B$280, Density!C1006, Maturation!$C$3:$C$280, Density!D1006, Maturation!$D$3:$D$280, "male")</f>
        <v>0</v>
      </c>
      <c r="W1006" s="8">
        <f>COUNTIFS(Maturation!$E$3:$E$280, Density!G1006, Maturation!$B$3:$B$280, Density!C1006, Maturation!$C$3:$C$280, Density!D1006, Maturation!$D$3:$D$280, "female")</f>
        <v>0</v>
      </c>
      <c r="X1006" s="8">
        <f t="shared" si="68"/>
        <v>0</v>
      </c>
      <c r="Y1006" s="8">
        <f t="shared" si="74"/>
        <v>8</v>
      </c>
      <c r="Z1006" s="35">
        <f>(Y1006/$R$574)*100</f>
        <v>80</v>
      </c>
    </row>
    <row r="1007" spans="3:26" ht="15" customHeight="1" x14ac:dyDescent="0.25">
      <c r="C1007" s="15" t="s">
        <v>25</v>
      </c>
      <c r="D1007" s="5">
        <v>3</v>
      </c>
      <c r="E1007" s="49">
        <v>28</v>
      </c>
      <c r="F1007" s="49">
        <f t="shared" si="70"/>
        <v>42</v>
      </c>
      <c r="G1007" s="16">
        <v>45231</v>
      </c>
      <c r="H1007" s="8"/>
      <c r="I1007" s="35"/>
      <c r="J1007" s="35"/>
      <c r="K1007" s="6"/>
      <c r="L1007" s="8"/>
      <c r="M1007" s="8"/>
      <c r="N1007" s="35"/>
      <c r="O1007" s="35"/>
      <c r="P1007" s="35"/>
      <c r="Q1007" s="35"/>
      <c r="R1007" s="8">
        <v>1</v>
      </c>
      <c r="S1007" s="8">
        <f t="shared" si="73"/>
        <v>0</v>
      </c>
      <c r="T1007" s="7"/>
      <c r="U1007" s="7"/>
      <c r="V1007" s="8">
        <f>COUNTIFS(Maturation!$E$3:$E$280, Density!G1007, Maturation!$B$3:$B$280, Density!C1007, Maturation!$C$3:$C$280, Density!D1007, Maturation!$D$3:$D$280, "male")</f>
        <v>0</v>
      </c>
      <c r="W1007" s="8">
        <f>COUNTIFS(Maturation!$E$3:$E$280, Density!G1007, Maturation!$B$3:$B$280, Density!C1007, Maturation!$C$3:$C$280, Density!D1007, Maturation!$D$3:$D$280, "female")</f>
        <v>0</v>
      </c>
      <c r="X1007" s="8">
        <f t="shared" si="68"/>
        <v>0</v>
      </c>
      <c r="Y1007" s="8">
        <f t="shared" si="74"/>
        <v>8</v>
      </c>
      <c r="Z1007" s="35">
        <f>(Y1007/$R$575)*100</f>
        <v>88.888888888888886</v>
      </c>
    </row>
    <row r="1008" spans="3:26" ht="15" customHeight="1" x14ac:dyDescent="0.25">
      <c r="C1008" s="15" t="s">
        <v>25</v>
      </c>
      <c r="D1008" s="5">
        <v>4</v>
      </c>
      <c r="E1008" s="49">
        <v>28</v>
      </c>
      <c r="F1008" s="49">
        <f t="shared" si="70"/>
        <v>42</v>
      </c>
      <c r="G1008" s="16">
        <v>45231</v>
      </c>
      <c r="H1008" s="8"/>
      <c r="I1008" s="35"/>
      <c r="J1008" s="35"/>
      <c r="K1008" s="6"/>
      <c r="L1008" s="8"/>
      <c r="M1008" s="8"/>
      <c r="N1008" s="35"/>
      <c r="O1008" s="35"/>
      <c r="P1008" s="35"/>
      <c r="Q1008" s="35"/>
      <c r="R1008" s="8">
        <f t="shared" ref="R1008:R1010" si="77">N972-N1008</f>
        <v>0</v>
      </c>
      <c r="S1008" s="8">
        <f t="shared" si="73"/>
        <v>0</v>
      </c>
      <c r="T1008" s="7"/>
      <c r="U1008" s="7"/>
      <c r="V1008" s="8">
        <f>COUNTIFS(Maturation!$E$3:$E$280, Density!G1008, Maturation!$B$3:$B$280, Density!C1008, Maturation!$C$3:$C$280, Density!D1008, Maturation!$D$3:$D$280, "male")</f>
        <v>0</v>
      </c>
      <c r="W1008" s="8">
        <f>COUNTIFS(Maturation!$E$3:$E$280, Density!G1008, Maturation!$B$3:$B$280, Density!C1008, Maturation!$C$3:$C$280, Density!D1008, Maturation!$D$3:$D$280, "female")</f>
        <v>0</v>
      </c>
      <c r="X1008" s="8">
        <f t="shared" si="68"/>
        <v>0</v>
      </c>
      <c r="Y1008" s="8">
        <f t="shared" si="74"/>
        <v>7</v>
      </c>
      <c r="Z1008" s="35">
        <f>(Y1008/$R$576)*100</f>
        <v>77.777777777777786</v>
      </c>
    </row>
    <row r="1009" spans="3:26" ht="15" customHeight="1" x14ac:dyDescent="0.25">
      <c r="C1009" s="15" t="s">
        <v>25</v>
      </c>
      <c r="D1009" s="5">
        <v>5</v>
      </c>
      <c r="E1009" s="49">
        <v>28</v>
      </c>
      <c r="F1009" s="49">
        <f t="shared" si="70"/>
        <v>42</v>
      </c>
      <c r="G1009" s="16">
        <v>45231</v>
      </c>
      <c r="H1009" s="8"/>
      <c r="I1009" s="35"/>
      <c r="J1009" s="35"/>
      <c r="K1009" s="6"/>
      <c r="L1009" s="8"/>
      <c r="M1009" s="8"/>
      <c r="N1009" s="35"/>
      <c r="O1009" s="35"/>
      <c r="P1009" s="35"/>
      <c r="Q1009" s="35"/>
      <c r="R1009" s="8">
        <f t="shared" si="77"/>
        <v>0</v>
      </c>
      <c r="S1009" s="8">
        <f t="shared" si="73"/>
        <v>0</v>
      </c>
      <c r="T1009" s="7"/>
      <c r="U1009" s="7"/>
      <c r="V1009" s="8">
        <f>COUNTIFS(Maturation!$E$3:$E$280, Density!G1009, Maturation!$B$3:$B$280, Density!C1009, Maturation!$C$3:$C$280, Density!D1009, Maturation!$D$3:$D$280, "male")</f>
        <v>0</v>
      </c>
      <c r="W1009" s="8">
        <f>COUNTIFS(Maturation!$E$3:$E$280, Density!G1009, Maturation!$B$3:$B$280, Density!C1009, Maturation!$C$3:$C$280, Density!D1009, Maturation!$D$3:$D$280, "female")</f>
        <v>0</v>
      </c>
      <c r="X1009" s="8">
        <f t="shared" si="68"/>
        <v>0</v>
      </c>
      <c r="Y1009" s="8">
        <f t="shared" si="74"/>
        <v>7</v>
      </c>
      <c r="Z1009" s="35">
        <f>(Y1009/$R$577)*100</f>
        <v>77.777777777777786</v>
      </c>
    </row>
    <row r="1010" spans="3:26" ht="15" customHeight="1" x14ac:dyDescent="0.25">
      <c r="C1010" s="15" t="s">
        <v>26</v>
      </c>
      <c r="D1010" s="5">
        <v>1</v>
      </c>
      <c r="E1010" s="49">
        <v>28</v>
      </c>
      <c r="F1010" s="49">
        <f t="shared" si="70"/>
        <v>42</v>
      </c>
      <c r="G1010" s="16">
        <v>45231</v>
      </c>
      <c r="H1010" s="8"/>
      <c r="I1010" s="35"/>
      <c r="J1010" s="35"/>
      <c r="K1010" s="6"/>
      <c r="L1010" s="8"/>
      <c r="M1010" s="8"/>
      <c r="N1010" s="35"/>
      <c r="O1010" s="35"/>
      <c r="P1010" s="35"/>
      <c r="Q1010" s="35"/>
      <c r="R1010" s="8">
        <f t="shared" si="77"/>
        <v>0</v>
      </c>
      <c r="S1010" s="8">
        <f t="shared" si="73"/>
        <v>0</v>
      </c>
      <c r="T1010" s="7"/>
      <c r="U1010" s="7"/>
      <c r="V1010" s="8">
        <f>COUNTIFS(Maturation!$E$3:$E$280, Density!G1010, Maturation!$B$3:$B$280, Density!C1010, Maturation!$C$3:$C$280, Density!D1010, Maturation!$D$3:$D$280, "male")</f>
        <v>0</v>
      </c>
      <c r="W1010" s="8">
        <f>COUNTIFS(Maturation!$E$3:$E$280, Density!G1010, Maturation!$B$3:$B$280, Density!C1010, Maturation!$C$3:$C$280, Density!D1010, Maturation!$D$3:$D$280, "female")</f>
        <v>0</v>
      </c>
      <c r="X1010" s="8">
        <f t="shared" si="68"/>
        <v>0</v>
      </c>
      <c r="Y1010" s="8">
        <f t="shared" si="74"/>
        <v>15</v>
      </c>
      <c r="Z1010" s="35">
        <f>(Y1010/$R$578)*100</f>
        <v>88.235294117647058</v>
      </c>
    </row>
    <row r="1011" spans="3:26" ht="15" customHeight="1" x14ac:dyDescent="0.25">
      <c r="C1011" s="15" t="s">
        <v>26</v>
      </c>
      <c r="D1011" s="5">
        <v>2</v>
      </c>
      <c r="E1011" s="49">
        <v>28</v>
      </c>
      <c r="F1011" s="49">
        <f t="shared" si="70"/>
        <v>42</v>
      </c>
      <c r="G1011" s="16">
        <v>45231</v>
      </c>
      <c r="H1011" s="8"/>
      <c r="I1011" s="35"/>
      <c r="J1011" s="35"/>
      <c r="K1011" s="6"/>
      <c r="L1011" s="8"/>
      <c r="M1011" s="8"/>
      <c r="N1011" s="35"/>
      <c r="O1011" s="35"/>
      <c r="P1011" s="35"/>
      <c r="Q1011" s="35"/>
      <c r="R1011" s="8">
        <v>1</v>
      </c>
      <c r="S1011" s="8">
        <f t="shared" si="73"/>
        <v>0</v>
      </c>
      <c r="T1011" s="7"/>
      <c r="U1011" s="7"/>
      <c r="V1011" s="8">
        <f>COUNTIFS(Maturation!$E$3:$E$280, Density!G1011, Maturation!$B$3:$B$280, Density!C1011, Maturation!$C$3:$C$280, Density!D1011, Maturation!$D$3:$D$280, "male")</f>
        <v>0</v>
      </c>
      <c r="W1011" s="8">
        <f>COUNTIFS(Maturation!$E$3:$E$280, Density!G1011, Maturation!$B$3:$B$280, Density!C1011, Maturation!$C$3:$C$280, Density!D1011, Maturation!$D$3:$D$280, "female")</f>
        <v>0</v>
      </c>
      <c r="X1011" s="8">
        <f t="shared" si="68"/>
        <v>0</v>
      </c>
      <c r="Y1011" s="8">
        <f t="shared" si="74"/>
        <v>11</v>
      </c>
      <c r="Z1011" s="35">
        <f>(Y1011/$R$579)*100</f>
        <v>68.75</v>
      </c>
    </row>
    <row r="1012" spans="3:26" ht="15" customHeight="1" x14ac:dyDescent="0.25">
      <c r="C1012" s="17" t="s">
        <v>26</v>
      </c>
      <c r="D1012" s="9">
        <v>3</v>
      </c>
      <c r="E1012" s="50">
        <v>28</v>
      </c>
      <c r="F1012" s="50">
        <f t="shared" si="70"/>
        <v>42</v>
      </c>
      <c r="G1012" s="18">
        <v>45231</v>
      </c>
      <c r="H1012" s="10"/>
      <c r="I1012" s="36"/>
      <c r="J1012" s="36"/>
      <c r="K1012" s="11"/>
      <c r="L1012" s="10"/>
      <c r="M1012" s="10"/>
      <c r="N1012" s="36"/>
      <c r="O1012" s="36"/>
      <c r="P1012" s="36"/>
      <c r="Q1012" s="36"/>
      <c r="R1012" s="10">
        <v>0</v>
      </c>
      <c r="S1012" s="10">
        <f t="shared" si="73"/>
        <v>0</v>
      </c>
      <c r="T1012" s="12"/>
      <c r="U1012" s="12"/>
      <c r="V1012" s="10">
        <f>COUNTIFS(Maturation!$E$3:$E$280, Density!G1012, Maturation!$B$3:$B$280, Density!C1012, Maturation!$C$3:$C$280, Density!D1012, Maturation!$D$3:$D$280, "male")</f>
        <v>0</v>
      </c>
      <c r="W1012" s="10">
        <f>COUNTIFS(Maturation!$E$3:$E$280, Density!G1012, Maturation!$B$3:$B$280, Density!C1012, Maturation!$C$3:$C$280, Density!D1012, Maturation!$D$3:$D$280, "female")</f>
        <v>0</v>
      </c>
      <c r="X1012" s="10">
        <f t="shared" si="68"/>
        <v>0</v>
      </c>
      <c r="Y1012" s="10">
        <f t="shared" si="74"/>
        <v>12</v>
      </c>
      <c r="Z1012" s="36">
        <f>(Y1012/$R$580)*100</f>
        <v>85.714285714285708</v>
      </c>
    </row>
    <row r="1013" spans="3:26" ht="15" customHeight="1" x14ac:dyDescent="0.25">
      <c r="C1013" s="19" t="s">
        <v>17</v>
      </c>
      <c r="D1013" s="20">
        <v>1</v>
      </c>
      <c r="E1013" s="48">
        <v>29</v>
      </c>
      <c r="F1013" s="48">
        <f t="shared" si="70"/>
        <v>43</v>
      </c>
      <c r="G1013" s="22">
        <v>45232</v>
      </c>
      <c r="H1013" s="21"/>
      <c r="I1013" s="32"/>
      <c r="J1013" s="32"/>
      <c r="K1013" s="21"/>
      <c r="L1013" s="21"/>
      <c r="M1013" s="21"/>
      <c r="N1013" s="32"/>
      <c r="O1013" s="32"/>
      <c r="P1013" s="32"/>
      <c r="Q1013" s="32"/>
      <c r="R1013" s="21">
        <v>0</v>
      </c>
      <c r="S1013" s="21">
        <f t="shared" si="73"/>
        <v>0</v>
      </c>
      <c r="T1013" s="29"/>
      <c r="U1013" s="29"/>
      <c r="V1013" s="30">
        <f>COUNTIFS(Maturation!$E$3:$E$280, Density!G1013, Maturation!$B$3:$B$280, Density!C1013, Maturation!$C$3:$C$280, Density!D1013, Maturation!$D$3:$D$280, "male")</f>
        <v>0</v>
      </c>
      <c r="W1013" s="30">
        <f>COUNTIFS(Maturation!$E$3:$E$280, Density!G1013, Maturation!$B$3:$B$280, Density!C1013, Maturation!$C$3:$C$280, Density!D1013, Maturation!$D$3:$D$280, "female")</f>
        <v>0</v>
      </c>
      <c r="X1013" s="30">
        <f t="shared" si="68"/>
        <v>0</v>
      </c>
      <c r="Y1013" s="30">
        <f t="shared" si="74"/>
        <v>6</v>
      </c>
      <c r="Z1013" s="33">
        <f>(Y1013/$R$545)*100</f>
        <v>100</v>
      </c>
    </row>
    <row r="1014" spans="3:26" ht="15" customHeight="1" x14ac:dyDescent="0.25">
      <c r="C1014" s="19" t="s">
        <v>17</v>
      </c>
      <c r="D1014" s="20">
        <v>2</v>
      </c>
      <c r="E1014" s="48">
        <v>29</v>
      </c>
      <c r="F1014" s="48">
        <f t="shared" si="70"/>
        <v>43</v>
      </c>
      <c r="G1014" s="22">
        <v>45232</v>
      </c>
      <c r="H1014" s="21"/>
      <c r="I1014" s="32"/>
      <c r="J1014" s="32"/>
      <c r="K1014" s="21"/>
      <c r="L1014" s="21"/>
      <c r="M1014" s="21"/>
      <c r="N1014" s="32"/>
      <c r="O1014" s="32"/>
      <c r="P1014" s="32"/>
      <c r="Q1014" s="32"/>
      <c r="R1014" s="21">
        <v>1</v>
      </c>
      <c r="S1014" s="21">
        <f t="shared" si="73"/>
        <v>0</v>
      </c>
      <c r="T1014" s="29"/>
      <c r="U1014" s="29"/>
      <c r="V1014" s="30">
        <f>COUNTIFS(Maturation!$E$3:$E$280, Density!G1014, Maturation!$B$3:$B$280, Density!C1014, Maturation!$C$3:$C$280, Density!D1014, Maturation!$D$3:$D$280, "male")</f>
        <v>0</v>
      </c>
      <c r="W1014" s="30">
        <f>COUNTIFS(Maturation!$E$3:$E$280, Density!G1014, Maturation!$B$3:$B$280, Density!C1014, Maturation!$C$3:$C$280, Density!D1014, Maturation!$D$3:$D$280, "female")</f>
        <v>0</v>
      </c>
      <c r="X1014" s="30">
        <f t="shared" si="68"/>
        <v>0</v>
      </c>
      <c r="Y1014" s="30">
        <f t="shared" si="74"/>
        <v>4</v>
      </c>
      <c r="Z1014" s="33">
        <f>(Y1014/$R$546)*100</f>
        <v>80</v>
      </c>
    </row>
    <row r="1015" spans="3:26" ht="15" customHeight="1" x14ac:dyDescent="0.25">
      <c r="C1015" s="19" t="s">
        <v>17</v>
      </c>
      <c r="D1015" s="20">
        <v>3</v>
      </c>
      <c r="E1015" s="48">
        <v>29</v>
      </c>
      <c r="F1015" s="48">
        <f t="shared" si="70"/>
        <v>43</v>
      </c>
      <c r="G1015" s="22">
        <v>45232</v>
      </c>
      <c r="H1015" s="21"/>
      <c r="I1015" s="32"/>
      <c r="J1015" s="32"/>
      <c r="K1015" s="21"/>
      <c r="L1015" s="21"/>
      <c r="M1015" s="21"/>
      <c r="N1015" s="32"/>
      <c r="O1015" s="32"/>
      <c r="P1015" s="32"/>
      <c r="Q1015" s="32"/>
      <c r="R1015" s="21">
        <v>0</v>
      </c>
      <c r="S1015" s="21">
        <f t="shared" si="73"/>
        <v>0</v>
      </c>
      <c r="T1015" s="29"/>
      <c r="U1015" s="29"/>
      <c r="V1015" s="30">
        <f>COUNTIFS(Maturation!$E$3:$E$280, Density!G1015, Maturation!$B$3:$B$280, Density!C1015, Maturation!$C$3:$C$280, Density!D1015, Maturation!$D$3:$D$280, "male")</f>
        <v>0</v>
      </c>
      <c r="W1015" s="30">
        <f>COUNTIFS(Maturation!$E$3:$E$280, Density!G1015, Maturation!$B$3:$B$280, Density!C1015, Maturation!$C$3:$C$280, Density!D1015, Maturation!$D$3:$D$280, "female")</f>
        <v>0</v>
      </c>
      <c r="X1015" s="30">
        <f t="shared" si="68"/>
        <v>0</v>
      </c>
      <c r="Y1015" s="30">
        <f t="shared" si="74"/>
        <v>4</v>
      </c>
      <c r="Z1015" s="33">
        <f>(Y1015/$R$547)*100</f>
        <v>100</v>
      </c>
    </row>
    <row r="1016" spans="3:26" ht="15" customHeight="1" x14ac:dyDescent="0.25">
      <c r="C1016" s="19" t="s">
        <v>17</v>
      </c>
      <c r="D1016" s="20">
        <v>4</v>
      </c>
      <c r="E1016" s="48">
        <v>29</v>
      </c>
      <c r="F1016" s="48">
        <f t="shared" si="70"/>
        <v>43</v>
      </c>
      <c r="G1016" s="22">
        <v>45232</v>
      </c>
      <c r="H1016" s="21"/>
      <c r="I1016" s="32"/>
      <c r="J1016" s="32"/>
      <c r="K1016" s="21"/>
      <c r="L1016" s="21"/>
      <c r="M1016" s="21"/>
      <c r="N1016" s="32"/>
      <c r="O1016" s="32"/>
      <c r="P1016" s="32"/>
      <c r="Q1016" s="32"/>
      <c r="R1016" s="21">
        <v>0</v>
      </c>
      <c r="S1016" s="21">
        <f t="shared" si="73"/>
        <v>0</v>
      </c>
      <c r="T1016" s="29"/>
      <c r="U1016" s="29"/>
      <c r="V1016" s="30">
        <f>COUNTIFS(Maturation!$E$3:$E$280, Density!G1016, Maturation!$B$3:$B$280, Density!C1016, Maturation!$C$3:$C$280, Density!D1016, Maturation!$D$3:$D$280, "male")</f>
        <v>0</v>
      </c>
      <c r="W1016" s="30">
        <f>COUNTIFS(Maturation!$E$3:$E$280, Density!G1016, Maturation!$B$3:$B$280, Density!C1016, Maturation!$C$3:$C$280, Density!D1016, Maturation!$D$3:$D$280, "female")</f>
        <v>0</v>
      </c>
      <c r="X1016" s="30">
        <f t="shared" si="68"/>
        <v>0</v>
      </c>
      <c r="Y1016" s="30">
        <f t="shared" si="74"/>
        <v>3</v>
      </c>
      <c r="Z1016" s="33">
        <f>(Y1016/$R$548)*100</f>
        <v>75</v>
      </c>
    </row>
    <row r="1017" spans="3:26" ht="15" customHeight="1" x14ac:dyDescent="0.25">
      <c r="C1017" s="19" t="s">
        <v>17</v>
      </c>
      <c r="D1017" s="20">
        <v>5</v>
      </c>
      <c r="E1017" s="48">
        <v>29</v>
      </c>
      <c r="F1017" s="48">
        <f t="shared" si="70"/>
        <v>43</v>
      </c>
      <c r="G1017" s="22">
        <v>45232</v>
      </c>
      <c r="H1017" s="21"/>
      <c r="I1017" s="32"/>
      <c r="J1017" s="32"/>
      <c r="K1017" s="21"/>
      <c r="L1017" s="21"/>
      <c r="M1017" s="21"/>
      <c r="N1017" s="32"/>
      <c r="O1017" s="32"/>
      <c r="P1017" s="32"/>
      <c r="Q1017" s="32"/>
      <c r="R1017" s="21">
        <v>0</v>
      </c>
      <c r="S1017" s="21">
        <f t="shared" si="73"/>
        <v>0</v>
      </c>
      <c r="T1017" s="29"/>
      <c r="U1017" s="29"/>
      <c r="V1017" s="30">
        <f>COUNTIFS(Maturation!$E$3:$E$280, Density!G1017, Maturation!$B$3:$B$280, Density!C1017, Maturation!$C$3:$C$280, Density!D1017, Maturation!$D$3:$D$280, "male")</f>
        <v>0</v>
      </c>
      <c r="W1017" s="30">
        <f>COUNTIFS(Maturation!$E$3:$E$280, Density!G1017, Maturation!$B$3:$B$280, Density!C1017, Maturation!$C$3:$C$280, Density!D1017, Maturation!$D$3:$D$280, "female")</f>
        <v>0</v>
      </c>
      <c r="X1017" s="30">
        <f t="shared" si="68"/>
        <v>0</v>
      </c>
      <c r="Y1017" s="30">
        <f t="shared" si="74"/>
        <v>5</v>
      </c>
      <c r="Z1017" s="33">
        <f>(Y1017/$R$549)*100</f>
        <v>100</v>
      </c>
    </row>
    <row r="1018" spans="3:26" ht="15" customHeight="1" x14ac:dyDescent="0.25">
      <c r="C1018" s="19" t="s">
        <v>17</v>
      </c>
      <c r="D1018" s="20">
        <v>6</v>
      </c>
      <c r="E1018" s="48">
        <v>29</v>
      </c>
      <c r="F1018" s="48">
        <f t="shared" si="70"/>
        <v>43</v>
      </c>
      <c r="G1018" s="22">
        <v>45232</v>
      </c>
      <c r="H1018" s="21"/>
      <c r="I1018" s="32"/>
      <c r="J1018" s="32"/>
      <c r="K1018" s="21"/>
      <c r="L1018" s="21"/>
      <c r="M1018" s="21"/>
      <c r="N1018" s="32"/>
      <c r="O1018" s="32"/>
      <c r="P1018" s="32"/>
      <c r="Q1018" s="32"/>
      <c r="R1018" s="21">
        <v>0</v>
      </c>
      <c r="S1018" s="21">
        <f t="shared" si="73"/>
        <v>0</v>
      </c>
      <c r="T1018" s="29"/>
      <c r="U1018" s="29"/>
      <c r="V1018" s="30">
        <f>COUNTIFS(Maturation!$E$3:$E$280, Density!G1018, Maturation!$B$3:$B$280, Density!C1018, Maturation!$C$3:$C$280, Density!D1018, Maturation!$D$3:$D$280, "male")</f>
        <v>0</v>
      </c>
      <c r="W1018" s="30">
        <f>COUNTIFS(Maturation!$E$3:$E$280, Density!G1018, Maturation!$B$3:$B$280, Density!C1018, Maturation!$C$3:$C$280, Density!D1018, Maturation!$D$3:$D$280, "female")</f>
        <v>0</v>
      </c>
      <c r="X1018" s="30">
        <f t="shared" si="68"/>
        <v>0</v>
      </c>
      <c r="Y1018" s="30">
        <f t="shared" si="74"/>
        <v>7</v>
      </c>
      <c r="Z1018" s="33">
        <f>(Y1018/$R$550)*100</f>
        <v>100</v>
      </c>
    </row>
    <row r="1019" spans="3:26" ht="15" customHeight="1" x14ac:dyDescent="0.25">
      <c r="C1019" s="19" t="s">
        <v>17</v>
      </c>
      <c r="D1019" s="20">
        <v>7</v>
      </c>
      <c r="E1019" s="48">
        <v>29</v>
      </c>
      <c r="F1019" s="48">
        <f t="shared" si="70"/>
        <v>43</v>
      </c>
      <c r="G1019" s="22">
        <v>45232</v>
      </c>
      <c r="H1019" s="21"/>
      <c r="I1019" s="32"/>
      <c r="J1019" s="32"/>
      <c r="K1019" s="21"/>
      <c r="L1019" s="21"/>
      <c r="M1019" s="21"/>
      <c r="N1019" s="32"/>
      <c r="O1019" s="32"/>
      <c r="P1019" s="32"/>
      <c r="Q1019" s="32"/>
      <c r="R1019" s="21">
        <v>0</v>
      </c>
      <c r="S1019" s="21">
        <f t="shared" si="73"/>
        <v>0</v>
      </c>
      <c r="T1019" s="29"/>
      <c r="U1019" s="29"/>
      <c r="V1019" s="30">
        <f>COUNTIFS(Maturation!$E$3:$E$280, Density!G1019, Maturation!$B$3:$B$280, Density!C1019, Maturation!$C$3:$C$280, Density!D1019, Maturation!$D$3:$D$280, "male")</f>
        <v>0</v>
      </c>
      <c r="W1019" s="30">
        <f>COUNTIFS(Maturation!$E$3:$E$280, Density!G1019, Maturation!$B$3:$B$280, Density!C1019, Maturation!$C$3:$C$280, Density!D1019, Maturation!$D$3:$D$280, "female")</f>
        <v>0</v>
      </c>
      <c r="X1019" s="30">
        <f t="shared" si="68"/>
        <v>0</v>
      </c>
      <c r="Y1019" s="30">
        <f t="shared" si="74"/>
        <v>6</v>
      </c>
      <c r="Z1019" s="33">
        <f>(Y1019/$R$551)*100</f>
        <v>100</v>
      </c>
    </row>
    <row r="1020" spans="3:26" ht="15" customHeight="1" x14ac:dyDescent="0.25">
      <c r="C1020" s="19" t="s">
        <v>17</v>
      </c>
      <c r="D1020" s="20">
        <v>8</v>
      </c>
      <c r="E1020" s="48">
        <v>29</v>
      </c>
      <c r="F1020" s="48">
        <f t="shared" si="70"/>
        <v>43</v>
      </c>
      <c r="G1020" s="22">
        <v>45232</v>
      </c>
      <c r="H1020" s="21"/>
      <c r="I1020" s="33"/>
      <c r="J1020" s="33"/>
      <c r="K1020" s="21"/>
      <c r="L1020" s="21"/>
      <c r="M1020" s="21"/>
      <c r="N1020" s="32"/>
      <c r="O1020" s="32"/>
      <c r="P1020" s="32"/>
      <c r="Q1020" s="32"/>
      <c r="R1020" s="21">
        <v>0</v>
      </c>
      <c r="S1020" s="21">
        <f t="shared" si="73"/>
        <v>0</v>
      </c>
      <c r="T1020" s="29"/>
      <c r="U1020" s="29"/>
      <c r="V1020" s="30">
        <f>COUNTIFS(Maturation!$E$3:$E$280, Density!G1020, Maturation!$B$3:$B$280, Density!C1020, Maturation!$C$3:$C$280, Density!D1020, Maturation!$D$3:$D$280, "male")</f>
        <v>0</v>
      </c>
      <c r="W1020" s="30">
        <f>COUNTIFS(Maturation!$E$3:$E$280, Density!G1020, Maturation!$B$3:$B$280, Density!C1020, Maturation!$C$3:$C$280, Density!D1020, Maturation!$D$3:$D$280, "female")</f>
        <v>0</v>
      </c>
      <c r="X1020" s="30">
        <f t="shared" si="68"/>
        <v>0</v>
      </c>
      <c r="Y1020" s="30">
        <f t="shared" si="74"/>
        <v>5</v>
      </c>
      <c r="Z1020" s="33">
        <f>(Y1020/$R$552)*100</f>
        <v>100</v>
      </c>
    </row>
    <row r="1021" spans="3:26" ht="15" customHeight="1" x14ac:dyDescent="0.25">
      <c r="C1021" s="19" t="s">
        <v>17</v>
      </c>
      <c r="D1021" s="20">
        <v>9</v>
      </c>
      <c r="E1021" s="48">
        <v>29</v>
      </c>
      <c r="F1021" s="48">
        <f t="shared" si="70"/>
        <v>43</v>
      </c>
      <c r="G1021" s="22">
        <v>45232</v>
      </c>
      <c r="H1021" s="21"/>
      <c r="I1021" s="33"/>
      <c r="J1021" s="33"/>
      <c r="K1021" s="21"/>
      <c r="L1021" s="21"/>
      <c r="M1021" s="21"/>
      <c r="N1021" s="32"/>
      <c r="O1021" s="32"/>
      <c r="P1021" s="32"/>
      <c r="Q1021" s="32"/>
      <c r="R1021" s="21">
        <v>0</v>
      </c>
      <c r="S1021" s="21">
        <f t="shared" si="73"/>
        <v>0</v>
      </c>
      <c r="T1021" s="29"/>
      <c r="U1021" s="29"/>
      <c r="V1021" s="30">
        <f>COUNTIFS(Maturation!$E$3:$E$280, Density!G1021, Maturation!$B$3:$B$280, Density!C1021, Maturation!$C$3:$C$280, Density!D1021, Maturation!$D$3:$D$280, "male")</f>
        <v>0</v>
      </c>
      <c r="W1021" s="30">
        <f>COUNTIFS(Maturation!$E$3:$E$280, Density!G1021, Maturation!$B$3:$B$280, Density!C1021, Maturation!$C$3:$C$280, Density!D1021, Maturation!$D$3:$D$280, "female")</f>
        <v>0</v>
      </c>
      <c r="X1021" s="30">
        <f t="shared" si="68"/>
        <v>0</v>
      </c>
      <c r="Y1021" s="30">
        <f t="shared" si="74"/>
        <v>7</v>
      </c>
      <c r="Z1021" s="33">
        <f>(Y1021/$R$553)*100</f>
        <v>100</v>
      </c>
    </row>
    <row r="1022" spans="3:26" ht="15" customHeight="1" x14ac:dyDescent="0.25">
      <c r="C1022" s="19" t="s">
        <v>17</v>
      </c>
      <c r="D1022" s="20">
        <v>10</v>
      </c>
      <c r="E1022" s="48">
        <v>29</v>
      </c>
      <c r="F1022" s="48">
        <f t="shared" si="70"/>
        <v>43</v>
      </c>
      <c r="G1022" s="22">
        <v>45232</v>
      </c>
      <c r="H1022" s="21"/>
      <c r="I1022" s="33"/>
      <c r="J1022" s="33"/>
      <c r="K1022" s="21"/>
      <c r="L1022" s="21"/>
      <c r="M1022" s="21"/>
      <c r="N1022" s="32"/>
      <c r="O1022" s="32"/>
      <c r="P1022" s="32"/>
      <c r="Q1022" s="32"/>
      <c r="R1022" s="21">
        <v>0</v>
      </c>
      <c r="S1022" s="21">
        <f t="shared" si="73"/>
        <v>0</v>
      </c>
      <c r="T1022" s="29"/>
      <c r="U1022" s="29"/>
      <c r="V1022" s="30">
        <f>COUNTIFS(Maturation!$E$3:$E$280, Density!G1022, Maturation!$B$3:$B$280, Density!C1022, Maturation!$C$3:$C$280, Density!D1022, Maturation!$D$3:$D$280, "male")</f>
        <v>0</v>
      </c>
      <c r="W1022" s="30">
        <f>COUNTIFS(Maturation!$E$3:$E$280, Density!G1022, Maturation!$B$3:$B$280, Density!C1022, Maturation!$C$3:$C$280, Density!D1022, Maturation!$D$3:$D$280, "female")</f>
        <v>0</v>
      </c>
      <c r="X1022" s="30">
        <f t="shared" ref="X1022:X1085" si="78">SUM(V1022:W1022)</f>
        <v>0</v>
      </c>
      <c r="Y1022" s="30">
        <f t="shared" si="74"/>
        <v>6</v>
      </c>
      <c r="Z1022" s="33">
        <f>(Y1022/$R$554)*100</f>
        <v>100</v>
      </c>
    </row>
    <row r="1023" spans="3:26" ht="15" customHeight="1" x14ac:dyDescent="0.25">
      <c r="C1023" s="19" t="s">
        <v>18</v>
      </c>
      <c r="D1023" s="20">
        <v>1</v>
      </c>
      <c r="E1023" s="48">
        <v>29</v>
      </c>
      <c r="F1023" s="48">
        <f t="shared" si="70"/>
        <v>43</v>
      </c>
      <c r="G1023" s="22">
        <v>45232</v>
      </c>
      <c r="H1023" s="21"/>
      <c r="I1023" s="33"/>
      <c r="J1023" s="33"/>
      <c r="K1023" s="21"/>
      <c r="L1023" s="21"/>
      <c r="M1023" s="21"/>
      <c r="N1023" s="32"/>
      <c r="O1023" s="32"/>
      <c r="P1023" s="32"/>
      <c r="Q1023" s="32"/>
      <c r="R1023" s="21">
        <v>0</v>
      </c>
      <c r="S1023" s="21">
        <f t="shared" si="73"/>
        <v>0</v>
      </c>
      <c r="T1023" s="29"/>
      <c r="U1023" s="29"/>
      <c r="V1023" s="30">
        <f>COUNTIFS(Maturation!$E$3:$E$280, Density!G1023, Maturation!$B$3:$B$280, Density!C1023, Maturation!$C$3:$C$280, Density!D1023, Maturation!$D$3:$D$280, "male")</f>
        <v>0</v>
      </c>
      <c r="W1023" s="30">
        <f>COUNTIFS(Maturation!$E$3:$E$280, Density!G1023, Maturation!$B$3:$B$280, Density!C1023, Maturation!$C$3:$C$280, Density!D1023, Maturation!$D$3:$D$280, "female")</f>
        <v>0</v>
      </c>
      <c r="X1023" s="30">
        <f t="shared" si="78"/>
        <v>0</v>
      </c>
      <c r="Y1023" s="30">
        <f t="shared" si="74"/>
        <v>8</v>
      </c>
      <c r="Z1023" s="33">
        <f>(Y1023/$R$555)*100</f>
        <v>100</v>
      </c>
    </row>
    <row r="1024" spans="3:26" ht="15" customHeight="1" x14ac:dyDescent="0.25">
      <c r="C1024" s="19" t="s">
        <v>18</v>
      </c>
      <c r="D1024" s="20">
        <v>2</v>
      </c>
      <c r="E1024" s="48">
        <v>29</v>
      </c>
      <c r="F1024" s="48">
        <f t="shared" si="70"/>
        <v>43</v>
      </c>
      <c r="G1024" s="22">
        <v>45232</v>
      </c>
      <c r="H1024" s="21"/>
      <c r="I1024" s="33"/>
      <c r="J1024" s="33"/>
      <c r="K1024" s="21"/>
      <c r="L1024" s="21"/>
      <c r="M1024" s="21"/>
      <c r="N1024" s="32"/>
      <c r="O1024" s="32"/>
      <c r="P1024" s="32"/>
      <c r="Q1024" s="32"/>
      <c r="R1024" s="21">
        <v>0</v>
      </c>
      <c r="S1024" s="21">
        <f t="shared" si="73"/>
        <v>0</v>
      </c>
      <c r="T1024" s="29"/>
      <c r="U1024" s="29"/>
      <c r="V1024" s="30">
        <f>COUNTIFS(Maturation!$E$3:$E$280, Density!G1024, Maturation!$B$3:$B$280, Density!C1024, Maturation!$C$3:$C$280, Density!D1024, Maturation!$D$3:$D$280, "male")</f>
        <v>0</v>
      </c>
      <c r="W1024" s="30">
        <f>COUNTIFS(Maturation!$E$3:$E$280, Density!G1024, Maturation!$B$3:$B$280, Density!C1024, Maturation!$C$3:$C$280, Density!D1024, Maturation!$D$3:$D$280, "female")</f>
        <v>0</v>
      </c>
      <c r="X1024" s="30">
        <f t="shared" si="78"/>
        <v>0</v>
      </c>
      <c r="Y1024" s="30">
        <f t="shared" si="74"/>
        <v>7</v>
      </c>
      <c r="Z1024" s="33">
        <f>(Y1024/$R$556)*100</f>
        <v>87.5</v>
      </c>
    </row>
    <row r="1025" spans="3:26" ht="15" customHeight="1" x14ac:dyDescent="0.25">
      <c r="C1025" s="19" t="s">
        <v>18</v>
      </c>
      <c r="D1025" s="20">
        <v>3</v>
      </c>
      <c r="E1025" s="48">
        <v>29</v>
      </c>
      <c r="F1025" s="48">
        <f t="shared" si="70"/>
        <v>43</v>
      </c>
      <c r="G1025" s="22">
        <v>45232</v>
      </c>
      <c r="H1025" s="30"/>
      <c r="I1025" s="33"/>
      <c r="J1025" s="33"/>
      <c r="K1025" s="21"/>
      <c r="L1025" s="30"/>
      <c r="M1025" s="30"/>
      <c r="N1025" s="33"/>
      <c r="O1025" s="33"/>
      <c r="P1025" s="33"/>
      <c r="Q1025" s="33"/>
      <c r="R1025" s="30">
        <v>0</v>
      </c>
      <c r="S1025" s="30">
        <f t="shared" si="73"/>
        <v>0</v>
      </c>
      <c r="T1025" s="29"/>
      <c r="U1025" s="29"/>
      <c r="V1025" s="30">
        <f>COUNTIFS(Maturation!$E$3:$E$280, Density!G1025, Maturation!$B$3:$B$280, Density!C1025, Maturation!$C$3:$C$280, Density!D1025, Maturation!$D$3:$D$280, "male")</f>
        <v>0</v>
      </c>
      <c r="W1025" s="30">
        <f>COUNTIFS(Maturation!$E$3:$E$280, Density!G1025, Maturation!$B$3:$B$280, Density!C1025, Maturation!$C$3:$C$280, Density!D1025, Maturation!$D$3:$D$280, "female")</f>
        <v>0</v>
      </c>
      <c r="X1025" s="30">
        <f t="shared" si="78"/>
        <v>0</v>
      </c>
      <c r="Y1025" s="30">
        <f t="shared" si="74"/>
        <v>11</v>
      </c>
      <c r="Z1025" s="33">
        <f>(Y1025/$R$557)*100</f>
        <v>91.666666666666657</v>
      </c>
    </row>
    <row r="1026" spans="3:26" ht="15" customHeight="1" x14ac:dyDescent="0.25">
      <c r="C1026" s="19" t="s">
        <v>18</v>
      </c>
      <c r="D1026" s="20">
        <v>4</v>
      </c>
      <c r="E1026" s="48">
        <v>29</v>
      </c>
      <c r="F1026" s="48">
        <f t="shared" si="70"/>
        <v>43</v>
      </c>
      <c r="G1026" s="22">
        <v>45232</v>
      </c>
      <c r="H1026" s="30"/>
      <c r="I1026" s="33"/>
      <c r="J1026" s="33"/>
      <c r="K1026" s="21"/>
      <c r="L1026" s="30"/>
      <c r="M1026" s="30"/>
      <c r="N1026" s="33"/>
      <c r="O1026" s="33"/>
      <c r="P1026" s="33"/>
      <c r="Q1026" s="33"/>
      <c r="R1026" s="30">
        <v>0</v>
      </c>
      <c r="S1026" s="30">
        <f t="shared" si="73"/>
        <v>0</v>
      </c>
      <c r="T1026" s="29"/>
      <c r="U1026" s="29"/>
      <c r="V1026" s="30">
        <f>COUNTIFS(Maturation!$E$3:$E$280, Density!G1026, Maturation!$B$3:$B$280, Density!C1026, Maturation!$C$3:$C$280, Density!D1026, Maturation!$D$3:$D$280, "male")</f>
        <v>0</v>
      </c>
      <c r="W1026" s="30">
        <f>COUNTIFS(Maturation!$E$3:$E$280, Density!G1026, Maturation!$B$3:$B$280, Density!C1026, Maturation!$C$3:$C$280, Density!D1026, Maturation!$D$3:$D$280, "female")</f>
        <v>0</v>
      </c>
      <c r="X1026" s="30">
        <f t="shared" si="78"/>
        <v>0</v>
      </c>
      <c r="Y1026" s="30">
        <f t="shared" si="74"/>
        <v>10</v>
      </c>
      <c r="Z1026" s="33">
        <f>(Y1026/$R$558)*100</f>
        <v>90.909090909090907</v>
      </c>
    </row>
    <row r="1027" spans="3:26" ht="15" customHeight="1" x14ac:dyDescent="0.25">
      <c r="C1027" s="19" t="s">
        <v>18</v>
      </c>
      <c r="D1027" s="20">
        <v>5</v>
      </c>
      <c r="E1027" s="48">
        <v>29</v>
      </c>
      <c r="F1027" s="48">
        <f t="shared" si="70"/>
        <v>43</v>
      </c>
      <c r="G1027" s="22">
        <v>45232</v>
      </c>
      <c r="H1027" s="30"/>
      <c r="I1027" s="33"/>
      <c r="J1027" s="33"/>
      <c r="K1027" s="21"/>
      <c r="L1027" s="30"/>
      <c r="M1027" s="30"/>
      <c r="N1027" s="33"/>
      <c r="O1027" s="33"/>
      <c r="P1027" s="33"/>
      <c r="Q1027" s="33"/>
      <c r="R1027" s="30">
        <v>0</v>
      </c>
      <c r="S1027" s="30">
        <f t="shared" si="73"/>
        <v>0</v>
      </c>
      <c r="T1027" s="29"/>
      <c r="U1027" s="29"/>
      <c r="V1027" s="30">
        <f>COUNTIFS(Maturation!$E$3:$E$280, Density!G1027, Maturation!$B$3:$B$280, Density!C1027, Maturation!$C$3:$C$280, Density!D1027, Maturation!$D$3:$D$280, "male")</f>
        <v>0</v>
      </c>
      <c r="W1027" s="30">
        <f>COUNTIFS(Maturation!$E$3:$E$280, Density!G1027, Maturation!$B$3:$B$280, Density!C1027, Maturation!$C$3:$C$280, Density!D1027, Maturation!$D$3:$D$280, "female")</f>
        <v>0</v>
      </c>
      <c r="X1027" s="30">
        <f t="shared" si="78"/>
        <v>0</v>
      </c>
      <c r="Y1027" s="30">
        <f t="shared" si="74"/>
        <v>10</v>
      </c>
      <c r="Z1027" s="33">
        <f>(Y1027/$R$559)*100</f>
        <v>90.909090909090907</v>
      </c>
    </row>
    <row r="1028" spans="3:26" ht="15" customHeight="1" x14ac:dyDescent="0.25">
      <c r="C1028" s="19" t="s">
        <v>20</v>
      </c>
      <c r="D1028" s="20">
        <v>1</v>
      </c>
      <c r="E1028" s="48">
        <v>29</v>
      </c>
      <c r="F1028" s="48">
        <f t="shared" si="70"/>
        <v>43</v>
      </c>
      <c r="G1028" s="22">
        <v>45232</v>
      </c>
      <c r="H1028" s="30"/>
      <c r="I1028" s="33"/>
      <c r="J1028" s="33"/>
      <c r="K1028" s="21"/>
      <c r="L1028" s="30"/>
      <c r="M1028" s="30"/>
      <c r="N1028" s="33"/>
      <c r="O1028" s="33"/>
      <c r="P1028" s="33"/>
      <c r="Q1028" s="33"/>
      <c r="R1028" s="30">
        <v>0</v>
      </c>
      <c r="S1028" s="30">
        <f t="shared" si="73"/>
        <v>0</v>
      </c>
      <c r="T1028" s="29"/>
      <c r="U1028" s="29"/>
      <c r="V1028" s="30">
        <f>COUNTIFS(Maturation!$E$3:$E$280, Density!G1028, Maturation!$B$3:$B$280, Density!C1028, Maturation!$C$3:$C$280, Density!D1028, Maturation!$D$3:$D$280, "male")</f>
        <v>0</v>
      </c>
      <c r="W1028" s="30">
        <f>COUNTIFS(Maturation!$E$3:$E$280, Density!G1028, Maturation!$B$3:$B$280, Density!C1028, Maturation!$C$3:$C$280, Density!D1028, Maturation!$D$3:$D$280, "female")</f>
        <v>0</v>
      </c>
      <c r="X1028" s="30">
        <f t="shared" si="78"/>
        <v>0</v>
      </c>
      <c r="Y1028" s="30">
        <f t="shared" si="74"/>
        <v>10</v>
      </c>
      <c r="Z1028" s="33">
        <f>(Y1028/$R$560)*100</f>
        <v>90.909090909090907</v>
      </c>
    </row>
    <row r="1029" spans="3:26" ht="15" customHeight="1" x14ac:dyDescent="0.25">
      <c r="C1029" s="19" t="s">
        <v>20</v>
      </c>
      <c r="D1029" s="20">
        <v>2</v>
      </c>
      <c r="E1029" s="48">
        <v>29</v>
      </c>
      <c r="F1029" s="48">
        <f t="shared" si="70"/>
        <v>43</v>
      </c>
      <c r="G1029" s="22">
        <v>45232</v>
      </c>
      <c r="H1029" s="30"/>
      <c r="I1029" s="33"/>
      <c r="J1029" s="33"/>
      <c r="K1029" s="21"/>
      <c r="L1029" s="30"/>
      <c r="M1029" s="30"/>
      <c r="N1029" s="33"/>
      <c r="O1029" s="33"/>
      <c r="P1029" s="33"/>
      <c r="Q1029" s="33"/>
      <c r="R1029" s="30">
        <v>0</v>
      </c>
      <c r="S1029" s="30">
        <f t="shared" si="73"/>
        <v>0</v>
      </c>
      <c r="T1029" s="29"/>
      <c r="U1029" s="29"/>
      <c r="V1029" s="30">
        <f>COUNTIFS(Maturation!$E$3:$E$280, Density!G1029, Maturation!$B$3:$B$280, Density!C1029, Maturation!$C$3:$C$280, Density!D1029, Maturation!$D$3:$D$280, "male")</f>
        <v>0</v>
      </c>
      <c r="W1029" s="30">
        <f>COUNTIFS(Maturation!$E$3:$E$280, Density!G1029, Maturation!$B$3:$B$280, Density!C1029, Maturation!$C$3:$C$280, Density!D1029, Maturation!$D$3:$D$280, "female")</f>
        <v>0</v>
      </c>
      <c r="X1029" s="30">
        <f t="shared" si="78"/>
        <v>0</v>
      </c>
      <c r="Y1029" s="30">
        <f t="shared" si="74"/>
        <v>16</v>
      </c>
      <c r="Z1029" s="33">
        <f>(Y1029/$R$561)*100</f>
        <v>84.210526315789465</v>
      </c>
    </row>
    <row r="1030" spans="3:26" ht="15" customHeight="1" x14ac:dyDescent="0.25">
      <c r="C1030" s="19" t="s">
        <v>20</v>
      </c>
      <c r="D1030" s="20">
        <v>3</v>
      </c>
      <c r="E1030" s="48">
        <v>29</v>
      </c>
      <c r="F1030" s="48">
        <f t="shared" ref="F1030:F1093" si="79">E1030+14</f>
        <v>43</v>
      </c>
      <c r="G1030" s="22">
        <v>45232</v>
      </c>
      <c r="H1030" s="30"/>
      <c r="I1030" s="33"/>
      <c r="J1030" s="33"/>
      <c r="K1030" s="21"/>
      <c r="L1030" s="30"/>
      <c r="M1030" s="30"/>
      <c r="N1030" s="33"/>
      <c r="O1030" s="33"/>
      <c r="P1030" s="33"/>
      <c r="Q1030" s="33"/>
      <c r="R1030" s="30">
        <v>0</v>
      </c>
      <c r="S1030" s="30">
        <f t="shared" si="73"/>
        <v>0</v>
      </c>
      <c r="T1030" s="29"/>
      <c r="U1030" s="29"/>
      <c r="V1030" s="30">
        <f>COUNTIFS(Maturation!$E$3:$E$280, Density!G1030, Maturation!$B$3:$B$280, Density!C1030, Maturation!$C$3:$C$280, Density!D1030, Maturation!$D$3:$D$280, "male")</f>
        <v>0</v>
      </c>
      <c r="W1030" s="30">
        <f>COUNTIFS(Maturation!$E$3:$E$280, Density!G1030, Maturation!$B$3:$B$280, Density!C1030, Maturation!$C$3:$C$280, Density!D1030, Maturation!$D$3:$D$280, "female")</f>
        <v>0</v>
      </c>
      <c r="X1030" s="30">
        <f t="shared" si="78"/>
        <v>0</v>
      </c>
      <c r="Y1030" s="30">
        <f t="shared" si="74"/>
        <v>12</v>
      </c>
      <c r="Z1030" s="33">
        <f>(Y1030/$R$562)*100</f>
        <v>85.714285714285708</v>
      </c>
    </row>
    <row r="1031" spans="3:26" ht="15" customHeight="1" x14ac:dyDescent="0.25">
      <c r="C1031" s="23" t="s">
        <v>24</v>
      </c>
      <c r="D1031" s="24">
        <v>1</v>
      </c>
      <c r="E1031" s="47">
        <v>29</v>
      </c>
      <c r="F1031" s="47">
        <f t="shared" si="79"/>
        <v>43</v>
      </c>
      <c r="G1031" s="26">
        <v>45232</v>
      </c>
      <c r="H1031" s="27"/>
      <c r="I1031" s="34"/>
      <c r="J1031" s="34"/>
      <c r="K1031" s="27"/>
      <c r="L1031" s="27"/>
      <c r="M1031" s="27"/>
      <c r="N1031" s="34"/>
      <c r="O1031" s="34"/>
      <c r="P1031" s="34"/>
      <c r="Q1031" s="34"/>
      <c r="R1031" s="27">
        <f>N995-N1031</f>
        <v>0</v>
      </c>
      <c r="S1031" s="27">
        <f t="shared" si="73"/>
        <v>0</v>
      </c>
      <c r="T1031" s="28"/>
      <c r="U1031" s="28"/>
      <c r="V1031" s="27">
        <f>COUNTIFS(Maturation!$E$3:$E$280, Density!G1031, Maturation!$B$3:$B$280, Density!C1031, Maturation!$C$3:$C$280, Density!D1031, Maturation!$D$3:$D$280, "male")</f>
        <v>0</v>
      </c>
      <c r="W1031" s="27">
        <f>COUNTIFS(Maturation!$E$3:$E$280, Density!G1031, Maturation!$B$3:$B$280, Density!C1031, Maturation!$C$3:$C$280, Density!D1031, Maturation!$D$3:$D$280, "female")</f>
        <v>0</v>
      </c>
      <c r="X1031" s="27">
        <f t="shared" si="78"/>
        <v>0</v>
      </c>
      <c r="Y1031" s="27">
        <f t="shared" si="74"/>
        <v>5</v>
      </c>
      <c r="Z1031" s="34">
        <f>(Y1031/$R$563)*100</f>
        <v>83.333333333333343</v>
      </c>
    </row>
    <row r="1032" spans="3:26" ht="15" customHeight="1" x14ac:dyDescent="0.25">
      <c r="C1032" s="15" t="s">
        <v>24</v>
      </c>
      <c r="D1032" s="5">
        <v>2</v>
      </c>
      <c r="E1032" s="49">
        <v>29</v>
      </c>
      <c r="F1032" s="49">
        <f t="shared" si="79"/>
        <v>43</v>
      </c>
      <c r="G1032" s="16">
        <v>45232</v>
      </c>
      <c r="H1032" s="8"/>
      <c r="I1032" s="35"/>
      <c r="J1032" s="35"/>
      <c r="K1032" s="6"/>
      <c r="L1032" s="8"/>
      <c r="M1032" s="8"/>
      <c r="N1032" s="35"/>
      <c r="O1032" s="35"/>
      <c r="P1032" s="35"/>
      <c r="Q1032" s="35"/>
      <c r="R1032" s="8">
        <f t="shared" ref="R1032:R1037" si="80">N996-N1032</f>
        <v>0</v>
      </c>
      <c r="S1032" s="8">
        <f t="shared" si="73"/>
        <v>0</v>
      </c>
      <c r="T1032" s="7"/>
      <c r="U1032" s="7"/>
      <c r="V1032" s="8">
        <f>COUNTIFS(Maturation!$E$3:$E$280, Density!G1032, Maturation!$B$3:$B$280, Density!C1032, Maturation!$C$3:$C$280, Density!D1032, Maturation!$D$3:$D$280, "male")</f>
        <v>0</v>
      </c>
      <c r="W1032" s="8">
        <f>COUNTIFS(Maturation!$E$3:$E$280, Density!G1032, Maturation!$B$3:$B$280, Density!C1032, Maturation!$C$3:$C$280, Density!D1032, Maturation!$D$3:$D$280, "female")</f>
        <v>0</v>
      </c>
      <c r="X1032" s="8">
        <f t="shared" si="78"/>
        <v>0</v>
      </c>
      <c r="Y1032" s="8">
        <f t="shared" si="74"/>
        <v>7</v>
      </c>
      <c r="Z1032" s="35">
        <f>(Y1032/$R$564)*100</f>
        <v>100</v>
      </c>
    </row>
    <row r="1033" spans="3:26" ht="15" customHeight="1" x14ac:dyDescent="0.25">
      <c r="C1033" s="15" t="s">
        <v>24</v>
      </c>
      <c r="D1033" s="5">
        <v>3</v>
      </c>
      <c r="E1033" s="49">
        <v>29</v>
      </c>
      <c r="F1033" s="49">
        <f t="shared" si="79"/>
        <v>43</v>
      </c>
      <c r="G1033" s="16">
        <v>45232</v>
      </c>
      <c r="H1033" s="8"/>
      <c r="I1033" s="35"/>
      <c r="J1033" s="35"/>
      <c r="K1033" s="6"/>
      <c r="L1033" s="8"/>
      <c r="M1033" s="8"/>
      <c r="N1033" s="35"/>
      <c r="O1033" s="35"/>
      <c r="P1033" s="35"/>
      <c r="Q1033" s="35"/>
      <c r="R1033" s="8">
        <f t="shared" si="80"/>
        <v>0</v>
      </c>
      <c r="S1033" s="8">
        <f t="shared" si="73"/>
        <v>0</v>
      </c>
      <c r="T1033" s="7"/>
      <c r="U1033" s="7"/>
      <c r="V1033" s="8">
        <f>COUNTIFS(Maturation!$E$3:$E$280, Density!G1033, Maturation!$B$3:$B$280, Density!C1033, Maturation!$C$3:$C$280, Density!D1033, Maturation!$D$3:$D$280, "male")</f>
        <v>0</v>
      </c>
      <c r="W1033" s="8">
        <f>COUNTIFS(Maturation!$E$3:$E$280, Density!G1033, Maturation!$B$3:$B$280, Density!C1033, Maturation!$C$3:$C$280, Density!D1033, Maturation!$D$3:$D$280, "female")</f>
        <v>0</v>
      </c>
      <c r="X1033" s="8">
        <f t="shared" si="78"/>
        <v>0</v>
      </c>
      <c r="Y1033" s="8">
        <f t="shared" si="74"/>
        <v>5</v>
      </c>
      <c r="Z1033" s="35">
        <f>(Y1033/$R$565)*100</f>
        <v>100</v>
      </c>
    </row>
    <row r="1034" spans="3:26" ht="15" customHeight="1" x14ac:dyDescent="0.25">
      <c r="C1034" s="15" t="s">
        <v>24</v>
      </c>
      <c r="D1034" s="5">
        <v>4</v>
      </c>
      <c r="E1034" s="49">
        <v>29</v>
      </c>
      <c r="F1034" s="49">
        <f t="shared" si="79"/>
        <v>43</v>
      </c>
      <c r="G1034" s="16">
        <v>45232</v>
      </c>
      <c r="H1034" s="8"/>
      <c r="I1034" s="35"/>
      <c r="J1034" s="35"/>
      <c r="K1034" s="6"/>
      <c r="L1034" s="8"/>
      <c r="M1034" s="8"/>
      <c r="N1034" s="35"/>
      <c r="O1034" s="35"/>
      <c r="P1034" s="35"/>
      <c r="Q1034" s="35"/>
      <c r="R1034" s="8">
        <f t="shared" si="80"/>
        <v>0</v>
      </c>
      <c r="S1034" s="8">
        <f t="shared" si="73"/>
        <v>0</v>
      </c>
      <c r="T1034" s="7"/>
      <c r="U1034" s="7"/>
      <c r="V1034" s="8">
        <f>COUNTIFS(Maturation!$E$3:$E$280, Density!G1034, Maturation!$B$3:$B$280, Density!C1034, Maturation!$C$3:$C$280, Density!D1034, Maturation!$D$3:$D$280, "male")</f>
        <v>0</v>
      </c>
      <c r="W1034" s="8">
        <f>COUNTIFS(Maturation!$E$3:$E$280, Density!G1034, Maturation!$B$3:$B$280, Density!C1034, Maturation!$C$3:$C$280, Density!D1034, Maturation!$D$3:$D$280, "female")</f>
        <v>0</v>
      </c>
      <c r="X1034" s="8">
        <f t="shared" si="78"/>
        <v>0</v>
      </c>
      <c r="Y1034" s="8">
        <f t="shared" si="74"/>
        <v>4</v>
      </c>
      <c r="Z1034" s="35">
        <f>(Y1034/$R$566)*100</f>
        <v>100</v>
      </c>
    </row>
    <row r="1035" spans="3:26" ht="15" customHeight="1" x14ac:dyDescent="0.25">
      <c r="C1035" s="15" t="s">
        <v>24</v>
      </c>
      <c r="D1035" s="5">
        <v>5</v>
      </c>
      <c r="E1035" s="49">
        <v>29</v>
      </c>
      <c r="F1035" s="49">
        <f t="shared" si="79"/>
        <v>43</v>
      </c>
      <c r="G1035" s="16">
        <v>45232</v>
      </c>
      <c r="H1035" s="8"/>
      <c r="I1035" s="35"/>
      <c r="J1035" s="35"/>
      <c r="K1035" s="6"/>
      <c r="L1035" s="8"/>
      <c r="M1035" s="8"/>
      <c r="N1035" s="35"/>
      <c r="O1035" s="35"/>
      <c r="P1035" s="35"/>
      <c r="Q1035" s="35"/>
      <c r="R1035" s="8">
        <f t="shared" si="80"/>
        <v>0</v>
      </c>
      <c r="S1035" s="8">
        <f t="shared" si="73"/>
        <v>0</v>
      </c>
      <c r="T1035" s="7"/>
      <c r="U1035" s="7"/>
      <c r="V1035" s="8">
        <f>COUNTIFS(Maturation!$E$3:$E$280, Density!G1035, Maturation!$B$3:$B$280, Density!C1035, Maturation!$C$3:$C$280, Density!D1035, Maturation!$D$3:$D$280, "male")</f>
        <v>0</v>
      </c>
      <c r="W1035" s="8">
        <f>COUNTIFS(Maturation!$E$3:$E$280, Density!G1035, Maturation!$B$3:$B$280, Density!C1035, Maturation!$C$3:$C$280, Density!D1035, Maturation!$D$3:$D$280, "female")</f>
        <v>0</v>
      </c>
      <c r="X1035" s="8">
        <f t="shared" si="78"/>
        <v>0</v>
      </c>
      <c r="Y1035" s="8">
        <f t="shared" si="74"/>
        <v>4</v>
      </c>
      <c r="Z1035" s="35">
        <f>(Y1035/$R$567)*100</f>
        <v>100</v>
      </c>
    </row>
    <row r="1036" spans="3:26" ht="15" customHeight="1" x14ac:dyDescent="0.25">
      <c r="C1036" s="15" t="s">
        <v>24</v>
      </c>
      <c r="D1036" s="5">
        <v>6</v>
      </c>
      <c r="E1036" s="49">
        <v>29</v>
      </c>
      <c r="F1036" s="49">
        <f t="shared" si="79"/>
        <v>43</v>
      </c>
      <c r="G1036" s="16">
        <v>45232</v>
      </c>
      <c r="H1036" s="8"/>
      <c r="I1036" s="35"/>
      <c r="J1036" s="35"/>
      <c r="K1036" s="6"/>
      <c r="L1036" s="8"/>
      <c r="M1036" s="8"/>
      <c r="N1036" s="35"/>
      <c r="O1036" s="35"/>
      <c r="P1036" s="35"/>
      <c r="Q1036" s="35"/>
      <c r="R1036" s="8">
        <f t="shared" si="80"/>
        <v>0</v>
      </c>
      <c r="S1036" s="8">
        <f t="shared" si="73"/>
        <v>0</v>
      </c>
      <c r="T1036" s="7"/>
      <c r="U1036" s="7"/>
      <c r="V1036" s="8">
        <f>COUNTIFS(Maturation!$E$3:$E$280, Density!G1036, Maturation!$B$3:$B$280, Density!C1036, Maturation!$C$3:$C$280, Density!D1036, Maturation!$D$3:$D$280, "male")</f>
        <v>0</v>
      </c>
      <c r="W1036" s="8">
        <f>COUNTIFS(Maturation!$E$3:$E$280, Density!G1036, Maturation!$B$3:$B$280, Density!C1036, Maturation!$C$3:$C$280, Density!D1036, Maturation!$D$3:$D$280, "female")</f>
        <v>0</v>
      </c>
      <c r="X1036" s="8">
        <f t="shared" si="78"/>
        <v>0</v>
      </c>
      <c r="Y1036" s="8">
        <f t="shared" si="74"/>
        <v>5</v>
      </c>
      <c r="Z1036" s="35">
        <f>(Y1036/$R$568)*100</f>
        <v>100</v>
      </c>
    </row>
    <row r="1037" spans="3:26" ht="15" customHeight="1" x14ac:dyDescent="0.25">
      <c r="C1037" s="15" t="s">
        <v>24</v>
      </c>
      <c r="D1037" s="5">
        <v>7</v>
      </c>
      <c r="E1037" s="49">
        <v>29</v>
      </c>
      <c r="F1037" s="49">
        <f t="shared" si="79"/>
        <v>43</v>
      </c>
      <c r="G1037" s="16">
        <v>45232</v>
      </c>
      <c r="H1037" s="8"/>
      <c r="I1037" s="35"/>
      <c r="J1037" s="35"/>
      <c r="K1037" s="6"/>
      <c r="L1037" s="8"/>
      <c r="M1037" s="8"/>
      <c r="N1037" s="35"/>
      <c r="O1037" s="35"/>
      <c r="P1037" s="35"/>
      <c r="Q1037" s="35"/>
      <c r="R1037" s="8">
        <f t="shared" si="80"/>
        <v>0</v>
      </c>
      <c r="S1037" s="8">
        <f t="shared" si="73"/>
        <v>0</v>
      </c>
      <c r="T1037" s="7"/>
      <c r="U1037" s="7"/>
      <c r="V1037" s="8">
        <f>COUNTIFS(Maturation!$E$3:$E$280, Density!G1037, Maturation!$B$3:$B$280, Density!C1037, Maturation!$C$3:$C$280, Density!D1037, Maturation!$D$3:$D$280, "male")</f>
        <v>0</v>
      </c>
      <c r="W1037" s="8">
        <f>COUNTIFS(Maturation!$E$3:$E$280, Density!G1037, Maturation!$B$3:$B$280, Density!C1037, Maturation!$C$3:$C$280, Density!D1037, Maturation!$D$3:$D$280, "female")</f>
        <v>0</v>
      </c>
      <c r="X1037" s="8">
        <f t="shared" si="78"/>
        <v>0</v>
      </c>
      <c r="Y1037" s="8">
        <f t="shared" si="74"/>
        <v>7</v>
      </c>
      <c r="Z1037" s="35">
        <f>(Y1037/$R$569)*100</f>
        <v>87.5</v>
      </c>
    </row>
    <row r="1038" spans="3:26" ht="15" customHeight="1" x14ac:dyDescent="0.25">
      <c r="C1038" s="15" t="s">
        <v>24</v>
      </c>
      <c r="D1038" s="5">
        <v>8</v>
      </c>
      <c r="E1038" s="49">
        <v>29</v>
      </c>
      <c r="F1038" s="49">
        <f t="shared" si="79"/>
        <v>43</v>
      </c>
      <c r="G1038" s="16">
        <v>45232</v>
      </c>
      <c r="H1038" s="8"/>
      <c r="I1038" s="35"/>
      <c r="J1038" s="35"/>
      <c r="K1038" s="6"/>
      <c r="L1038" s="8"/>
      <c r="M1038" s="8"/>
      <c r="N1038" s="35"/>
      <c r="O1038" s="35"/>
      <c r="P1038" s="35"/>
      <c r="Q1038" s="35"/>
      <c r="R1038" s="8">
        <v>0</v>
      </c>
      <c r="S1038" s="8">
        <f t="shared" si="73"/>
        <v>0</v>
      </c>
      <c r="T1038" s="7"/>
      <c r="U1038" s="7"/>
      <c r="V1038" s="8">
        <f>COUNTIFS(Maturation!$E$3:$E$280, Density!G1038, Maturation!$B$3:$B$280, Density!C1038, Maturation!$C$3:$C$280, Density!D1038, Maturation!$D$3:$D$280, "male")</f>
        <v>0</v>
      </c>
      <c r="W1038" s="8">
        <f>COUNTIFS(Maturation!$E$3:$E$280, Density!G1038, Maturation!$B$3:$B$280, Density!C1038, Maturation!$C$3:$C$280, Density!D1038, Maturation!$D$3:$D$280, "female")</f>
        <v>0</v>
      </c>
      <c r="X1038" s="8">
        <f t="shared" si="78"/>
        <v>0</v>
      </c>
      <c r="Y1038" s="8">
        <f t="shared" si="74"/>
        <v>6</v>
      </c>
      <c r="Z1038" s="35">
        <f>(Y1038/$R$570)*100</f>
        <v>100</v>
      </c>
    </row>
    <row r="1039" spans="3:26" ht="15" customHeight="1" x14ac:dyDescent="0.25">
      <c r="C1039" s="15" t="s">
        <v>24</v>
      </c>
      <c r="D1039" s="5">
        <v>9</v>
      </c>
      <c r="E1039" s="49">
        <v>29</v>
      </c>
      <c r="F1039" s="49">
        <f t="shared" si="79"/>
        <v>43</v>
      </c>
      <c r="G1039" s="16">
        <v>45232</v>
      </c>
      <c r="H1039" s="8"/>
      <c r="I1039" s="35"/>
      <c r="J1039" s="35"/>
      <c r="K1039" s="6"/>
      <c r="L1039" s="8"/>
      <c r="M1039" s="8"/>
      <c r="N1039" s="35"/>
      <c r="O1039" s="35"/>
      <c r="P1039" s="35"/>
      <c r="Q1039" s="35"/>
      <c r="R1039" s="8">
        <f t="shared" ref="R1039:R1042" si="81">N1003-N1039</f>
        <v>0</v>
      </c>
      <c r="S1039" s="8">
        <f t="shared" si="73"/>
        <v>0</v>
      </c>
      <c r="T1039" s="7"/>
      <c r="U1039" s="7"/>
      <c r="V1039" s="8">
        <f>COUNTIFS(Maturation!$E$3:$E$280, Density!G1039, Maturation!$B$3:$B$280, Density!C1039, Maturation!$C$3:$C$280, Density!D1039, Maturation!$D$3:$D$280, "male")</f>
        <v>0</v>
      </c>
      <c r="W1039" s="8">
        <f>COUNTIFS(Maturation!$E$3:$E$280, Density!G1039, Maturation!$B$3:$B$280, Density!C1039, Maturation!$C$3:$C$280, Density!D1039, Maturation!$D$3:$D$280, "female")</f>
        <v>0</v>
      </c>
      <c r="X1039" s="8">
        <f t="shared" si="78"/>
        <v>0</v>
      </c>
      <c r="Y1039" s="8">
        <f t="shared" si="74"/>
        <v>6</v>
      </c>
      <c r="Z1039" s="35">
        <f>(Y1039/$R$571)*100</f>
        <v>100</v>
      </c>
    </row>
    <row r="1040" spans="3:26" ht="15" customHeight="1" x14ac:dyDescent="0.25">
      <c r="C1040" s="15" t="s">
        <v>24</v>
      </c>
      <c r="D1040" s="5">
        <v>10</v>
      </c>
      <c r="E1040" s="49">
        <v>29</v>
      </c>
      <c r="F1040" s="49">
        <f t="shared" si="79"/>
        <v>43</v>
      </c>
      <c r="G1040" s="16">
        <v>45232</v>
      </c>
      <c r="H1040" s="8"/>
      <c r="I1040" s="35"/>
      <c r="J1040" s="35"/>
      <c r="K1040" s="6"/>
      <c r="L1040" s="8"/>
      <c r="M1040" s="8"/>
      <c r="N1040" s="35"/>
      <c r="O1040" s="35"/>
      <c r="P1040" s="35"/>
      <c r="Q1040" s="35"/>
      <c r="R1040" s="8">
        <f t="shared" si="81"/>
        <v>0</v>
      </c>
      <c r="S1040" s="8">
        <f t="shared" si="73"/>
        <v>0</v>
      </c>
      <c r="T1040" s="7"/>
      <c r="U1040" s="7"/>
      <c r="V1040" s="8">
        <f>COUNTIFS(Maturation!$E$3:$E$280, Density!G1040, Maturation!$B$3:$B$280, Density!C1040, Maturation!$C$3:$C$280, Density!D1040, Maturation!$D$3:$D$280, "male")</f>
        <v>0</v>
      </c>
      <c r="W1040" s="8">
        <f>COUNTIFS(Maturation!$E$3:$E$280, Density!G1040, Maturation!$B$3:$B$280, Density!C1040, Maturation!$C$3:$C$280, Density!D1040, Maturation!$D$3:$D$280, "female")</f>
        <v>0</v>
      </c>
      <c r="X1040" s="8">
        <f t="shared" si="78"/>
        <v>0</v>
      </c>
      <c r="Y1040" s="8">
        <f t="shared" si="74"/>
        <v>6</v>
      </c>
      <c r="Z1040" s="35">
        <f>(Y1040/$R$572)*100</f>
        <v>85.714285714285708</v>
      </c>
    </row>
    <row r="1041" spans="3:26" ht="15" customHeight="1" x14ac:dyDescent="0.25">
      <c r="C1041" s="15" t="s">
        <v>25</v>
      </c>
      <c r="D1041" s="5">
        <v>1</v>
      </c>
      <c r="E1041" s="49">
        <v>29</v>
      </c>
      <c r="F1041" s="49">
        <f t="shared" si="79"/>
        <v>43</v>
      </c>
      <c r="G1041" s="16">
        <v>45232</v>
      </c>
      <c r="H1041" s="8"/>
      <c r="I1041" s="35"/>
      <c r="J1041" s="35"/>
      <c r="K1041" s="6"/>
      <c r="L1041" s="6"/>
      <c r="M1041" s="8"/>
      <c r="N1041" s="35"/>
      <c r="O1041" s="35"/>
      <c r="P1041" s="35"/>
      <c r="Q1041" s="35"/>
      <c r="R1041" s="8">
        <f t="shared" si="81"/>
        <v>0</v>
      </c>
      <c r="S1041" s="8">
        <f t="shared" si="73"/>
        <v>0</v>
      </c>
      <c r="T1041" s="7"/>
      <c r="U1041" s="7"/>
      <c r="V1041" s="8">
        <f>COUNTIFS(Maturation!$E$3:$E$280, Density!G1041, Maturation!$B$3:$B$280, Density!C1041, Maturation!$C$3:$C$280, Density!D1041, Maturation!$D$3:$D$280, "male")</f>
        <v>0</v>
      </c>
      <c r="W1041" s="8">
        <f>COUNTIFS(Maturation!$E$3:$E$280, Density!G1041, Maturation!$B$3:$B$280, Density!C1041, Maturation!$C$3:$C$280, Density!D1041, Maturation!$D$3:$D$280, "female")</f>
        <v>0</v>
      </c>
      <c r="X1041" s="8">
        <f t="shared" si="78"/>
        <v>0</v>
      </c>
      <c r="Y1041" s="8">
        <f t="shared" si="74"/>
        <v>8</v>
      </c>
      <c r="Z1041" s="35">
        <f>(Y1041/$R$573)*100</f>
        <v>100</v>
      </c>
    </row>
    <row r="1042" spans="3:26" ht="15" customHeight="1" x14ac:dyDescent="0.25">
      <c r="C1042" s="15" t="s">
        <v>25</v>
      </c>
      <c r="D1042" s="5">
        <v>2</v>
      </c>
      <c r="E1042" s="49">
        <v>29</v>
      </c>
      <c r="F1042" s="49">
        <f t="shared" si="79"/>
        <v>43</v>
      </c>
      <c r="G1042" s="16">
        <v>45232</v>
      </c>
      <c r="H1042" s="8"/>
      <c r="I1042" s="35"/>
      <c r="J1042" s="35"/>
      <c r="K1042" s="6"/>
      <c r="L1042" s="8"/>
      <c r="M1042" s="8"/>
      <c r="N1042" s="35"/>
      <c r="O1042" s="35"/>
      <c r="P1042" s="35"/>
      <c r="Q1042" s="35"/>
      <c r="R1042" s="8">
        <f t="shared" si="81"/>
        <v>0</v>
      </c>
      <c r="S1042" s="8">
        <f t="shared" si="73"/>
        <v>0</v>
      </c>
      <c r="T1042" s="7"/>
      <c r="U1042" s="7"/>
      <c r="V1042" s="8">
        <f>COUNTIFS(Maturation!$E$3:$E$280, Density!G1042, Maturation!$B$3:$B$280, Density!C1042, Maturation!$C$3:$C$280, Density!D1042, Maturation!$D$3:$D$280, "male")</f>
        <v>0</v>
      </c>
      <c r="W1042" s="8">
        <f>COUNTIFS(Maturation!$E$3:$E$280, Density!G1042, Maturation!$B$3:$B$280, Density!C1042, Maturation!$C$3:$C$280, Density!D1042, Maturation!$D$3:$D$280, "female")</f>
        <v>0</v>
      </c>
      <c r="X1042" s="8">
        <f t="shared" si="78"/>
        <v>0</v>
      </c>
      <c r="Y1042" s="8">
        <f t="shared" si="74"/>
        <v>8</v>
      </c>
      <c r="Z1042" s="35">
        <f>(Y1042/$R$574)*100</f>
        <v>80</v>
      </c>
    </row>
    <row r="1043" spans="3:26" ht="15" customHeight="1" x14ac:dyDescent="0.25">
      <c r="C1043" s="15" t="s">
        <v>25</v>
      </c>
      <c r="D1043" s="5">
        <v>3</v>
      </c>
      <c r="E1043" s="49">
        <v>29</v>
      </c>
      <c r="F1043" s="49">
        <f t="shared" si="79"/>
        <v>43</v>
      </c>
      <c r="G1043" s="16">
        <v>45232</v>
      </c>
      <c r="H1043" s="8"/>
      <c r="I1043" s="35"/>
      <c r="J1043" s="35"/>
      <c r="K1043" s="6"/>
      <c r="L1043" s="8"/>
      <c r="M1043" s="8"/>
      <c r="N1043" s="35"/>
      <c r="O1043" s="35"/>
      <c r="P1043" s="35"/>
      <c r="Q1043" s="35"/>
      <c r="R1043" s="8">
        <v>1</v>
      </c>
      <c r="S1043" s="8">
        <f t="shared" si="73"/>
        <v>0</v>
      </c>
      <c r="T1043" s="7"/>
      <c r="U1043" s="7"/>
      <c r="V1043" s="8">
        <f>COUNTIFS(Maturation!$E$3:$E$280, Density!G1043, Maturation!$B$3:$B$280, Density!C1043, Maturation!$C$3:$C$280, Density!D1043, Maturation!$D$3:$D$280, "male")</f>
        <v>0</v>
      </c>
      <c r="W1043" s="8">
        <f>COUNTIFS(Maturation!$E$3:$E$280, Density!G1043, Maturation!$B$3:$B$280, Density!C1043, Maturation!$C$3:$C$280, Density!D1043, Maturation!$D$3:$D$280, "female")</f>
        <v>0</v>
      </c>
      <c r="X1043" s="8">
        <f t="shared" si="78"/>
        <v>0</v>
      </c>
      <c r="Y1043" s="8">
        <f t="shared" si="74"/>
        <v>8</v>
      </c>
      <c r="Z1043" s="35">
        <f>(Y1043/$R$575)*100</f>
        <v>88.888888888888886</v>
      </c>
    </row>
    <row r="1044" spans="3:26" ht="15" customHeight="1" x14ac:dyDescent="0.25">
      <c r="C1044" s="15" t="s">
        <v>25</v>
      </c>
      <c r="D1044" s="5">
        <v>4</v>
      </c>
      <c r="E1044" s="49">
        <v>29</v>
      </c>
      <c r="F1044" s="49">
        <f t="shared" si="79"/>
        <v>43</v>
      </c>
      <c r="G1044" s="16">
        <v>45232</v>
      </c>
      <c r="H1044" s="8"/>
      <c r="I1044" s="35"/>
      <c r="J1044" s="35"/>
      <c r="K1044" s="6"/>
      <c r="L1044" s="8"/>
      <c r="M1044" s="8"/>
      <c r="N1044" s="35"/>
      <c r="O1044" s="35"/>
      <c r="P1044" s="35"/>
      <c r="Q1044" s="35"/>
      <c r="R1044" s="8">
        <f t="shared" ref="R1044:R1046" si="82">N1008-N1044</f>
        <v>0</v>
      </c>
      <c r="S1044" s="8">
        <f t="shared" si="73"/>
        <v>0</v>
      </c>
      <c r="T1044" s="7"/>
      <c r="U1044" s="7"/>
      <c r="V1044" s="8">
        <f>COUNTIFS(Maturation!$E$3:$E$280, Density!G1044, Maturation!$B$3:$B$280, Density!C1044, Maturation!$C$3:$C$280, Density!D1044, Maturation!$D$3:$D$280, "male")</f>
        <v>0</v>
      </c>
      <c r="W1044" s="8">
        <f>COUNTIFS(Maturation!$E$3:$E$280, Density!G1044, Maturation!$B$3:$B$280, Density!C1044, Maturation!$C$3:$C$280, Density!D1044, Maturation!$D$3:$D$280, "female")</f>
        <v>0</v>
      </c>
      <c r="X1044" s="8">
        <f t="shared" si="78"/>
        <v>0</v>
      </c>
      <c r="Y1044" s="8">
        <f t="shared" si="74"/>
        <v>7</v>
      </c>
      <c r="Z1044" s="35">
        <f>(Y1044/$R$576)*100</f>
        <v>77.777777777777786</v>
      </c>
    </row>
    <row r="1045" spans="3:26" ht="15" customHeight="1" x14ac:dyDescent="0.25">
      <c r="C1045" s="15" t="s">
        <v>25</v>
      </c>
      <c r="D1045" s="5">
        <v>5</v>
      </c>
      <c r="E1045" s="49">
        <v>29</v>
      </c>
      <c r="F1045" s="49">
        <f t="shared" si="79"/>
        <v>43</v>
      </c>
      <c r="G1045" s="16">
        <v>45232</v>
      </c>
      <c r="H1045" s="8"/>
      <c r="I1045" s="35"/>
      <c r="J1045" s="35"/>
      <c r="K1045" s="6"/>
      <c r="L1045" s="8"/>
      <c r="M1045" s="8"/>
      <c r="N1045" s="35"/>
      <c r="O1045" s="35"/>
      <c r="P1045" s="35"/>
      <c r="Q1045" s="35"/>
      <c r="R1045" s="8">
        <f t="shared" si="82"/>
        <v>0</v>
      </c>
      <c r="S1045" s="8">
        <f t="shared" si="73"/>
        <v>0</v>
      </c>
      <c r="T1045" s="7"/>
      <c r="U1045" s="7"/>
      <c r="V1045" s="8">
        <f>COUNTIFS(Maturation!$E$3:$E$280, Density!G1045, Maturation!$B$3:$B$280, Density!C1045, Maturation!$C$3:$C$280, Density!D1045, Maturation!$D$3:$D$280, "male")</f>
        <v>0</v>
      </c>
      <c r="W1045" s="8">
        <f>COUNTIFS(Maturation!$E$3:$E$280, Density!G1045, Maturation!$B$3:$B$280, Density!C1045, Maturation!$C$3:$C$280, Density!D1045, Maturation!$D$3:$D$280, "female")</f>
        <v>0</v>
      </c>
      <c r="X1045" s="8">
        <f t="shared" si="78"/>
        <v>0</v>
      </c>
      <c r="Y1045" s="8">
        <f t="shared" si="74"/>
        <v>7</v>
      </c>
      <c r="Z1045" s="35">
        <f>(Y1045/$R$577)*100</f>
        <v>77.777777777777786</v>
      </c>
    </row>
    <row r="1046" spans="3:26" ht="15" customHeight="1" x14ac:dyDescent="0.25">
      <c r="C1046" s="15" t="s">
        <v>26</v>
      </c>
      <c r="D1046" s="5">
        <v>1</v>
      </c>
      <c r="E1046" s="49">
        <v>29</v>
      </c>
      <c r="F1046" s="49">
        <f t="shared" si="79"/>
        <v>43</v>
      </c>
      <c r="G1046" s="16">
        <v>45232</v>
      </c>
      <c r="H1046" s="8"/>
      <c r="I1046" s="35"/>
      <c r="J1046" s="35"/>
      <c r="K1046" s="6"/>
      <c r="L1046" s="8"/>
      <c r="M1046" s="8"/>
      <c r="N1046" s="35"/>
      <c r="O1046" s="35"/>
      <c r="P1046" s="35"/>
      <c r="Q1046" s="35"/>
      <c r="R1046" s="8">
        <f t="shared" si="82"/>
        <v>0</v>
      </c>
      <c r="S1046" s="8">
        <f t="shared" si="73"/>
        <v>0</v>
      </c>
      <c r="T1046" s="7"/>
      <c r="U1046" s="7"/>
      <c r="V1046" s="8">
        <f>COUNTIFS(Maturation!$E$3:$E$280, Density!G1046, Maturation!$B$3:$B$280, Density!C1046, Maturation!$C$3:$C$280, Density!D1046, Maturation!$D$3:$D$280, "male")</f>
        <v>0</v>
      </c>
      <c r="W1046" s="8">
        <f>COUNTIFS(Maturation!$E$3:$E$280, Density!G1046, Maturation!$B$3:$B$280, Density!C1046, Maturation!$C$3:$C$280, Density!D1046, Maturation!$D$3:$D$280, "female")</f>
        <v>0</v>
      </c>
      <c r="X1046" s="8">
        <f t="shared" si="78"/>
        <v>0</v>
      </c>
      <c r="Y1046" s="8">
        <f t="shared" si="74"/>
        <v>15</v>
      </c>
      <c r="Z1046" s="35">
        <f>(Y1046/$R$578)*100</f>
        <v>88.235294117647058</v>
      </c>
    </row>
    <row r="1047" spans="3:26" ht="15" customHeight="1" x14ac:dyDescent="0.25">
      <c r="C1047" s="15" t="s">
        <v>26</v>
      </c>
      <c r="D1047" s="5">
        <v>2</v>
      </c>
      <c r="E1047" s="49">
        <v>29</v>
      </c>
      <c r="F1047" s="49">
        <f t="shared" si="79"/>
        <v>43</v>
      </c>
      <c r="G1047" s="16">
        <v>45232</v>
      </c>
      <c r="H1047" s="8"/>
      <c r="I1047" s="35"/>
      <c r="J1047" s="35"/>
      <c r="K1047" s="6"/>
      <c r="L1047" s="8"/>
      <c r="M1047" s="8"/>
      <c r="N1047" s="35"/>
      <c r="O1047" s="35"/>
      <c r="P1047" s="35"/>
      <c r="Q1047" s="35"/>
      <c r="R1047" s="8">
        <v>0</v>
      </c>
      <c r="S1047" s="8">
        <f t="shared" si="73"/>
        <v>1</v>
      </c>
      <c r="T1047" s="7"/>
      <c r="U1047" s="7"/>
      <c r="V1047" s="8">
        <f>COUNTIFS(Maturation!$E$3:$E$280, Density!G1047, Maturation!$B$3:$B$280, Density!C1047, Maturation!$C$3:$C$280, Density!D1047, Maturation!$D$3:$D$280, "male")</f>
        <v>0</v>
      </c>
      <c r="W1047" s="8">
        <f>COUNTIFS(Maturation!$E$3:$E$280, Density!G1047, Maturation!$B$3:$B$280, Density!C1047, Maturation!$C$3:$C$280, Density!D1047, Maturation!$D$3:$D$280, "female")</f>
        <v>0</v>
      </c>
      <c r="X1047" s="8">
        <f t="shared" si="78"/>
        <v>0</v>
      </c>
      <c r="Y1047" s="8">
        <f t="shared" si="74"/>
        <v>11</v>
      </c>
      <c r="Z1047" s="35">
        <f>(Y1047/$R$579)*100</f>
        <v>68.75</v>
      </c>
    </row>
    <row r="1048" spans="3:26" ht="15" customHeight="1" x14ac:dyDescent="0.25">
      <c r="C1048" s="17" t="s">
        <v>26</v>
      </c>
      <c r="D1048" s="9">
        <v>3</v>
      </c>
      <c r="E1048" s="50">
        <v>29</v>
      </c>
      <c r="F1048" s="50">
        <f t="shared" si="79"/>
        <v>43</v>
      </c>
      <c r="G1048" s="18">
        <v>45232</v>
      </c>
      <c r="H1048" s="10"/>
      <c r="I1048" s="36"/>
      <c r="J1048" s="36"/>
      <c r="K1048" s="11"/>
      <c r="L1048" s="10"/>
      <c r="M1048" s="10"/>
      <c r="N1048" s="36"/>
      <c r="O1048" s="36"/>
      <c r="P1048" s="36"/>
      <c r="Q1048" s="36"/>
      <c r="R1048" s="10">
        <v>0</v>
      </c>
      <c r="S1048" s="10">
        <f t="shared" si="73"/>
        <v>0</v>
      </c>
      <c r="T1048" s="12"/>
      <c r="U1048" s="12"/>
      <c r="V1048" s="10">
        <f>COUNTIFS(Maturation!$E$3:$E$280, Density!G1048, Maturation!$B$3:$B$280, Density!C1048, Maturation!$C$3:$C$280, Density!D1048, Maturation!$D$3:$D$280, "male")</f>
        <v>0</v>
      </c>
      <c r="W1048" s="10">
        <f>COUNTIFS(Maturation!$E$3:$E$280, Density!G1048, Maturation!$B$3:$B$280, Density!C1048, Maturation!$C$3:$C$280, Density!D1048, Maturation!$D$3:$D$280, "female")</f>
        <v>0</v>
      </c>
      <c r="X1048" s="10">
        <f t="shared" si="78"/>
        <v>0</v>
      </c>
      <c r="Y1048" s="10">
        <f t="shared" si="74"/>
        <v>12</v>
      </c>
      <c r="Z1048" s="36">
        <f>(Y1048/$R$580)*100</f>
        <v>85.714285714285708</v>
      </c>
    </row>
    <row r="1049" spans="3:26" ht="15" customHeight="1" x14ac:dyDescent="0.25">
      <c r="C1049" s="19" t="s">
        <v>17</v>
      </c>
      <c r="D1049" s="20">
        <v>1</v>
      </c>
      <c r="E1049" s="48">
        <v>30</v>
      </c>
      <c r="F1049" s="48">
        <f t="shared" si="79"/>
        <v>44</v>
      </c>
      <c r="G1049" s="22">
        <v>45233</v>
      </c>
      <c r="H1049" s="21"/>
      <c r="I1049" s="32"/>
      <c r="J1049" s="32"/>
      <c r="K1049" s="21"/>
      <c r="L1049" s="21"/>
      <c r="M1049" s="21"/>
      <c r="N1049" s="32"/>
      <c r="O1049" s="32"/>
      <c r="P1049" s="32"/>
      <c r="Q1049" s="32"/>
      <c r="R1049" s="21">
        <v>0</v>
      </c>
      <c r="S1049" s="21">
        <f t="shared" si="73"/>
        <v>0</v>
      </c>
      <c r="T1049" s="29"/>
      <c r="U1049" s="29"/>
      <c r="V1049" s="30">
        <f>COUNTIFS(Maturation!$E$3:$E$280, Density!G1049, Maturation!$B$3:$B$280, Density!C1049, Maturation!$C$3:$C$280, Density!D1049, Maturation!$D$3:$D$280, "male")</f>
        <v>0</v>
      </c>
      <c r="W1049" s="30">
        <f>COUNTIFS(Maturation!$E$3:$E$280, Density!G1049, Maturation!$B$3:$B$280, Density!C1049, Maturation!$C$3:$C$280, Density!D1049, Maturation!$D$3:$D$280, "female")</f>
        <v>0</v>
      </c>
      <c r="X1049" s="30">
        <f t="shared" si="78"/>
        <v>0</v>
      </c>
      <c r="Y1049" s="30">
        <f t="shared" si="74"/>
        <v>6</v>
      </c>
      <c r="Z1049" s="33">
        <f>(Y1049/$R$545)*100</f>
        <v>100</v>
      </c>
    </row>
    <row r="1050" spans="3:26" ht="15" customHeight="1" x14ac:dyDescent="0.25">
      <c r="C1050" s="19" t="s">
        <v>17</v>
      </c>
      <c r="D1050" s="20">
        <v>2</v>
      </c>
      <c r="E1050" s="48">
        <v>30</v>
      </c>
      <c r="F1050" s="48">
        <f t="shared" si="79"/>
        <v>44</v>
      </c>
      <c r="G1050" s="22">
        <v>45233</v>
      </c>
      <c r="H1050" s="21"/>
      <c r="I1050" s="32"/>
      <c r="J1050" s="32"/>
      <c r="K1050" s="21"/>
      <c r="L1050" s="21"/>
      <c r="M1050" s="21"/>
      <c r="N1050" s="32"/>
      <c r="O1050" s="32"/>
      <c r="P1050" s="32"/>
      <c r="Q1050" s="32"/>
      <c r="R1050" s="21">
        <v>1</v>
      </c>
      <c r="S1050" s="21">
        <f t="shared" si="73"/>
        <v>0</v>
      </c>
      <c r="T1050" s="29"/>
      <c r="U1050" s="29"/>
      <c r="V1050" s="30">
        <f>COUNTIFS(Maturation!$E$3:$E$280, Density!G1050, Maturation!$B$3:$B$280, Density!C1050, Maturation!$C$3:$C$280, Density!D1050, Maturation!$D$3:$D$280, "male")</f>
        <v>0</v>
      </c>
      <c r="W1050" s="30">
        <f>COUNTIFS(Maturation!$E$3:$E$280, Density!G1050, Maturation!$B$3:$B$280, Density!C1050, Maturation!$C$3:$C$280, Density!D1050, Maturation!$D$3:$D$280, "female")</f>
        <v>0</v>
      </c>
      <c r="X1050" s="30">
        <f t="shared" si="78"/>
        <v>0</v>
      </c>
      <c r="Y1050" s="30">
        <f t="shared" si="74"/>
        <v>4</v>
      </c>
      <c r="Z1050" s="33">
        <f>(Y1050/$R$546)*100</f>
        <v>80</v>
      </c>
    </row>
    <row r="1051" spans="3:26" ht="15" customHeight="1" x14ac:dyDescent="0.25">
      <c r="C1051" s="19" t="s">
        <v>17</v>
      </c>
      <c r="D1051" s="20">
        <v>3</v>
      </c>
      <c r="E1051" s="48">
        <v>30</v>
      </c>
      <c r="F1051" s="48">
        <f t="shared" si="79"/>
        <v>44</v>
      </c>
      <c r="G1051" s="22">
        <v>45233</v>
      </c>
      <c r="H1051" s="21"/>
      <c r="I1051" s="32"/>
      <c r="J1051" s="32"/>
      <c r="K1051" s="21"/>
      <c r="L1051" s="21"/>
      <c r="M1051" s="21"/>
      <c r="N1051" s="32"/>
      <c r="O1051" s="32"/>
      <c r="P1051" s="32"/>
      <c r="Q1051" s="32"/>
      <c r="R1051" s="21">
        <v>0</v>
      </c>
      <c r="S1051" s="21">
        <f t="shared" si="73"/>
        <v>0</v>
      </c>
      <c r="T1051" s="29"/>
      <c r="U1051" s="29"/>
      <c r="V1051" s="30">
        <f>COUNTIFS(Maturation!$E$3:$E$280, Density!G1051, Maturation!$B$3:$B$280, Density!C1051, Maturation!$C$3:$C$280, Density!D1051, Maturation!$D$3:$D$280, "male")</f>
        <v>0</v>
      </c>
      <c r="W1051" s="30">
        <f>COUNTIFS(Maturation!$E$3:$E$280, Density!G1051, Maturation!$B$3:$B$280, Density!C1051, Maturation!$C$3:$C$280, Density!D1051, Maturation!$D$3:$D$280, "female")</f>
        <v>0</v>
      </c>
      <c r="X1051" s="30">
        <f t="shared" si="78"/>
        <v>0</v>
      </c>
      <c r="Y1051" s="30">
        <f t="shared" si="74"/>
        <v>4</v>
      </c>
      <c r="Z1051" s="33">
        <f>(Y1051/$R$547)*100</f>
        <v>100</v>
      </c>
    </row>
    <row r="1052" spans="3:26" ht="15" customHeight="1" x14ac:dyDescent="0.25">
      <c r="C1052" s="19" t="s">
        <v>17</v>
      </c>
      <c r="D1052" s="20">
        <v>4</v>
      </c>
      <c r="E1052" s="48">
        <v>30</v>
      </c>
      <c r="F1052" s="48">
        <f t="shared" si="79"/>
        <v>44</v>
      </c>
      <c r="G1052" s="22">
        <v>45233</v>
      </c>
      <c r="H1052" s="21"/>
      <c r="I1052" s="32"/>
      <c r="J1052" s="32"/>
      <c r="K1052" s="21"/>
      <c r="L1052" s="21"/>
      <c r="M1052" s="21"/>
      <c r="N1052" s="32"/>
      <c r="O1052" s="32"/>
      <c r="P1052" s="32"/>
      <c r="Q1052" s="32"/>
      <c r="R1052" s="21">
        <v>0</v>
      </c>
      <c r="S1052" s="21">
        <f t="shared" si="73"/>
        <v>0</v>
      </c>
      <c r="T1052" s="29"/>
      <c r="U1052" s="29"/>
      <c r="V1052" s="30">
        <f>COUNTIFS(Maturation!$E$3:$E$280, Density!G1052, Maturation!$B$3:$B$280, Density!C1052, Maturation!$C$3:$C$280, Density!D1052, Maturation!$D$3:$D$280, "male")</f>
        <v>0</v>
      </c>
      <c r="W1052" s="30">
        <f>COUNTIFS(Maturation!$E$3:$E$280, Density!G1052, Maturation!$B$3:$B$280, Density!C1052, Maturation!$C$3:$C$280, Density!D1052, Maturation!$D$3:$D$280, "female")</f>
        <v>0</v>
      </c>
      <c r="X1052" s="30">
        <f t="shared" si="78"/>
        <v>0</v>
      </c>
      <c r="Y1052" s="30">
        <f t="shared" si="74"/>
        <v>3</v>
      </c>
      <c r="Z1052" s="33">
        <f>(Y1052/$R$548)*100</f>
        <v>75</v>
      </c>
    </row>
    <row r="1053" spans="3:26" ht="15" customHeight="1" x14ac:dyDescent="0.25">
      <c r="C1053" s="19" t="s">
        <v>17</v>
      </c>
      <c r="D1053" s="20">
        <v>5</v>
      </c>
      <c r="E1053" s="48">
        <v>30</v>
      </c>
      <c r="F1053" s="48">
        <f t="shared" si="79"/>
        <v>44</v>
      </c>
      <c r="G1053" s="22">
        <v>45233</v>
      </c>
      <c r="H1053" s="21"/>
      <c r="I1053" s="32"/>
      <c r="J1053" s="32"/>
      <c r="K1053" s="21"/>
      <c r="L1053" s="21"/>
      <c r="M1053" s="21"/>
      <c r="N1053" s="32"/>
      <c r="O1053" s="32"/>
      <c r="P1053" s="32"/>
      <c r="Q1053" s="32"/>
      <c r="R1053" s="21">
        <v>0</v>
      </c>
      <c r="S1053" s="21">
        <f t="shared" si="73"/>
        <v>0</v>
      </c>
      <c r="T1053" s="29"/>
      <c r="U1053" s="29"/>
      <c r="V1053" s="30">
        <f>COUNTIFS(Maturation!$E$3:$E$280, Density!G1053, Maturation!$B$3:$B$280, Density!C1053, Maturation!$C$3:$C$280, Density!D1053, Maturation!$D$3:$D$280, "male")</f>
        <v>0</v>
      </c>
      <c r="W1053" s="30">
        <f>COUNTIFS(Maturation!$E$3:$E$280, Density!G1053, Maturation!$B$3:$B$280, Density!C1053, Maturation!$C$3:$C$280, Density!D1053, Maturation!$D$3:$D$280, "female")</f>
        <v>0</v>
      </c>
      <c r="X1053" s="30">
        <f t="shared" si="78"/>
        <v>0</v>
      </c>
      <c r="Y1053" s="30">
        <f t="shared" si="74"/>
        <v>5</v>
      </c>
      <c r="Z1053" s="33">
        <f>(Y1053/$R$549)*100</f>
        <v>100</v>
      </c>
    </row>
    <row r="1054" spans="3:26" ht="15" customHeight="1" x14ac:dyDescent="0.25">
      <c r="C1054" s="19" t="s">
        <v>17</v>
      </c>
      <c r="D1054" s="20">
        <v>6</v>
      </c>
      <c r="E1054" s="48">
        <v>30</v>
      </c>
      <c r="F1054" s="48">
        <f t="shared" si="79"/>
        <v>44</v>
      </c>
      <c r="G1054" s="22">
        <v>45233</v>
      </c>
      <c r="H1054" s="21"/>
      <c r="I1054" s="32"/>
      <c r="J1054" s="32"/>
      <c r="K1054" s="21"/>
      <c r="L1054" s="21"/>
      <c r="M1054" s="21"/>
      <c r="N1054" s="32"/>
      <c r="O1054" s="32"/>
      <c r="P1054" s="32"/>
      <c r="Q1054" s="32"/>
      <c r="R1054" s="21">
        <v>0</v>
      </c>
      <c r="S1054" s="21">
        <f t="shared" si="73"/>
        <v>0</v>
      </c>
      <c r="T1054" s="29"/>
      <c r="U1054" s="29"/>
      <c r="V1054" s="30">
        <f>COUNTIFS(Maturation!$E$3:$E$280, Density!G1054, Maturation!$B$3:$B$280, Density!C1054, Maturation!$C$3:$C$280, Density!D1054, Maturation!$D$3:$D$280, "male")</f>
        <v>0</v>
      </c>
      <c r="W1054" s="30">
        <f>COUNTIFS(Maturation!$E$3:$E$280, Density!G1054, Maturation!$B$3:$B$280, Density!C1054, Maturation!$C$3:$C$280, Density!D1054, Maturation!$D$3:$D$280, "female")</f>
        <v>0</v>
      </c>
      <c r="X1054" s="30">
        <f t="shared" si="78"/>
        <v>0</v>
      </c>
      <c r="Y1054" s="30">
        <f t="shared" si="74"/>
        <v>7</v>
      </c>
      <c r="Z1054" s="33">
        <f>(Y1054/$R$550)*100</f>
        <v>100</v>
      </c>
    </row>
    <row r="1055" spans="3:26" ht="15" customHeight="1" x14ac:dyDescent="0.25">
      <c r="C1055" s="19" t="s">
        <v>17</v>
      </c>
      <c r="D1055" s="20">
        <v>7</v>
      </c>
      <c r="E1055" s="48">
        <v>30</v>
      </c>
      <c r="F1055" s="48">
        <f t="shared" si="79"/>
        <v>44</v>
      </c>
      <c r="G1055" s="22">
        <v>45233</v>
      </c>
      <c r="H1055" s="21"/>
      <c r="I1055" s="32"/>
      <c r="J1055" s="32"/>
      <c r="K1055" s="21"/>
      <c r="L1055" s="21"/>
      <c r="M1055" s="21"/>
      <c r="N1055" s="32"/>
      <c r="O1055" s="32"/>
      <c r="P1055" s="32"/>
      <c r="Q1055" s="32"/>
      <c r="R1055" s="21">
        <v>0</v>
      </c>
      <c r="S1055" s="21">
        <f t="shared" si="73"/>
        <v>0</v>
      </c>
      <c r="T1055" s="29"/>
      <c r="U1055" s="29"/>
      <c r="V1055" s="30">
        <f>COUNTIFS(Maturation!$E$3:$E$280, Density!G1055, Maturation!$B$3:$B$280, Density!C1055, Maturation!$C$3:$C$280, Density!D1055, Maturation!$D$3:$D$280, "male")</f>
        <v>0</v>
      </c>
      <c r="W1055" s="30">
        <f>COUNTIFS(Maturation!$E$3:$E$280, Density!G1055, Maturation!$B$3:$B$280, Density!C1055, Maturation!$C$3:$C$280, Density!D1055, Maturation!$D$3:$D$280, "female")</f>
        <v>0</v>
      </c>
      <c r="X1055" s="30">
        <f t="shared" si="78"/>
        <v>0</v>
      </c>
      <c r="Y1055" s="30">
        <f t="shared" si="74"/>
        <v>6</v>
      </c>
      <c r="Z1055" s="33">
        <f>(Y1055/$R$551)*100</f>
        <v>100</v>
      </c>
    </row>
    <row r="1056" spans="3:26" ht="15" customHeight="1" x14ac:dyDescent="0.25">
      <c r="C1056" s="19" t="s">
        <v>17</v>
      </c>
      <c r="D1056" s="20">
        <v>8</v>
      </c>
      <c r="E1056" s="48">
        <v>30</v>
      </c>
      <c r="F1056" s="48">
        <f t="shared" si="79"/>
        <v>44</v>
      </c>
      <c r="G1056" s="22">
        <v>45233</v>
      </c>
      <c r="H1056" s="21"/>
      <c r="I1056" s="33"/>
      <c r="J1056" s="33"/>
      <c r="K1056" s="21"/>
      <c r="L1056" s="21"/>
      <c r="M1056" s="21"/>
      <c r="N1056" s="32"/>
      <c r="O1056" s="32"/>
      <c r="P1056" s="32"/>
      <c r="Q1056" s="32"/>
      <c r="R1056" s="21">
        <v>0</v>
      </c>
      <c r="S1056" s="21">
        <f t="shared" si="73"/>
        <v>0</v>
      </c>
      <c r="T1056" s="29"/>
      <c r="U1056" s="29"/>
      <c r="V1056" s="30">
        <f>COUNTIFS(Maturation!$E$3:$E$280, Density!G1056, Maturation!$B$3:$B$280, Density!C1056, Maturation!$C$3:$C$280, Density!D1056, Maturation!$D$3:$D$280, "male")</f>
        <v>0</v>
      </c>
      <c r="W1056" s="30">
        <f>COUNTIFS(Maturation!$E$3:$E$280, Density!G1056, Maturation!$B$3:$B$280, Density!C1056, Maturation!$C$3:$C$280, Density!D1056, Maturation!$D$3:$D$280, "female")</f>
        <v>0</v>
      </c>
      <c r="X1056" s="30">
        <f t="shared" si="78"/>
        <v>0</v>
      </c>
      <c r="Y1056" s="30">
        <f t="shared" si="74"/>
        <v>5</v>
      </c>
      <c r="Z1056" s="33">
        <f>(Y1056/$R$552)*100</f>
        <v>100</v>
      </c>
    </row>
    <row r="1057" spans="3:26" ht="15" customHeight="1" x14ac:dyDescent="0.25">
      <c r="C1057" s="19" t="s">
        <v>17</v>
      </c>
      <c r="D1057" s="20">
        <v>9</v>
      </c>
      <c r="E1057" s="48">
        <v>30</v>
      </c>
      <c r="F1057" s="48">
        <f t="shared" si="79"/>
        <v>44</v>
      </c>
      <c r="G1057" s="22">
        <v>45233</v>
      </c>
      <c r="H1057" s="21"/>
      <c r="I1057" s="33"/>
      <c r="J1057" s="33"/>
      <c r="K1057" s="21"/>
      <c r="L1057" s="21"/>
      <c r="M1057" s="21"/>
      <c r="N1057" s="32"/>
      <c r="O1057" s="32"/>
      <c r="P1057" s="32"/>
      <c r="Q1057" s="32"/>
      <c r="R1057" s="21">
        <v>0</v>
      </c>
      <c r="S1057" s="21">
        <f t="shared" ref="S1057:S1120" si="83">IF(X1021&gt;0,R1021-R1057-X1021,R1021-R1057)</f>
        <v>0</v>
      </c>
      <c r="T1057" s="29"/>
      <c r="U1057" s="29"/>
      <c r="V1057" s="30">
        <f>COUNTIFS(Maturation!$E$3:$E$280, Density!G1057, Maturation!$B$3:$B$280, Density!C1057, Maturation!$C$3:$C$280, Density!D1057, Maturation!$D$3:$D$280, "male")</f>
        <v>0</v>
      </c>
      <c r="W1057" s="30">
        <f>COUNTIFS(Maturation!$E$3:$E$280, Density!G1057, Maturation!$B$3:$B$280, Density!C1057, Maturation!$C$3:$C$280, Density!D1057, Maturation!$D$3:$D$280, "female")</f>
        <v>0</v>
      </c>
      <c r="X1057" s="30">
        <f t="shared" si="78"/>
        <v>0</v>
      </c>
      <c r="Y1057" s="30">
        <f t="shared" si="74"/>
        <v>7</v>
      </c>
      <c r="Z1057" s="33">
        <f>(Y1057/$R$553)*100</f>
        <v>100</v>
      </c>
    </row>
    <row r="1058" spans="3:26" ht="15" customHeight="1" x14ac:dyDescent="0.25">
      <c r="C1058" s="19" t="s">
        <v>17</v>
      </c>
      <c r="D1058" s="20">
        <v>10</v>
      </c>
      <c r="E1058" s="48">
        <v>30</v>
      </c>
      <c r="F1058" s="48">
        <f t="shared" si="79"/>
        <v>44</v>
      </c>
      <c r="G1058" s="22">
        <v>45233</v>
      </c>
      <c r="H1058" s="21"/>
      <c r="I1058" s="33"/>
      <c r="J1058" s="33"/>
      <c r="K1058" s="21"/>
      <c r="L1058" s="21"/>
      <c r="M1058" s="21"/>
      <c r="N1058" s="32"/>
      <c r="O1058" s="32"/>
      <c r="P1058" s="32"/>
      <c r="Q1058" s="32"/>
      <c r="R1058" s="21">
        <v>0</v>
      </c>
      <c r="S1058" s="21">
        <f t="shared" si="83"/>
        <v>0</v>
      </c>
      <c r="T1058" s="29"/>
      <c r="U1058" s="29"/>
      <c r="V1058" s="30">
        <f>COUNTIFS(Maturation!$E$3:$E$280, Density!G1058, Maturation!$B$3:$B$280, Density!C1058, Maturation!$C$3:$C$280, Density!D1058, Maturation!$D$3:$D$280, "male")</f>
        <v>0</v>
      </c>
      <c r="W1058" s="30">
        <f>COUNTIFS(Maturation!$E$3:$E$280, Density!G1058, Maturation!$B$3:$B$280, Density!C1058, Maturation!$C$3:$C$280, Density!D1058, Maturation!$D$3:$D$280, "female")</f>
        <v>0</v>
      </c>
      <c r="X1058" s="30">
        <f t="shared" si="78"/>
        <v>0</v>
      </c>
      <c r="Y1058" s="30">
        <f t="shared" ref="Y1058:Y1121" si="84">X1058+Y1022</f>
        <v>6</v>
      </c>
      <c r="Z1058" s="33">
        <f>(Y1058/$R$554)*100</f>
        <v>100</v>
      </c>
    </row>
    <row r="1059" spans="3:26" ht="15" customHeight="1" x14ac:dyDescent="0.25">
      <c r="C1059" s="19" t="s">
        <v>18</v>
      </c>
      <c r="D1059" s="20">
        <v>1</v>
      </c>
      <c r="E1059" s="48">
        <v>30</v>
      </c>
      <c r="F1059" s="48">
        <f t="shared" si="79"/>
        <v>44</v>
      </c>
      <c r="G1059" s="22">
        <v>45233</v>
      </c>
      <c r="H1059" s="21"/>
      <c r="I1059" s="33"/>
      <c r="J1059" s="33"/>
      <c r="K1059" s="21"/>
      <c r="L1059" s="21"/>
      <c r="M1059" s="21"/>
      <c r="N1059" s="32"/>
      <c r="O1059" s="32"/>
      <c r="P1059" s="32"/>
      <c r="Q1059" s="32"/>
      <c r="R1059" s="21">
        <v>0</v>
      </c>
      <c r="S1059" s="21">
        <f t="shared" si="83"/>
        <v>0</v>
      </c>
      <c r="T1059" s="29"/>
      <c r="U1059" s="29"/>
      <c r="V1059" s="30">
        <f>COUNTIFS(Maturation!$E$3:$E$280, Density!G1059, Maturation!$B$3:$B$280, Density!C1059, Maturation!$C$3:$C$280, Density!D1059, Maturation!$D$3:$D$280, "male")</f>
        <v>0</v>
      </c>
      <c r="W1059" s="30">
        <f>COUNTIFS(Maturation!$E$3:$E$280, Density!G1059, Maturation!$B$3:$B$280, Density!C1059, Maturation!$C$3:$C$280, Density!D1059, Maturation!$D$3:$D$280, "female")</f>
        <v>0</v>
      </c>
      <c r="X1059" s="30">
        <f t="shared" si="78"/>
        <v>0</v>
      </c>
      <c r="Y1059" s="30">
        <f t="shared" si="84"/>
        <v>8</v>
      </c>
      <c r="Z1059" s="33">
        <f>(Y1059/$R$555)*100</f>
        <v>100</v>
      </c>
    </row>
    <row r="1060" spans="3:26" ht="15" customHeight="1" x14ac:dyDescent="0.25">
      <c r="C1060" s="19" t="s">
        <v>18</v>
      </c>
      <c r="D1060" s="20">
        <v>2</v>
      </c>
      <c r="E1060" s="48">
        <v>30</v>
      </c>
      <c r="F1060" s="48">
        <f t="shared" si="79"/>
        <v>44</v>
      </c>
      <c r="G1060" s="22">
        <v>45233</v>
      </c>
      <c r="H1060" s="21"/>
      <c r="I1060" s="33"/>
      <c r="J1060" s="33"/>
      <c r="K1060" s="21"/>
      <c r="L1060" s="21"/>
      <c r="M1060" s="21"/>
      <c r="N1060" s="32"/>
      <c r="O1060" s="32"/>
      <c r="P1060" s="32"/>
      <c r="Q1060" s="32"/>
      <c r="R1060" s="21">
        <v>0</v>
      </c>
      <c r="S1060" s="21">
        <f t="shared" si="83"/>
        <v>0</v>
      </c>
      <c r="T1060" s="29"/>
      <c r="U1060" s="29"/>
      <c r="V1060" s="30">
        <f>COUNTIFS(Maturation!$E$3:$E$280, Density!G1060, Maturation!$B$3:$B$280, Density!C1060, Maturation!$C$3:$C$280, Density!D1060, Maturation!$D$3:$D$280, "male")</f>
        <v>0</v>
      </c>
      <c r="W1060" s="30">
        <f>COUNTIFS(Maturation!$E$3:$E$280, Density!G1060, Maturation!$B$3:$B$280, Density!C1060, Maturation!$C$3:$C$280, Density!D1060, Maturation!$D$3:$D$280, "female")</f>
        <v>0</v>
      </c>
      <c r="X1060" s="30">
        <f t="shared" si="78"/>
        <v>0</v>
      </c>
      <c r="Y1060" s="30">
        <f t="shared" si="84"/>
        <v>7</v>
      </c>
      <c r="Z1060" s="33">
        <f>(Y1060/$R$556)*100</f>
        <v>87.5</v>
      </c>
    </row>
    <row r="1061" spans="3:26" ht="15" customHeight="1" x14ac:dyDescent="0.25">
      <c r="C1061" s="19" t="s">
        <v>18</v>
      </c>
      <c r="D1061" s="20">
        <v>3</v>
      </c>
      <c r="E1061" s="48">
        <v>30</v>
      </c>
      <c r="F1061" s="48">
        <f t="shared" si="79"/>
        <v>44</v>
      </c>
      <c r="G1061" s="22">
        <v>45233</v>
      </c>
      <c r="H1061" s="30"/>
      <c r="I1061" s="33"/>
      <c r="J1061" s="33"/>
      <c r="K1061" s="21"/>
      <c r="L1061" s="30"/>
      <c r="M1061" s="30"/>
      <c r="N1061" s="33"/>
      <c r="O1061" s="33"/>
      <c r="P1061" s="33"/>
      <c r="Q1061" s="33"/>
      <c r="R1061" s="30">
        <v>0</v>
      </c>
      <c r="S1061" s="30">
        <f t="shared" si="83"/>
        <v>0</v>
      </c>
      <c r="T1061" s="29"/>
      <c r="U1061" s="29"/>
      <c r="V1061" s="30">
        <f>COUNTIFS(Maturation!$E$3:$E$280, Density!G1061, Maturation!$B$3:$B$280, Density!C1061, Maturation!$C$3:$C$280, Density!D1061, Maturation!$D$3:$D$280, "male")</f>
        <v>0</v>
      </c>
      <c r="W1061" s="30">
        <f>COUNTIFS(Maturation!$E$3:$E$280, Density!G1061, Maturation!$B$3:$B$280, Density!C1061, Maturation!$C$3:$C$280, Density!D1061, Maturation!$D$3:$D$280, "female")</f>
        <v>0</v>
      </c>
      <c r="X1061" s="30">
        <f t="shared" si="78"/>
        <v>0</v>
      </c>
      <c r="Y1061" s="30">
        <f t="shared" si="84"/>
        <v>11</v>
      </c>
      <c r="Z1061" s="33">
        <f>(Y1061/$R$557)*100</f>
        <v>91.666666666666657</v>
      </c>
    </row>
    <row r="1062" spans="3:26" ht="15" customHeight="1" x14ac:dyDescent="0.25">
      <c r="C1062" s="19" t="s">
        <v>18</v>
      </c>
      <c r="D1062" s="20">
        <v>4</v>
      </c>
      <c r="E1062" s="48">
        <v>30</v>
      </c>
      <c r="F1062" s="48">
        <f t="shared" si="79"/>
        <v>44</v>
      </c>
      <c r="G1062" s="22">
        <v>45233</v>
      </c>
      <c r="H1062" s="30"/>
      <c r="I1062" s="33"/>
      <c r="J1062" s="33"/>
      <c r="K1062" s="21"/>
      <c r="L1062" s="30"/>
      <c r="M1062" s="30"/>
      <c r="N1062" s="33"/>
      <c r="O1062" s="33"/>
      <c r="P1062" s="33"/>
      <c r="Q1062" s="33"/>
      <c r="R1062" s="30">
        <v>0</v>
      </c>
      <c r="S1062" s="30">
        <f t="shared" si="83"/>
        <v>0</v>
      </c>
      <c r="T1062" s="29"/>
      <c r="U1062" s="29"/>
      <c r="V1062" s="30">
        <f>COUNTIFS(Maturation!$E$3:$E$280, Density!G1062, Maturation!$B$3:$B$280, Density!C1062, Maturation!$C$3:$C$280, Density!D1062, Maturation!$D$3:$D$280, "male")</f>
        <v>0</v>
      </c>
      <c r="W1062" s="30">
        <f>COUNTIFS(Maturation!$E$3:$E$280, Density!G1062, Maturation!$B$3:$B$280, Density!C1062, Maturation!$C$3:$C$280, Density!D1062, Maturation!$D$3:$D$280, "female")</f>
        <v>0</v>
      </c>
      <c r="X1062" s="30">
        <f t="shared" si="78"/>
        <v>0</v>
      </c>
      <c r="Y1062" s="30">
        <f t="shared" si="84"/>
        <v>10</v>
      </c>
      <c r="Z1062" s="33">
        <f>(Y1062/$R$558)*100</f>
        <v>90.909090909090907</v>
      </c>
    </row>
    <row r="1063" spans="3:26" ht="15" customHeight="1" x14ac:dyDescent="0.25">
      <c r="C1063" s="19" t="s">
        <v>18</v>
      </c>
      <c r="D1063" s="20">
        <v>5</v>
      </c>
      <c r="E1063" s="48">
        <v>30</v>
      </c>
      <c r="F1063" s="48">
        <f t="shared" si="79"/>
        <v>44</v>
      </c>
      <c r="G1063" s="22">
        <v>45233</v>
      </c>
      <c r="H1063" s="30"/>
      <c r="I1063" s="33"/>
      <c r="J1063" s="33"/>
      <c r="K1063" s="21"/>
      <c r="L1063" s="30"/>
      <c r="M1063" s="30"/>
      <c r="N1063" s="33"/>
      <c r="O1063" s="33"/>
      <c r="P1063" s="33"/>
      <c r="Q1063" s="33"/>
      <c r="R1063" s="30">
        <v>0</v>
      </c>
      <c r="S1063" s="30">
        <f t="shared" si="83"/>
        <v>0</v>
      </c>
      <c r="T1063" s="29"/>
      <c r="U1063" s="29"/>
      <c r="V1063" s="30">
        <f>COUNTIFS(Maturation!$E$3:$E$280, Density!G1063, Maturation!$B$3:$B$280, Density!C1063, Maturation!$C$3:$C$280, Density!D1063, Maturation!$D$3:$D$280, "male")</f>
        <v>0</v>
      </c>
      <c r="W1063" s="30">
        <f>COUNTIFS(Maturation!$E$3:$E$280, Density!G1063, Maturation!$B$3:$B$280, Density!C1063, Maturation!$C$3:$C$280, Density!D1063, Maturation!$D$3:$D$280, "female")</f>
        <v>0</v>
      </c>
      <c r="X1063" s="30">
        <f t="shared" si="78"/>
        <v>0</v>
      </c>
      <c r="Y1063" s="30">
        <f t="shared" si="84"/>
        <v>10</v>
      </c>
      <c r="Z1063" s="33">
        <f>(Y1063/$R$559)*100</f>
        <v>90.909090909090907</v>
      </c>
    </row>
    <row r="1064" spans="3:26" ht="15" customHeight="1" x14ac:dyDescent="0.25">
      <c r="C1064" s="19" t="s">
        <v>20</v>
      </c>
      <c r="D1064" s="20">
        <v>1</v>
      </c>
      <c r="E1064" s="48">
        <v>30</v>
      </c>
      <c r="F1064" s="48">
        <f t="shared" si="79"/>
        <v>44</v>
      </c>
      <c r="G1064" s="22">
        <v>45233</v>
      </c>
      <c r="H1064" s="30"/>
      <c r="I1064" s="33"/>
      <c r="J1064" s="33"/>
      <c r="K1064" s="21"/>
      <c r="L1064" s="30"/>
      <c r="M1064" s="30"/>
      <c r="N1064" s="33"/>
      <c r="O1064" s="33"/>
      <c r="P1064" s="33"/>
      <c r="Q1064" s="33"/>
      <c r="R1064" s="30">
        <v>0</v>
      </c>
      <c r="S1064" s="30">
        <f t="shared" si="83"/>
        <v>0</v>
      </c>
      <c r="T1064" s="29"/>
      <c r="U1064" s="29"/>
      <c r="V1064" s="30">
        <f>COUNTIFS(Maturation!$E$3:$E$280, Density!G1064, Maturation!$B$3:$B$280, Density!C1064, Maturation!$C$3:$C$280, Density!D1064, Maturation!$D$3:$D$280, "male")</f>
        <v>0</v>
      </c>
      <c r="W1064" s="30">
        <f>COUNTIFS(Maturation!$E$3:$E$280, Density!G1064, Maturation!$B$3:$B$280, Density!C1064, Maturation!$C$3:$C$280, Density!D1064, Maturation!$D$3:$D$280, "female")</f>
        <v>0</v>
      </c>
      <c r="X1064" s="30">
        <f t="shared" si="78"/>
        <v>0</v>
      </c>
      <c r="Y1064" s="30">
        <f t="shared" si="84"/>
        <v>10</v>
      </c>
      <c r="Z1064" s="33">
        <f>(Y1064/$R$560)*100</f>
        <v>90.909090909090907</v>
      </c>
    </row>
    <row r="1065" spans="3:26" ht="15" customHeight="1" x14ac:dyDescent="0.25">
      <c r="C1065" s="19" t="s">
        <v>20</v>
      </c>
      <c r="D1065" s="20">
        <v>2</v>
      </c>
      <c r="E1065" s="48">
        <v>30</v>
      </c>
      <c r="F1065" s="48">
        <f t="shared" si="79"/>
        <v>44</v>
      </c>
      <c r="G1065" s="22">
        <v>45233</v>
      </c>
      <c r="H1065" s="30"/>
      <c r="I1065" s="33"/>
      <c r="J1065" s="33"/>
      <c r="K1065" s="21"/>
      <c r="L1065" s="30"/>
      <c r="M1065" s="30"/>
      <c r="N1065" s="33"/>
      <c r="O1065" s="33"/>
      <c r="P1065" s="33"/>
      <c r="Q1065" s="33"/>
      <c r="R1065" s="30">
        <v>0</v>
      </c>
      <c r="S1065" s="30">
        <f t="shared" si="83"/>
        <v>0</v>
      </c>
      <c r="T1065" s="29"/>
      <c r="U1065" s="29"/>
      <c r="V1065" s="30">
        <f>COUNTIFS(Maturation!$E$3:$E$280, Density!G1065, Maturation!$B$3:$B$280, Density!C1065, Maturation!$C$3:$C$280, Density!D1065, Maturation!$D$3:$D$280, "male")</f>
        <v>0</v>
      </c>
      <c r="W1065" s="30">
        <f>COUNTIFS(Maturation!$E$3:$E$280, Density!G1065, Maturation!$B$3:$B$280, Density!C1065, Maturation!$C$3:$C$280, Density!D1065, Maturation!$D$3:$D$280, "female")</f>
        <v>0</v>
      </c>
      <c r="X1065" s="30">
        <f t="shared" si="78"/>
        <v>0</v>
      </c>
      <c r="Y1065" s="30">
        <f t="shared" si="84"/>
        <v>16</v>
      </c>
      <c r="Z1065" s="33">
        <f>(Y1065/$R$561)*100</f>
        <v>84.210526315789465</v>
      </c>
    </row>
    <row r="1066" spans="3:26" ht="15" customHeight="1" x14ac:dyDescent="0.25">
      <c r="C1066" s="19" t="s">
        <v>20</v>
      </c>
      <c r="D1066" s="20">
        <v>3</v>
      </c>
      <c r="E1066" s="48">
        <v>30</v>
      </c>
      <c r="F1066" s="48">
        <f t="shared" si="79"/>
        <v>44</v>
      </c>
      <c r="G1066" s="22">
        <v>45233</v>
      </c>
      <c r="H1066" s="30"/>
      <c r="I1066" s="33"/>
      <c r="J1066" s="33"/>
      <c r="K1066" s="21"/>
      <c r="L1066" s="30"/>
      <c r="M1066" s="30"/>
      <c r="N1066" s="33"/>
      <c r="O1066" s="33"/>
      <c r="P1066" s="33"/>
      <c r="Q1066" s="33"/>
      <c r="R1066" s="30">
        <v>0</v>
      </c>
      <c r="S1066" s="30">
        <f t="shared" si="83"/>
        <v>0</v>
      </c>
      <c r="T1066" s="29"/>
      <c r="U1066" s="29"/>
      <c r="V1066" s="30">
        <f>COUNTIFS(Maturation!$E$3:$E$280, Density!G1066, Maturation!$B$3:$B$280, Density!C1066, Maturation!$C$3:$C$280, Density!D1066, Maturation!$D$3:$D$280, "male")</f>
        <v>0</v>
      </c>
      <c r="W1066" s="30">
        <f>COUNTIFS(Maturation!$E$3:$E$280, Density!G1066, Maturation!$B$3:$B$280, Density!C1066, Maturation!$C$3:$C$280, Density!D1066, Maturation!$D$3:$D$280, "female")</f>
        <v>0</v>
      </c>
      <c r="X1066" s="30">
        <f t="shared" si="78"/>
        <v>0</v>
      </c>
      <c r="Y1066" s="30">
        <f t="shared" si="84"/>
        <v>12</v>
      </c>
      <c r="Z1066" s="33">
        <f>(Y1066/$R$562)*100</f>
        <v>85.714285714285708</v>
      </c>
    </row>
    <row r="1067" spans="3:26" ht="15" customHeight="1" x14ac:dyDescent="0.25">
      <c r="C1067" s="23" t="s">
        <v>24</v>
      </c>
      <c r="D1067" s="24">
        <v>1</v>
      </c>
      <c r="E1067" s="47">
        <v>30</v>
      </c>
      <c r="F1067" s="47">
        <f t="shared" si="79"/>
        <v>44</v>
      </c>
      <c r="G1067" s="26">
        <v>45233</v>
      </c>
      <c r="H1067" s="27"/>
      <c r="I1067" s="34"/>
      <c r="J1067" s="34"/>
      <c r="K1067" s="27"/>
      <c r="L1067" s="27"/>
      <c r="M1067" s="27"/>
      <c r="N1067" s="34"/>
      <c r="O1067" s="34"/>
      <c r="P1067" s="34"/>
      <c r="Q1067" s="34"/>
      <c r="R1067" s="27">
        <f>N1031-N1067</f>
        <v>0</v>
      </c>
      <c r="S1067" s="27">
        <f t="shared" si="83"/>
        <v>0</v>
      </c>
      <c r="T1067" s="28"/>
      <c r="U1067" s="28"/>
      <c r="V1067" s="27">
        <f>COUNTIFS(Maturation!$E$3:$E$280, Density!G1067, Maturation!$B$3:$B$280, Density!C1067, Maturation!$C$3:$C$280, Density!D1067, Maturation!$D$3:$D$280, "male")</f>
        <v>0</v>
      </c>
      <c r="W1067" s="27">
        <f>COUNTIFS(Maturation!$E$3:$E$280, Density!G1067, Maturation!$B$3:$B$280, Density!C1067, Maturation!$C$3:$C$280, Density!D1067, Maturation!$D$3:$D$280, "female")</f>
        <v>0</v>
      </c>
      <c r="X1067" s="27">
        <f t="shared" si="78"/>
        <v>0</v>
      </c>
      <c r="Y1067" s="27">
        <f t="shared" si="84"/>
        <v>5</v>
      </c>
      <c r="Z1067" s="34">
        <f>(Y1067/$R$563)*100</f>
        <v>83.333333333333343</v>
      </c>
    </row>
    <row r="1068" spans="3:26" ht="15" customHeight="1" x14ac:dyDescent="0.25">
      <c r="C1068" s="15" t="s">
        <v>24</v>
      </c>
      <c r="D1068" s="5">
        <v>2</v>
      </c>
      <c r="E1068" s="49">
        <v>30</v>
      </c>
      <c r="F1068" s="49">
        <f t="shared" si="79"/>
        <v>44</v>
      </c>
      <c r="G1068" s="16">
        <v>45233</v>
      </c>
      <c r="H1068" s="8"/>
      <c r="I1068" s="35"/>
      <c r="J1068" s="35"/>
      <c r="K1068" s="6"/>
      <c r="L1068" s="8"/>
      <c r="M1068" s="8"/>
      <c r="N1068" s="35"/>
      <c r="O1068" s="35"/>
      <c r="P1068" s="35"/>
      <c r="Q1068" s="35"/>
      <c r="R1068" s="8">
        <f t="shared" ref="R1068:R1073" si="85">N1032-N1068</f>
        <v>0</v>
      </c>
      <c r="S1068" s="8">
        <f t="shared" si="83"/>
        <v>0</v>
      </c>
      <c r="T1068" s="7"/>
      <c r="U1068" s="7"/>
      <c r="V1068" s="8">
        <f>COUNTIFS(Maturation!$E$3:$E$280, Density!G1068, Maturation!$B$3:$B$280, Density!C1068, Maturation!$C$3:$C$280, Density!D1068, Maturation!$D$3:$D$280, "male")</f>
        <v>0</v>
      </c>
      <c r="W1068" s="8">
        <f>COUNTIFS(Maturation!$E$3:$E$280, Density!G1068, Maturation!$B$3:$B$280, Density!C1068, Maturation!$C$3:$C$280, Density!D1068, Maturation!$D$3:$D$280, "female")</f>
        <v>0</v>
      </c>
      <c r="X1068" s="8">
        <f t="shared" si="78"/>
        <v>0</v>
      </c>
      <c r="Y1068" s="8">
        <f t="shared" si="84"/>
        <v>7</v>
      </c>
      <c r="Z1068" s="35">
        <f>(Y1068/$R$564)*100</f>
        <v>100</v>
      </c>
    </row>
    <row r="1069" spans="3:26" ht="15" customHeight="1" x14ac:dyDescent="0.25">
      <c r="C1069" s="15" t="s">
        <v>24</v>
      </c>
      <c r="D1069" s="5">
        <v>3</v>
      </c>
      <c r="E1069" s="49">
        <v>30</v>
      </c>
      <c r="F1069" s="49">
        <f t="shared" si="79"/>
        <v>44</v>
      </c>
      <c r="G1069" s="16">
        <v>45233</v>
      </c>
      <c r="H1069" s="8"/>
      <c r="I1069" s="35"/>
      <c r="J1069" s="35"/>
      <c r="K1069" s="6"/>
      <c r="L1069" s="8"/>
      <c r="M1069" s="8"/>
      <c r="N1069" s="35"/>
      <c r="O1069" s="35"/>
      <c r="P1069" s="35"/>
      <c r="Q1069" s="35"/>
      <c r="R1069" s="8">
        <f t="shared" si="85"/>
        <v>0</v>
      </c>
      <c r="S1069" s="8">
        <f t="shared" si="83"/>
        <v>0</v>
      </c>
      <c r="T1069" s="7"/>
      <c r="U1069" s="7"/>
      <c r="V1069" s="8">
        <f>COUNTIFS(Maturation!$E$3:$E$280, Density!G1069, Maturation!$B$3:$B$280, Density!C1069, Maturation!$C$3:$C$280, Density!D1069, Maturation!$D$3:$D$280, "male")</f>
        <v>0</v>
      </c>
      <c r="W1069" s="8">
        <f>COUNTIFS(Maturation!$E$3:$E$280, Density!G1069, Maturation!$B$3:$B$280, Density!C1069, Maturation!$C$3:$C$280, Density!D1069, Maturation!$D$3:$D$280, "female")</f>
        <v>0</v>
      </c>
      <c r="X1069" s="8">
        <f t="shared" si="78"/>
        <v>0</v>
      </c>
      <c r="Y1069" s="8">
        <f t="shared" si="84"/>
        <v>5</v>
      </c>
      <c r="Z1069" s="35">
        <f>(Y1069/$R$565)*100</f>
        <v>100</v>
      </c>
    </row>
    <row r="1070" spans="3:26" ht="15" customHeight="1" x14ac:dyDescent="0.25">
      <c r="C1070" s="15" t="s">
        <v>24</v>
      </c>
      <c r="D1070" s="5">
        <v>4</v>
      </c>
      <c r="E1070" s="49">
        <v>30</v>
      </c>
      <c r="F1070" s="49">
        <f t="shared" si="79"/>
        <v>44</v>
      </c>
      <c r="G1070" s="16">
        <v>45233</v>
      </c>
      <c r="H1070" s="8"/>
      <c r="I1070" s="35"/>
      <c r="J1070" s="35"/>
      <c r="K1070" s="6"/>
      <c r="L1070" s="8"/>
      <c r="M1070" s="8"/>
      <c r="N1070" s="35"/>
      <c r="O1070" s="35"/>
      <c r="P1070" s="35"/>
      <c r="Q1070" s="35"/>
      <c r="R1070" s="8">
        <f t="shared" si="85"/>
        <v>0</v>
      </c>
      <c r="S1070" s="8">
        <f t="shared" si="83"/>
        <v>0</v>
      </c>
      <c r="T1070" s="7"/>
      <c r="U1070" s="7"/>
      <c r="V1070" s="8">
        <f>COUNTIFS(Maturation!$E$3:$E$280, Density!G1070, Maturation!$B$3:$B$280, Density!C1070, Maturation!$C$3:$C$280, Density!D1070, Maturation!$D$3:$D$280, "male")</f>
        <v>0</v>
      </c>
      <c r="W1070" s="8">
        <f>COUNTIFS(Maturation!$E$3:$E$280, Density!G1070, Maturation!$B$3:$B$280, Density!C1070, Maturation!$C$3:$C$280, Density!D1070, Maturation!$D$3:$D$280, "female")</f>
        <v>0</v>
      </c>
      <c r="X1070" s="8">
        <f t="shared" si="78"/>
        <v>0</v>
      </c>
      <c r="Y1070" s="8">
        <f t="shared" si="84"/>
        <v>4</v>
      </c>
      <c r="Z1070" s="35">
        <f>(Y1070/$R$566)*100</f>
        <v>100</v>
      </c>
    </row>
    <row r="1071" spans="3:26" ht="15" customHeight="1" x14ac:dyDescent="0.25">
      <c r="C1071" s="15" t="s">
        <v>24</v>
      </c>
      <c r="D1071" s="5">
        <v>5</v>
      </c>
      <c r="E1071" s="49">
        <v>30</v>
      </c>
      <c r="F1071" s="49">
        <f t="shared" si="79"/>
        <v>44</v>
      </c>
      <c r="G1071" s="16">
        <v>45233</v>
      </c>
      <c r="H1071" s="8"/>
      <c r="I1071" s="35"/>
      <c r="J1071" s="35"/>
      <c r="K1071" s="6"/>
      <c r="L1071" s="8"/>
      <c r="M1071" s="8"/>
      <c r="N1071" s="35"/>
      <c r="O1071" s="35"/>
      <c r="P1071" s="35"/>
      <c r="Q1071" s="35"/>
      <c r="R1071" s="8">
        <f t="shared" si="85"/>
        <v>0</v>
      </c>
      <c r="S1071" s="8">
        <f t="shared" si="83"/>
        <v>0</v>
      </c>
      <c r="T1071" s="7"/>
      <c r="U1071" s="7"/>
      <c r="V1071" s="8">
        <f>COUNTIFS(Maturation!$E$3:$E$280, Density!G1071, Maturation!$B$3:$B$280, Density!C1071, Maturation!$C$3:$C$280, Density!D1071, Maturation!$D$3:$D$280, "male")</f>
        <v>0</v>
      </c>
      <c r="W1071" s="8">
        <f>COUNTIFS(Maturation!$E$3:$E$280, Density!G1071, Maturation!$B$3:$B$280, Density!C1071, Maturation!$C$3:$C$280, Density!D1071, Maturation!$D$3:$D$280, "female")</f>
        <v>0</v>
      </c>
      <c r="X1071" s="8">
        <f t="shared" si="78"/>
        <v>0</v>
      </c>
      <c r="Y1071" s="8">
        <f t="shared" si="84"/>
        <v>4</v>
      </c>
      <c r="Z1071" s="35">
        <f>(Y1071/$R$567)*100</f>
        <v>100</v>
      </c>
    </row>
    <row r="1072" spans="3:26" ht="15" customHeight="1" x14ac:dyDescent="0.25">
      <c r="C1072" s="15" t="s">
        <v>24</v>
      </c>
      <c r="D1072" s="5">
        <v>6</v>
      </c>
      <c r="E1072" s="49">
        <v>30</v>
      </c>
      <c r="F1072" s="49">
        <f t="shared" si="79"/>
        <v>44</v>
      </c>
      <c r="G1072" s="16">
        <v>45233</v>
      </c>
      <c r="H1072" s="8"/>
      <c r="I1072" s="35"/>
      <c r="J1072" s="35"/>
      <c r="K1072" s="6"/>
      <c r="L1072" s="8"/>
      <c r="M1072" s="8"/>
      <c r="N1072" s="35"/>
      <c r="O1072" s="35"/>
      <c r="P1072" s="35"/>
      <c r="Q1072" s="35"/>
      <c r="R1072" s="8">
        <f t="shared" si="85"/>
        <v>0</v>
      </c>
      <c r="S1072" s="8">
        <f t="shared" si="83"/>
        <v>0</v>
      </c>
      <c r="T1072" s="7"/>
      <c r="U1072" s="7"/>
      <c r="V1072" s="8">
        <f>COUNTIFS(Maturation!$E$3:$E$280, Density!G1072, Maturation!$B$3:$B$280, Density!C1072, Maturation!$C$3:$C$280, Density!D1072, Maturation!$D$3:$D$280, "male")</f>
        <v>0</v>
      </c>
      <c r="W1072" s="8">
        <f>COUNTIFS(Maturation!$E$3:$E$280, Density!G1072, Maturation!$B$3:$B$280, Density!C1072, Maturation!$C$3:$C$280, Density!D1072, Maturation!$D$3:$D$280, "female")</f>
        <v>0</v>
      </c>
      <c r="X1072" s="8">
        <f t="shared" si="78"/>
        <v>0</v>
      </c>
      <c r="Y1072" s="8">
        <f t="shared" si="84"/>
        <v>5</v>
      </c>
      <c r="Z1072" s="35">
        <f>(Y1072/$R$568)*100</f>
        <v>100</v>
      </c>
    </row>
    <row r="1073" spans="3:26" ht="15" customHeight="1" x14ac:dyDescent="0.25">
      <c r="C1073" s="15" t="s">
        <v>24</v>
      </c>
      <c r="D1073" s="5">
        <v>7</v>
      </c>
      <c r="E1073" s="49">
        <v>30</v>
      </c>
      <c r="F1073" s="49">
        <f t="shared" si="79"/>
        <v>44</v>
      </c>
      <c r="G1073" s="16">
        <v>45233</v>
      </c>
      <c r="H1073" s="8"/>
      <c r="I1073" s="35"/>
      <c r="J1073" s="35"/>
      <c r="K1073" s="6"/>
      <c r="L1073" s="8"/>
      <c r="M1073" s="8"/>
      <c r="N1073" s="35"/>
      <c r="O1073" s="35"/>
      <c r="P1073" s="35"/>
      <c r="Q1073" s="35"/>
      <c r="R1073" s="8">
        <f t="shared" si="85"/>
        <v>0</v>
      </c>
      <c r="S1073" s="8">
        <f t="shared" si="83"/>
        <v>0</v>
      </c>
      <c r="T1073" s="7"/>
      <c r="U1073" s="7"/>
      <c r="V1073" s="8">
        <f>COUNTIFS(Maturation!$E$3:$E$280, Density!G1073, Maturation!$B$3:$B$280, Density!C1073, Maturation!$C$3:$C$280, Density!D1073, Maturation!$D$3:$D$280, "male")</f>
        <v>0</v>
      </c>
      <c r="W1073" s="8">
        <f>COUNTIFS(Maturation!$E$3:$E$280, Density!G1073, Maturation!$B$3:$B$280, Density!C1073, Maturation!$C$3:$C$280, Density!D1073, Maturation!$D$3:$D$280, "female")</f>
        <v>0</v>
      </c>
      <c r="X1073" s="8">
        <f t="shared" si="78"/>
        <v>0</v>
      </c>
      <c r="Y1073" s="8">
        <f t="shared" si="84"/>
        <v>7</v>
      </c>
      <c r="Z1073" s="35">
        <f>(Y1073/$R$569)*100</f>
        <v>87.5</v>
      </c>
    </row>
    <row r="1074" spans="3:26" ht="15" customHeight="1" x14ac:dyDescent="0.25">
      <c r="C1074" s="15" t="s">
        <v>24</v>
      </c>
      <c r="D1074" s="5">
        <v>8</v>
      </c>
      <c r="E1074" s="49">
        <v>30</v>
      </c>
      <c r="F1074" s="49">
        <f t="shared" si="79"/>
        <v>44</v>
      </c>
      <c r="G1074" s="16">
        <v>45233</v>
      </c>
      <c r="H1074" s="8"/>
      <c r="I1074" s="35"/>
      <c r="J1074" s="35"/>
      <c r="K1074" s="6"/>
      <c r="L1074" s="8"/>
      <c r="M1074" s="8"/>
      <c r="N1074" s="35"/>
      <c r="O1074" s="35"/>
      <c r="P1074" s="35"/>
      <c r="Q1074" s="35"/>
      <c r="R1074" s="8">
        <v>0</v>
      </c>
      <c r="S1074" s="8">
        <f t="shared" si="83"/>
        <v>0</v>
      </c>
      <c r="T1074" s="7"/>
      <c r="U1074" s="7"/>
      <c r="V1074" s="8">
        <f>COUNTIFS(Maturation!$E$3:$E$280, Density!G1074, Maturation!$B$3:$B$280, Density!C1074, Maturation!$C$3:$C$280, Density!D1074, Maturation!$D$3:$D$280, "male")</f>
        <v>0</v>
      </c>
      <c r="W1074" s="8">
        <f>COUNTIFS(Maturation!$E$3:$E$280, Density!G1074, Maturation!$B$3:$B$280, Density!C1074, Maturation!$C$3:$C$280, Density!D1074, Maturation!$D$3:$D$280, "female")</f>
        <v>0</v>
      </c>
      <c r="X1074" s="8">
        <f t="shared" si="78"/>
        <v>0</v>
      </c>
      <c r="Y1074" s="8">
        <f t="shared" si="84"/>
        <v>6</v>
      </c>
      <c r="Z1074" s="35">
        <f>(Y1074/$R$570)*100</f>
        <v>100</v>
      </c>
    </row>
    <row r="1075" spans="3:26" ht="15" customHeight="1" x14ac:dyDescent="0.25">
      <c r="C1075" s="15" t="s">
        <v>24</v>
      </c>
      <c r="D1075" s="5">
        <v>9</v>
      </c>
      <c r="E1075" s="49">
        <v>30</v>
      </c>
      <c r="F1075" s="49">
        <f t="shared" si="79"/>
        <v>44</v>
      </c>
      <c r="G1075" s="16">
        <v>45233</v>
      </c>
      <c r="H1075" s="8"/>
      <c r="I1075" s="35"/>
      <c r="J1075" s="35"/>
      <c r="K1075" s="6"/>
      <c r="L1075" s="8"/>
      <c r="M1075" s="8"/>
      <c r="N1075" s="35"/>
      <c r="O1075" s="35"/>
      <c r="P1075" s="35"/>
      <c r="Q1075" s="35"/>
      <c r="R1075" s="8">
        <f t="shared" ref="R1075:R1078" si="86">N1039-N1075</f>
        <v>0</v>
      </c>
      <c r="S1075" s="8">
        <f t="shared" si="83"/>
        <v>0</v>
      </c>
      <c r="T1075" s="7"/>
      <c r="U1075" s="7"/>
      <c r="V1075" s="8">
        <f>COUNTIFS(Maturation!$E$3:$E$280, Density!G1075, Maturation!$B$3:$B$280, Density!C1075, Maturation!$C$3:$C$280, Density!D1075, Maturation!$D$3:$D$280, "male")</f>
        <v>0</v>
      </c>
      <c r="W1075" s="8">
        <f>COUNTIFS(Maturation!$E$3:$E$280, Density!G1075, Maturation!$B$3:$B$280, Density!C1075, Maturation!$C$3:$C$280, Density!D1075, Maturation!$D$3:$D$280, "female")</f>
        <v>0</v>
      </c>
      <c r="X1075" s="8">
        <f t="shared" si="78"/>
        <v>0</v>
      </c>
      <c r="Y1075" s="8">
        <f t="shared" si="84"/>
        <v>6</v>
      </c>
      <c r="Z1075" s="35">
        <f>(Y1075/$R$571)*100</f>
        <v>100</v>
      </c>
    </row>
    <row r="1076" spans="3:26" ht="15" customHeight="1" x14ac:dyDescent="0.25">
      <c r="C1076" s="15" t="s">
        <v>24</v>
      </c>
      <c r="D1076" s="5">
        <v>10</v>
      </c>
      <c r="E1076" s="49">
        <v>30</v>
      </c>
      <c r="F1076" s="49">
        <f t="shared" si="79"/>
        <v>44</v>
      </c>
      <c r="G1076" s="16">
        <v>45233</v>
      </c>
      <c r="H1076" s="8"/>
      <c r="I1076" s="35"/>
      <c r="J1076" s="35"/>
      <c r="K1076" s="6"/>
      <c r="L1076" s="8"/>
      <c r="M1076" s="8"/>
      <c r="N1076" s="35"/>
      <c r="O1076" s="35"/>
      <c r="P1076" s="35"/>
      <c r="Q1076" s="35"/>
      <c r="R1076" s="8">
        <f t="shared" si="86"/>
        <v>0</v>
      </c>
      <c r="S1076" s="8">
        <f t="shared" si="83"/>
        <v>0</v>
      </c>
      <c r="T1076" s="7"/>
      <c r="U1076" s="7"/>
      <c r="V1076" s="8">
        <f>COUNTIFS(Maturation!$E$3:$E$280, Density!G1076, Maturation!$B$3:$B$280, Density!C1076, Maturation!$C$3:$C$280, Density!D1076, Maturation!$D$3:$D$280, "male")</f>
        <v>0</v>
      </c>
      <c r="W1076" s="8">
        <f>COUNTIFS(Maturation!$E$3:$E$280, Density!G1076, Maturation!$B$3:$B$280, Density!C1076, Maturation!$C$3:$C$280, Density!D1076, Maturation!$D$3:$D$280, "female")</f>
        <v>0</v>
      </c>
      <c r="X1076" s="8">
        <f t="shared" si="78"/>
        <v>0</v>
      </c>
      <c r="Y1076" s="8">
        <f t="shared" si="84"/>
        <v>6</v>
      </c>
      <c r="Z1076" s="35">
        <f>(Y1076/$R$572)*100</f>
        <v>85.714285714285708</v>
      </c>
    </row>
    <row r="1077" spans="3:26" ht="15" customHeight="1" x14ac:dyDescent="0.25">
      <c r="C1077" s="15" t="s">
        <v>25</v>
      </c>
      <c r="D1077" s="5">
        <v>1</v>
      </c>
      <c r="E1077" s="49">
        <v>30</v>
      </c>
      <c r="F1077" s="49">
        <f t="shared" si="79"/>
        <v>44</v>
      </c>
      <c r="G1077" s="16">
        <v>45233</v>
      </c>
      <c r="H1077" s="8"/>
      <c r="I1077" s="35"/>
      <c r="J1077" s="35"/>
      <c r="K1077" s="6"/>
      <c r="L1077" s="6"/>
      <c r="M1077" s="8"/>
      <c r="N1077" s="35"/>
      <c r="O1077" s="35"/>
      <c r="P1077" s="35"/>
      <c r="Q1077" s="35"/>
      <c r="R1077" s="8">
        <f t="shared" si="86"/>
        <v>0</v>
      </c>
      <c r="S1077" s="8">
        <f t="shared" si="83"/>
        <v>0</v>
      </c>
      <c r="T1077" s="7"/>
      <c r="U1077" s="7"/>
      <c r="V1077" s="8">
        <f>COUNTIFS(Maturation!$E$3:$E$280, Density!G1077, Maturation!$B$3:$B$280, Density!C1077, Maturation!$C$3:$C$280, Density!D1077, Maturation!$D$3:$D$280, "male")</f>
        <v>0</v>
      </c>
      <c r="W1077" s="8">
        <f>COUNTIFS(Maturation!$E$3:$E$280, Density!G1077, Maturation!$B$3:$B$280, Density!C1077, Maturation!$C$3:$C$280, Density!D1077, Maturation!$D$3:$D$280, "female")</f>
        <v>0</v>
      </c>
      <c r="X1077" s="8">
        <f t="shared" si="78"/>
        <v>0</v>
      </c>
      <c r="Y1077" s="8">
        <f t="shared" si="84"/>
        <v>8</v>
      </c>
      <c r="Z1077" s="35">
        <f>(Y1077/$R$573)*100</f>
        <v>100</v>
      </c>
    </row>
    <row r="1078" spans="3:26" ht="15" customHeight="1" x14ac:dyDescent="0.25">
      <c r="C1078" s="15" t="s">
        <v>25</v>
      </c>
      <c r="D1078" s="5">
        <v>2</v>
      </c>
      <c r="E1078" s="49">
        <v>30</v>
      </c>
      <c r="F1078" s="49">
        <f t="shared" si="79"/>
        <v>44</v>
      </c>
      <c r="G1078" s="16">
        <v>45233</v>
      </c>
      <c r="H1078" s="8"/>
      <c r="I1078" s="35"/>
      <c r="J1078" s="35"/>
      <c r="K1078" s="6"/>
      <c r="L1078" s="8"/>
      <c r="M1078" s="8"/>
      <c r="N1078" s="35"/>
      <c r="O1078" s="35"/>
      <c r="P1078" s="35"/>
      <c r="Q1078" s="35"/>
      <c r="R1078" s="8">
        <f t="shared" si="86"/>
        <v>0</v>
      </c>
      <c r="S1078" s="8">
        <f t="shared" si="83"/>
        <v>0</v>
      </c>
      <c r="T1078" s="7"/>
      <c r="U1078" s="7"/>
      <c r="V1078" s="8">
        <f>COUNTIFS(Maturation!$E$3:$E$280, Density!G1078, Maturation!$B$3:$B$280, Density!C1078, Maturation!$C$3:$C$280, Density!D1078, Maturation!$D$3:$D$280, "male")</f>
        <v>0</v>
      </c>
      <c r="W1078" s="8">
        <f>COUNTIFS(Maturation!$E$3:$E$280, Density!G1078, Maturation!$B$3:$B$280, Density!C1078, Maturation!$C$3:$C$280, Density!D1078, Maturation!$D$3:$D$280, "female")</f>
        <v>0</v>
      </c>
      <c r="X1078" s="8">
        <f t="shared" si="78"/>
        <v>0</v>
      </c>
      <c r="Y1078" s="8">
        <f t="shared" si="84"/>
        <v>8</v>
      </c>
      <c r="Z1078" s="35">
        <f>(Y1078/$R$574)*100</f>
        <v>80</v>
      </c>
    </row>
    <row r="1079" spans="3:26" ht="15" customHeight="1" x14ac:dyDescent="0.25">
      <c r="C1079" s="15" t="s">
        <v>25</v>
      </c>
      <c r="D1079" s="5">
        <v>3</v>
      </c>
      <c r="E1079" s="49">
        <v>30</v>
      </c>
      <c r="F1079" s="49">
        <f t="shared" si="79"/>
        <v>44</v>
      </c>
      <c r="G1079" s="16">
        <v>45233</v>
      </c>
      <c r="H1079" s="8"/>
      <c r="I1079" s="35"/>
      <c r="J1079" s="35"/>
      <c r="K1079" s="6"/>
      <c r="L1079" s="8"/>
      <c r="M1079" s="8"/>
      <c r="N1079" s="35"/>
      <c r="O1079" s="35"/>
      <c r="P1079" s="35"/>
      <c r="Q1079" s="35"/>
      <c r="R1079" s="8">
        <v>1</v>
      </c>
      <c r="S1079" s="8">
        <f t="shared" si="83"/>
        <v>0</v>
      </c>
      <c r="T1079" s="7"/>
      <c r="U1079" s="7"/>
      <c r="V1079" s="8">
        <f>COUNTIFS(Maturation!$E$3:$E$280, Density!G1079, Maturation!$B$3:$B$280, Density!C1079, Maturation!$C$3:$C$280, Density!D1079, Maturation!$D$3:$D$280, "male")</f>
        <v>0</v>
      </c>
      <c r="W1079" s="8">
        <f>COUNTIFS(Maturation!$E$3:$E$280, Density!G1079, Maturation!$B$3:$B$280, Density!C1079, Maturation!$C$3:$C$280, Density!D1079, Maturation!$D$3:$D$280, "female")</f>
        <v>0</v>
      </c>
      <c r="X1079" s="8">
        <f t="shared" si="78"/>
        <v>0</v>
      </c>
      <c r="Y1079" s="8">
        <f t="shared" si="84"/>
        <v>8</v>
      </c>
      <c r="Z1079" s="35">
        <f>(Y1079/$R$575)*100</f>
        <v>88.888888888888886</v>
      </c>
    </row>
    <row r="1080" spans="3:26" ht="15" customHeight="1" x14ac:dyDescent="0.25">
      <c r="C1080" s="15" t="s">
        <v>25</v>
      </c>
      <c r="D1080" s="5">
        <v>4</v>
      </c>
      <c r="E1080" s="49">
        <v>30</v>
      </c>
      <c r="F1080" s="49">
        <f t="shared" si="79"/>
        <v>44</v>
      </c>
      <c r="G1080" s="16">
        <v>45233</v>
      </c>
      <c r="H1080" s="8"/>
      <c r="I1080" s="35"/>
      <c r="J1080" s="35"/>
      <c r="K1080" s="6"/>
      <c r="L1080" s="8"/>
      <c r="M1080" s="8"/>
      <c r="N1080" s="35"/>
      <c r="O1080" s="35"/>
      <c r="P1080" s="35"/>
      <c r="Q1080" s="35"/>
      <c r="R1080" s="8">
        <f t="shared" ref="R1080:R1082" si="87">N1044-N1080</f>
        <v>0</v>
      </c>
      <c r="S1080" s="8">
        <f t="shared" si="83"/>
        <v>0</v>
      </c>
      <c r="T1080" s="7"/>
      <c r="U1080" s="7"/>
      <c r="V1080" s="8">
        <f>COUNTIFS(Maturation!$E$3:$E$280, Density!G1080, Maturation!$B$3:$B$280, Density!C1080, Maturation!$C$3:$C$280, Density!D1080, Maturation!$D$3:$D$280, "male")</f>
        <v>0</v>
      </c>
      <c r="W1080" s="8">
        <f>COUNTIFS(Maturation!$E$3:$E$280, Density!G1080, Maturation!$B$3:$B$280, Density!C1080, Maturation!$C$3:$C$280, Density!D1080, Maturation!$D$3:$D$280, "female")</f>
        <v>0</v>
      </c>
      <c r="X1080" s="8">
        <f t="shared" si="78"/>
        <v>0</v>
      </c>
      <c r="Y1080" s="8">
        <f t="shared" si="84"/>
        <v>7</v>
      </c>
      <c r="Z1080" s="35">
        <f>(Y1080/$R$576)*100</f>
        <v>77.777777777777786</v>
      </c>
    </row>
    <row r="1081" spans="3:26" ht="15" customHeight="1" x14ac:dyDescent="0.25">
      <c r="C1081" s="15" t="s">
        <v>25</v>
      </c>
      <c r="D1081" s="5">
        <v>5</v>
      </c>
      <c r="E1081" s="49">
        <v>30</v>
      </c>
      <c r="F1081" s="49">
        <f t="shared" si="79"/>
        <v>44</v>
      </c>
      <c r="G1081" s="16">
        <v>45233</v>
      </c>
      <c r="H1081" s="8"/>
      <c r="I1081" s="35"/>
      <c r="J1081" s="35"/>
      <c r="K1081" s="6"/>
      <c r="L1081" s="8"/>
      <c r="M1081" s="8"/>
      <c r="N1081" s="35"/>
      <c r="O1081" s="35"/>
      <c r="P1081" s="35"/>
      <c r="Q1081" s="35"/>
      <c r="R1081" s="8">
        <f t="shared" si="87"/>
        <v>0</v>
      </c>
      <c r="S1081" s="8">
        <f t="shared" si="83"/>
        <v>0</v>
      </c>
      <c r="T1081" s="7"/>
      <c r="U1081" s="7"/>
      <c r="V1081" s="8">
        <f>COUNTIFS(Maturation!$E$3:$E$280, Density!G1081, Maturation!$B$3:$B$280, Density!C1081, Maturation!$C$3:$C$280, Density!D1081, Maturation!$D$3:$D$280, "male")</f>
        <v>0</v>
      </c>
      <c r="W1081" s="8">
        <f>COUNTIFS(Maturation!$E$3:$E$280, Density!G1081, Maturation!$B$3:$B$280, Density!C1081, Maturation!$C$3:$C$280, Density!D1081, Maturation!$D$3:$D$280, "female")</f>
        <v>0</v>
      </c>
      <c r="X1081" s="8">
        <f t="shared" si="78"/>
        <v>0</v>
      </c>
      <c r="Y1081" s="8">
        <f t="shared" si="84"/>
        <v>7</v>
      </c>
      <c r="Z1081" s="35">
        <f>(Y1081/$R$577)*100</f>
        <v>77.777777777777786</v>
      </c>
    </row>
    <row r="1082" spans="3:26" ht="15" customHeight="1" x14ac:dyDescent="0.25">
      <c r="C1082" s="15" t="s">
        <v>26</v>
      </c>
      <c r="D1082" s="5">
        <v>1</v>
      </c>
      <c r="E1082" s="49">
        <v>30</v>
      </c>
      <c r="F1082" s="49">
        <f t="shared" si="79"/>
        <v>44</v>
      </c>
      <c r="G1082" s="16">
        <v>45233</v>
      </c>
      <c r="H1082" s="8"/>
      <c r="I1082" s="35"/>
      <c r="J1082" s="35"/>
      <c r="K1082" s="6"/>
      <c r="L1082" s="8"/>
      <c r="M1082" s="8"/>
      <c r="N1082" s="35"/>
      <c r="O1082" s="35"/>
      <c r="P1082" s="35"/>
      <c r="Q1082" s="35"/>
      <c r="R1082" s="8">
        <f t="shared" si="87"/>
        <v>0</v>
      </c>
      <c r="S1082" s="8">
        <f t="shared" si="83"/>
        <v>0</v>
      </c>
      <c r="T1082" s="7"/>
      <c r="U1082" s="7"/>
      <c r="V1082" s="8">
        <f>COUNTIFS(Maturation!$E$3:$E$280, Density!G1082, Maturation!$B$3:$B$280, Density!C1082, Maturation!$C$3:$C$280, Density!D1082, Maturation!$D$3:$D$280, "male")</f>
        <v>0</v>
      </c>
      <c r="W1082" s="8">
        <f>COUNTIFS(Maturation!$E$3:$E$280, Density!G1082, Maturation!$B$3:$B$280, Density!C1082, Maturation!$C$3:$C$280, Density!D1082, Maturation!$D$3:$D$280, "female")</f>
        <v>0</v>
      </c>
      <c r="X1082" s="8">
        <f t="shared" si="78"/>
        <v>0</v>
      </c>
      <c r="Y1082" s="8">
        <f t="shared" si="84"/>
        <v>15</v>
      </c>
      <c r="Z1082" s="35">
        <f>(Y1082/$R$578)*100</f>
        <v>88.235294117647058</v>
      </c>
    </row>
    <row r="1083" spans="3:26" ht="15" customHeight="1" x14ac:dyDescent="0.25">
      <c r="C1083" s="15" t="s">
        <v>26</v>
      </c>
      <c r="D1083" s="5">
        <v>2</v>
      </c>
      <c r="E1083" s="49">
        <v>30</v>
      </c>
      <c r="F1083" s="49">
        <f t="shared" si="79"/>
        <v>44</v>
      </c>
      <c r="G1083" s="16">
        <v>45233</v>
      </c>
      <c r="H1083" s="8"/>
      <c r="I1083" s="35"/>
      <c r="J1083" s="35"/>
      <c r="K1083" s="6"/>
      <c r="L1083" s="8"/>
      <c r="M1083" s="8"/>
      <c r="N1083" s="35"/>
      <c r="O1083" s="35"/>
      <c r="P1083" s="35"/>
      <c r="Q1083" s="35"/>
      <c r="R1083" s="8">
        <v>0</v>
      </c>
      <c r="S1083" s="8">
        <f t="shared" si="83"/>
        <v>0</v>
      </c>
      <c r="T1083" s="7"/>
      <c r="U1083" s="7"/>
      <c r="V1083" s="8">
        <f>COUNTIFS(Maturation!$E$3:$E$280, Density!G1083, Maturation!$B$3:$B$280, Density!C1083, Maturation!$C$3:$C$280, Density!D1083, Maturation!$D$3:$D$280, "male")</f>
        <v>0</v>
      </c>
      <c r="W1083" s="8">
        <f>COUNTIFS(Maturation!$E$3:$E$280, Density!G1083, Maturation!$B$3:$B$280, Density!C1083, Maturation!$C$3:$C$280, Density!D1083, Maturation!$D$3:$D$280, "female")</f>
        <v>0</v>
      </c>
      <c r="X1083" s="8">
        <f t="shared" si="78"/>
        <v>0</v>
      </c>
      <c r="Y1083" s="8">
        <f t="shared" si="84"/>
        <v>11</v>
      </c>
      <c r="Z1083" s="35">
        <f>(Y1083/$R$579)*100</f>
        <v>68.75</v>
      </c>
    </row>
    <row r="1084" spans="3:26" ht="15" customHeight="1" x14ac:dyDescent="0.25">
      <c r="C1084" s="17" t="s">
        <v>26</v>
      </c>
      <c r="D1084" s="9">
        <v>3</v>
      </c>
      <c r="E1084" s="50">
        <v>30</v>
      </c>
      <c r="F1084" s="50">
        <f t="shared" si="79"/>
        <v>44</v>
      </c>
      <c r="G1084" s="18">
        <v>45233</v>
      </c>
      <c r="H1084" s="10"/>
      <c r="I1084" s="36"/>
      <c r="J1084" s="36"/>
      <c r="K1084" s="11"/>
      <c r="L1084" s="10"/>
      <c r="M1084" s="10"/>
      <c r="N1084" s="36"/>
      <c r="O1084" s="36"/>
      <c r="P1084" s="36"/>
      <c r="Q1084" s="36"/>
      <c r="R1084" s="10">
        <v>0</v>
      </c>
      <c r="S1084" s="10">
        <f t="shared" si="83"/>
        <v>0</v>
      </c>
      <c r="T1084" s="12"/>
      <c r="U1084" s="12"/>
      <c r="V1084" s="10">
        <f>COUNTIFS(Maturation!$E$3:$E$280, Density!G1084, Maturation!$B$3:$B$280, Density!C1084, Maturation!$C$3:$C$280, Density!D1084, Maturation!$D$3:$D$280, "male")</f>
        <v>0</v>
      </c>
      <c r="W1084" s="10">
        <f>COUNTIFS(Maturation!$E$3:$E$280, Density!G1084, Maturation!$B$3:$B$280, Density!C1084, Maturation!$C$3:$C$280, Density!D1084, Maturation!$D$3:$D$280, "female")</f>
        <v>0</v>
      </c>
      <c r="X1084" s="10">
        <f t="shared" si="78"/>
        <v>0</v>
      </c>
      <c r="Y1084" s="10">
        <f t="shared" si="84"/>
        <v>12</v>
      </c>
      <c r="Z1084" s="36">
        <f>(Y1084/$R$580)*100</f>
        <v>85.714285714285708</v>
      </c>
    </row>
    <row r="1085" spans="3:26" ht="15" customHeight="1" x14ac:dyDescent="0.25">
      <c r="C1085" s="19" t="s">
        <v>17</v>
      </c>
      <c r="D1085" s="20">
        <v>1</v>
      </c>
      <c r="E1085" s="48">
        <v>31</v>
      </c>
      <c r="F1085" s="48">
        <f t="shared" si="79"/>
        <v>45</v>
      </c>
      <c r="G1085" s="22">
        <v>45234</v>
      </c>
      <c r="H1085" s="21"/>
      <c r="I1085" s="32"/>
      <c r="J1085" s="32"/>
      <c r="K1085" s="21"/>
      <c r="L1085" s="21"/>
      <c r="M1085" s="21"/>
      <c r="N1085" s="32"/>
      <c r="O1085" s="32"/>
      <c r="P1085" s="32"/>
      <c r="Q1085" s="32"/>
      <c r="R1085" s="21">
        <v>0</v>
      </c>
      <c r="S1085" s="21">
        <f t="shared" si="83"/>
        <v>0</v>
      </c>
      <c r="T1085" s="29"/>
      <c r="U1085" s="29"/>
      <c r="V1085" s="30">
        <f>COUNTIFS(Maturation!$E$3:$E$280, Density!G1085, Maturation!$B$3:$B$280, Density!C1085, Maturation!$C$3:$C$280, Density!D1085, Maturation!$D$3:$D$280, "male")</f>
        <v>0</v>
      </c>
      <c r="W1085" s="30">
        <f>COUNTIFS(Maturation!$E$3:$E$280, Density!G1085, Maturation!$B$3:$B$280, Density!C1085, Maturation!$C$3:$C$280, Density!D1085, Maturation!$D$3:$D$280, "female")</f>
        <v>0</v>
      </c>
      <c r="X1085" s="30">
        <f t="shared" si="78"/>
        <v>0</v>
      </c>
      <c r="Y1085" s="30">
        <f t="shared" si="84"/>
        <v>6</v>
      </c>
      <c r="Z1085" s="33">
        <f>(Y1085/$R$545)*100</f>
        <v>100</v>
      </c>
    </row>
    <row r="1086" spans="3:26" ht="15" customHeight="1" x14ac:dyDescent="0.25">
      <c r="C1086" s="19" t="s">
        <v>17</v>
      </c>
      <c r="D1086" s="20">
        <v>2</v>
      </c>
      <c r="E1086" s="48">
        <v>31</v>
      </c>
      <c r="F1086" s="48">
        <f t="shared" si="79"/>
        <v>45</v>
      </c>
      <c r="G1086" s="22">
        <v>45234</v>
      </c>
      <c r="H1086" s="21"/>
      <c r="I1086" s="32"/>
      <c r="J1086" s="32"/>
      <c r="K1086" s="21"/>
      <c r="L1086" s="21"/>
      <c r="M1086" s="21"/>
      <c r="N1086" s="32"/>
      <c r="O1086" s="32"/>
      <c r="P1086" s="32"/>
      <c r="Q1086" s="32"/>
      <c r="R1086" s="21">
        <v>1</v>
      </c>
      <c r="S1086" s="21">
        <f t="shared" si="83"/>
        <v>0</v>
      </c>
      <c r="T1086" s="29"/>
      <c r="U1086" s="29"/>
      <c r="V1086" s="30">
        <f>COUNTIFS(Maturation!$E$3:$E$280, Density!G1086, Maturation!$B$3:$B$280, Density!C1086, Maturation!$C$3:$C$280, Density!D1086, Maturation!$D$3:$D$280, "male")</f>
        <v>0</v>
      </c>
      <c r="W1086" s="30">
        <f>COUNTIFS(Maturation!$E$3:$E$280, Density!G1086, Maturation!$B$3:$B$280, Density!C1086, Maturation!$C$3:$C$280, Density!D1086, Maturation!$D$3:$D$280, "female")</f>
        <v>0</v>
      </c>
      <c r="X1086" s="30">
        <f t="shared" ref="X1086:X1149" si="88">SUM(V1086:W1086)</f>
        <v>0</v>
      </c>
      <c r="Y1086" s="30">
        <f t="shared" si="84"/>
        <v>4</v>
      </c>
      <c r="Z1086" s="33">
        <f>(Y1086/$R$546)*100</f>
        <v>80</v>
      </c>
    </row>
    <row r="1087" spans="3:26" ht="15" customHeight="1" x14ac:dyDescent="0.25">
      <c r="C1087" s="19" t="s">
        <v>17</v>
      </c>
      <c r="D1087" s="20">
        <v>3</v>
      </c>
      <c r="E1087" s="48">
        <v>31</v>
      </c>
      <c r="F1087" s="48">
        <f t="shared" si="79"/>
        <v>45</v>
      </c>
      <c r="G1087" s="22">
        <v>45234</v>
      </c>
      <c r="H1087" s="21"/>
      <c r="I1087" s="32"/>
      <c r="J1087" s="32"/>
      <c r="K1087" s="21"/>
      <c r="L1087" s="21"/>
      <c r="M1087" s="21"/>
      <c r="N1087" s="32"/>
      <c r="O1087" s="32"/>
      <c r="P1087" s="32"/>
      <c r="Q1087" s="32"/>
      <c r="R1087" s="21">
        <v>0</v>
      </c>
      <c r="S1087" s="21">
        <f t="shared" si="83"/>
        <v>0</v>
      </c>
      <c r="T1087" s="29"/>
      <c r="U1087" s="29"/>
      <c r="V1087" s="30">
        <f>COUNTIFS(Maturation!$E$3:$E$280, Density!G1087, Maturation!$B$3:$B$280, Density!C1087, Maturation!$C$3:$C$280, Density!D1087, Maturation!$D$3:$D$280, "male")</f>
        <v>0</v>
      </c>
      <c r="W1087" s="30">
        <f>COUNTIFS(Maturation!$E$3:$E$280, Density!G1087, Maturation!$B$3:$B$280, Density!C1087, Maturation!$C$3:$C$280, Density!D1087, Maturation!$D$3:$D$280, "female")</f>
        <v>0</v>
      </c>
      <c r="X1087" s="30">
        <f t="shared" si="88"/>
        <v>0</v>
      </c>
      <c r="Y1087" s="30">
        <f t="shared" si="84"/>
        <v>4</v>
      </c>
      <c r="Z1087" s="33">
        <f>(Y1087/$R$547)*100</f>
        <v>100</v>
      </c>
    </row>
    <row r="1088" spans="3:26" ht="15" customHeight="1" x14ac:dyDescent="0.25">
      <c r="C1088" s="19" t="s">
        <v>17</v>
      </c>
      <c r="D1088" s="20">
        <v>4</v>
      </c>
      <c r="E1088" s="48">
        <v>31</v>
      </c>
      <c r="F1088" s="48">
        <f t="shared" si="79"/>
        <v>45</v>
      </c>
      <c r="G1088" s="22">
        <v>45234</v>
      </c>
      <c r="H1088" s="21"/>
      <c r="I1088" s="32"/>
      <c r="J1088" s="32"/>
      <c r="K1088" s="21"/>
      <c r="L1088" s="21"/>
      <c r="M1088" s="21"/>
      <c r="N1088" s="32"/>
      <c r="O1088" s="32"/>
      <c r="P1088" s="32"/>
      <c r="Q1088" s="32"/>
      <c r="R1088" s="21">
        <v>0</v>
      </c>
      <c r="S1088" s="21">
        <f t="shared" si="83"/>
        <v>0</v>
      </c>
      <c r="T1088" s="29"/>
      <c r="U1088" s="29"/>
      <c r="V1088" s="30">
        <f>COUNTIFS(Maturation!$E$3:$E$280, Density!G1088, Maturation!$B$3:$B$280, Density!C1088, Maturation!$C$3:$C$280, Density!D1088, Maturation!$D$3:$D$280, "male")</f>
        <v>0</v>
      </c>
      <c r="W1088" s="30">
        <f>COUNTIFS(Maturation!$E$3:$E$280, Density!G1088, Maturation!$B$3:$B$280, Density!C1088, Maturation!$C$3:$C$280, Density!D1088, Maturation!$D$3:$D$280, "female")</f>
        <v>0</v>
      </c>
      <c r="X1088" s="30">
        <f t="shared" si="88"/>
        <v>0</v>
      </c>
      <c r="Y1088" s="30">
        <f t="shared" si="84"/>
        <v>3</v>
      </c>
      <c r="Z1088" s="33">
        <f>(Y1088/$R$548)*100</f>
        <v>75</v>
      </c>
    </row>
    <row r="1089" spans="3:26" ht="15" customHeight="1" x14ac:dyDescent="0.25">
      <c r="C1089" s="19" t="s">
        <v>17</v>
      </c>
      <c r="D1089" s="20">
        <v>5</v>
      </c>
      <c r="E1089" s="48">
        <v>31</v>
      </c>
      <c r="F1089" s="48">
        <f t="shared" si="79"/>
        <v>45</v>
      </c>
      <c r="G1089" s="22">
        <v>45234</v>
      </c>
      <c r="H1089" s="21"/>
      <c r="I1089" s="32"/>
      <c r="J1089" s="32"/>
      <c r="K1089" s="21"/>
      <c r="L1089" s="21"/>
      <c r="M1089" s="21"/>
      <c r="N1089" s="32"/>
      <c r="O1089" s="32"/>
      <c r="P1089" s="32"/>
      <c r="Q1089" s="32"/>
      <c r="R1089" s="21">
        <v>0</v>
      </c>
      <c r="S1089" s="21">
        <f t="shared" si="83"/>
        <v>0</v>
      </c>
      <c r="T1089" s="29"/>
      <c r="U1089" s="29"/>
      <c r="V1089" s="30">
        <f>COUNTIFS(Maturation!$E$3:$E$280, Density!G1089, Maturation!$B$3:$B$280, Density!C1089, Maturation!$C$3:$C$280, Density!D1089, Maturation!$D$3:$D$280, "male")</f>
        <v>0</v>
      </c>
      <c r="W1089" s="30">
        <f>COUNTIFS(Maturation!$E$3:$E$280, Density!G1089, Maturation!$B$3:$B$280, Density!C1089, Maturation!$C$3:$C$280, Density!D1089, Maturation!$D$3:$D$280, "female")</f>
        <v>0</v>
      </c>
      <c r="X1089" s="30">
        <f t="shared" si="88"/>
        <v>0</v>
      </c>
      <c r="Y1089" s="30">
        <f t="shared" si="84"/>
        <v>5</v>
      </c>
      <c r="Z1089" s="33">
        <f>(Y1089/$R$549)*100</f>
        <v>100</v>
      </c>
    </row>
    <row r="1090" spans="3:26" ht="15" customHeight="1" x14ac:dyDescent="0.25">
      <c r="C1090" s="19" t="s">
        <v>17</v>
      </c>
      <c r="D1090" s="20">
        <v>6</v>
      </c>
      <c r="E1090" s="48">
        <v>31</v>
      </c>
      <c r="F1090" s="48">
        <f t="shared" si="79"/>
        <v>45</v>
      </c>
      <c r="G1090" s="22">
        <v>45234</v>
      </c>
      <c r="H1090" s="21"/>
      <c r="I1090" s="32"/>
      <c r="J1090" s="32"/>
      <c r="K1090" s="21"/>
      <c r="L1090" s="21"/>
      <c r="M1090" s="21"/>
      <c r="N1090" s="32"/>
      <c r="O1090" s="32"/>
      <c r="P1090" s="32"/>
      <c r="Q1090" s="32"/>
      <c r="R1090" s="21">
        <v>0</v>
      </c>
      <c r="S1090" s="21">
        <f t="shared" si="83"/>
        <v>0</v>
      </c>
      <c r="T1090" s="29"/>
      <c r="U1090" s="29"/>
      <c r="V1090" s="30">
        <f>COUNTIFS(Maturation!$E$3:$E$280, Density!G1090, Maturation!$B$3:$B$280, Density!C1090, Maturation!$C$3:$C$280, Density!D1090, Maturation!$D$3:$D$280, "male")</f>
        <v>0</v>
      </c>
      <c r="W1090" s="30">
        <f>COUNTIFS(Maturation!$E$3:$E$280, Density!G1090, Maturation!$B$3:$B$280, Density!C1090, Maturation!$C$3:$C$280, Density!D1090, Maturation!$D$3:$D$280, "female")</f>
        <v>0</v>
      </c>
      <c r="X1090" s="30">
        <f t="shared" si="88"/>
        <v>0</v>
      </c>
      <c r="Y1090" s="30">
        <f t="shared" si="84"/>
        <v>7</v>
      </c>
      <c r="Z1090" s="33">
        <f>(Y1090/$R$550)*100</f>
        <v>100</v>
      </c>
    </row>
    <row r="1091" spans="3:26" ht="15" customHeight="1" x14ac:dyDescent="0.25">
      <c r="C1091" s="19" t="s">
        <v>17</v>
      </c>
      <c r="D1091" s="20">
        <v>7</v>
      </c>
      <c r="E1091" s="48">
        <v>31</v>
      </c>
      <c r="F1091" s="48">
        <f t="shared" si="79"/>
        <v>45</v>
      </c>
      <c r="G1091" s="22">
        <v>45234</v>
      </c>
      <c r="H1091" s="21"/>
      <c r="I1091" s="32"/>
      <c r="J1091" s="32"/>
      <c r="K1091" s="21"/>
      <c r="L1091" s="21"/>
      <c r="M1091" s="21"/>
      <c r="N1091" s="32"/>
      <c r="O1091" s="32"/>
      <c r="P1091" s="32"/>
      <c r="Q1091" s="32"/>
      <c r="R1091" s="21">
        <v>0</v>
      </c>
      <c r="S1091" s="21">
        <f t="shared" si="83"/>
        <v>0</v>
      </c>
      <c r="T1091" s="29"/>
      <c r="U1091" s="29"/>
      <c r="V1091" s="30">
        <f>COUNTIFS(Maturation!$E$3:$E$280, Density!G1091, Maturation!$B$3:$B$280, Density!C1091, Maturation!$C$3:$C$280, Density!D1091, Maturation!$D$3:$D$280, "male")</f>
        <v>0</v>
      </c>
      <c r="W1091" s="30">
        <f>COUNTIFS(Maturation!$E$3:$E$280, Density!G1091, Maturation!$B$3:$B$280, Density!C1091, Maturation!$C$3:$C$280, Density!D1091, Maturation!$D$3:$D$280, "female")</f>
        <v>0</v>
      </c>
      <c r="X1091" s="30">
        <f t="shared" si="88"/>
        <v>0</v>
      </c>
      <c r="Y1091" s="30">
        <f t="shared" si="84"/>
        <v>6</v>
      </c>
      <c r="Z1091" s="33">
        <f>(Y1091/$R$551)*100</f>
        <v>100</v>
      </c>
    </row>
    <row r="1092" spans="3:26" ht="15" customHeight="1" x14ac:dyDescent="0.25">
      <c r="C1092" s="19" t="s">
        <v>17</v>
      </c>
      <c r="D1092" s="20">
        <v>8</v>
      </c>
      <c r="E1092" s="48">
        <v>31</v>
      </c>
      <c r="F1092" s="48">
        <f t="shared" si="79"/>
        <v>45</v>
      </c>
      <c r="G1092" s="22">
        <v>45234</v>
      </c>
      <c r="H1092" s="21"/>
      <c r="I1092" s="33"/>
      <c r="J1092" s="33"/>
      <c r="K1092" s="21"/>
      <c r="L1092" s="21"/>
      <c r="M1092" s="21"/>
      <c r="N1092" s="32"/>
      <c r="O1092" s="32"/>
      <c r="P1092" s="32"/>
      <c r="Q1092" s="32"/>
      <c r="R1092" s="21">
        <v>0</v>
      </c>
      <c r="S1092" s="21">
        <f t="shared" si="83"/>
        <v>0</v>
      </c>
      <c r="T1092" s="29"/>
      <c r="U1092" s="29"/>
      <c r="V1092" s="30">
        <f>COUNTIFS(Maturation!$E$3:$E$280, Density!G1092, Maturation!$B$3:$B$280, Density!C1092, Maturation!$C$3:$C$280, Density!D1092, Maturation!$D$3:$D$280, "male")</f>
        <v>0</v>
      </c>
      <c r="W1092" s="30">
        <f>COUNTIFS(Maturation!$E$3:$E$280, Density!G1092, Maturation!$B$3:$B$280, Density!C1092, Maturation!$C$3:$C$280, Density!D1092, Maturation!$D$3:$D$280, "female")</f>
        <v>0</v>
      </c>
      <c r="X1092" s="30">
        <f t="shared" si="88"/>
        <v>0</v>
      </c>
      <c r="Y1092" s="30">
        <f t="shared" si="84"/>
        <v>5</v>
      </c>
      <c r="Z1092" s="33">
        <f>(Y1092/$R$552)*100</f>
        <v>100</v>
      </c>
    </row>
    <row r="1093" spans="3:26" ht="15" customHeight="1" x14ac:dyDescent="0.25">
      <c r="C1093" s="19" t="s">
        <v>17</v>
      </c>
      <c r="D1093" s="20">
        <v>9</v>
      </c>
      <c r="E1093" s="48">
        <v>31</v>
      </c>
      <c r="F1093" s="48">
        <f t="shared" si="79"/>
        <v>45</v>
      </c>
      <c r="G1093" s="22">
        <v>45234</v>
      </c>
      <c r="H1093" s="21"/>
      <c r="I1093" s="33"/>
      <c r="J1093" s="33"/>
      <c r="K1093" s="21"/>
      <c r="L1093" s="21"/>
      <c r="M1093" s="21"/>
      <c r="N1093" s="32"/>
      <c r="O1093" s="32"/>
      <c r="P1093" s="32"/>
      <c r="Q1093" s="32"/>
      <c r="R1093" s="21">
        <v>0</v>
      </c>
      <c r="S1093" s="21">
        <f t="shared" si="83"/>
        <v>0</v>
      </c>
      <c r="T1093" s="29"/>
      <c r="U1093" s="29"/>
      <c r="V1093" s="30">
        <f>COUNTIFS(Maturation!$E$3:$E$280, Density!G1093, Maturation!$B$3:$B$280, Density!C1093, Maturation!$C$3:$C$280, Density!D1093, Maturation!$D$3:$D$280, "male")</f>
        <v>0</v>
      </c>
      <c r="W1093" s="30">
        <f>COUNTIFS(Maturation!$E$3:$E$280, Density!G1093, Maturation!$B$3:$B$280, Density!C1093, Maturation!$C$3:$C$280, Density!D1093, Maturation!$D$3:$D$280, "female")</f>
        <v>0</v>
      </c>
      <c r="X1093" s="30">
        <f t="shared" si="88"/>
        <v>0</v>
      </c>
      <c r="Y1093" s="30">
        <f t="shared" si="84"/>
        <v>7</v>
      </c>
      <c r="Z1093" s="33">
        <f>(Y1093/$R$553)*100</f>
        <v>100</v>
      </c>
    </row>
    <row r="1094" spans="3:26" ht="15" customHeight="1" x14ac:dyDescent="0.25">
      <c r="C1094" s="19" t="s">
        <v>17</v>
      </c>
      <c r="D1094" s="20">
        <v>10</v>
      </c>
      <c r="E1094" s="48">
        <v>31</v>
      </c>
      <c r="F1094" s="48">
        <f t="shared" ref="F1094:F1157" si="89">E1094+14</f>
        <v>45</v>
      </c>
      <c r="G1094" s="22">
        <v>45234</v>
      </c>
      <c r="H1094" s="21"/>
      <c r="I1094" s="33"/>
      <c r="J1094" s="33"/>
      <c r="K1094" s="21"/>
      <c r="L1094" s="21"/>
      <c r="M1094" s="21"/>
      <c r="N1094" s="32"/>
      <c r="O1094" s="32"/>
      <c r="P1094" s="32"/>
      <c r="Q1094" s="32"/>
      <c r="R1094" s="21">
        <v>0</v>
      </c>
      <c r="S1094" s="21">
        <f t="shared" si="83"/>
        <v>0</v>
      </c>
      <c r="T1094" s="29"/>
      <c r="U1094" s="29"/>
      <c r="V1094" s="30">
        <f>COUNTIFS(Maturation!$E$3:$E$280, Density!G1094, Maturation!$B$3:$B$280, Density!C1094, Maturation!$C$3:$C$280, Density!D1094, Maturation!$D$3:$D$280, "male")</f>
        <v>0</v>
      </c>
      <c r="W1094" s="30">
        <f>COUNTIFS(Maturation!$E$3:$E$280, Density!G1094, Maturation!$B$3:$B$280, Density!C1094, Maturation!$C$3:$C$280, Density!D1094, Maturation!$D$3:$D$280, "female")</f>
        <v>0</v>
      </c>
      <c r="X1094" s="30">
        <f t="shared" si="88"/>
        <v>0</v>
      </c>
      <c r="Y1094" s="30">
        <f t="shared" si="84"/>
        <v>6</v>
      </c>
      <c r="Z1094" s="33">
        <f>(Y1094/$R$554)*100</f>
        <v>100</v>
      </c>
    </row>
    <row r="1095" spans="3:26" ht="15" customHeight="1" x14ac:dyDescent="0.25">
      <c r="C1095" s="19" t="s">
        <v>18</v>
      </c>
      <c r="D1095" s="20">
        <v>1</v>
      </c>
      <c r="E1095" s="48">
        <v>31</v>
      </c>
      <c r="F1095" s="48">
        <f t="shared" si="89"/>
        <v>45</v>
      </c>
      <c r="G1095" s="22">
        <v>45234</v>
      </c>
      <c r="H1095" s="21"/>
      <c r="I1095" s="33"/>
      <c r="J1095" s="33"/>
      <c r="K1095" s="21"/>
      <c r="L1095" s="21"/>
      <c r="M1095" s="21"/>
      <c r="N1095" s="32"/>
      <c r="O1095" s="32"/>
      <c r="P1095" s="32"/>
      <c r="Q1095" s="32"/>
      <c r="R1095" s="21">
        <v>0</v>
      </c>
      <c r="S1095" s="21">
        <f t="shared" si="83"/>
        <v>0</v>
      </c>
      <c r="T1095" s="29"/>
      <c r="U1095" s="29"/>
      <c r="V1095" s="30">
        <f>COUNTIFS(Maturation!$E$3:$E$280, Density!G1095, Maturation!$B$3:$B$280, Density!C1095, Maturation!$C$3:$C$280, Density!D1095, Maturation!$D$3:$D$280, "male")</f>
        <v>0</v>
      </c>
      <c r="W1095" s="30">
        <f>COUNTIFS(Maturation!$E$3:$E$280, Density!G1095, Maturation!$B$3:$B$280, Density!C1095, Maturation!$C$3:$C$280, Density!D1095, Maturation!$D$3:$D$280, "female")</f>
        <v>0</v>
      </c>
      <c r="X1095" s="30">
        <f t="shared" si="88"/>
        <v>0</v>
      </c>
      <c r="Y1095" s="30">
        <f t="shared" si="84"/>
        <v>8</v>
      </c>
      <c r="Z1095" s="33">
        <f>(Y1095/$R$555)*100</f>
        <v>100</v>
      </c>
    </row>
    <row r="1096" spans="3:26" ht="15" customHeight="1" x14ac:dyDescent="0.25">
      <c r="C1096" s="19" t="s">
        <v>18</v>
      </c>
      <c r="D1096" s="20">
        <v>2</v>
      </c>
      <c r="E1096" s="48">
        <v>31</v>
      </c>
      <c r="F1096" s="48">
        <f t="shared" si="89"/>
        <v>45</v>
      </c>
      <c r="G1096" s="22">
        <v>45234</v>
      </c>
      <c r="H1096" s="21"/>
      <c r="I1096" s="33"/>
      <c r="J1096" s="33"/>
      <c r="K1096" s="21"/>
      <c r="L1096" s="21"/>
      <c r="M1096" s="21"/>
      <c r="N1096" s="32"/>
      <c r="O1096" s="32"/>
      <c r="P1096" s="32"/>
      <c r="Q1096" s="32"/>
      <c r="R1096" s="21">
        <v>0</v>
      </c>
      <c r="S1096" s="21">
        <f t="shared" si="83"/>
        <v>0</v>
      </c>
      <c r="T1096" s="29"/>
      <c r="U1096" s="29"/>
      <c r="V1096" s="30">
        <f>COUNTIFS(Maturation!$E$3:$E$280, Density!G1096, Maturation!$B$3:$B$280, Density!C1096, Maturation!$C$3:$C$280, Density!D1096, Maturation!$D$3:$D$280, "male")</f>
        <v>0</v>
      </c>
      <c r="W1096" s="30">
        <f>COUNTIFS(Maturation!$E$3:$E$280, Density!G1096, Maturation!$B$3:$B$280, Density!C1096, Maturation!$C$3:$C$280, Density!D1096, Maturation!$D$3:$D$280, "female")</f>
        <v>0</v>
      </c>
      <c r="X1096" s="30">
        <f t="shared" si="88"/>
        <v>0</v>
      </c>
      <c r="Y1096" s="30">
        <f t="shared" si="84"/>
        <v>7</v>
      </c>
      <c r="Z1096" s="33">
        <f>(Y1096/$R$556)*100</f>
        <v>87.5</v>
      </c>
    </row>
    <row r="1097" spans="3:26" ht="15" customHeight="1" x14ac:dyDescent="0.25">
      <c r="C1097" s="19" t="s">
        <v>18</v>
      </c>
      <c r="D1097" s="20">
        <v>3</v>
      </c>
      <c r="E1097" s="48">
        <v>31</v>
      </c>
      <c r="F1097" s="48">
        <f t="shared" si="89"/>
        <v>45</v>
      </c>
      <c r="G1097" s="22">
        <v>45234</v>
      </c>
      <c r="H1097" s="30"/>
      <c r="I1097" s="33"/>
      <c r="J1097" s="33"/>
      <c r="K1097" s="21"/>
      <c r="L1097" s="30"/>
      <c r="M1097" s="30"/>
      <c r="N1097" s="33"/>
      <c r="O1097" s="33"/>
      <c r="P1097" s="33"/>
      <c r="Q1097" s="33"/>
      <c r="R1097" s="30">
        <v>0</v>
      </c>
      <c r="S1097" s="30">
        <f t="shared" si="83"/>
        <v>0</v>
      </c>
      <c r="T1097" s="29"/>
      <c r="U1097" s="29"/>
      <c r="V1097" s="30">
        <f>COUNTIFS(Maturation!$E$3:$E$280, Density!G1097, Maturation!$B$3:$B$280, Density!C1097, Maturation!$C$3:$C$280, Density!D1097, Maturation!$D$3:$D$280, "male")</f>
        <v>0</v>
      </c>
      <c r="W1097" s="30">
        <f>COUNTIFS(Maturation!$E$3:$E$280, Density!G1097, Maturation!$B$3:$B$280, Density!C1097, Maturation!$C$3:$C$280, Density!D1097, Maturation!$D$3:$D$280, "female")</f>
        <v>0</v>
      </c>
      <c r="X1097" s="30">
        <f t="shared" si="88"/>
        <v>0</v>
      </c>
      <c r="Y1097" s="30">
        <f t="shared" si="84"/>
        <v>11</v>
      </c>
      <c r="Z1097" s="33">
        <f>(Y1097/$R$557)*100</f>
        <v>91.666666666666657</v>
      </c>
    </row>
    <row r="1098" spans="3:26" ht="15" customHeight="1" x14ac:dyDescent="0.25">
      <c r="C1098" s="19" t="s">
        <v>18</v>
      </c>
      <c r="D1098" s="20">
        <v>4</v>
      </c>
      <c r="E1098" s="48">
        <v>31</v>
      </c>
      <c r="F1098" s="48">
        <f t="shared" si="89"/>
        <v>45</v>
      </c>
      <c r="G1098" s="22">
        <v>45234</v>
      </c>
      <c r="H1098" s="30"/>
      <c r="I1098" s="33"/>
      <c r="J1098" s="33"/>
      <c r="K1098" s="21"/>
      <c r="L1098" s="30"/>
      <c r="M1098" s="30"/>
      <c r="N1098" s="33"/>
      <c r="O1098" s="33"/>
      <c r="P1098" s="33"/>
      <c r="Q1098" s="33"/>
      <c r="R1098" s="30">
        <v>0</v>
      </c>
      <c r="S1098" s="30">
        <f t="shared" si="83"/>
        <v>0</v>
      </c>
      <c r="T1098" s="29"/>
      <c r="U1098" s="29"/>
      <c r="V1098" s="30">
        <f>COUNTIFS(Maturation!$E$3:$E$280, Density!G1098, Maturation!$B$3:$B$280, Density!C1098, Maturation!$C$3:$C$280, Density!D1098, Maturation!$D$3:$D$280, "male")</f>
        <v>0</v>
      </c>
      <c r="W1098" s="30">
        <f>COUNTIFS(Maturation!$E$3:$E$280, Density!G1098, Maturation!$B$3:$B$280, Density!C1098, Maturation!$C$3:$C$280, Density!D1098, Maturation!$D$3:$D$280, "female")</f>
        <v>0</v>
      </c>
      <c r="X1098" s="30">
        <f t="shared" si="88"/>
        <v>0</v>
      </c>
      <c r="Y1098" s="30">
        <f t="shared" si="84"/>
        <v>10</v>
      </c>
      <c r="Z1098" s="33">
        <f>(Y1098/$R$558)*100</f>
        <v>90.909090909090907</v>
      </c>
    </row>
    <row r="1099" spans="3:26" ht="15" customHeight="1" x14ac:dyDescent="0.25">
      <c r="C1099" s="19" t="s">
        <v>18</v>
      </c>
      <c r="D1099" s="20">
        <v>5</v>
      </c>
      <c r="E1099" s="48">
        <v>31</v>
      </c>
      <c r="F1099" s="48">
        <f t="shared" si="89"/>
        <v>45</v>
      </c>
      <c r="G1099" s="22">
        <v>45234</v>
      </c>
      <c r="H1099" s="30"/>
      <c r="I1099" s="33"/>
      <c r="J1099" s="33"/>
      <c r="K1099" s="21"/>
      <c r="L1099" s="30"/>
      <c r="M1099" s="30"/>
      <c r="N1099" s="33"/>
      <c r="O1099" s="33"/>
      <c r="P1099" s="33"/>
      <c r="Q1099" s="33"/>
      <c r="R1099" s="30">
        <v>0</v>
      </c>
      <c r="S1099" s="30">
        <f t="shared" si="83"/>
        <v>0</v>
      </c>
      <c r="T1099" s="29"/>
      <c r="U1099" s="29"/>
      <c r="V1099" s="30">
        <f>COUNTIFS(Maturation!$E$3:$E$280, Density!G1099, Maturation!$B$3:$B$280, Density!C1099, Maturation!$C$3:$C$280, Density!D1099, Maturation!$D$3:$D$280, "male")</f>
        <v>0</v>
      </c>
      <c r="W1099" s="30">
        <f>COUNTIFS(Maturation!$E$3:$E$280, Density!G1099, Maturation!$B$3:$B$280, Density!C1099, Maturation!$C$3:$C$280, Density!D1099, Maturation!$D$3:$D$280, "female")</f>
        <v>0</v>
      </c>
      <c r="X1099" s="30">
        <f t="shared" si="88"/>
        <v>0</v>
      </c>
      <c r="Y1099" s="30">
        <f t="shared" si="84"/>
        <v>10</v>
      </c>
      <c r="Z1099" s="33">
        <f>(Y1099/$R$559)*100</f>
        <v>90.909090909090907</v>
      </c>
    </row>
    <row r="1100" spans="3:26" ht="15" customHeight="1" x14ac:dyDescent="0.25">
      <c r="C1100" s="19" t="s">
        <v>20</v>
      </c>
      <c r="D1100" s="20">
        <v>1</v>
      </c>
      <c r="E1100" s="48">
        <v>31</v>
      </c>
      <c r="F1100" s="48">
        <f t="shared" si="89"/>
        <v>45</v>
      </c>
      <c r="G1100" s="22">
        <v>45234</v>
      </c>
      <c r="H1100" s="30"/>
      <c r="I1100" s="33"/>
      <c r="J1100" s="33"/>
      <c r="K1100" s="21"/>
      <c r="L1100" s="30"/>
      <c r="M1100" s="30"/>
      <c r="N1100" s="33"/>
      <c r="O1100" s="33"/>
      <c r="P1100" s="33"/>
      <c r="Q1100" s="33"/>
      <c r="R1100" s="30">
        <v>0</v>
      </c>
      <c r="S1100" s="30">
        <f t="shared" si="83"/>
        <v>0</v>
      </c>
      <c r="T1100" s="29"/>
      <c r="U1100" s="29"/>
      <c r="V1100" s="30">
        <f>COUNTIFS(Maturation!$E$3:$E$280, Density!G1100, Maturation!$B$3:$B$280, Density!C1100, Maturation!$C$3:$C$280, Density!D1100, Maturation!$D$3:$D$280, "male")</f>
        <v>0</v>
      </c>
      <c r="W1100" s="30">
        <f>COUNTIFS(Maturation!$E$3:$E$280, Density!G1100, Maturation!$B$3:$B$280, Density!C1100, Maturation!$C$3:$C$280, Density!D1100, Maturation!$D$3:$D$280, "female")</f>
        <v>0</v>
      </c>
      <c r="X1100" s="30">
        <f t="shared" si="88"/>
        <v>0</v>
      </c>
      <c r="Y1100" s="30">
        <f t="shared" si="84"/>
        <v>10</v>
      </c>
      <c r="Z1100" s="33">
        <f>(Y1100/$R$560)*100</f>
        <v>90.909090909090907</v>
      </c>
    </row>
    <row r="1101" spans="3:26" ht="15" customHeight="1" x14ac:dyDescent="0.25">
      <c r="C1101" s="19" t="s">
        <v>20</v>
      </c>
      <c r="D1101" s="20">
        <v>2</v>
      </c>
      <c r="E1101" s="48">
        <v>31</v>
      </c>
      <c r="F1101" s="48">
        <f t="shared" si="89"/>
        <v>45</v>
      </c>
      <c r="G1101" s="22">
        <v>45234</v>
      </c>
      <c r="H1101" s="30"/>
      <c r="I1101" s="33"/>
      <c r="J1101" s="33"/>
      <c r="K1101" s="21"/>
      <c r="L1101" s="30"/>
      <c r="M1101" s="30"/>
      <c r="N1101" s="33"/>
      <c r="O1101" s="33"/>
      <c r="P1101" s="33"/>
      <c r="Q1101" s="33"/>
      <c r="R1101" s="30">
        <v>0</v>
      </c>
      <c r="S1101" s="30">
        <f t="shared" si="83"/>
        <v>0</v>
      </c>
      <c r="T1101" s="29"/>
      <c r="U1101" s="29"/>
      <c r="V1101" s="30">
        <f>COUNTIFS(Maturation!$E$3:$E$280, Density!G1101, Maturation!$B$3:$B$280, Density!C1101, Maturation!$C$3:$C$280, Density!D1101, Maturation!$D$3:$D$280, "male")</f>
        <v>0</v>
      </c>
      <c r="W1101" s="30">
        <f>COUNTIFS(Maturation!$E$3:$E$280, Density!G1101, Maturation!$B$3:$B$280, Density!C1101, Maturation!$C$3:$C$280, Density!D1101, Maturation!$D$3:$D$280, "female")</f>
        <v>0</v>
      </c>
      <c r="X1101" s="30">
        <f t="shared" si="88"/>
        <v>0</v>
      </c>
      <c r="Y1101" s="30">
        <f t="shared" si="84"/>
        <v>16</v>
      </c>
      <c r="Z1101" s="33">
        <f>(Y1101/$R$561)*100</f>
        <v>84.210526315789465</v>
      </c>
    </row>
    <row r="1102" spans="3:26" ht="15" customHeight="1" x14ac:dyDescent="0.25">
      <c r="C1102" s="19" t="s">
        <v>20</v>
      </c>
      <c r="D1102" s="20">
        <v>3</v>
      </c>
      <c r="E1102" s="48">
        <v>31</v>
      </c>
      <c r="F1102" s="48">
        <f t="shared" si="89"/>
        <v>45</v>
      </c>
      <c r="G1102" s="22">
        <v>45234</v>
      </c>
      <c r="H1102" s="30"/>
      <c r="I1102" s="33"/>
      <c r="J1102" s="33"/>
      <c r="K1102" s="21"/>
      <c r="L1102" s="30"/>
      <c r="M1102" s="30"/>
      <c r="N1102" s="33"/>
      <c r="O1102" s="33"/>
      <c r="P1102" s="33"/>
      <c r="Q1102" s="33"/>
      <c r="R1102" s="30">
        <v>0</v>
      </c>
      <c r="S1102" s="30">
        <f t="shared" si="83"/>
        <v>0</v>
      </c>
      <c r="T1102" s="29"/>
      <c r="U1102" s="29"/>
      <c r="V1102" s="30">
        <f>COUNTIFS(Maturation!$E$3:$E$280, Density!G1102, Maturation!$B$3:$B$280, Density!C1102, Maturation!$C$3:$C$280, Density!D1102, Maturation!$D$3:$D$280, "male")</f>
        <v>0</v>
      </c>
      <c r="W1102" s="30">
        <f>COUNTIFS(Maturation!$E$3:$E$280, Density!G1102, Maturation!$B$3:$B$280, Density!C1102, Maturation!$C$3:$C$280, Density!D1102, Maturation!$D$3:$D$280, "female")</f>
        <v>0</v>
      </c>
      <c r="X1102" s="30">
        <f t="shared" si="88"/>
        <v>0</v>
      </c>
      <c r="Y1102" s="30">
        <f t="shared" si="84"/>
        <v>12</v>
      </c>
      <c r="Z1102" s="33">
        <f>(Y1102/$R$562)*100</f>
        <v>85.714285714285708</v>
      </c>
    </row>
    <row r="1103" spans="3:26" ht="15" customHeight="1" x14ac:dyDescent="0.25">
      <c r="C1103" s="23" t="s">
        <v>24</v>
      </c>
      <c r="D1103" s="24">
        <v>1</v>
      </c>
      <c r="E1103" s="47">
        <v>31</v>
      </c>
      <c r="F1103" s="47">
        <f t="shared" si="89"/>
        <v>45</v>
      </c>
      <c r="G1103" s="26">
        <v>45234</v>
      </c>
      <c r="H1103" s="27"/>
      <c r="I1103" s="34"/>
      <c r="J1103" s="34"/>
      <c r="K1103" s="27"/>
      <c r="L1103" s="27"/>
      <c r="M1103" s="27"/>
      <c r="N1103" s="34"/>
      <c r="O1103" s="34"/>
      <c r="P1103" s="34"/>
      <c r="Q1103" s="34"/>
      <c r="R1103" s="27">
        <f>N1067-N1103</f>
        <v>0</v>
      </c>
      <c r="S1103" s="27">
        <f t="shared" si="83"/>
        <v>0</v>
      </c>
      <c r="T1103" s="28"/>
      <c r="U1103" s="28"/>
      <c r="V1103" s="27">
        <f>COUNTIFS(Maturation!$E$3:$E$280, Density!G1103, Maturation!$B$3:$B$280, Density!C1103, Maturation!$C$3:$C$280, Density!D1103, Maturation!$D$3:$D$280, "male")</f>
        <v>0</v>
      </c>
      <c r="W1103" s="27">
        <f>COUNTIFS(Maturation!$E$3:$E$280, Density!G1103, Maturation!$B$3:$B$280, Density!C1103, Maturation!$C$3:$C$280, Density!D1103, Maturation!$D$3:$D$280, "female")</f>
        <v>0</v>
      </c>
      <c r="X1103" s="27">
        <f t="shared" si="88"/>
        <v>0</v>
      </c>
      <c r="Y1103" s="27">
        <f t="shared" si="84"/>
        <v>5</v>
      </c>
      <c r="Z1103" s="34">
        <f>(Y1103/$R$563)*100</f>
        <v>83.333333333333343</v>
      </c>
    </row>
    <row r="1104" spans="3:26" ht="15" customHeight="1" x14ac:dyDescent="0.25">
      <c r="C1104" s="15" t="s">
        <v>24</v>
      </c>
      <c r="D1104" s="5">
        <v>2</v>
      </c>
      <c r="E1104" s="49">
        <v>31</v>
      </c>
      <c r="F1104" s="49">
        <f t="shared" si="89"/>
        <v>45</v>
      </c>
      <c r="G1104" s="16">
        <v>45234</v>
      </c>
      <c r="H1104" s="8"/>
      <c r="I1104" s="35"/>
      <c r="J1104" s="35"/>
      <c r="K1104" s="6"/>
      <c r="L1104" s="8"/>
      <c r="M1104" s="8"/>
      <c r="N1104" s="35"/>
      <c r="O1104" s="35"/>
      <c r="P1104" s="35"/>
      <c r="Q1104" s="35"/>
      <c r="R1104" s="8">
        <f t="shared" ref="R1104:R1109" si="90">N1068-N1104</f>
        <v>0</v>
      </c>
      <c r="S1104" s="8">
        <f t="shared" si="83"/>
        <v>0</v>
      </c>
      <c r="T1104" s="7"/>
      <c r="U1104" s="7"/>
      <c r="V1104" s="8">
        <f>COUNTIFS(Maturation!$E$3:$E$280, Density!G1104, Maturation!$B$3:$B$280, Density!C1104, Maturation!$C$3:$C$280, Density!D1104, Maturation!$D$3:$D$280, "male")</f>
        <v>0</v>
      </c>
      <c r="W1104" s="8">
        <f>COUNTIFS(Maturation!$E$3:$E$280, Density!G1104, Maturation!$B$3:$B$280, Density!C1104, Maturation!$C$3:$C$280, Density!D1104, Maturation!$D$3:$D$280, "female")</f>
        <v>0</v>
      </c>
      <c r="X1104" s="8">
        <f t="shared" si="88"/>
        <v>0</v>
      </c>
      <c r="Y1104" s="8">
        <f t="shared" si="84"/>
        <v>7</v>
      </c>
      <c r="Z1104" s="35">
        <f>(Y1104/$R$564)*100</f>
        <v>100</v>
      </c>
    </row>
    <row r="1105" spans="3:26" ht="15" customHeight="1" x14ac:dyDescent="0.25">
      <c r="C1105" s="15" t="s">
        <v>24</v>
      </c>
      <c r="D1105" s="5">
        <v>3</v>
      </c>
      <c r="E1105" s="49">
        <v>31</v>
      </c>
      <c r="F1105" s="49">
        <f t="shared" si="89"/>
        <v>45</v>
      </c>
      <c r="G1105" s="16">
        <v>45234</v>
      </c>
      <c r="H1105" s="8"/>
      <c r="I1105" s="35"/>
      <c r="J1105" s="35"/>
      <c r="K1105" s="6"/>
      <c r="L1105" s="8"/>
      <c r="M1105" s="8"/>
      <c r="N1105" s="35"/>
      <c r="O1105" s="35"/>
      <c r="P1105" s="35"/>
      <c r="Q1105" s="35"/>
      <c r="R1105" s="8">
        <f t="shared" si="90"/>
        <v>0</v>
      </c>
      <c r="S1105" s="8">
        <f t="shared" si="83"/>
        <v>0</v>
      </c>
      <c r="T1105" s="7"/>
      <c r="U1105" s="7"/>
      <c r="V1105" s="8">
        <f>COUNTIFS(Maturation!$E$3:$E$280, Density!G1105, Maturation!$B$3:$B$280, Density!C1105, Maturation!$C$3:$C$280, Density!D1105, Maturation!$D$3:$D$280, "male")</f>
        <v>0</v>
      </c>
      <c r="W1105" s="8">
        <f>COUNTIFS(Maturation!$E$3:$E$280, Density!G1105, Maturation!$B$3:$B$280, Density!C1105, Maturation!$C$3:$C$280, Density!D1105, Maturation!$D$3:$D$280, "female")</f>
        <v>0</v>
      </c>
      <c r="X1105" s="8">
        <f t="shared" si="88"/>
        <v>0</v>
      </c>
      <c r="Y1105" s="8">
        <f t="shared" si="84"/>
        <v>5</v>
      </c>
      <c r="Z1105" s="35">
        <f>(Y1105/$R$565)*100</f>
        <v>100</v>
      </c>
    </row>
    <row r="1106" spans="3:26" ht="15" customHeight="1" x14ac:dyDescent="0.25">
      <c r="C1106" s="15" t="s">
        <v>24</v>
      </c>
      <c r="D1106" s="5">
        <v>4</v>
      </c>
      <c r="E1106" s="49">
        <v>31</v>
      </c>
      <c r="F1106" s="49">
        <f t="shared" si="89"/>
        <v>45</v>
      </c>
      <c r="G1106" s="16">
        <v>45234</v>
      </c>
      <c r="H1106" s="8"/>
      <c r="I1106" s="35"/>
      <c r="J1106" s="35"/>
      <c r="K1106" s="6"/>
      <c r="L1106" s="8"/>
      <c r="M1106" s="8"/>
      <c r="N1106" s="35"/>
      <c r="O1106" s="35"/>
      <c r="P1106" s="35"/>
      <c r="Q1106" s="35"/>
      <c r="R1106" s="8">
        <f t="shared" si="90"/>
        <v>0</v>
      </c>
      <c r="S1106" s="8">
        <f t="shared" si="83"/>
        <v>0</v>
      </c>
      <c r="T1106" s="7"/>
      <c r="U1106" s="7"/>
      <c r="V1106" s="8">
        <f>COUNTIFS(Maturation!$E$3:$E$280, Density!G1106, Maturation!$B$3:$B$280, Density!C1106, Maturation!$C$3:$C$280, Density!D1106, Maturation!$D$3:$D$280, "male")</f>
        <v>0</v>
      </c>
      <c r="W1106" s="8">
        <f>COUNTIFS(Maturation!$E$3:$E$280, Density!G1106, Maturation!$B$3:$B$280, Density!C1106, Maturation!$C$3:$C$280, Density!D1106, Maturation!$D$3:$D$280, "female")</f>
        <v>0</v>
      </c>
      <c r="X1106" s="8">
        <f t="shared" si="88"/>
        <v>0</v>
      </c>
      <c r="Y1106" s="8">
        <f t="shared" si="84"/>
        <v>4</v>
      </c>
      <c r="Z1106" s="35">
        <f>(Y1106/$R$566)*100</f>
        <v>100</v>
      </c>
    </row>
    <row r="1107" spans="3:26" ht="15" customHeight="1" x14ac:dyDescent="0.25">
      <c r="C1107" s="15" t="s">
        <v>24</v>
      </c>
      <c r="D1107" s="5">
        <v>5</v>
      </c>
      <c r="E1107" s="49">
        <v>31</v>
      </c>
      <c r="F1107" s="49">
        <f t="shared" si="89"/>
        <v>45</v>
      </c>
      <c r="G1107" s="16">
        <v>45234</v>
      </c>
      <c r="H1107" s="8"/>
      <c r="I1107" s="35"/>
      <c r="J1107" s="35"/>
      <c r="K1107" s="6"/>
      <c r="L1107" s="8"/>
      <c r="M1107" s="8"/>
      <c r="N1107" s="35"/>
      <c r="O1107" s="35"/>
      <c r="P1107" s="35"/>
      <c r="Q1107" s="35"/>
      <c r="R1107" s="8">
        <f t="shared" si="90"/>
        <v>0</v>
      </c>
      <c r="S1107" s="8">
        <f t="shared" si="83"/>
        <v>0</v>
      </c>
      <c r="T1107" s="7"/>
      <c r="U1107" s="7"/>
      <c r="V1107" s="8">
        <f>COUNTIFS(Maturation!$E$3:$E$280, Density!G1107, Maturation!$B$3:$B$280, Density!C1107, Maturation!$C$3:$C$280, Density!D1107, Maturation!$D$3:$D$280, "male")</f>
        <v>0</v>
      </c>
      <c r="W1107" s="8">
        <f>COUNTIFS(Maturation!$E$3:$E$280, Density!G1107, Maturation!$B$3:$B$280, Density!C1107, Maturation!$C$3:$C$280, Density!D1107, Maturation!$D$3:$D$280, "female")</f>
        <v>0</v>
      </c>
      <c r="X1107" s="8">
        <f t="shared" si="88"/>
        <v>0</v>
      </c>
      <c r="Y1107" s="8">
        <f t="shared" si="84"/>
        <v>4</v>
      </c>
      <c r="Z1107" s="35">
        <f>(Y1107/$R$567)*100</f>
        <v>100</v>
      </c>
    </row>
    <row r="1108" spans="3:26" ht="15" customHeight="1" x14ac:dyDescent="0.25">
      <c r="C1108" s="15" t="s">
        <v>24</v>
      </c>
      <c r="D1108" s="5">
        <v>6</v>
      </c>
      <c r="E1108" s="49">
        <v>31</v>
      </c>
      <c r="F1108" s="49">
        <f t="shared" si="89"/>
        <v>45</v>
      </c>
      <c r="G1108" s="16">
        <v>45234</v>
      </c>
      <c r="H1108" s="8"/>
      <c r="I1108" s="35"/>
      <c r="J1108" s="35"/>
      <c r="K1108" s="6"/>
      <c r="L1108" s="8"/>
      <c r="M1108" s="8"/>
      <c r="N1108" s="35"/>
      <c r="O1108" s="35"/>
      <c r="P1108" s="35"/>
      <c r="Q1108" s="35"/>
      <c r="R1108" s="8">
        <f t="shared" si="90"/>
        <v>0</v>
      </c>
      <c r="S1108" s="8">
        <f t="shared" si="83"/>
        <v>0</v>
      </c>
      <c r="T1108" s="7"/>
      <c r="U1108" s="7"/>
      <c r="V1108" s="8">
        <f>COUNTIFS(Maturation!$E$3:$E$280, Density!G1108, Maturation!$B$3:$B$280, Density!C1108, Maturation!$C$3:$C$280, Density!D1108, Maturation!$D$3:$D$280, "male")</f>
        <v>0</v>
      </c>
      <c r="W1108" s="8">
        <f>COUNTIFS(Maturation!$E$3:$E$280, Density!G1108, Maturation!$B$3:$B$280, Density!C1108, Maturation!$C$3:$C$280, Density!D1108, Maturation!$D$3:$D$280, "female")</f>
        <v>0</v>
      </c>
      <c r="X1108" s="8">
        <f t="shared" si="88"/>
        <v>0</v>
      </c>
      <c r="Y1108" s="8">
        <f t="shared" si="84"/>
        <v>5</v>
      </c>
      <c r="Z1108" s="35">
        <f>(Y1108/$R$568)*100</f>
        <v>100</v>
      </c>
    </row>
    <row r="1109" spans="3:26" ht="15" customHeight="1" x14ac:dyDescent="0.25">
      <c r="C1109" s="15" t="s">
        <v>24</v>
      </c>
      <c r="D1109" s="5">
        <v>7</v>
      </c>
      <c r="E1109" s="49">
        <v>31</v>
      </c>
      <c r="F1109" s="49">
        <f t="shared" si="89"/>
        <v>45</v>
      </c>
      <c r="G1109" s="16">
        <v>45234</v>
      </c>
      <c r="H1109" s="8"/>
      <c r="I1109" s="35"/>
      <c r="J1109" s="35"/>
      <c r="K1109" s="6"/>
      <c r="L1109" s="8"/>
      <c r="M1109" s="8"/>
      <c r="N1109" s="35"/>
      <c r="O1109" s="35"/>
      <c r="P1109" s="35"/>
      <c r="Q1109" s="35"/>
      <c r="R1109" s="8">
        <f t="shared" si="90"/>
        <v>0</v>
      </c>
      <c r="S1109" s="8">
        <f t="shared" si="83"/>
        <v>0</v>
      </c>
      <c r="T1109" s="7"/>
      <c r="U1109" s="7"/>
      <c r="V1109" s="8">
        <f>COUNTIFS(Maturation!$E$3:$E$280, Density!G1109, Maturation!$B$3:$B$280, Density!C1109, Maturation!$C$3:$C$280, Density!D1109, Maturation!$D$3:$D$280, "male")</f>
        <v>0</v>
      </c>
      <c r="W1109" s="8">
        <f>COUNTIFS(Maturation!$E$3:$E$280, Density!G1109, Maturation!$B$3:$B$280, Density!C1109, Maturation!$C$3:$C$280, Density!D1109, Maturation!$D$3:$D$280, "female")</f>
        <v>0</v>
      </c>
      <c r="X1109" s="8">
        <f t="shared" si="88"/>
        <v>0</v>
      </c>
      <c r="Y1109" s="8">
        <f t="shared" si="84"/>
        <v>7</v>
      </c>
      <c r="Z1109" s="35">
        <f>(Y1109/$R$569)*100</f>
        <v>87.5</v>
      </c>
    </row>
    <row r="1110" spans="3:26" ht="15" customHeight="1" x14ac:dyDescent="0.25">
      <c r="C1110" s="15" t="s">
        <v>24</v>
      </c>
      <c r="D1110" s="5">
        <v>8</v>
      </c>
      <c r="E1110" s="49">
        <v>31</v>
      </c>
      <c r="F1110" s="49">
        <f t="shared" si="89"/>
        <v>45</v>
      </c>
      <c r="G1110" s="16">
        <v>45234</v>
      </c>
      <c r="H1110" s="8"/>
      <c r="I1110" s="35"/>
      <c r="J1110" s="35"/>
      <c r="K1110" s="6"/>
      <c r="L1110" s="8"/>
      <c r="M1110" s="8"/>
      <c r="N1110" s="35"/>
      <c r="O1110" s="35"/>
      <c r="P1110" s="35"/>
      <c r="Q1110" s="35"/>
      <c r="R1110" s="8">
        <v>0</v>
      </c>
      <c r="S1110" s="8">
        <f t="shared" si="83"/>
        <v>0</v>
      </c>
      <c r="T1110" s="7"/>
      <c r="U1110" s="7"/>
      <c r="V1110" s="8">
        <f>COUNTIFS(Maturation!$E$3:$E$280, Density!G1110, Maturation!$B$3:$B$280, Density!C1110, Maturation!$C$3:$C$280, Density!D1110, Maturation!$D$3:$D$280, "male")</f>
        <v>0</v>
      </c>
      <c r="W1110" s="8">
        <f>COUNTIFS(Maturation!$E$3:$E$280, Density!G1110, Maturation!$B$3:$B$280, Density!C1110, Maturation!$C$3:$C$280, Density!D1110, Maturation!$D$3:$D$280, "female")</f>
        <v>0</v>
      </c>
      <c r="X1110" s="8">
        <f t="shared" si="88"/>
        <v>0</v>
      </c>
      <c r="Y1110" s="8">
        <f t="shared" si="84"/>
        <v>6</v>
      </c>
      <c r="Z1110" s="35">
        <f>(Y1110/$R$570)*100</f>
        <v>100</v>
      </c>
    </row>
    <row r="1111" spans="3:26" ht="15" customHeight="1" x14ac:dyDescent="0.25">
      <c r="C1111" s="15" t="s">
        <v>24</v>
      </c>
      <c r="D1111" s="5">
        <v>9</v>
      </c>
      <c r="E1111" s="49">
        <v>31</v>
      </c>
      <c r="F1111" s="49">
        <f t="shared" si="89"/>
        <v>45</v>
      </c>
      <c r="G1111" s="16">
        <v>45234</v>
      </c>
      <c r="H1111" s="8"/>
      <c r="I1111" s="35"/>
      <c r="J1111" s="35"/>
      <c r="K1111" s="6"/>
      <c r="L1111" s="8"/>
      <c r="M1111" s="8"/>
      <c r="N1111" s="35"/>
      <c r="O1111" s="35"/>
      <c r="P1111" s="35"/>
      <c r="Q1111" s="35"/>
      <c r="R1111" s="8">
        <f t="shared" ref="R1111:R1114" si="91">N1075-N1111</f>
        <v>0</v>
      </c>
      <c r="S1111" s="8">
        <f t="shared" si="83"/>
        <v>0</v>
      </c>
      <c r="T1111" s="7"/>
      <c r="U1111" s="7"/>
      <c r="V1111" s="8">
        <f>COUNTIFS(Maturation!$E$3:$E$280, Density!G1111, Maturation!$B$3:$B$280, Density!C1111, Maturation!$C$3:$C$280, Density!D1111, Maturation!$D$3:$D$280, "male")</f>
        <v>0</v>
      </c>
      <c r="W1111" s="8">
        <f>COUNTIFS(Maturation!$E$3:$E$280, Density!G1111, Maturation!$B$3:$B$280, Density!C1111, Maturation!$C$3:$C$280, Density!D1111, Maturation!$D$3:$D$280, "female")</f>
        <v>0</v>
      </c>
      <c r="X1111" s="8">
        <f t="shared" si="88"/>
        <v>0</v>
      </c>
      <c r="Y1111" s="8">
        <f t="shared" si="84"/>
        <v>6</v>
      </c>
      <c r="Z1111" s="35">
        <f>(Y1111/$R$571)*100</f>
        <v>100</v>
      </c>
    </row>
    <row r="1112" spans="3:26" ht="15" customHeight="1" x14ac:dyDescent="0.25">
      <c r="C1112" s="15" t="s">
        <v>24</v>
      </c>
      <c r="D1112" s="5">
        <v>10</v>
      </c>
      <c r="E1112" s="49">
        <v>31</v>
      </c>
      <c r="F1112" s="49">
        <f t="shared" si="89"/>
        <v>45</v>
      </c>
      <c r="G1112" s="16">
        <v>45234</v>
      </c>
      <c r="H1112" s="8"/>
      <c r="I1112" s="35"/>
      <c r="J1112" s="35"/>
      <c r="K1112" s="6"/>
      <c r="L1112" s="8"/>
      <c r="M1112" s="8"/>
      <c r="N1112" s="35"/>
      <c r="O1112" s="35"/>
      <c r="P1112" s="35"/>
      <c r="Q1112" s="35"/>
      <c r="R1112" s="8">
        <f t="shared" si="91"/>
        <v>0</v>
      </c>
      <c r="S1112" s="8">
        <f t="shared" si="83"/>
        <v>0</v>
      </c>
      <c r="T1112" s="7"/>
      <c r="U1112" s="7"/>
      <c r="V1112" s="8">
        <f>COUNTIFS(Maturation!$E$3:$E$280, Density!G1112, Maturation!$B$3:$B$280, Density!C1112, Maturation!$C$3:$C$280, Density!D1112, Maturation!$D$3:$D$280, "male")</f>
        <v>0</v>
      </c>
      <c r="W1112" s="8">
        <f>COUNTIFS(Maturation!$E$3:$E$280, Density!G1112, Maturation!$B$3:$B$280, Density!C1112, Maturation!$C$3:$C$280, Density!D1112, Maturation!$D$3:$D$280, "female")</f>
        <v>0</v>
      </c>
      <c r="X1112" s="8">
        <f t="shared" si="88"/>
        <v>0</v>
      </c>
      <c r="Y1112" s="8">
        <f t="shared" si="84"/>
        <v>6</v>
      </c>
      <c r="Z1112" s="35">
        <f>(Y1112/$R$572)*100</f>
        <v>85.714285714285708</v>
      </c>
    </row>
    <row r="1113" spans="3:26" ht="15" customHeight="1" x14ac:dyDescent="0.25">
      <c r="C1113" s="15" t="s">
        <v>25</v>
      </c>
      <c r="D1113" s="5">
        <v>1</v>
      </c>
      <c r="E1113" s="49">
        <v>31</v>
      </c>
      <c r="F1113" s="49">
        <f t="shared" si="89"/>
        <v>45</v>
      </c>
      <c r="G1113" s="16">
        <v>45234</v>
      </c>
      <c r="H1113" s="8"/>
      <c r="I1113" s="35"/>
      <c r="J1113" s="35"/>
      <c r="K1113" s="6"/>
      <c r="L1113" s="6"/>
      <c r="M1113" s="8"/>
      <c r="N1113" s="35"/>
      <c r="O1113" s="35"/>
      <c r="P1113" s="35"/>
      <c r="Q1113" s="35"/>
      <c r="R1113" s="8">
        <f t="shared" si="91"/>
        <v>0</v>
      </c>
      <c r="S1113" s="8">
        <f t="shared" si="83"/>
        <v>0</v>
      </c>
      <c r="T1113" s="7"/>
      <c r="U1113" s="7"/>
      <c r="V1113" s="8">
        <f>COUNTIFS(Maturation!$E$3:$E$280, Density!G1113, Maturation!$B$3:$B$280, Density!C1113, Maturation!$C$3:$C$280, Density!D1113, Maturation!$D$3:$D$280, "male")</f>
        <v>0</v>
      </c>
      <c r="W1113" s="8">
        <f>COUNTIFS(Maturation!$E$3:$E$280, Density!G1113, Maturation!$B$3:$B$280, Density!C1113, Maturation!$C$3:$C$280, Density!D1113, Maturation!$D$3:$D$280, "female")</f>
        <v>0</v>
      </c>
      <c r="X1113" s="8">
        <f t="shared" si="88"/>
        <v>0</v>
      </c>
      <c r="Y1113" s="8">
        <f t="shared" si="84"/>
        <v>8</v>
      </c>
      <c r="Z1113" s="35">
        <f>(Y1113/$R$573)*100</f>
        <v>100</v>
      </c>
    </row>
    <row r="1114" spans="3:26" ht="15" customHeight="1" x14ac:dyDescent="0.25">
      <c r="C1114" s="15" t="s">
        <v>25</v>
      </c>
      <c r="D1114" s="5">
        <v>2</v>
      </c>
      <c r="E1114" s="49">
        <v>31</v>
      </c>
      <c r="F1114" s="49">
        <f t="shared" si="89"/>
        <v>45</v>
      </c>
      <c r="G1114" s="16">
        <v>45234</v>
      </c>
      <c r="H1114" s="8"/>
      <c r="I1114" s="35"/>
      <c r="J1114" s="35"/>
      <c r="K1114" s="6"/>
      <c r="L1114" s="8"/>
      <c r="M1114" s="8"/>
      <c r="N1114" s="35"/>
      <c r="O1114" s="35"/>
      <c r="P1114" s="35"/>
      <c r="Q1114" s="35"/>
      <c r="R1114" s="8">
        <f t="shared" si="91"/>
        <v>0</v>
      </c>
      <c r="S1114" s="8">
        <f t="shared" si="83"/>
        <v>0</v>
      </c>
      <c r="T1114" s="7"/>
      <c r="U1114" s="7"/>
      <c r="V1114" s="8">
        <f>COUNTIFS(Maturation!$E$3:$E$280, Density!G1114, Maturation!$B$3:$B$280, Density!C1114, Maturation!$C$3:$C$280, Density!D1114, Maturation!$D$3:$D$280, "male")</f>
        <v>0</v>
      </c>
      <c r="W1114" s="8">
        <f>COUNTIFS(Maturation!$E$3:$E$280, Density!G1114, Maturation!$B$3:$B$280, Density!C1114, Maturation!$C$3:$C$280, Density!D1114, Maturation!$D$3:$D$280, "female")</f>
        <v>0</v>
      </c>
      <c r="X1114" s="8">
        <f t="shared" si="88"/>
        <v>0</v>
      </c>
      <c r="Y1114" s="8">
        <f t="shared" si="84"/>
        <v>8</v>
      </c>
      <c r="Z1114" s="35">
        <f>(Y1114/$R$574)*100</f>
        <v>80</v>
      </c>
    </row>
    <row r="1115" spans="3:26" ht="15" customHeight="1" x14ac:dyDescent="0.25">
      <c r="C1115" s="15" t="s">
        <v>25</v>
      </c>
      <c r="D1115" s="5">
        <v>3</v>
      </c>
      <c r="E1115" s="49">
        <v>31</v>
      </c>
      <c r="F1115" s="49">
        <f t="shared" si="89"/>
        <v>45</v>
      </c>
      <c r="G1115" s="16">
        <v>45234</v>
      </c>
      <c r="H1115" s="8"/>
      <c r="I1115" s="35"/>
      <c r="J1115" s="35"/>
      <c r="K1115" s="6"/>
      <c r="L1115" s="8"/>
      <c r="M1115" s="8"/>
      <c r="N1115" s="35"/>
      <c r="O1115" s="35"/>
      <c r="P1115" s="35"/>
      <c r="Q1115" s="35"/>
      <c r="R1115" s="8">
        <v>0</v>
      </c>
      <c r="S1115" s="8">
        <f t="shared" si="83"/>
        <v>1</v>
      </c>
      <c r="T1115" s="7"/>
      <c r="U1115" s="7"/>
      <c r="V1115" s="8">
        <f>COUNTIFS(Maturation!$E$3:$E$280, Density!G1115, Maturation!$B$3:$B$280, Density!C1115, Maturation!$C$3:$C$280, Density!D1115, Maturation!$D$3:$D$280, "male")</f>
        <v>0</v>
      </c>
      <c r="W1115" s="8">
        <f>COUNTIFS(Maturation!$E$3:$E$280, Density!G1115, Maturation!$B$3:$B$280, Density!C1115, Maturation!$C$3:$C$280, Density!D1115, Maturation!$D$3:$D$280, "female")</f>
        <v>0</v>
      </c>
      <c r="X1115" s="8">
        <f t="shared" si="88"/>
        <v>0</v>
      </c>
      <c r="Y1115" s="8">
        <f t="shared" si="84"/>
        <v>8</v>
      </c>
      <c r="Z1115" s="35">
        <f>(Y1115/$R$575)*100</f>
        <v>88.888888888888886</v>
      </c>
    </row>
    <row r="1116" spans="3:26" ht="15" customHeight="1" x14ac:dyDescent="0.25">
      <c r="C1116" s="15" t="s">
        <v>25</v>
      </c>
      <c r="D1116" s="5">
        <v>4</v>
      </c>
      <c r="E1116" s="49">
        <v>31</v>
      </c>
      <c r="F1116" s="49">
        <f t="shared" si="89"/>
        <v>45</v>
      </c>
      <c r="G1116" s="16">
        <v>45234</v>
      </c>
      <c r="H1116" s="8"/>
      <c r="I1116" s="35"/>
      <c r="J1116" s="35"/>
      <c r="K1116" s="6"/>
      <c r="L1116" s="8"/>
      <c r="M1116" s="8"/>
      <c r="N1116" s="35"/>
      <c r="O1116" s="35"/>
      <c r="P1116" s="35"/>
      <c r="Q1116" s="35"/>
      <c r="R1116" s="8">
        <f t="shared" ref="R1116:R1118" si="92">N1080-N1116</f>
        <v>0</v>
      </c>
      <c r="S1116" s="8">
        <f t="shared" si="83"/>
        <v>0</v>
      </c>
      <c r="T1116" s="7"/>
      <c r="U1116" s="7"/>
      <c r="V1116" s="8">
        <f>COUNTIFS(Maturation!$E$3:$E$280, Density!G1116, Maturation!$B$3:$B$280, Density!C1116, Maturation!$C$3:$C$280, Density!D1116, Maturation!$D$3:$D$280, "male")</f>
        <v>0</v>
      </c>
      <c r="W1116" s="8">
        <f>COUNTIFS(Maturation!$E$3:$E$280, Density!G1116, Maturation!$B$3:$B$280, Density!C1116, Maturation!$C$3:$C$280, Density!D1116, Maturation!$D$3:$D$280, "female")</f>
        <v>0</v>
      </c>
      <c r="X1116" s="8">
        <f t="shared" si="88"/>
        <v>0</v>
      </c>
      <c r="Y1116" s="8">
        <f t="shared" si="84"/>
        <v>7</v>
      </c>
      <c r="Z1116" s="35">
        <f>(Y1116/$R$576)*100</f>
        <v>77.777777777777786</v>
      </c>
    </row>
    <row r="1117" spans="3:26" ht="15" customHeight="1" x14ac:dyDescent="0.25">
      <c r="C1117" s="15" t="s">
        <v>25</v>
      </c>
      <c r="D1117" s="5">
        <v>5</v>
      </c>
      <c r="E1117" s="49">
        <v>31</v>
      </c>
      <c r="F1117" s="49">
        <f t="shared" si="89"/>
        <v>45</v>
      </c>
      <c r="G1117" s="16">
        <v>45234</v>
      </c>
      <c r="H1117" s="8"/>
      <c r="I1117" s="35"/>
      <c r="J1117" s="35"/>
      <c r="K1117" s="6"/>
      <c r="L1117" s="8"/>
      <c r="M1117" s="8"/>
      <c r="N1117" s="35"/>
      <c r="O1117" s="35"/>
      <c r="P1117" s="35"/>
      <c r="Q1117" s="35"/>
      <c r="R1117" s="8">
        <f t="shared" si="92"/>
        <v>0</v>
      </c>
      <c r="S1117" s="8">
        <f t="shared" si="83"/>
        <v>0</v>
      </c>
      <c r="T1117" s="7"/>
      <c r="U1117" s="7"/>
      <c r="V1117" s="8">
        <f>COUNTIFS(Maturation!$E$3:$E$280, Density!G1117, Maturation!$B$3:$B$280, Density!C1117, Maturation!$C$3:$C$280, Density!D1117, Maturation!$D$3:$D$280, "male")</f>
        <v>0</v>
      </c>
      <c r="W1117" s="8">
        <f>COUNTIFS(Maturation!$E$3:$E$280, Density!G1117, Maturation!$B$3:$B$280, Density!C1117, Maturation!$C$3:$C$280, Density!D1117, Maturation!$D$3:$D$280, "female")</f>
        <v>0</v>
      </c>
      <c r="X1117" s="8">
        <f t="shared" si="88"/>
        <v>0</v>
      </c>
      <c r="Y1117" s="8">
        <f t="shared" si="84"/>
        <v>7</v>
      </c>
      <c r="Z1117" s="35">
        <f>(Y1117/$R$577)*100</f>
        <v>77.777777777777786</v>
      </c>
    </row>
    <row r="1118" spans="3:26" ht="15" customHeight="1" x14ac:dyDescent="0.25">
      <c r="C1118" s="15" t="s">
        <v>26</v>
      </c>
      <c r="D1118" s="5">
        <v>1</v>
      </c>
      <c r="E1118" s="49">
        <v>31</v>
      </c>
      <c r="F1118" s="49">
        <f t="shared" si="89"/>
        <v>45</v>
      </c>
      <c r="G1118" s="16">
        <v>45234</v>
      </c>
      <c r="H1118" s="8"/>
      <c r="I1118" s="35"/>
      <c r="J1118" s="35"/>
      <c r="K1118" s="6"/>
      <c r="L1118" s="8"/>
      <c r="M1118" s="8"/>
      <c r="N1118" s="35"/>
      <c r="O1118" s="35"/>
      <c r="P1118" s="35"/>
      <c r="Q1118" s="35"/>
      <c r="R1118" s="8">
        <f t="shared" si="92"/>
        <v>0</v>
      </c>
      <c r="S1118" s="8">
        <f t="shared" si="83"/>
        <v>0</v>
      </c>
      <c r="T1118" s="7"/>
      <c r="U1118" s="7"/>
      <c r="V1118" s="8">
        <f>COUNTIFS(Maturation!$E$3:$E$280, Density!G1118, Maturation!$B$3:$B$280, Density!C1118, Maturation!$C$3:$C$280, Density!D1118, Maturation!$D$3:$D$280, "male")</f>
        <v>0</v>
      </c>
      <c r="W1118" s="8">
        <f>COUNTIFS(Maturation!$E$3:$E$280, Density!G1118, Maturation!$B$3:$B$280, Density!C1118, Maturation!$C$3:$C$280, Density!D1118, Maturation!$D$3:$D$280, "female")</f>
        <v>0</v>
      </c>
      <c r="X1118" s="8">
        <f t="shared" si="88"/>
        <v>0</v>
      </c>
      <c r="Y1118" s="8">
        <f t="shared" si="84"/>
        <v>15</v>
      </c>
      <c r="Z1118" s="35">
        <f>(Y1118/$R$578)*100</f>
        <v>88.235294117647058</v>
      </c>
    </row>
    <row r="1119" spans="3:26" ht="15" customHeight="1" x14ac:dyDescent="0.25">
      <c r="C1119" s="15" t="s">
        <v>26</v>
      </c>
      <c r="D1119" s="5">
        <v>2</v>
      </c>
      <c r="E1119" s="49">
        <v>31</v>
      </c>
      <c r="F1119" s="49">
        <f t="shared" si="89"/>
        <v>45</v>
      </c>
      <c r="G1119" s="16">
        <v>45234</v>
      </c>
      <c r="H1119" s="8"/>
      <c r="I1119" s="35"/>
      <c r="J1119" s="35"/>
      <c r="K1119" s="6"/>
      <c r="L1119" s="8"/>
      <c r="M1119" s="8"/>
      <c r="N1119" s="35"/>
      <c r="O1119" s="35"/>
      <c r="P1119" s="35"/>
      <c r="Q1119" s="35"/>
      <c r="R1119" s="8">
        <v>0</v>
      </c>
      <c r="S1119" s="8">
        <f t="shared" si="83"/>
        <v>0</v>
      </c>
      <c r="T1119" s="7"/>
      <c r="U1119" s="7"/>
      <c r="V1119" s="8">
        <f>COUNTIFS(Maturation!$E$3:$E$280, Density!G1119, Maturation!$B$3:$B$280, Density!C1119, Maturation!$C$3:$C$280, Density!D1119, Maturation!$D$3:$D$280, "male")</f>
        <v>0</v>
      </c>
      <c r="W1119" s="8">
        <f>COUNTIFS(Maturation!$E$3:$E$280, Density!G1119, Maturation!$B$3:$B$280, Density!C1119, Maturation!$C$3:$C$280, Density!D1119, Maturation!$D$3:$D$280, "female")</f>
        <v>0</v>
      </c>
      <c r="X1119" s="8">
        <f t="shared" si="88"/>
        <v>0</v>
      </c>
      <c r="Y1119" s="8">
        <f t="shared" si="84"/>
        <v>11</v>
      </c>
      <c r="Z1119" s="35">
        <f>(Y1119/$R$579)*100</f>
        <v>68.75</v>
      </c>
    </row>
    <row r="1120" spans="3:26" ht="15" customHeight="1" x14ac:dyDescent="0.25">
      <c r="C1120" s="17" t="s">
        <v>26</v>
      </c>
      <c r="D1120" s="9">
        <v>3</v>
      </c>
      <c r="E1120" s="50">
        <v>31</v>
      </c>
      <c r="F1120" s="50">
        <f t="shared" si="89"/>
        <v>45</v>
      </c>
      <c r="G1120" s="18">
        <v>45234</v>
      </c>
      <c r="H1120" s="10"/>
      <c r="I1120" s="36"/>
      <c r="J1120" s="36"/>
      <c r="K1120" s="11"/>
      <c r="L1120" s="10"/>
      <c r="M1120" s="10"/>
      <c r="N1120" s="36"/>
      <c r="O1120" s="36"/>
      <c r="P1120" s="36"/>
      <c r="Q1120" s="36"/>
      <c r="R1120" s="10">
        <v>0</v>
      </c>
      <c r="S1120" s="10">
        <f t="shared" si="83"/>
        <v>0</v>
      </c>
      <c r="T1120" s="12"/>
      <c r="U1120" s="12"/>
      <c r="V1120" s="10">
        <f>COUNTIFS(Maturation!$E$3:$E$280, Density!G1120, Maturation!$B$3:$B$280, Density!C1120, Maturation!$C$3:$C$280, Density!D1120, Maturation!$D$3:$D$280, "male")</f>
        <v>0</v>
      </c>
      <c r="W1120" s="10">
        <f>COUNTIFS(Maturation!$E$3:$E$280, Density!G1120, Maturation!$B$3:$B$280, Density!C1120, Maturation!$C$3:$C$280, Density!D1120, Maturation!$D$3:$D$280, "female")</f>
        <v>0</v>
      </c>
      <c r="X1120" s="10">
        <f t="shared" si="88"/>
        <v>0</v>
      </c>
      <c r="Y1120" s="10">
        <f t="shared" si="84"/>
        <v>12</v>
      </c>
      <c r="Z1120" s="36">
        <f>(Y1120/$R$580)*100</f>
        <v>85.714285714285708</v>
      </c>
    </row>
    <row r="1121" spans="3:26" ht="15" customHeight="1" x14ac:dyDescent="0.25">
      <c r="C1121" s="19" t="s">
        <v>17</v>
      </c>
      <c r="D1121" s="20">
        <v>1</v>
      </c>
      <c r="E1121" s="48">
        <v>32</v>
      </c>
      <c r="F1121" s="48">
        <f t="shared" si="89"/>
        <v>46</v>
      </c>
      <c r="G1121" s="22">
        <v>45235</v>
      </c>
      <c r="H1121" s="21"/>
      <c r="I1121" s="32"/>
      <c r="J1121" s="32"/>
      <c r="K1121" s="21"/>
      <c r="L1121" s="21"/>
      <c r="M1121" s="21"/>
      <c r="N1121" s="32"/>
      <c r="O1121" s="32"/>
      <c r="P1121" s="32"/>
      <c r="Q1121" s="32"/>
      <c r="R1121" s="21">
        <v>0</v>
      </c>
      <c r="S1121" s="21">
        <f t="shared" ref="S1121:S1184" si="93">IF(X1085&gt;0,R1085-R1121-X1085,R1085-R1121)</f>
        <v>0</v>
      </c>
      <c r="T1121" s="29"/>
      <c r="U1121" s="29"/>
      <c r="V1121" s="30">
        <f>COUNTIFS(Maturation!$E$3:$E$280, Density!G1121, Maturation!$B$3:$B$280, Density!C1121, Maturation!$C$3:$C$280, Density!D1121, Maturation!$D$3:$D$280, "male")</f>
        <v>0</v>
      </c>
      <c r="W1121" s="30">
        <f>COUNTIFS(Maturation!$E$3:$E$280, Density!G1121, Maturation!$B$3:$B$280, Density!C1121, Maturation!$C$3:$C$280, Density!D1121, Maturation!$D$3:$D$280, "female")</f>
        <v>0</v>
      </c>
      <c r="X1121" s="30">
        <f t="shared" si="88"/>
        <v>0</v>
      </c>
      <c r="Y1121" s="30">
        <f t="shared" si="84"/>
        <v>6</v>
      </c>
      <c r="Z1121" s="33">
        <f>(Y1121/$R$545)*100</f>
        <v>100</v>
      </c>
    </row>
    <row r="1122" spans="3:26" ht="15" customHeight="1" x14ac:dyDescent="0.25">
      <c r="C1122" s="19" t="s">
        <v>17</v>
      </c>
      <c r="D1122" s="20">
        <v>2</v>
      </c>
      <c r="E1122" s="48">
        <v>32</v>
      </c>
      <c r="F1122" s="48">
        <f t="shared" si="89"/>
        <v>46</v>
      </c>
      <c r="G1122" s="22">
        <v>45235</v>
      </c>
      <c r="H1122" s="21"/>
      <c r="I1122" s="32"/>
      <c r="J1122" s="32"/>
      <c r="K1122" s="21"/>
      <c r="L1122" s="21"/>
      <c r="M1122" s="21"/>
      <c r="N1122" s="32"/>
      <c r="O1122" s="32"/>
      <c r="P1122" s="32"/>
      <c r="Q1122" s="32"/>
      <c r="R1122" s="21">
        <v>1</v>
      </c>
      <c r="S1122" s="21">
        <f t="shared" si="93"/>
        <v>0</v>
      </c>
      <c r="T1122" s="29"/>
      <c r="U1122" s="29"/>
      <c r="V1122" s="30">
        <f>COUNTIFS(Maturation!$E$3:$E$280, Density!G1122, Maturation!$B$3:$B$280, Density!C1122, Maturation!$C$3:$C$280, Density!D1122, Maturation!$D$3:$D$280, "male")</f>
        <v>0</v>
      </c>
      <c r="W1122" s="30">
        <f>COUNTIFS(Maturation!$E$3:$E$280, Density!G1122, Maturation!$B$3:$B$280, Density!C1122, Maturation!$C$3:$C$280, Density!D1122, Maturation!$D$3:$D$280, "female")</f>
        <v>0</v>
      </c>
      <c r="X1122" s="30">
        <f t="shared" si="88"/>
        <v>0</v>
      </c>
      <c r="Y1122" s="30">
        <f t="shared" ref="Y1122:Y1185" si="94">X1122+Y1086</f>
        <v>4</v>
      </c>
      <c r="Z1122" s="33">
        <f>(Y1122/$R$546)*100</f>
        <v>80</v>
      </c>
    </row>
    <row r="1123" spans="3:26" ht="15" customHeight="1" x14ac:dyDescent="0.25">
      <c r="C1123" s="19" t="s">
        <v>17</v>
      </c>
      <c r="D1123" s="20">
        <v>3</v>
      </c>
      <c r="E1123" s="48">
        <v>32</v>
      </c>
      <c r="F1123" s="48">
        <f t="shared" si="89"/>
        <v>46</v>
      </c>
      <c r="G1123" s="22">
        <v>45235</v>
      </c>
      <c r="H1123" s="21"/>
      <c r="I1123" s="32"/>
      <c r="J1123" s="32"/>
      <c r="K1123" s="21"/>
      <c r="L1123" s="21"/>
      <c r="M1123" s="21"/>
      <c r="N1123" s="32"/>
      <c r="O1123" s="32"/>
      <c r="P1123" s="32"/>
      <c r="Q1123" s="32"/>
      <c r="R1123" s="21">
        <v>0</v>
      </c>
      <c r="S1123" s="21">
        <f t="shared" si="93"/>
        <v>0</v>
      </c>
      <c r="T1123" s="29"/>
      <c r="U1123" s="29"/>
      <c r="V1123" s="30">
        <f>COUNTIFS(Maturation!$E$3:$E$280, Density!G1123, Maturation!$B$3:$B$280, Density!C1123, Maturation!$C$3:$C$280, Density!D1123, Maturation!$D$3:$D$280, "male")</f>
        <v>0</v>
      </c>
      <c r="W1123" s="30">
        <f>COUNTIFS(Maturation!$E$3:$E$280, Density!G1123, Maturation!$B$3:$B$280, Density!C1123, Maturation!$C$3:$C$280, Density!D1123, Maturation!$D$3:$D$280, "female")</f>
        <v>0</v>
      </c>
      <c r="X1123" s="30">
        <f t="shared" si="88"/>
        <v>0</v>
      </c>
      <c r="Y1123" s="30">
        <f t="shared" si="94"/>
        <v>4</v>
      </c>
      <c r="Z1123" s="33">
        <f>(Y1123/$R$547)*100</f>
        <v>100</v>
      </c>
    </row>
    <row r="1124" spans="3:26" ht="15" customHeight="1" x14ac:dyDescent="0.25">
      <c r="C1124" s="19" t="s">
        <v>17</v>
      </c>
      <c r="D1124" s="20">
        <v>4</v>
      </c>
      <c r="E1124" s="48">
        <v>32</v>
      </c>
      <c r="F1124" s="48">
        <f t="shared" si="89"/>
        <v>46</v>
      </c>
      <c r="G1124" s="22">
        <v>45235</v>
      </c>
      <c r="H1124" s="21"/>
      <c r="I1124" s="32"/>
      <c r="J1124" s="32"/>
      <c r="K1124" s="21"/>
      <c r="L1124" s="21"/>
      <c r="M1124" s="21"/>
      <c r="N1124" s="32"/>
      <c r="O1124" s="32"/>
      <c r="P1124" s="32"/>
      <c r="Q1124" s="32"/>
      <c r="R1124" s="21">
        <v>0</v>
      </c>
      <c r="S1124" s="21">
        <f t="shared" si="93"/>
        <v>0</v>
      </c>
      <c r="T1124" s="29"/>
      <c r="U1124" s="29"/>
      <c r="V1124" s="30">
        <f>COUNTIFS(Maturation!$E$3:$E$280, Density!G1124, Maturation!$B$3:$B$280, Density!C1124, Maturation!$C$3:$C$280, Density!D1124, Maturation!$D$3:$D$280, "male")</f>
        <v>0</v>
      </c>
      <c r="W1124" s="30">
        <f>COUNTIFS(Maturation!$E$3:$E$280, Density!G1124, Maturation!$B$3:$B$280, Density!C1124, Maturation!$C$3:$C$280, Density!D1124, Maturation!$D$3:$D$280, "female")</f>
        <v>0</v>
      </c>
      <c r="X1124" s="30">
        <f t="shared" si="88"/>
        <v>0</v>
      </c>
      <c r="Y1124" s="30">
        <f t="shared" si="94"/>
        <v>3</v>
      </c>
      <c r="Z1124" s="33">
        <f>(Y1124/$R$548)*100</f>
        <v>75</v>
      </c>
    </row>
    <row r="1125" spans="3:26" ht="15" customHeight="1" x14ac:dyDescent="0.25">
      <c r="C1125" s="19" t="s">
        <v>17</v>
      </c>
      <c r="D1125" s="20">
        <v>5</v>
      </c>
      <c r="E1125" s="48">
        <v>32</v>
      </c>
      <c r="F1125" s="48">
        <f t="shared" si="89"/>
        <v>46</v>
      </c>
      <c r="G1125" s="22">
        <v>45235</v>
      </c>
      <c r="H1125" s="21"/>
      <c r="I1125" s="32"/>
      <c r="J1125" s="32"/>
      <c r="K1125" s="21"/>
      <c r="L1125" s="21"/>
      <c r="M1125" s="21"/>
      <c r="N1125" s="32"/>
      <c r="O1125" s="32"/>
      <c r="P1125" s="32"/>
      <c r="Q1125" s="32"/>
      <c r="R1125" s="21">
        <v>0</v>
      </c>
      <c r="S1125" s="21">
        <f t="shared" si="93"/>
        <v>0</v>
      </c>
      <c r="T1125" s="29"/>
      <c r="U1125" s="29"/>
      <c r="V1125" s="30">
        <f>COUNTIFS(Maturation!$E$3:$E$280, Density!G1125, Maturation!$B$3:$B$280, Density!C1125, Maturation!$C$3:$C$280, Density!D1125, Maturation!$D$3:$D$280, "male")</f>
        <v>0</v>
      </c>
      <c r="W1125" s="30">
        <f>COUNTIFS(Maturation!$E$3:$E$280, Density!G1125, Maturation!$B$3:$B$280, Density!C1125, Maturation!$C$3:$C$280, Density!D1125, Maturation!$D$3:$D$280, "female")</f>
        <v>0</v>
      </c>
      <c r="X1125" s="30">
        <f t="shared" si="88"/>
        <v>0</v>
      </c>
      <c r="Y1125" s="30">
        <f t="shared" si="94"/>
        <v>5</v>
      </c>
      <c r="Z1125" s="33">
        <f>(Y1125/$R$549)*100</f>
        <v>100</v>
      </c>
    </row>
    <row r="1126" spans="3:26" ht="15" customHeight="1" x14ac:dyDescent="0.25">
      <c r="C1126" s="19" t="s">
        <v>17</v>
      </c>
      <c r="D1126" s="20">
        <v>6</v>
      </c>
      <c r="E1126" s="48">
        <v>32</v>
      </c>
      <c r="F1126" s="48">
        <f t="shared" si="89"/>
        <v>46</v>
      </c>
      <c r="G1126" s="22">
        <v>45235</v>
      </c>
      <c r="H1126" s="21"/>
      <c r="I1126" s="32"/>
      <c r="J1126" s="32"/>
      <c r="K1126" s="21"/>
      <c r="L1126" s="21"/>
      <c r="M1126" s="21"/>
      <c r="N1126" s="32"/>
      <c r="O1126" s="32"/>
      <c r="P1126" s="32"/>
      <c r="Q1126" s="32"/>
      <c r="R1126" s="21">
        <v>0</v>
      </c>
      <c r="S1126" s="21">
        <f t="shared" si="93"/>
        <v>0</v>
      </c>
      <c r="T1126" s="29"/>
      <c r="U1126" s="29"/>
      <c r="V1126" s="30">
        <f>COUNTIFS(Maturation!$E$3:$E$280, Density!G1126, Maturation!$B$3:$B$280, Density!C1126, Maturation!$C$3:$C$280, Density!D1126, Maturation!$D$3:$D$280, "male")</f>
        <v>0</v>
      </c>
      <c r="W1126" s="30">
        <f>COUNTIFS(Maturation!$E$3:$E$280, Density!G1126, Maturation!$B$3:$B$280, Density!C1126, Maturation!$C$3:$C$280, Density!D1126, Maturation!$D$3:$D$280, "female")</f>
        <v>0</v>
      </c>
      <c r="X1126" s="30">
        <f t="shared" si="88"/>
        <v>0</v>
      </c>
      <c r="Y1126" s="30">
        <f t="shared" si="94"/>
        <v>7</v>
      </c>
      <c r="Z1126" s="33">
        <f>(Y1126/$R$550)*100</f>
        <v>100</v>
      </c>
    </row>
    <row r="1127" spans="3:26" ht="15" customHeight="1" x14ac:dyDescent="0.25">
      <c r="C1127" s="19" t="s">
        <v>17</v>
      </c>
      <c r="D1127" s="20">
        <v>7</v>
      </c>
      <c r="E1127" s="48">
        <v>32</v>
      </c>
      <c r="F1127" s="48">
        <f t="shared" si="89"/>
        <v>46</v>
      </c>
      <c r="G1127" s="22">
        <v>45235</v>
      </c>
      <c r="H1127" s="21"/>
      <c r="I1127" s="32"/>
      <c r="J1127" s="32"/>
      <c r="K1127" s="21"/>
      <c r="L1127" s="21"/>
      <c r="M1127" s="21"/>
      <c r="N1127" s="32"/>
      <c r="O1127" s="32"/>
      <c r="P1127" s="32"/>
      <c r="Q1127" s="32"/>
      <c r="R1127" s="21">
        <v>0</v>
      </c>
      <c r="S1127" s="21">
        <f t="shared" si="93"/>
        <v>0</v>
      </c>
      <c r="T1127" s="29"/>
      <c r="U1127" s="29"/>
      <c r="V1127" s="30">
        <f>COUNTIFS(Maturation!$E$3:$E$280, Density!G1127, Maturation!$B$3:$B$280, Density!C1127, Maturation!$C$3:$C$280, Density!D1127, Maturation!$D$3:$D$280, "male")</f>
        <v>0</v>
      </c>
      <c r="W1127" s="30">
        <f>COUNTIFS(Maturation!$E$3:$E$280, Density!G1127, Maturation!$B$3:$B$280, Density!C1127, Maturation!$C$3:$C$280, Density!D1127, Maturation!$D$3:$D$280, "female")</f>
        <v>0</v>
      </c>
      <c r="X1127" s="30">
        <f t="shared" si="88"/>
        <v>0</v>
      </c>
      <c r="Y1127" s="30">
        <f t="shared" si="94"/>
        <v>6</v>
      </c>
      <c r="Z1127" s="33">
        <f>(Y1127/$R$551)*100</f>
        <v>100</v>
      </c>
    </row>
    <row r="1128" spans="3:26" ht="15" customHeight="1" x14ac:dyDescent="0.25">
      <c r="C1128" s="19" t="s">
        <v>17</v>
      </c>
      <c r="D1128" s="20">
        <v>8</v>
      </c>
      <c r="E1128" s="48">
        <v>32</v>
      </c>
      <c r="F1128" s="48">
        <f t="shared" si="89"/>
        <v>46</v>
      </c>
      <c r="G1128" s="22">
        <v>45235</v>
      </c>
      <c r="H1128" s="21"/>
      <c r="I1128" s="33"/>
      <c r="J1128" s="33"/>
      <c r="K1128" s="21"/>
      <c r="L1128" s="21"/>
      <c r="M1128" s="21"/>
      <c r="N1128" s="32"/>
      <c r="O1128" s="32"/>
      <c r="P1128" s="32"/>
      <c r="Q1128" s="32"/>
      <c r="R1128" s="21">
        <v>0</v>
      </c>
      <c r="S1128" s="21">
        <f t="shared" si="93"/>
        <v>0</v>
      </c>
      <c r="T1128" s="29"/>
      <c r="U1128" s="29"/>
      <c r="V1128" s="30">
        <f>COUNTIFS(Maturation!$E$3:$E$280, Density!G1128, Maturation!$B$3:$B$280, Density!C1128, Maturation!$C$3:$C$280, Density!D1128, Maturation!$D$3:$D$280, "male")</f>
        <v>0</v>
      </c>
      <c r="W1128" s="30">
        <f>COUNTIFS(Maturation!$E$3:$E$280, Density!G1128, Maturation!$B$3:$B$280, Density!C1128, Maturation!$C$3:$C$280, Density!D1128, Maturation!$D$3:$D$280, "female")</f>
        <v>0</v>
      </c>
      <c r="X1128" s="30">
        <f t="shared" si="88"/>
        <v>0</v>
      </c>
      <c r="Y1128" s="30">
        <f t="shared" si="94"/>
        <v>5</v>
      </c>
      <c r="Z1128" s="33">
        <f>(Y1128/$R$552)*100</f>
        <v>100</v>
      </c>
    </row>
    <row r="1129" spans="3:26" ht="15" customHeight="1" x14ac:dyDescent="0.25">
      <c r="C1129" s="19" t="s">
        <v>17</v>
      </c>
      <c r="D1129" s="20">
        <v>9</v>
      </c>
      <c r="E1129" s="48">
        <v>32</v>
      </c>
      <c r="F1129" s="48">
        <f t="shared" si="89"/>
        <v>46</v>
      </c>
      <c r="G1129" s="22">
        <v>45235</v>
      </c>
      <c r="H1129" s="21"/>
      <c r="I1129" s="33"/>
      <c r="J1129" s="33"/>
      <c r="K1129" s="21"/>
      <c r="L1129" s="21"/>
      <c r="M1129" s="21"/>
      <c r="N1129" s="32"/>
      <c r="O1129" s="32"/>
      <c r="P1129" s="32"/>
      <c r="Q1129" s="32"/>
      <c r="R1129" s="21">
        <v>0</v>
      </c>
      <c r="S1129" s="21">
        <f t="shared" si="93"/>
        <v>0</v>
      </c>
      <c r="T1129" s="29"/>
      <c r="U1129" s="29"/>
      <c r="V1129" s="30">
        <f>COUNTIFS(Maturation!$E$3:$E$280, Density!G1129, Maturation!$B$3:$B$280, Density!C1129, Maturation!$C$3:$C$280, Density!D1129, Maturation!$D$3:$D$280, "male")</f>
        <v>0</v>
      </c>
      <c r="W1129" s="30">
        <f>COUNTIFS(Maturation!$E$3:$E$280, Density!G1129, Maturation!$B$3:$B$280, Density!C1129, Maturation!$C$3:$C$280, Density!D1129, Maturation!$D$3:$D$280, "female")</f>
        <v>0</v>
      </c>
      <c r="X1129" s="30">
        <f t="shared" si="88"/>
        <v>0</v>
      </c>
      <c r="Y1129" s="30">
        <f t="shared" si="94"/>
        <v>7</v>
      </c>
      <c r="Z1129" s="33">
        <f>(Y1129/$R$553)*100</f>
        <v>100</v>
      </c>
    </row>
    <row r="1130" spans="3:26" ht="15" customHeight="1" x14ac:dyDescent="0.25">
      <c r="C1130" s="19" t="s">
        <v>17</v>
      </c>
      <c r="D1130" s="20">
        <v>10</v>
      </c>
      <c r="E1130" s="48">
        <v>32</v>
      </c>
      <c r="F1130" s="48">
        <f t="shared" si="89"/>
        <v>46</v>
      </c>
      <c r="G1130" s="22">
        <v>45235</v>
      </c>
      <c r="H1130" s="21"/>
      <c r="I1130" s="33"/>
      <c r="J1130" s="33"/>
      <c r="K1130" s="21"/>
      <c r="L1130" s="21"/>
      <c r="M1130" s="21"/>
      <c r="N1130" s="32"/>
      <c r="O1130" s="32"/>
      <c r="P1130" s="32"/>
      <c r="Q1130" s="32"/>
      <c r="R1130" s="21">
        <v>0</v>
      </c>
      <c r="S1130" s="21">
        <f t="shared" si="93"/>
        <v>0</v>
      </c>
      <c r="T1130" s="29"/>
      <c r="U1130" s="29"/>
      <c r="V1130" s="30">
        <f>COUNTIFS(Maturation!$E$3:$E$280, Density!G1130, Maturation!$B$3:$B$280, Density!C1130, Maturation!$C$3:$C$280, Density!D1130, Maturation!$D$3:$D$280, "male")</f>
        <v>0</v>
      </c>
      <c r="W1130" s="30">
        <f>COUNTIFS(Maturation!$E$3:$E$280, Density!G1130, Maturation!$B$3:$B$280, Density!C1130, Maturation!$C$3:$C$280, Density!D1130, Maturation!$D$3:$D$280, "female")</f>
        <v>0</v>
      </c>
      <c r="X1130" s="30">
        <f t="shared" si="88"/>
        <v>0</v>
      </c>
      <c r="Y1130" s="30">
        <f t="shared" si="94"/>
        <v>6</v>
      </c>
      <c r="Z1130" s="33">
        <f>(Y1130/$R$554)*100</f>
        <v>100</v>
      </c>
    </row>
    <row r="1131" spans="3:26" ht="15" customHeight="1" x14ac:dyDescent="0.25">
      <c r="C1131" s="19" t="s">
        <v>18</v>
      </c>
      <c r="D1131" s="20">
        <v>1</v>
      </c>
      <c r="E1131" s="48">
        <v>32</v>
      </c>
      <c r="F1131" s="48">
        <f t="shared" si="89"/>
        <v>46</v>
      </c>
      <c r="G1131" s="22">
        <v>45235</v>
      </c>
      <c r="H1131" s="21"/>
      <c r="I1131" s="33"/>
      <c r="J1131" s="33"/>
      <c r="K1131" s="21"/>
      <c r="L1131" s="21"/>
      <c r="M1131" s="21"/>
      <c r="N1131" s="32"/>
      <c r="O1131" s="32"/>
      <c r="P1131" s="32"/>
      <c r="Q1131" s="32"/>
      <c r="R1131" s="21">
        <v>0</v>
      </c>
      <c r="S1131" s="21">
        <f t="shared" si="93"/>
        <v>0</v>
      </c>
      <c r="T1131" s="29"/>
      <c r="U1131" s="29"/>
      <c r="V1131" s="30">
        <f>COUNTIFS(Maturation!$E$3:$E$280, Density!G1131, Maturation!$B$3:$B$280, Density!C1131, Maturation!$C$3:$C$280, Density!D1131, Maturation!$D$3:$D$280, "male")</f>
        <v>0</v>
      </c>
      <c r="W1131" s="30">
        <f>COUNTIFS(Maturation!$E$3:$E$280, Density!G1131, Maturation!$B$3:$B$280, Density!C1131, Maturation!$C$3:$C$280, Density!D1131, Maturation!$D$3:$D$280, "female")</f>
        <v>0</v>
      </c>
      <c r="X1131" s="30">
        <f t="shared" si="88"/>
        <v>0</v>
      </c>
      <c r="Y1131" s="30">
        <f t="shared" si="94"/>
        <v>8</v>
      </c>
      <c r="Z1131" s="33">
        <f>(Y1131/$R$555)*100</f>
        <v>100</v>
      </c>
    </row>
    <row r="1132" spans="3:26" ht="15" customHeight="1" x14ac:dyDescent="0.25">
      <c r="C1132" s="19" t="s">
        <v>18</v>
      </c>
      <c r="D1132" s="20">
        <v>2</v>
      </c>
      <c r="E1132" s="48">
        <v>32</v>
      </c>
      <c r="F1132" s="48">
        <f t="shared" si="89"/>
        <v>46</v>
      </c>
      <c r="G1132" s="22">
        <v>45235</v>
      </c>
      <c r="H1132" s="21"/>
      <c r="I1132" s="33"/>
      <c r="J1132" s="33"/>
      <c r="K1132" s="21"/>
      <c r="L1132" s="21"/>
      <c r="M1132" s="21"/>
      <c r="N1132" s="32"/>
      <c r="O1132" s="32"/>
      <c r="P1132" s="32"/>
      <c r="Q1132" s="32"/>
      <c r="R1132" s="21">
        <v>0</v>
      </c>
      <c r="S1132" s="21">
        <f t="shared" si="93"/>
        <v>0</v>
      </c>
      <c r="T1132" s="29"/>
      <c r="U1132" s="29"/>
      <c r="V1132" s="30">
        <f>COUNTIFS(Maturation!$E$3:$E$280, Density!G1132, Maturation!$B$3:$B$280, Density!C1132, Maturation!$C$3:$C$280, Density!D1132, Maturation!$D$3:$D$280, "male")</f>
        <v>0</v>
      </c>
      <c r="W1132" s="30">
        <f>COUNTIFS(Maturation!$E$3:$E$280, Density!G1132, Maturation!$B$3:$B$280, Density!C1132, Maturation!$C$3:$C$280, Density!D1132, Maturation!$D$3:$D$280, "female")</f>
        <v>0</v>
      </c>
      <c r="X1132" s="30">
        <f t="shared" si="88"/>
        <v>0</v>
      </c>
      <c r="Y1132" s="30">
        <f t="shared" si="94"/>
        <v>7</v>
      </c>
      <c r="Z1132" s="33">
        <f>(Y1132/$R$556)*100</f>
        <v>87.5</v>
      </c>
    </row>
    <row r="1133" spans="3:26" ht="15" customHeight="1" x14ac:dyDescent="0.25">
      <c r="C1133" s="19" t="s">
        <v>18</v>
      </c>
      <c r="D1133" s="20">
        <v>3</v>
      </c>
      <c r="E1133" s="48">
        <v>32</v>
      </c>
      <c r="F1133" s="48">
        <f t="shared" si="89"/>
        <v>46</v>
      </c>
      <c r="G1133" s="22">
        <v>45235</v>
      </c>
      <c r="H1133" s="30"/>
      <c r="I1133" s="33"/>
      <c r="J1133" s="33"/>
      <c r="K1133" s="21"/>
      <c r="L1133" s="30"/>
      <c r="M1133" s="30"/>
      <c r="N1133" s="33"/>
      <c r="O1133" s="33"/>
      <c r="P1133" s="33"/>
      <c r="Q1133" s="33"/>
      <c r="R1133" s="30">
        <v>0</v>
      </c>
      <c r="S1133" s="30">
        <f t="shared" si="93"/>
        <v>0</v>
      </c>
      <c r="T1133" s="29"/>
      <c r="U1133" s="29"/>
      <c r="V1133" s="30">
        <f>COUNTIFS(Maturation!$E$3:$E$280, Density!G1133, Maturation!$B$3:$B$280, Density!C1133, Maturation!$C$3:$C$280, Density!D1133, Maturation!$D$3:$D$280, "male")</f>
        <v>0</v>
      </c>
      <c r="W1133" s="30">
        <f>COUNTIFS(Maturation!$E$3:$E$280, Density!G1133, Maturation!$B$3:$B$280, Density!C1133, Maturation!$C$3:$C$280, Density!D1133, Maturation!$D$3:$D$280, "female")</f>
        <v>0</v>
      </c>
      <c r="X1133" s="30">
        <f t="shared" si="88"/>
        <v>0</v>
      </c>
      <c r="Y1133" s="30">
        <f t="shared" si="94"/>
        <v>11</v>
      </c>
      <c r="Z1133" s="33">
        <f>(Y1133/$R$557)*100</f>
        <v>91.666666666666657</v>
      </c>
    </row>
    <row r="1134" spans="3:26" ht="15" customHeight="1" x14ac:dyDescent="0.25">
      <c r="C1134" s="19" t="s">
        <v>18</v>
      </c>
      <c r="D1134" s="20">
        <v>4</v>
      </c>
      <c r="E1134" s="48">
        <v>32</v>
      </c>
      <c r="F1134" s="48">
        <f t="shared" si="89"/>
        <v>46</v>
      </c>
      <c r="G1134" s="22">
        <v>45235</v>
      </c>
      <c r="H1134" s="30"/>
      <c r="I1134" s="33"/>
      <c r="J1134" s="33"/>
      <c r="K1134" s="21"/>
      <c r="L1134" s="30"/>
      <c r="M1134" s="30"/>
      <c r="N1134" s="33"/>
      <c r="O1134" s="33"/>
      <c r="P1134" s="33"/>
      <c r="Q1134" s="33"/>
      <c r="R1134" s="30">
        <v>0</v>
      </c>
      <c r="S1134" s="30">
        <f t="shared" si="93"/>
        <v>0</v>
      </c>
      <c r="T1134" s="29"/>
      <c r="U1134" s="29"/>
      <c r="V1134" s="30">
        <f>COUNTIFS(Maturation!$E$3:$E$280, Density!G1134, Maturation!$B$3:$B$280, Density!C1134, Maturation!$C$3:$C$280, Density!D1134, Maturation!$D$3:$D$280, "male")</f>
        <v>0</v>
      </c>
      <c r="W1134" s="30">
        <f>COUNTIFS(Maturation!$E$3:$E$280, Density!G1134, Maturation!$B$3:$B$280, Density!C1134, Maturation!$C$3:$C$280, Density!D1134, Maturation!$D$3:$D$280, "female")</f>
        <v>0</v>
      </c>
      <c r="X1134" s="30">
        <f t="shared" si="88"/>
        <v>0</v>
      </c>
      <c r="Y1134" s="30">
        <f t="shared" si="94"/>
        <v>10</v>
      </c>
      <c r="Z1134" s="33">
        <f>(Y1134/$R$558)*100</f>
        <v>90.909090909090907</v>
      </c>
    </row>
    <row r="1135" spans="3:26" ht="15" customHeight="1" x14ac:dyDescent="0.25">
      <c r="C1135" s="19" t="s">
        <v>18</v>
      </c>
      <c r="D1135" s="20">
        <v>5</v>
      </c>
      <c r="E1135" s="48">
        <v>32</v>
      </c>
      <c r="F1135" s="48">
        <f t="shared" si="89"/>
        <v>46</v>
      </c>
      <c r="G1135" s="22">
        <v>45235</v>
      </c>
      <c r="H1135" s="30"/>
      <c r="I1135" s="33"/>
      <c r="J1135" s="33"/>
      <c r="K1135" s="21"/>
      <c r="L1135" s="30"/>
      <c r="M1135" s="30"/>
      <c r="N1135" s="33"/>
      <c r="O1135" s="33"/>
      <c r="P1135" s="33"/>
      <c r="Q1135" s="33"/>
      <c r="R1135" s="30">
        <v>0</v>
      </c>
      <c r="S1135" s="30">
        <f t="shared" si="93"/>
        <v>0</v>
      </c>
      <c r="T1135" s="29"/>
      <c r="U1135" s="29"/>
      <c r="V1135" s="30">
        <f>COUNTIFS(Maturation!$E$3:$E$280, Density!G1135, Maturation!$B$3:$B$280, Density!C1135, Maturation!$C$3:$C$280, Density!D1135, Maturation!$D$3:$D$280, "male")</f>
        <v>0</v>
      </c>
      <c r="W1135" s="30">
        <f>COUNTIFS(Maturation!$E$3:$E$280, Density!G1135, Maturation!$B$3:$B$280, Density!C1135, Maturation!$C$3:$C$280, Density!D1135, Maturation!$D$3:$D$280, "female")</f>
        <v>0</v>
      </c>
      <c r="X1135" s="30">
        <f t="shared" si="88"/>
        <v>0</v>
      </c>
      <c r="Y1135" s="30">
        <f t="shared" si="94"/>
        <v>10</v>
      </c>
      <c r="Z1135" s="33">
        <f>(Y1135/$R$559)*100</f>
        <v>90.909090909090907</v>
      </c>
    </row>
    <row r="1136" spans="3:26" ht="15" customHeight="1" x14ac:dyDescent="0.25">
      <c r="C1136" s="19" t="s">
        <v>20</v>
      </c>
      <c r="D1136" s="20">
        <v>1</v>
      </c>
      <c r="E1136" s="48">
        <v>32</v>
      </c>
      <c r="F1136" s="48">
        <f t="shared" si="89"/>
        <v>46</v>
      </c>
      <c r="G1136" s="22">
        <v>45235</v>
      </c>
      <c r="H1136" s="30"/>
      <c r="I1136" s="33"/>
      <c r="J1136" s="33"/>
      <c r="K1136" s="21"/>
      <c r="L1136" s="30"/>
      <c r="M1136" s="30"/>
      <c r="N1136" s="33"/>
      <c r="O1136" s="33"/>
      <c r="P1136" s="33"/>
      <c r="Q1136" s="33"/>
      <c r="R1136" s="30">
        <v>0</v>
      </c>
      <c r="S1136" s="30">
        <f t="shared" si="93"/>
        <v>0</v>
      </c>
      <c r="T1136" s="29"/>
      <c r="U1136" s="29"/>
      <c r="V1136" s="30">
        <f>COUNTIFS(Maturation!$E$3:$E$280, Density!G1136, Maturation!$B$3:$B$280, Density!C1136, Maturation!$C$3:$C$280, Density!D1136, Maturation!$D$3:$D$280, "male")</f>
        <v>0</v>
      </c>
      <c r="W1136" s="30">
        <f>COUNTIFS(Maturation!$E$3:$E$280, Density!G1136, Maturation!$B$3:$B$280, Density!C1136, Maturation!$C$3:$C$280, Density!D1136, Maturation!$D$3:$D$280, "female")</f>
        <v>0</v>
      </c>
      <c r="X1136" s="30">
        <f t="shared" si="88"/>
        <v>0</v>
      </c>
      <c r="Y1136" s="30">
        <f t="shared" si="94"/>
        <v>10</v>
      </c>
      <c r="Z1136" s="33">
        <f>(Y1136/$R$560)*100</f>
        <v>90.909090909090907</v>
      </c>
    </row>
    <row r="1137" spans="3:26" ht="15" customHeight="1" x14ac:dyDescent="0.25">
      <c r="C1137" s="19" t="s">
        <v>20</v>
      </c>
      <c r="D1137" s="20">
        <v>2</v>
      </c>
      <c r="E1137" s="48">
        <v>32</v>
      </c>
      <c r="F1137" s="48">
        <f t="shared" si="89"/>
        <v>46</v>
      </c>
      <c r="G1137" s="22">
        <v>45235</v>
      </c>
      <c r="H1137" s="30"/>
      <c r="I1137" s="33"/>
      <c r="J1137" s="33"/>
      <c r="K1137" s="21"/>
      <c r="L1137" s="30"/>
      <c r="M1137" s="30"/>
      <c r="N1137" s="33"/>
      <c r="O1137" s="33"/>
      <c r="P1137" s="33"/>
      <c r="Q1137" s="33"/>
      <c r="R1137" s="30">
        <v>0</v>
      </c>
      <c r="S1137" s="30">
        <f t="shared" si="93"/>
        <v>0</v>
      </c>
      <c r="T1137" s="29"/>
      <c r="U1137" s="29"/>
      <c r="V1137" s="30">
        <f>COUNTIFS(Maturation!$E$3:$E$280, Density!G1137, Maturation!$B$3:$B$280, Density!C1137, Maturation!$C$3:$C$280, Density!D1137, Maturation!$D$3:$D$280, "male")</f>
        <v>0</v>
      </c>
      <c r="W1137" s="30">
        <f>COUNTIFS(Maturation!$E$3:$E$280, Density!G1137, Maturation!$B$3:$B$280, Density!C1137, Maturation!$C$3:$C$280, Density!D1137, Maturation!$D$3:$D$280, "female")</f>
        <v>0</v>
      </c>
      <c r="X1137" s="30">
        <f t="shared" si="88"/>
        <v>0</v>
      </c>
      <c r="Y1137" s="30">
        <f t="shared" si="94"/>
        <v>16</v>
      </c>
      <c r="Z1137" s="33">
        <f>(Y1137/$R$561)*100</f>
        <v>84.210526315789465</v>
      </c>
    </row>
    <row r="1138" spans="3:26" ht="15" customHeight="1" x14ac:dyDescent="0.25">
      <c r="C1138" s="19" t="s">
        <v>20</v>
      </c>
      <c r="D1138" s="20">
        <v>3</v>
      </c>
      <c r="E1138" s="48">
        <v>32</v>
      </c>
      <c r="F1138" s="48">
        <f t="shared" si="89"/>
        <v>46</v>
      </c>
      <c r="G1138" s="22">
        <v>45235</v>
      </c>
      <c r="H1138" s="30"/>
      <c r="I1138" s="33"/>
      <c r="J1138" s="33"/>
      <c r="K1138" s="21"/>
      <c r="L1138" s="30"/>
      <c r="M1138" s="30"/>
      <c r="N1138" s="33"/>
      <c r="O1138" s="33"/>
      <c r="P1138" s="33"/>
      <c r="Q1138" s="33"/>
      <c r="R1138" s="30">
        <v>0</v>
      </c>
      <c r="S1138" s="30">
        <f t="shared" si="93"/>
        <v>0</v>
      </c>
      <c r="T1138" s="29"/>
      <c r="U1138" s="29"/>
      <c r="V1138" s="30">
        <f>COUNTIFS(Maturation!$E$3:$E$280, Density!G1138, Maturation!$B$3:$B$280, Density!C1138, Maturation!$C$3:$C$280, Density!D1138, Maturation!$D$3:$D$280, "male")</f>
        <v>0</v>
      </c>
      <c r="W1138" s="30">
        <f>COUNTIFS(Maturation!$E$3:$E$280, Density!G1138, Maturation!$B$3:$B$280, Density!C1138, Maturation!$C$3:$C$280, Density!D1138, Maturation!$D$3:$D$280, "female")</f>
        <v>0</v>
      </c>
      <c r="X1138" s="30">
        <f t="shared" si="88"/>
        <v>0</v>
      </c>
      <c r="Y1138" s="30">
        <f t="shared" si="94"/>
        <v>12</v>
      </c>
      <c r="Z1138" s="33">
        <f>(Y1138/$R$562)*100</f>
        <v>85.714285714285708</v>
      </c>
    </row>
    <row r="1139" spans="3:26" ht="15" customHeight="1" x14ac:dyDescent="0.25">
      <c r="C1139" s="23" t="s">
        <v>24</v>
      </c>
      <c r="D1139" s="24">
        <v>1</v>
      </c>
      <c r="E1139" s="47">
        <v>32</v>
      </c>
      <c r="F1139" s="47">
        <f t="shared" si="89"/>
        <v>46</v>
      </c>
      <c r="G1139" s="26">
        <v>45235</v>
      </c>
      <c r="H1139" s="27"/>
      <c r="I1139" s="34"/>
      <c r="J1139" s="34"/>
      <c r="K1139" s="27"/>
      <c r="L1139" s="27"/>
      <c r="M1139" s="27"/>
      <c r="N1139" s="34"/>
      <c r="O1139" s="34"/>
      <c r="P1139" s="34"/>
      <c r="Q1139" s="34"/>
      <c r="R1139" s="27">
        <f>N1103-N1139</f>
        <v>0</v>
      </c>
      <c r="S1139" s="27">
        <f t="shared" si="93"/>
        <v>0</v>
      </c>
      <c r="T1139" s="28"/>
      <c r="U1139" s="28"/>
      <c r="V1139" s="27">
        <f>COUNTIFS(Maturation!$E$3:$E$280, Density!G1139, Maturation!$B$3:$B$280, Density!C1139, Maturation!$C$3:$C$280, Density!D1139, Maturation!$D$3:$D$280, "male")</f>
        <v>0</v>
      </c>
      <c r="W1139" s="27">
        <f>COUNTIFS(Maturation!$E$3:$E$280, Density!G1139, Maturation!$B$3:$B$280, Density!C1139, Maturation!$C$3:$C$280, Density!D1139, Maturation!$D$3:$D$280, "female")</f>
        <v>0</v>
      </c>
      <c r="X1139" s="27">
        <f t="shared" si="88"/>
        <v>0</v>
      </c>
      <c r="Y1139" s="27">
        <f t="shared" si="94"/>
        <v>5</v>
      </c>
      <c r="Z1139" s="34">
        <f>(Y1139/$R$563)*100</f>
        <v>83.333333333333343</v>
      </c>
    </row>
    <row r="1140" spans="3:26" ht="15" customHeight="1" x14ac:dyDescent="0.25">
      <c r="C1140" s="15" t="s">
        <v>24</v>
      </c>
      <c r="D1140" s="5">
        <v>2</v>
      </c>
      <c r="E1140" s="49">
        <v>32</v>
      </c>
      <c r="F1140" s="49">
        <f t="shared" si="89"/>
        <v>46</v>
      </c>
      <c r="G1140" s="16">
        <v>45235</v>
      </c>
      <c r="H1140" s="8"/>
      <c r="I1140" s="35"/>
      <c r="J1140" s="35"/>
      <c r="K1140" s="6"/>
      <c r="L1140" s="8"/>
      <c r="M1140" s="8"/>
      <c r="N1140" s="35"/>
      <c r="O1140" s="35"/>
      <c r="P1140" s="35"/>
      <c r="Q1140" s="35"/>
      <c r="R1140" s="8">
        <f t="shared" ref="R1140:R1145" si="95">N1104-N1140</f>
        <v>0</v>
      </c>
      <c r="S1140" s="8">
        <f t="shared" si="93"/>
        <v>0</v>
      </c>
      <c r="T1140" s="7"/>
      <c r="U1140" s="7"/>
      <c r="V1140" s="8">
        <f>COUNTIFS(Maturation!$E$3:$E$280, Density!G1140, Maturation!$B$3:$B$280, Density!C1140, Maturation!$C$3:$C$280, Density!D1140, Maturation!$D$3:$D$280, "male")</f>
        <v>0</v>
      </c>
      <c r="W1140" s="8">
        <f>COUNTIFS(Maturation!$E$3:$E$280, Density!G1140, Maturation!$B$3:$B$280, Density!C1140, Maturation!$C$3:$C$280, Density!D1140, Maturation!$D$3:$D$280, "female")</f>
        <v>0</v>
      </c>
      <c r="X1140" s="8">
        <f t="shared" si="88"/>
        <v>0</v>
      </c>
      <c r="Y1140" s="8">
        <f t="shared" si="94"/>
        <v>7</v>
      </c>
      <c r="Z1140" s="35">
        <f>(Y1140/$R$564)*100</f>
        <v>100</v>
      </c>
    </row>
    <row r="1141" spans="3:26" ht="15" customHeight="1" x14ac:dyDescent="0.25">
      <c r="C1141" s="15" t="s">
        <v>24</v>
      </c>
      <c r="D1141" s="5">
        <v>3</v>
      </c>
      <c r="E1141" s="49">
        <v>32</v>
      </c>
      <c r="F1141" s="49">
        <f t="shared" si="89"/>
        <v>46</v>
      </c>
      <c r="G1141" s="16">
        <v>45235</v>
      </c>
      <c r="H1141" s="8"/>
      <c r="I1141" s="35"/>
      <c r="J1141" s="35"/>
      <c r="K1141" s="6"/>
      <c r="L1141" s="8"/>
      <c r="M1141" s="8"/>
      <c r="N1141" s="35"/>
      <c r="O1141" s="35"/>
      <c r="P1141" s="35"/>
      <c r="Q1141" s="35"/>
      <c r="R1141" s="8">
        <f t="shared" si="95"/>
        <v>0</v>
      </c>
      <c r="S1141" s="8">
        <f t="shared" si="93"/>
        <v>0</v>
      </c>
      <c r="T1141" s="7"/>
      <c r="U1141" s="7"/>
      <c r="V1141" s="8">
        <f>COUNTIFS(Maturation!$E$3:$E$280, Density!G1141, Maturation!$B$3:$B$280, Density!C1141, Maturation!$C$3:$C$280, Density!D1141, Maturation!$D$3:$D$280, "male")</f>
        <v>0</v>
      </c>
      <c r="W1141" s="8">
        <f>COUNTIFS(Maturation!$E$3:$E$280, Density!G1141, Maturation!$B$3:$B$280, Density!C1141, Maturation!$C$3:$C$280, Density!D1141, Maturation!$D$3:$D$280, "female")</f>
        <v>0</v>
      </c>
      <c r="X1141" s="8">
        <f t="shared" si="88"/>
        <v>0</v>
      </c>
      <c r="Y1141" s="8">
        <f t="shared" si="94"/>
        <v>5</v>
      </c>
      <c r="Z1141" s="35">
        <f>(Y1141/$R$565)*100</f>
        <v>100</v>
      </c>
    </row>
    <row r="1142" spans="3:26" ht="15" customHeight="1" x14ac:dyDescent="0.25">
      <c r="C1142" s="15" t="s">
        <v>24</v>
      </c>
      <c r="D1142" s="5">
        <v>4</v>
      </c>
      <c r="E1142" s="49">
        <v>32</v>
      </c>
      <c r="F1142" s="49">
        <f t="shared" si="89"/>
        <v>46</v>
      </c>
      <c r="G1142" s="16">
        <v>45235</v>
      </c>
      <c r="H1142" s="8"/>
      <c r="I1142" s="35"/>
      <c r="J1142" s="35"/>
      <c r="K1142" s="6"/>
      <c r="L1142" s="8"/>
      <c r="M1142" s="8"/>
      <c r="N1142" s="35"/>
      <c r="O1142" s="35"/>
      <c r="P1142" s="35"/>
      <c r="Q1142" s="35"/>
      <c r="R1142" s="8">
        <f t="shared" si="95"/>
        <v>0</v>
      </c>
      <c r="S1142" s="8">
        <f t="shared" si="93"/>
        <v>0</v>
      </c>
      <c r="T1142" s="7"/>
      <c r="U1142" s="7"/>
      <c r="V1142" s="8">
        <f>COUNTIFS(Maturation!$E$3:$E$280, Density!G1142, Maturation!$B$3:$B$280, Density!C1142, Maturation!$C$3:$C$280, Density!D1142, Maturation!$D$3:$D$280, "male")</f>
        <v>0</v>
      </c>
      <c r="W1142" s="8">
        <f>COUNTIFS(Maturation!$E$3:$E$280, Density!G1142, Maturation!$B$3:$B$280, Density!C1142, Maturation!$C$3:$C$280, Density!D1142, Maturation!$D$3:$D$280, "female")</f>
        <v>0</v>
      </c>
      <c r="X1142" s="8">
        <f t="shared" si="88"/>
        <v>0</v>
      </c>
      <c r="Y1142" s="8">
        <f t="shared" si="94"/>
        <v>4</v>
      </c>
      <c r="Z1142" s="35">
        <f>(Y1142/$R$566)*100</f>
        <v>100</v>
      </c>
    </row>
    <row r="1143" spans="3:26" ht="15" customHeight="1" x14ac:dyDescent="0.25">
      <c r="C1143" s="15" t="s">
        <v>24</v>
      </c>
      <c r="D1143" s="5">
        <v>5</v>
      </c>
      <c r="E1143" s="49">
        <v>32</v>
      </c>
      <c r="F1143" s="49">
        <f t="shared" si="89"/>
        <v>46</v>
      </c>
      <c r="G1143" s="16">
        <v>45235</v>
      </c>
      <c r="H1143" s="8"/>
      <c r="I1143" s="35"/>
      <c r="J1143" s="35"/>
      <c r="K1143" s="6"/>
      <c r="L1143" s="8"/>
      <c r="M1143" s="8"/>
      <c r="N1143" s="35"/>
      <c r="O1143" s="35"/>
      <c r="P1143" s="35"/>
      <c r="Q1143" s="35"/>
      <c r="R1143" s="8">
        <f t="shared" si="95"/>
        <v>0</v>
      </c>
      <c r="S1143" s="8">
        <f t="shared" si="93"/>
        <v>0</v>
      </c>
      <c r="T1143" s="7"/>
      <c r="U1143" s="7"/>
      <c r="V1143" s="8">
        <f>COUNTIFS(Maturation!$E$3:$E$280, Density!G1143, Maturation!$B$3:$B$280, Density!C1143, Maturation!$C$3:$C$280, Density!D1143, Maturation!$D$3:$D$280, "male")</f>
        <v>0</v>
      </c>
      <c r="W1143" s="8">
        <f>COUNTIFS(Maturation!$E$3:$E$280, Density!G1143, Maturation!$B$3:$B$280, Density!C1143, Maturation!$C$3:$C$280, Density!D1143, Maturation!$D$3:$D$280, "female")</f>
        <v>0</v>
      </c>
      <c r="X1143" s="8">
        <f t="shared" si="88"/>
        <v>0</v>
      </c>
      <c r="Y1143" s="8">
        <f t="shared" si="94"/>
        <v>4</v>
      </c>
      <c r="Z1143" s="35">
        <f>(Y1143/$R$567)*100</f>
        <v>100</v>
      </c>
    </row>
    <row r="1144" spans="3:26" ht="15" customHeight="1" x14ac:dyDescent="0.25">
      <c r="C1144" s="15" t="s">
        <v>24</v>
      </c>
      <c r="D1144" s="5">
        <v>6</v>
      </c>
      <c r="E1144" s="49">
        <v>32</v>
      </c>
      <c r="F1144" s="49">
        <f t="shared" si="89"/>
        <v>46</v>
      </c>
      <c r="G1144" s="16">
        <v>45235</v>
      </c>
      <c r="H1144" s="8"/>
      <c r="I1144" s="35"/>
      <c r="J1144" s="35"/>
      <c r="K1144" s="6"/>
      <c r="L1144" s="8"/>
      <c r="M1144" s="8"/>
      <c r="N1144" s="35"/>
      <c r="O1144" s="35"/>
      <c r="P1144" s="35"/>
      <c r="Q1144" s="35"/>
      <c r="R1144" s="8">
        <f t="shared" si="95"/>
        <v>0</v>
      </c>
      <c r="S1144" s="8">
        <f t="shared" si="93"/>
        <v>0</v>
      </c>
      <c r="T1144" s="7"/>
      <c r="U1144" s="7"/>
      <c r="V1144" s="8">
        <f>COUNTIFS(Maturation!$E$3:$E$280, Density!G1144, Maturation!$B$3:$B$280, Density!C1144, Maturation!$C$3:$C$280, Density!D1144, Maturation!$D$3:$D$280, "male")</f>
        <v>0</v>
      </c>
      <c r="W1144" s="8">
        <f>COUNTIFS(Maturation!$E$3:$E$280, Density!G1144, Maturation!$B$3:$B$280, Density!C1144, Maturation!$C$3:$C$280, Density!D1144, Maturation!$D$3:$D$280, "female")</f>
        <v>0</v>
      </c>
      <c r="X1144" s="8">
        <f t="shared" si="88"/>
        <v>0</v>
      </c>
      <c r="Y1144" s="8">
        <f t="shared" si="94"/>
        <v>5</v>
      </c>
      <c r="Z1144" s="35">
        <f>(Y1144/$R$568)*100</f>
        <v>100</v>
      </c>
    </row>
    <row r="1145" spans="3:26" ht="15" customHeight="1" x14ac:dyDescent="0.25">
      <c r="C1145" s="15" t="s">
        <v>24</v>
      </c>
      <c r="D1145" s="5">
        <v>7</v>
      </c>
      <c r="E1145" s="49">
        <v>32</v>
      </c>
      <c r="F1145" s="49">
        <f t="shared" si="89"/>
        <v>46</v>
      </c>
      <c r="G1145" s="16">
        <v>45235</v>
      </c>
      <c r="H1145" s="8"/>
      <c r="I1145" s="35"/>
      <c r="J1145" s="35"/>
      <c r="K1145" s="6"/>
      <c r="L1145" s="8"/>
      <c r="M1145" s="8"/>
      <c r="N1145" s="35"/>
      <c r="O1145" s="35"/>
      <c r="P1145" s="35"/>
      <c r="Q1145" s="35"/>
      <c r="R1145" s="8">
        <f t="shared" si="95"/>
        <v>0</v>
      </c>
      <c r="S1145" s="8">
        <f t="shared" si="93"/>
        <v>0</v>
      </c>
      <c r="T1145" s="7"/>
      <c r="U1145" s="7"/>
      <c r="V1145" s="8">
        <f>COUNTIFS(Maturation!$E$3:$E$280, Density!G1145, Maturation!$B$3:$B$280, Density!C1145, Maturation!$C$3:$C$280, Density!D1145, Maturation!$D$3:$D$280, "male")</f>
        <v>0</v>
      </c>
      <c r="W1145" s="8">
        <f>COUNTIFS(Maturation!$E$3:$E$280, Density!G1145, Maturation!$B$3:$B$280, Density!C1145, Maturation!$C$3:$C$280, Density!D1145, Maturation!$D$3:$D$280, "female")</f>
        <v>0</v>
      </c>
      <c r="X1145" s="8">
        <f t="shared" si="88"/>
        <v>0</v>
      </c>
      <c r="Y1145" s="8">
        <f t="shared" si="94"/>
        <v>7</v>
      </c>
      <c r="Z1145" s="35">
        <f>(Y1145/$R$569)*100</f>
        <v>87.5</v>
      </c>
    </row>
    <row r="1146" spans="3:26" ht="15" customHeight="1" x14ac:dyDescent="0.25">
      <c r="C1146" s="15" t="s">
        <v>24</v>
      </c>
      <c r="D1146" s="5">
        <v>8</v>
      </c>
      <c r="E1146" s="49">
        <v>32</v>
      </c>
      <c r="F1146" s="49">
        <f t="shared" si="89"/>
        <v>46</v>
      </c>
      <c r="G1146" s="16">
        <v>45235</v>
      </c>
      <c r="H1146" s="8"/>
      <c r="I1146" s="35"/>
      <c r="J1146" s="35"/>
      <c r="K1146" s="6"/>
      <c r="L1146" s="8"/>
      <c r="M1146" s="8"/>
      <c r="N1146" s="35"/>
      <c r="O1146" s="35"/>
      <c r="P1146" s="35"/>
      <c r="Q1146" s="35"/>
      <c r="R1146" s="8">
        <v>0</v>
      </c>
      <c r="S1146" s="8">
        <f t="shared" si="93"/>
        <v>0</v>
      </c>
      <c r="T1146" s="7"/>
      <c r="U1146" s="7"/>
      <c r="V1146" s="8">
        <f>COUNTIFS(Maturation!$E$3:$E$280, Density!G1146, Maturation!$B$3:$B$280, Density!C1146, Maturation!$C$3:$C$280, Density!D1146, Maturation!$D$3:$D$280, "male")</f>
        <v>0</v>
      </c>
      <c r="W1146" s="8">
        <f>COUNTIFS(Maturation!$E$3:$E$280, Density!G1146, Maturation!$B$3:$B$280, Density!C1146, Maturation!$C$3:$C$280, Density!D1146, Maturation!$D$3:$D$280, "female")</f>
        <v>0</v>
      </c>
      <c r="X1146" s="8">
        <f t="shared" si="88"/>
        <v>0</v>
      </c>
      <c r="Y1146" s="8">
        <f t="shared" si="94"/>
        <v>6</v>
      </c>
      <c r="Z1146" s="35">
        <f>(Y1146/$R$570)*100</f>
        <v>100</v>
      </c>
    </row>
    <row r="1147" spans="3:26" ht="15" customHeight="1" x14ac:dyDescent="0.25">
      <c r="C1147" s="15" t="s">
        <v>24</v>
      </c>
      <c r="D1147" s="5">
        <v>9</v>
      </c>
      <c r="E1147" s="49">
        <v>32</v>
      </c>
      <c r="F1147" s="49">
        <f t="shared" si="89"/>
        <v>46</v>
      </c>
      <c r="G1147" s="16">
        <v>45235</v>
      </c>
      <c r="H1147" s="8"/>
      <c r="I1147" s="35"/>
      <c r="J1147" s="35"/>
      <c r="K1147" s="6"/>
      <c r="L1147" s="8"/>
      <c r="M1147" s="8"/>
      <c r="N1147" s="35"/>
      <c r="O1147" s="35"/>
      <c r="P1147" s="35"/>
      <c r="Q1147" s="35"/>
      <c r="R1147" s="8">
        <f t="shared" ref="R1147:R1150" si="96">N1111-N1147</f>
        <v>0</v>
      </c>
      <c r="S1147" s="8">
        <f t="shared" si="93"/>
        <v>0</v>
      </c>
      <c r="T1147" s="7"/>
      <c r="U1147" s="7"/>
      <c r="V1147" s="8">
        <f>COUNTIFS(Maturation!$E$3:$E$280, Density!G1147, Maturation!$B$3:$B$280, Density!C1147, Maturation!$C$3:$C$280, Density!D1147, Maturation!$D$3:$D$280, "male")</f>
        <v>0</v>
      </c>
      <c r="W1147" s="8">
        <f>COUNTIFS(Maturation!$E$3:$E$280, Density!G1147, Maturation!$B$3:$B$280, Density!C1147, Maturation!$C$3:$C$280, Density!D1147, Maturation!$D$3:$D$280, "female")</f>
        <v>0</v>
      </c>
      <c r="X1147" s="8">
        <f t="shared" si="88"/>
        <v>0</v>
      </c>
      <c r="Y1147" s="8">
        <f t="shared" si="94"/>
        <v>6</v>
      </c>
      <c r="Z1147" s="35">
        <f>(Y1147/$R$571)*100</f>
        <v>100</v>
      </c>
    </row>
    <row r="1148" spans="3:26" ht="15" customHeight="1" x14ac:dyDescent="0.25">
      <c r="C1148" s="15" t="s">
        <v>24</v>
      </c>
      <c r="D1148" s="5">
        <v>10</v>
      </c>
      <c r="E1148" s="49">
        <v>32</v>
      </c>
      <c r="F1148" s="49">
        <f t="shared" si="89"/>
        <v>46</v>
      </c>
      <c r="G1148" s="16">
        <v>45235</v>
      </c>
      <c r="H1148" s="8"/>
      <c r="I1148" s="35"/>
      <c r="J1148" s="35"/>
      <c r="K1148" s="6"/>
      <c r="L1148" s="8"/>
      <c r="M1148" s="8"/>
      <c r="N1148" s="35"/>
      <c r="O1148" s="35"/>
      <c r="P1148" s="35"/>
      <c r="Q1148" s="35"/>
      <c r="R1148" s="8">
        <f t="shared" si="96"/>
        <v>0</v>
      </c>
      <c r="S1148" s="8">
        <f t="shared" si="93"/>
        <v>0</v>
      </c>
      <c r="T1148" s="7"/>
      <c r="U1148" s="7"/>
      <c r="V1148" s="8">
        <f>COUNTIFS(Maturation!$E$3:$E$280, Density!G1148, Maturation!$B$3:$B$280, Density!C1148, Maturation!$C$3:$C$280, Density!D1148, Maturation!$D$3:$D$280, "male")</f>
        <v>0</v>
      </c>
      <c r="W1148" s="8">
        <f>COUNTIFS(Maturation!$E$3:$E$280, Density!G1148, Maturation!$B$3:$B$280, Density!C1148, Maturation!$C$3:$C$280, Density!D1148, Maturation!$D$3:$D$280, "female")</f>
        <v>0</v>
      </c>
      <c r="X1148" s="8">
        <f t="shared" si="88"/>
        <v>0</v>
      </c>
      <c r="Y1148" s="8">
        <f t="shared" si="94"/>
        <v>6</v>
      </c>
      <c r="Z1148" s="35">
        <f>(Y1148/$R$572)*100</f>
        <v>85.714285714285708</v>
      </c>
    </row>
    <row r="1149" spans="3:26" ht="15" customHeight="1" x14ac:dyDescent="0.25">
      <c r="C1149" s="15" t="s">
        <v>25</v>
      </c>
      <c r="D1149" s="5">
        <v>1</v>
      </c>
      <c r="E1149" s="49">
        <v>32</v>
      </c>
      <c r="F1149" s="49">
        <f t="shared" si="89"/>
        <v>46</v>
      </c>
      <c r="G1149" s="16">
        <v>45235</v>
      </c>
      <c r="H1149" s="8"/>
      <c r="I1149" s="35"/>
      <c r="J1149" s="35"/>
      <c r="K1149" s="6"/>
      <c r="L1149" s="6"/>
      <c r="M1149" s="8"/>
      <c r="N1149" s="35"/>
      <c r="O1149" s="35"/>
      <c r="P1149" s="35"/>
      <c r="Q1149" s="35"/>
      <c r="R1149" s="8">
        <f t="shared" si="96"/>
        <v>0</v>
      </c>
      <c r="S1149" s="8">
        <f t="shared" si="93"/>
        <v>0</v>
      </c>
      <c r="T1149" s="7"/>
      <c r="U1149" s="7"/>
      <c r="V1149" s="8">
        <f>COUNTIFS(Maturation!$E$3:$E$280, Density!G1149, Maturation!$B$3:$B$280, Density!C1149, Maturation!$C$3:$C$280, Density!D1149, Maturation!$D$3:$D$280, "male")</f>
        <v>0</v>
      </c>
      <c r="W1149" s="8">
        <f>COUNTIFS(Maturation!$E$3:$E$280, Density!G1149, Maturation!$B$3:$B$280, Density!C1149, Maturation!$C$3:$C$280, Density!D1149, Maturation!$D$3:$D$280, "female")</f>
        <v>0</v>
      </c>
      <c r="X1149" s="8">
        <f t="shared" si="88"/>
        <v>0</v>
      </c>
      <c r="Y1149" s="8">
        <f t="shared" si="94"/>
        <v>8</v>
      </c>
      <c r="Z1149" s="35">
        <f>(Y1149/$R$573)*100</f>
        <v>100</v>
      </c>
    </row>
    <row r="1150" spans="3:26" ht="15" customHeight="1" x14ac:dyDescent="0.25">
      <c r="C1150" s="15" t="s">
        <v>25</v>
      </c>
      <c r="D1150" s="5">
        <v>2</v>
      </c>
      <c r="E1150" s="49">
        <v>32</v>
      </c>
      <c r="F1150" s="49">
        <f t="shared" si="89"/>
        <v>46</v>
      </c>
      <c r="G1150" s="16">
        <v>45235</v>
      </c>
      <c r="H1150" s="8"/>
      <c r="I1150" s="35"/>
      <c r="J1150" s="35"/>
      <c r="K1150" s="6"/>
      <c r="L1150" s="8"/>
      <c r="M1150" s="8"/>
      <c r="N1150" s="35"/>
      <c r="O1150" s="35"/>
      <c r="P1150" s="35"/>
      <c r="Q1150" s="35"/>
      <c r="R1150" s="8">
        <f t="shared" si="96"/>
        <v>0</v>
      </c>
      <c r="S1150" s="8">
        <f t="shared" si="93"/>
        <v>0</v>
      </c>
      <c r="T1150" s="7"/>
      <c r="U1150" s="7"/>
      <c r="V1150" s="8">
        <f>COUNTIFS(Maturation!$E$3:$E$280, Density!G1150, Maturation!$B$3:$B$280, Density!C1150, Maturation!$C$3:$C$280, Density!D1150, Maturation!$D$3:$D$280, "male")</f>
        <v>0</v>
      </c>
      <c r="W1150" s="8">
        <f>COUNTIFS(Maturation!$E$3:$E$280, Density!G1150, Maturation!$B$3:$B$280, Density!C1150, Maturation!$C$3:$C$280, Density!D1150, Maturation!$D$3:$D$280, "female")</f>
        <v>0</v>
      </c>
      <c r="X1150" s="8">
        <f t="shared" ref="X1150:X1185" si="97">SUM(V1150:W1150)</f>
        <v>0</v>
      </c>
      <c r="Y1150" s="8">
        <f t="shared" si="94"/>
        <v>8</v>
      </c>
      <c r="Z1150" s="35">
        <f>(Y1150/$R$574)*100</f>
        <v>80</v>
      </c>
    </row>
    <row r="1151" spans="3:26" ht="15" customHeight="1" x14ac:dyDescent="0.25">
      <c r="C1151" s="15" t="s">
        <v>25</v>
      </c>
      <c r="D1151" s="5">
        <v>3</v>
      </c>
      <c r="E1151" s="49">
        <v>32</v>
      </c>
      <c r="F1151" s="49">
        <f t="shared" si="89"/>
        <v>46</v>
      </c>
      <c r="G1151" s="16">
        <v>45235</v>
      </c>
      <c r="H1151" s="8"/>
      <c r="I1151" s="35"/>
      <c r="J1151" s="35"/>
      <c r="K1151" s="6"/>
      <c r="L1151" s="8"/>
      <c r="M1151" s="8"/>
      <c r="N1151" s="35"/>
      <c r="O1151" s="35"/>
      <c r="P1151" s="35"/>
      <c r="Q1151" s="35"/>
      <c r="R1151" s="8">
        <v>0</v>
      </c>
      <c r="S1151" s="8">
        <f t="shared" si="93"/>
        <v>0</v>
      </c>
      <c r="T1151" s="7"/>
      <c r="U1151" s="7"/>
      <c r="V1151" s="8">
        <f>COUNTIFS(Maturation!$E$3:$E$280, Density!G1151, Maturation!$B$3:$B$280, Density!C1151, Maturation!$C$3:$C$280, Density!D1151, Maturation!$D$3:$D$280, "male")</f>
        <v>0</v>
      </c>
      <c r="W1151" s="8">
        <f>COUNTIFS(Maturation!$E$3:$E$280, Density!G1151, Maturation!$B$3:$B$280, Density!C1151, Maturation!$C$3:$C$280, Density!D1151, Maturation!$D$3:$D$280, "female")</f>
        <v>0</v>
      </c>
      <c r="X1151" s="8">
        <f t="shared" si="97"/>
        <v>0</v>
      </c>
      <c r="Y1151" s="8">
        <f t="shared" si="94"/>
        <v>8</v>
      </c>
      <c r="Z1151" s="35">
        <f>(Y1151/$R$575)*100</f>
        <v>88.888888888888886</v>
      </c>
    </row>
    <row r="1152" spans="3:26" ht="15" customHeight="1" x14ac:dyDescent="0.25">
      <c r="C1152" s="15" t="s">
        <v>25</v>
      </c>
      <c r="D1152" s="5">
        <v>4</v>
      </c>
      <c r="E1152" s="49">
        <v>32</v>
      </c>
      <c r="F1152" s="49">
        <f t="shared" si="89"/>
        <v>46</v>
      </c>
      <c r="G1152" s="16">
        <v>45235</v>
      </c>
      <c r="H1152" s="8"/>
      <c r="I1152" s="35"/>
      <c r="J1152" s="35"/>
      <c r="K1152" s="6"/>
      <c r="L1152" s="8"/>
      <c r="M1152" s="8"/>
      <c r="N1152" s="35"/>
      <c r="O1152" s="35"/>
      <c r="P1152" s="35"/>
      <c r="Q1152" s="35"/>
      <c r="R1152" s="8">
        <f t="shared" ref="R1152:R1154" si="98">N1116-N1152</f>
        <v>0</v>
      </c>
      <c r="S1152" s="8">
        <f t="shared" si="93"/>
        <v>0</v>
      </c>
      <c r="T1152" s="7"/>
      <c r="U1152" s="7"/>
      <c r="V1152" s="8">
        <f>COUNTIFS(Maturation!$E$3:$E$280, Density!G1152, Maturation!$B$3:$B$280, Density!C1152, Maturation!$C$3:$C$280, Density!D1152, Maturation!$D$3:$D$280, "male")</f>
        <v>0</v>
      </c>
      <c r="W1152" s="8">
        <f>COUNTIFS(Maturation!$E$3:$E$280, Density!G1152, Maturation!$B$3:$B$280, Density!C1152, Maturation!$C$3:$C$280, Density!D1152, Maturation!$D$3:$D$280, "female")</f>
        <v>0</v>
      </c>
      <c r="X1152" s="8">
        <f t="shared" si="97"/>
        <v>0</v>
      </c>
      <c r="Y1152" s="8">
        <f t="shared" si="94"/>
        <v>7</v>
      </c>
      <c r="Z1152" s="35">
        <f>(Y1152/$R$576)*100</f>
        <v>77.777777777777786</v>
      </c>
    </row>
    <row r="1153" spans="3:26" ht="15" customHeight="1" x14ac:dyDescent="0.25">
      <c r="C1153" s="15" t="s">
        <v>25</v>
      </c>
      <c r="D1153" s="5">
        <v>5</v>
      </c>
      <c r="E1153" s="49">
        <v>32</v>
      </c>
      <c r="F1153" s="49">
        <f t="shared" si="89"/>
        <v>46</v>
      </c>
      <c r="G1153" s="16">
        <v>45235</v>
      </c>
      <c r="H1153" s="8"/>
      <c r="I1153" s="35"/>
      <c r="J1153" s="35"/>
      <c r="K1153" s="6"/>
      <c r="L1153" s="8"/>
      <c r="M1153" s="8"/>
      <c r="N1153" s="35"/>
      <c r="O1153" s="35"/>
      <c r="P1153" s="35"/>
      <c r="Q1153" s="35"/>
      <c r="R1153" s="8">
        <f t="shared" si="98"/>
        <v>0</v>
      </c>
      <c r="S1153" s="8">
        <f t="shared" si="93"/>
        <v>0</v>
      </c>
      <c r="T1153" s="7"/>
      <c r="U1153" s="7"/>
      <c r="V1153" s="8">
        <f>COUNTIFS(Maturation!$E$3:$E$280, Density!G1153, Maturation!$B$3:$B$280, Density!C1153, Maturation!$C$3:$C$280, Density!D1153, Maturation!$D$3:$D$280, "male")</f>
        <v>0</v>
      </c>
      <c r="W1153" s="8">
        <f>COUNTIFS(Maturation!$E$3:$E$280, Density!G1153, Maturation!$B$3:$B$280, Density!C1153, Maturation!$C$3:$C$280, Density!D1153, Maturation!$D$3:$D$280, "female")</f>
        <v>0</v>
      </c>
      <c r="X1153" s="8">
        <f t="shared" si="97"/>
        <v>0</v>
      </c>
      <c r="Y1153" s="8">
        <f t="shared" si="94"/>
        <v>7</v>
      </c>
      <c r="Z1153" s="35">
        <f>(Y1153/$R$577)*100</f>
        <v>77.777777777777786</v>
      </c>
    </row>
    <row r="1154" spans="3:26" ht="15" customHeight="1" x14ac:dyDescent="0.25">
      <c r="C1154" s="15" t="s">
        <v>26</v>
      </c>
      <c r="D1154" s="5">
        <v>1</v>
      </c>
      <c r="E1154" s="49">
        <v>32</v>
      </c>
      <c r="F1154" s="49">
        <f t="shared" si="89"/>
        <v>46</v>
      </c>
      <c r="G1154" s="16">
        <v>45235</v>
      </c>
      <c r="H1154" s="8"/>
      <c r="I1154" s="35"/>
      <c r="J1154" s="35"/>
      <c r="K1154" s="6"/>
      <c r="L1154" s="8"/>
      <c r="M1154" s="8"/>
      <c r="N1154" s="35"/>
      <c r="O1154" s="35"/>
      <c r="P1154" s="35"/>
      <c r="Q1154" s="35"/>
      <c r="R1154" s="8">
        <f t="shared" si="98"/>
        <v>0</v>
      </c>
      <c r="S1154" s="8">
        <f t="shared" si="93"/>
        <v>0</v>
      </c>
      <c r="T1154" s="7"/>
      <c r="U1154" s="7"/>
      <c r="V1154" s="8">
        <f>COUNTIFS(Maturation!$E$3:$E$280, Density!G1154, Maturation!$B$3:$B$280, Density!C1154, Maturation!$C$3:$C$280, Density!D1154, Maturation!$D$3:$D$280, "male")</f>
        <v>0</v>
      </c>
      <c r="W1154" s="8">
        <f>COUNTIFS(Maturation!$E$3:$E$280, Density!G1154, Maturation!$B$3:$B$280, Density!C1154, Maturation!$C$3:$C$280, Density!D1154, Maturation!$D$3:$D$280, "female")</f>
        <v>0</v>
      </c>
      <c r="X1154" s="8">
        <f t="shared" si="97"/>
        <v>0</v>
      </c>
      <c r="Y1154" s="8">
        <f t="shared" si="94"/>
        <v>15</v>
      </c>
      <c r="Z1154" s="35">
        <f>(Y1154/$R$578)*100</f>
        <v>88.235294117647058</v>
      </c>
    </row>
    <row r="1155" spans="3:26" ht="15" customHeight="1" x14ac:dyDescent="0.25">
      <c r="C1155" s="15" t="s">
        <v>26</v>
      </c>
      <c r="D1155" s="5">
        <v>2</v>
      </c>
      <c r="E1155" s="49">
        <v>32</v>
      </c>
      <c r="F1155" s="49">
        <f t="shared" si="89"/>
        <v>46</v>
      </c>
      <c r="G1155" s="16">
        <v>45235</v>
      </c>
      <c r="H1155" s="8"/>
      <c r="I1155" s="35"/>
      <c r="J1155" s="35"/>
      <c r="K1155" s="6"/>
      <c r="L1155" s="8"/>
      <c r="M1155" s="8"/>
      <c r="N1155" s="35"/>
      <c r="O1155" s="35"/>
      <c r="P1155" s="35"/>
      <c r="Q1155" s="35"/>
      <c r="R1155" s="8">
        <v>0</v>
      </c>
      <c r="S1155" s="8">
        <f t="shared" si="93"/>
        <v>0</v>
      </c>
      <c r="T1155" s="7"/>
      <c r="U1155" s="7"/>
      <c r="V1155" s="8">
        <f>COUNTIFS(Maturation!$E$3:$E$280, Density!G1155, Maturation!$B$3:$B$280, Density!C1155, Maturation!$C$3:$C$280, Density!D1155, Maturation!$D$3:$D$280, "male")</f>
        <v>0</v>
      </c>
      <c r="W1155" s="8">
        <f>COUNTIFS(Maturation!$E$3:$E$280, Density!G1155, Maturation!$B$3:$B$280, Density!C1155, Maturation!$C$3:$C$280, Density!D1155, Maturation!$D$3:$D$280, "female")</f>
        <v>0</v>
      </c>
      <c r="X1155" s="8">
        <f t="shared" si="97"/>
        <v>0</v>
      </c>
      <c r="Y1155" s="8">
        <f t="shared" si="94"/>
        <v>11</v>
      </c>
      <c r="Z1155" s="35">
        <f>(Y1155/$R$579)*100</f>
        <v>68.75</v>
      </c>
    </row>
    <row r="1156" spans="3:26" ht="15" customHeight="1" x14ac:dyDescent="0.25">
      <c r="C1156" s="17" t="s">
        <v>26</v>
      </c>
      <c r="D1156" s="9">
        <v>3</v>
      </c>
      <c r="E1156" s="50">
        <v>32</v>
      </c>
      <c r="F1156" s="50">
        <f t="shared" si="89"/>
        <v>46</v>
      </c>
      <c r="G1156" s="18">
        <v>45235</v>
      </c>
      <c r="H1156" s="10"/>
      <c r="I1156" s="36"/>
      <c r="J1156" s="36"/>
      <c r="K1156" s="11"/>
      <c r="L1156" s="10"/>
      <c r="M1156" s="10"/>
      <c r="N1156" s="36"/>
      <c r="O1156" s="36"/>
      <c r="P1156" s="36"/>
      <c r="Q1156" s="36"/>
      <c r="R1156" s="10">
        <v>0</v>
      </c>
      <c r="S1156" s="10">
        <f t="shared" si="93"/>
        <v>0</v>
      </c>
      <c r="T1156" s="12"/>
      <c r="U1156" s="12"/>
      <c r="V1156" s="10">
        <f>COUNTIFS(Maturation!$E$3:$E$280, Density!G1156, Maturation!$B$3:$B$280, Density!C1156, Maturation!$C$3:$C$280, Density!D1156, Maturation!$D$3:$D$280, "male")</f>
        <v>0</v>
      </c>
      <c r="W1156" s="10">
        <f>COUNTIFS(Maturation!$E$3:$E$280, Density!G1156, Maturation!$B$3:$B$280, Density!C1156, Maturation!$C$3:$C$280, Density!D1156, Maturation!$D$3:$D$280, "female")</f>
        <v>0</v>
      </c>
      <c r="X1156" s="10">
        <f t="shared" si="97"/>
        <v>0</v>
      </c>
      <c r="Y1156" s="10">
        <f t="shared" si="94"/>
        <v>12</v>
      </c>
      <c r="Z1156" s="36">
        <f>(Y1156/$R$580)*100</f>
        <v>85.714285714285708</v>
      </c>
    </row>
    <row r="1157" spans="3:26" ht="15" customHeight="1" x14ac:dyDescent="0.25">
      <c r="C1157" s="19" t="s">
        <v>17</v>
      </c>
      <c r="D1157" s="20">
        <v>1</v>
      </c>
      <c r="E1157" s="48">
        <v>33</v>
      </c>
      <c r="F1157" s="48">
        <f t="shared" si="89"/>
        <v>47</v>
      </c>
      <c r="G1157" s="22">
        <v>45236</v>
      </c>
      <c r="H1157" s="21"/>
      <c r="I1157" s="32"/>
      <c r="J1157" s="32"/>
      <c r="K1157" s="21"/>
      <c r="L1157" s="21"/>
      <c r="M1157" s="21"/>
      <c r="N1157" s="32"/>
      <c r="O1157" s="32"/>
      <c r="P1157" s="32"/>
      <c r="Q1157" s="32"/>
      <c r="R1157" s="21">
        <v>0</v>
      </c>
      <c r="S1157" s="21">
        <f t="shared" si="93"/>
        <v>0</v>
      </c>
      <c r="T1157" s="29"/>
      <c r="U1157" s="29"/>
      <c r="V1157" s="30">
        <f>COUNTIFS(Maturation!$E$3:$E$280, Density!G1157, Maturation!$B$3:$B$280, Density!C1157, Maturation!$C$3:$C$280, Density!D1157, Maturation!$D$3:$D$280, "male")</f>
        <v>0</v>
      </c>
      <c r="W1157" s="30">
        <f>COUNTIFS(Maturation!$E$3:$E$280, Density!G1157, Maturation!$B$3:$B$280, Density!C1157, Maturation!$C$3:$C$280, Density!D1157, Maturation!$D$3:$D$280, "female")</f>
        <v>0</v>
      </c>
      <c r="X1157" s="30">
        <f t="shared" si="97"/>
        <v>0</v>
      </c>
      <c r="Y1157" s="30">
        <f t="shared" si="94"/>
        <v>6</v>
      </c>
      <c r="Z1157" s="33">
        <f>(Y1157/$R$545)*100</f>
        <v>100</v>
      </c>
    </row>
    <row r="1158" spans="3:26" ht="15" customHeight="1" x14ac:dyDescent="0.25">
      <c r="C1158" s="19" t="s">
        <v>17</v>
      </c>
      <c r="D1158" s="20">
        <v>2</v>
      </c>
      <c r="E1158" s="48">
        <v>33</v>
      </c>
      <c r="F1158" s="48">
        <f t="shared" ref="F1158:F1221" si="99">E1158+14</f>
        <v>47</v>
      </c>
      <c r="G1158" s="22">
        <v>45236</v>
      </c>
      <c r="H1158" s="21"/>
      <c r="I1158" s="32"/>
      <c r="J1158" s="32"/>
      <c r="K1158" s="21"/>
      <c r="L1158" s="21"/>
      <c r="M1158" s="21"/>
      <c r="N1158" s="32"/>
      <c r="O1158" s="32"/>
      <c r="P1158" s="32"/>
      <c r="Q1158" s="32"/>
      <c r="R1158" s="21">
        <v>1</v>
      </c>
      <c r="S1158" s="21">
        <f t="shared" si="93"/>
        <v>0</v>
      </c>
      <c r="T1158" s="29"/>
      <c r="U1158" s="29"/>
      <c r="V1158" s="30">
        <f>COUNTIFS(Maturation!$E$3:$E$280, Density!G1158, Maturation!$B$3:$B$280, Density!C1158, Maturation!$C$3:$C$280, Density!D1158, Maturation!$D$3:$D$280, "male")</f>
        <v>0</v>
      </c>
      <c r="W1158" s="30">
        <f>COUNTIFS(Maturation!$E$3:$E$280, Density!G1158, Maturation!$B$3:$B$280, Density!C1158, Maturation!$C$3:$C$280, Density!D1158, Maturation!$D$3:$D$280, "female")</f>
        <v>0</v>
      </c>
      <c r="X1158" s="30">
        <f t="shared" si="97"/>
        <v>0</v>
      </c>
      <c r="Y1158" s="30">
        <f t="shared" si="94"/>
        <v>4</v>
      </c>
      <c r="Z1158" s="33">
        <f>(Y1158/$R$546)*100</f>
        <v>80</v>
      </c>
    </row>
    <row r="1159" spans="3:26" ht="15" customHeight="1" x14ac:dyDescent="0.25">
      <c r="C1159" s="19" t="s">
        <v>17</v>
      </c>
      <c r="D1159" s="20">
        <v>3</v>
      </c>
      <c r="E1159" s="48">
        <v>33</v>
      </c>
      <c r="F1159" s="48">
        <f t="shared" si="99"/>
        <v>47</v>
      </c>
      <c r="G1159" s="22">
        <v>45236</v>
      </c>
      <c r="H1159" s="21"/>
      <c r="I1159" s="32"/>
      <c r="J1159" s="32"/>
      <c r="K1159" s="21"/>
      <c r="L1159" s="21"/>
      <c r="M1159" s="21"/>
      <c r="N1159" s="32"/>
      <c r="O1159" s="32"/>
      <c r="P1159" s="32"/>
      <c r="Q1159" s="32"/>
      <c r="R1159" s="21">
        <v>0</v>
      </c>
      <c r="S1159" s="21">
        <f t="shared" si="93"/>
        <v>0</v>
      </c>
      <c r="T1159" s="29"/>
      <c r="U1159" s="29"/>
      <c r="V1159" s="30">
        <f>COUNTIFS(Maturation!$E$3:$E$280, Density!G1159, Maturation!$B$3:$B$280, Density!C1159, Maturation!$C$3:$C$280, Density!D1159, Maturation!$D$3:$D$280, "male")</f>
        <v>0</v>
      </c>
      <c r="W1159" s="30">
        <f>COUNTIFS(Maturation!$E$3:$E$280, Density!G1159, Maturation!$B$3:$B$280, Density!C1159, Maturation!$C$3:$C$280, Density!D1159, Maturation!$D$3:$D$280, "female")</f>
        <v>0</v>
      </c>
      <c r="X1159" s="30">
        <f t="shared" si="97"/>
        <v>0</v>
      </c>
      <c r="Y1159" s="30">
        <f t="shared" si="94"/>
        <v>4</v>
      </c>
      <c r="Z1159" s="33">
        <f>(Y1159/$R$547)*100</f>
        <v>100</v>
      </c>
    </row>
    <row r="1160" spans="3:26" ht="15" customHeight="1" x14ac:dyDescent="0.25">
      <c r="C1160" s="19" t="s">
        <v>17</v>
      </c>
      <c r="D1160" s="20">
        <v>4</v>
      </c>
      <c r="E1160" s="48">
        <v>33</v>
      </c>
      <c r="F1160" s="48">
        <f t="shared" si="99"/>
        <v>47</v>
      </c>
      <c r="G1160" s="22">
        <v>45236</v>
      </c>
      <c r="H1160" s="21"/>
      <c r="I1160" s="32"/>
      <c r="J1160" s="32"/>
      <c r="K1160" s="21"/>
      <c r="L1160" s="21"/>
      <c r="M1160" s="21"/>
      <c r="N1160" s="32"/>
      <c r="O1160" s="32"/>
      <c r="P1160" s="32"/>
      <c r="Q1160" s="32"/>
      <c r="R1160" s="21">
        <v>0</v>
      </c>
      <c r="S1160" s="21">
        <f t="shared" si="93"/>
        <v>0</v>
      </c>
      <c r="T1160" s="29"/>
      <c r="U1160" s="29"/>
      <c r="V1160" s="30">
        <f>COUNTIFS(Maturation!$E$3:$E$280, Density!G1160, Maturation!$B$3:$B$280, Density!C1160, Maturation!$C$3:$C$280, Density!D1160, Maturation!$D$3:$D$280, "male")</f>
        <v>0</v>
      </c>
      <c r="W1160" s="30">
        <f>COUNTIFS(Maturation!$E$3:$E$280, Density!G1160, Maturation!$B$3:$B$280, Density!C1160, Maturation!$C$3:$C$280, Density!D1160, Maturation!$D$3:$D$280, "female")</f>
        <v>0</v>
      </c>
      <c r="X1160" s="30">
        <f t="shared" si="97"/>
        <v>0</v>
      </c>
      <c r="Y1160" s="30">
        <f t="shared" si="94"/>
        <v>3</v>
      </c>
      <c r="Z1160" s="33">
        <f>(Y1160/$R$548)*100</f>
        <v>75</v>
      </c>
    </row>
    <row r="1161" spans="3:26" ht="15" customHeight="1" x14ac:dyDescent="0.25">
      <c r="C1161" s="19" t="s">
        <v>17</v>
      </c>
      <c r="D1161" s="20">
        <v>5</v>
      </c>
      <c r="E1161" s="48">
        <v>33</v>
      </c>
      <c r="F1161" s="48">
        <f t="shared" si="99"/>
        <v>47</v>
      </c>
      <c r="G1161" s="22">
        <v>45236</v>
      </c>
      <c r="H1161" s="21"/>
      <c r="I1161" s="32"/>
      <c r="J1161" s="32"/>
      <c r="K1161" s="21"/>
      <c r="L1161" s="21"/>
      <c r="M1161" s="21"/>
      <c r="N1161" s="32"/>
      <c r="O1161" s="32"/>
      <c r="P1161" s="32"/>
      <c r="Q1161" s="32"/>
      <c r="R1161" s="21">
        <v>0</v>
      </c>
      <c r="S1161" s="21">
        <f t="shared" si="93"/>
        <v>0</v>
      </c>
      <c r="T1161" s="29"/>
      <c r="U1161" s="29"/>
      <c r="V1161" s="30">
        <f>COUNTIFS(Maturation!$E$3:$E$280, Density!G1161, Maturation!$B$3:$B$280, Density!C1161, Maturation!$C$3:$C$280, Density!D1161, Maturation!$D$3:$D$280, "male")</f>
        <v>0</v>
      </c>
      <c r="W1161" s="30">
        <f>COUNTIFS(Maturation!$E$3:$E$280, Density!G1161, Maturation!$B$3:$B$280, Density!C1161, Maturation!$C$3:$C$280, Density!D1161, Maturation!$D$3:$D$280, "female")</f>
        <v>0</v>
      </c>
      <c r="X1161" s="30">
        <f t="shared" si="97"/>
        <v>0</v>
      </c>
      <c r="Y1161" s="30">
        <f t="shared" si="94"/>
        <v>5</v>
      </c>
      <c r="Z1161" s="33">
        <f>(Y1161/$R$549)*100</f>
        <v>100</v>
      </c>
    </row>
    <row r="1162" spans="3:26" ht="15" customHeight="1" x14ac:dyDescent="0.25">
      <c r="C1162" s="19" t="s">
        <v>17</v>
      </c>
      <c r="D1162" s="20">
        <v>6</v>
      </c>
      <c r="E1162" s="48">
        <v>33</v>
      </c>
      <c r="F1162" s="48">
        <f t="shared" si="99"/>
        <v>47</v>
      </c>
      <c r="G1162" s="22">
        <v>45236</v>
      </c>
      <c r="H1162" s="21"/>
      <c r="I1162" s="32"/>
      <c r="J1162" s="32"/>
      <c r="K1162" s="21"/>
      <c r="L1162" s="21"/>
      <c r="M1162" s="21"/>
      <c r="N1162" s="32"/>
      <c r="O1162" s="32"/>
      <c r="P1162" s="32"/>
      <c r="Q1162" s="32"/>
      <c r="R1162" s="21">
        <v>0</v>
      </c>
      <c r="S1162" s="21">
        <f t="shared" si="93"/>
        <v>0</v>
      </c>
      <c r="T1162" s="29"/>
      <c r="U1162" s="29"/>
      <c r="V1162" s="30">
        <f>COUNTIFS(Maturation!$E$3:$E$280, Density!G1162, Maturation!$B$3:$B$280, Density!C1162, Maturation!$C$3:$C$280, Density!D1162, Maturation!$D$3:$D$280, "male")</f>
        <v>0</v>
      </c>
      <c r="W1162" s="30">
        <f>COUNTIFS(Maturation!$E$3:$E$280, Density!G1162, Maturation!$B$3:$B$280, Density!C1162, Maturation!$C$3:$C$280, Density!D1162, Maturation!$D$3:$D$280, "female")</f>
        <v>0</v>
      </c>
      <c r="X1162" s="30">
        <f t="shared" si="97"/>
        <v>0</v>
      </c>
      <c r="Y1162" s="30">
        <f t="shared" si="94"/>
        <v>7</v>
      </c>
      <c r="Z1162" s="33">
        <f>(Y1162/$R$550)*100</f>
        <v>100</v>
      </c>
    </row>
    <row r="1163" spans="3:26" ht="15" customHeight="1" x14ac:dyDescent="0.25">
      <c r="C1163" s="19" t="s">
        <v>17</v>
      </c>
      <c r="D1163" s="20">
        <v>7</v>
      </c>
      <c r="E1163" s="48">
        <v>33</v>
      </c>
      <c r="F1163" s="48">
        <f t="shared" si="99"/>
        <v>47</v>
      </c>
      <c r="G1163" s="22">
        <v>45236</v>
      </c>
      <c r="H1163" s="21"/>
      <c r="I1163" s="32"/>
      <c r="J1163" s="32"/>
      <c r="K1163" s="21"/>
      <c r="L1163" s="21"/>
      <c r="M1163" s="21"/>
      <c r="N1163" s="32"/>
      <c r="O1163" s="32"/>
      <c r="P1163" s="32"/>
      <c r="Q1163" s="32"/>
      <c r="R1163" s="21">
        <v>0</v>
      </c>
      <c r="S1163" s="21">
        <f t="shared" si="93"/>
        <v>0</v>
      </c>
      <c r="T1163" s="29"/>
      <c r="U1163" s="29"/>
      <c r="V1163" s="30">
        <f>COUNTIFS(Maturation!$E$3:$E$280, Density!G1163, Maturation!$B$3:$B$280, Density!C1163, Maturation!$C$3:$C$280, Density!D1163, Maturation!$D$3:$D$280, "male")</f>
        <v>0</v>
      </c>
      <c r="W1163" s="30">
        <f>COUNTIFS(Maturation!$E$3:$E$280, Density!G1163, Maturation!$B$3:$B$280, Density!C1163, Maturation!$C$3:$C$280, Density!D1163, Maturation!$D$3:$D$280, "female")</f>
        <v>0</v>
      </c>
      <c r="X1163" s="30">
        <f t="shared" si="97"/>
        <v>0</v>
      </c>
      <c r="Y1163" s="30">
        <f t="shared" si="94"/>
        <v>6</v>
      </c>
      <c r="Z1163" s="33">
        <f>(Y1163/$R$551)*100</f>
        <v>100</v>
      </c>
    </row>
    <row r="1164" spans="3:26" ht="15" customHeight="1" x14ac:dyDescent="0.25">
      <c r="C1164" s="19" t="s">
        <v>17</v>
      </c>
      <c r="D1164" s="20">
        <v>8</v>
      </c>
      <c r="E1164" s="48">
        <v>33</v>
      </c>
      <c r="F1164" s="48">
        <f t="shared" si="99"/>
        <v>47</v>
      </c>
      <c r="G1164" s="22">
        <v>45236</v>
      </c>
      <c r="H1164" s="21"/>
      <c r="I1164" s="33"/>
      <c r="J1164" s="33"/>
      <c r="K1164" s="21"/>
      <c r="L1164" s="21"/>
      <c r="M1164" s="21"/>
      <c r="N1164" s="32"/>
      <c r="O1164" s="32"/>
      <c r="P1164" s="32"/>
      <c r="Q1164" s="32"/>
      <c r="R1164" s="21">
        <v>0</v>
      </c>
      <c r="S1164" s="21">
        <f t="shared" si="93"/>
        <v>0</v>
      </c>
      <c r="T1164" s="29"/>
      <c r="U1164" s="29"/>
      <c r="V1164" s="30">
        <f>COUNTIFS(Maturation!$E$3:$E$280, Density!G1164, Maturation!$B$3:$B$280, Density!C1164, Maturation!$C$3:$C$280, Density!D1164, Maturation!$D$3:$D$280, "male")</f>
        <v>0</v>
      </c>
      <c r="W1164" s="30">
        <f>COUNTIFS(Maturation!$E$3:$E$280, Density!G1164, Maturation!$B$3:$B$280, Density!C1164, Maturation!$C$3:$C$280, Density!D1164, Maturation!$D$3:$D$280, "female")</f>
        <v>0</v>
      </c>
      <c r="X1164" s="30">
        <f t="shared" si="97"/>
        <v>0</v>
      </c>
      <c r="Y1164" s="30">
        <f t="shared" si="94"/>
        <v>5</v>
      </c>
      <c r="Z1164" s="33">
        <f>(Y1164/$R$552)*100</f>
        <v>100</v>
      </c>
    </row>
    <row r="1165" spans="3:26" ht="15" customHeight="1" x14ac:dyDescent="0.25">
      <c r="C1165" s="19" t="s">
        <v>17</v>
      </c>
      <c r="D1165" s="20">
        <v>9</v>
      </c>
      <c r="E1165" s="48">
        <v>33</v>
      </c>
      <c r="F1165" s="48">
        <f t="shared" si="99"/>
        <v>47</v>
      </c>
      <c r="G1165" s="22">
        <v>45236</v>
      </c>
      <c r="H1165" s="21"/>
      <c r="I1165" s="33"/>
      <c r="J1165" s="33"/>
      <c r="K1165" s="21"/>
      <c r="L1165" s="21"/>
      <c r="M1165" s="21"/>
      <c r="N1165" s="32"/>
      <c r="O1165" s="32"/>
      <c r="P1165" s="32"/>
      <c r="Q1165" s="32"/>
      <c r="R1165" s="21">
        <v>0</v>
      </c>
      <c r="S1165" s="21">
        <f t="shared" si="93"/>
        <v>0</v>
      </c>
      <c r="T1165" s="29"/>
      <c r="U1165" s="29"/>
      <c r="V1165" s="30">
        <f>COUNTIFS(Maturation!$E$3:$E$280, Density!G1165, Maturation!$B$3:$B$280, Density!C1165, Maturation!$C$3:$C$280, Density!D1165, Maturation!$D$3:$D$280, "male")</f>
        <v>0</v>
      </c>
      <c r="W1165" s="30">
        <f>COUNTIFS(Maturation!$E$3:$E$280, Density!G1165, Maturation!$B$3:$B$280, Density!C1165, Maturation!$C$3:$C$280, Density!D1165, Maturation!$D$3:$D$280, "female")</f>
        <v>0</v>
      </c>
      <c r="X1165" s="30">
        <f t="shared" si="97"/>
        <v>0</v>
      </c>
      <c r="Y1165" s="30">
        <f t="shared" si="94"/>
        <v>7</v>
      </c>
      <c r="Z1165" s="33">
        <f>(Y1165/$R$553)*100</f>
        <v>100</v>
      </c>
    </row>
    <row r="1166" spans="3:26" ht="15" customHeight="1" x14ac:dyDescent="0.25">
      <c r="C1166" s="19" t="s">
        <v>17</v>
      </c>
      <c r="D1166" s="20">
        <v>10</v>
      </c>
      <c r="E1166" s="48">
        <v>33</v>
      </c>
      <c r="F1166" s="48">
        <f t="shared" si="99"/>
        <v>47</v>
      </c>
      <c r="G1166" s="22">
        <v>45236</v>
      </c>
      <c r="H1166" s="21"/>
      <c r="I1166" s="33"/>
      <c r="J1166" s="33"/>
      <c r="K1166" s="21"/>
      <c r="L1166" s="21"/>
      <c r="M1166" s="21"/>
      <c r="N1166" s="32"/>
      <c r="O1166" s="32"/>
      <c r="P1166" s="32"/>
      <c r="Q1166" s="32"/>
      <c r="R1166" s="21">
        <v>0</v>
      </c>
      <c r="S1166" s="21">
        <f t="shared" si="93"/>
        <v>0</v>
      </c>
      <c r="T1166" s="29"/>
      <c r="U1166" s="29"/>
      <c r="V1166" s="30">
        <f>COUNTIFS(Maturation!$E$3:$E$280, Density!G1166, Maturation!$B$3:$B$280, Density!C1166, Maturation!$C$3:$C$280, Density!D1166, Maturation!$D$3:$D$280, "male")</f>
        <v>0</v>
      </c>
      <c r="W1166" s="30">
        <f>COUNTIFS(Maturation!$E$3:$E$280, Density!G1166, Maturation!$B$3:$B$280, Density!C1166, Maturation!$C$3:$C$280, Density!D1166, Maturation!$D$3:$D$280, "female")</f>
        <v>0</v>
      </c>
      <c r="X1166" s="30">
        <f t="shared" si="97"/>
        <v>0</v>
      </c>
      <c r="Y1166" s="30">
        <f t="shared" si="94"/>
        <v>6</v>
      </c>
      <c r="Z1166" s="33">
        <f>(Y1166/$R$554)*100</f>
        <v>100</v>
      </c>
    </row>
    <row r="1167" spans="3:26" ht="15" customHeight="1" x14ac:dyDescent="0.25">
      <c r="C1167" s="19" t="s">
        <v>18</v>
      </c>
      <c r="D1167" s="20">
        <v>1</v>
      </c>
      <c r="E1167" s="48">
        <v>33</v>
      </c>
      <c r="F1167" s="48">
        <f t="shared" si="99"/>
        <v>47</v>
      </c>
      <c r="G1167" s="22">
        <v>45236</v>
      </c>
      <c r="H1167" s="21"/>
      <c r="I1167" s="33"/>
      <c r="J1167" s="33"/>
      <c r="K1167" s="21"/>
      <c r="L1167" s="21"/>
      <c r="M1167" s="21"/>
      <c r="N1167" s="32"/>
      <c r="O1167" s="32"/>
      <c r="P1167" s="32"/>
      <c r="Q1167" s="32"/>
      <c r="R1167" s="21">
        <v>0</v>
      </c>
      <c r="S1167" s="21">
        <f t="shared" si="93"/>
        <v>0</v>
      </c>
      <c r="T1167" s="29"/>
      <c r="U1167" s="29"/>
      <c r="V1167" s="30">
        <f>COUNTIFS(Maturation!$E$3:$E$280, Density!G1167, Maturation!$B$3:$B$280, Density!C1167, Maturation!$C$3:$C$280, Density!D1167, Maturation!$D$3:$D$280, "male")</f>
        <v>0</v>
      </c>
      <c r="W1167" s="30">
        <f>COUNTIFS(Maturation!$E$3:$E$280, Density!G1167, Maturation!$B$3:$B$280, Density!C1167, Maturation!$C$3:$C$280, Density!D1167, Maturation!$D$3:$D$280, "female")</f>
        <v>0</v>
      </c>
      <c r="X1167" s="30">
        <f t="shared" si="97"/>
        <v>0</v>
      </c>
      <c r="Y1167" s="30">
        <f t="shared" si="94"/>
        <v>8</v>
      </c>
      <c r="Z1167" s="33">
        <f>(Y1167/$R$555)*100</f>
        <v>100</v>
      </c>
    </row>
    <row r="1168" spans="3:26" ht="15" customHeight="1" x14ac:dyDescent="0.25">
      <c r="C1168" s="19" t="s">
        <v>18</v>
      </c>
      <c r="D1168" s="20">
        <v>2</v>
      </c>
      <c r="E1168" s="48">
        <v>33</v>
      </c>
      <c r="F1168" s="48">
        <f t="shared" si="99"/>
        <v>47</v>
      </c>
      <c r="G1168" s="22">
        <v>45236</v>
      </c>
      <c r="H1168" s="21"/>
      <c r="I1168" s="33"/>
      <c r="J1168" s="33"/>
      <c r="K1168" s="21"/>
      <c r="L1168" s="21"/>
      <c r="M1168" s="21"/>
      <c r="N1168" s="32"/>
      <c r="O1168" s="32"/>
      <c r="P1168" s="32"/>
      <c r="Q1168" s="32"/>
      <c r="R1168" s="21">
        <v>0</v>
      </c>
      <c r="S1168" s="21">
        <f t="shared" si="93"/>
        <v>0</v>
      </c>
      <c r="T1168" s="29"/>
      <c r="U1168" s="29"/>
      <c r="V1168" s="30">
        <f>COUNTIFS(Maturation!$E$3:$E$280, Density!G1168, Maturation!$B$3:$B$280, Density!C1168, Maturation!$C$3:$C$280, Density!D1168, Maturation!$D$3:$D$280, "male")</f>
        <v>0</v>
      </c>
      <c r="W1168" s="30">
        <f>COUNTIFS(Maturation!$E$3:$E$280, Density!G1168, Maturation!$B$3:$B$280, Density!C1168, Maturation!$C$3:$C$280, Density!D1168, Maturation!$D$3:$D$280, "female")</f>
        <v>0</v>
      </c>
      <c r="X1168" s="30">
        <f t="shared" si="97"/>
        <v>0</v>
      </c>
      <c r="Y1168" s="30">
        <f t="shared" si="94"/>
        <v>7</v>
      </c>
      <c r="Z1168" s="33">
        <f>(Y1168/$R$556)*100</f>
        <v>87.5</v>
      </c>
    </row>
    <row r="1169" spans="3:26" ht="15" customHeight="1" x14ac:dyDescent="0.25">
      <c r="C1169" s="19" t="s">
        <v>18</v>
      </c>
      <c r="D1169" s="20">
        <v>3</v>
      </c>
      <c r="E1169" s="48">
        <v>33</v>
      </c>
      <c r="F1169" s="48">
        <f t="shared" si="99"/>
        <v>47</v>
      </c>
      <c r="G1169" s="22">
        <v>45236</v>
      </c>
      <c r="H1169" s="30"/>
      <c r="I1169" s="33"/>
      <c r="J1169" s="33"/>
      <c r="K1169" s="21"/>
      <c r="L1169" s="30"/>
      <c r="M1169" s="30"/>
      <c r="N1169" s="33"/>
      <c r="O1169" s="33"/>
      <c r="P1169" s="33"/>
      <c r="Q1169" s="33"/>
      <c r="R1169" s="30">
        <v>0</v>
      </c>
      <c r="S1169" s="30">
        <f t="shared" si="93"/>
        <v>0</v>
      </c>
      <c r="T1169" s="29"/>
      <c r="U1169" s="29"/>
      <c r="V1169" s="30">
        <f>COUNTIFS(Maturation!$E$3:$E$280, Density!G1169, Maturation!$B$3:$B$280, Density!C1169, Maturation!$C$3:$C$280, Density!D1169, Maturation!$D$3:$D$280, "male")</f>
        <v>0</v>
      </c>
      <c r="W1169" s="30">
        <f>COUNTIFS(Maturation!$E$3:$E$280, Density!G1169, Maturation!$B$3:$B$280, Density!C1169, Maturation!$C$3:$C$280, Density!D1169, Maturation!$D$3:$D$280, "female")</f>
        <v>0</v>
      </c>
      <c r="X1169" s="30">
        <f t="shared" si="97"/>
        <v>0</v>
      </c>
      <c r="Y1169" s="30">
        <f t="shared" si="94"/>
        <v>11</v>
      </c>
      <c r="Z1169" s="33">
        <f>(Y1169/$R$557)*100</f>
        <v>91.666666666666657</v>
      </c>
    </row>
    <row r="1170" spans="3:26" ht="15" customHeight="1" x14ac:dyDescent="0.25">
      <c r="C1170" s="19" t="s">
        <v>18</v>
      </c>
      <c r="D1170" s="20">
        <v>4</v>
      </c>
      <c r="E1170" s="48">
        <v>33</v>
      </c>
      <c r="F1170" s="48">
        <f t="shared" si="99"/>
        <v>47</v>
      </c>
      <c r="G1170" s="22">
        <v>45236</v>
      </c>
      <c r="H1170" s="30"/>
      <c r="I1170" s="33"/>
      <c r="J1170" s="33"/>
      <c r="K1170" s="21"/>
      <c r="L1170" s="30"/>
      <c r="M1170" s="30"/>
      <c r="N1170" s="33"/>
      <c r="O1170" s="33"/>
      <c r="P1170" s="33"/>
      <c r="Q1170" s="33"/>
      <c r="R1170" s="30">
        <v>0</v>
      </c>
      <c r="S1170" s="30">
        <f t="shared" si="93"/>
        <v>0</v>
      </c>
      <c r="T1170" s="29"/>
      <c r="U1170" s="29"/>
      <c r="V1170" s="30">
        <f>COUNTIFS(Maturation!$E$3:$E$280, Density!G1170, Maturation!$B$3:$B$280, Density!C1170, Maturation!$C$3:$C$280, Density!D1170, Maturation!$D$3:$D$280, "male")</f>
        <v>0</v>
      </c>
      <c r="W1170" s="30">
        <f>COUNTIFS(Maturation!$E$3:$E$280, Density!G1170, Maturation!$B$3:$B$280, Density!C1170, Maturation!$C$3:$C$280, Density!D1170, Maturation!$D$3:$D$280, "female")</f>
        <v>0</v>
      </c>
      <c r="X1170" s="30">
        <f t="shared" si="97"/>
        <v>0</v>
      </c>
      <c r="Y1170" s="30">
        <f t="shared" si="94"/>
        <v>10</v>
      </c>
      <c r="Z1170" s="33">
        <f>(Y1170/$R$558)*100</f>
        <v>90.909090909090907</v>
      </c>
    </row>
    <row r="1171" spans="3:26" ht="15" customHeight="1" x14ac:dyDescent="0.25">
      <c r="C1171" s="19" t="s">
        <v>18</v>
      </c>
      <c r="D1171" s="20">
        <v>5</v>
      </c>
      <c r="E1171" s="48">
        <v>33</v>
      </c>
      <c r="F1171" s="48">
        <f t="shared" si="99"/>
        <v>47</v>
      </c>
      <c r="G1171" s="22">
        <v>45236</v>
      </c>
      <c r="H1171" s="30"/>
      <c r="I1171" s="33"/>
      <c r="J1171" s="33"/>
      <c r="K1171" s="21"/>
      <c r="L1171" s="30"/>
      <c r="M1171" s="30"/>
      <c r="N1171" s="33"/>
      <c r="O1171" s="33"/>
      <c r="P1171" s="33"/>
      <c r="Q1171" s="33"/>
      <c r="R1171" s="30">
        <v>0</v>
      </c>
      <c r="S1171" s="30">
        <f t="shared" si="93"/>
        <v>0</v>
      </c>
      <c r="T1171" s="29"/>
      <c r="U1171" s="29"/>
      <c r="V1171" s="30">
        <f>COUNTIFS(Maturation!$E$3:$E$280, Density!G1171, Maturation!$B$3:$B$280, Density!C1171, Maturation!$C$3:$C$280, Density!D1171, Maturation!$D$3:$D$280, "male")</f>
        <v>0</v>
      </c>
      <c r="W1171" s="30">
        <f>COUNTIFS(Maturation!$E$3:$E$280, Density!G1171, Maturation!$B$3:$B$280, Density!C1171, Maturation!$C$3:$C$280, Density!D1171, Maturation!$D$3:$D$280, "female")</f>
        <v>0</v>
      </c>
      <c r="X1171" s="30">
        <f t="shared" si="97"/>
        <v>0</v>
      </c>
      <c r="Y1171" s="30">
        <f t="shared" si="94"/>
        <v>10</v>
      </c>
      <c r="Z1171" s="33">
        <f>(Y1171/$R$559)*100</f>
        <v>90.909090909090907</v>
      </c>
    </row>
    <row r="1172" spans="3:26" ht="15" customHeight="1" x14ac:dyDescent="0.25">
      <c r="C1172" s="19" t="s">
        <v>20</v>
      </c>
      <c r="D1172" s="20">
        <v>1</v>
      </c>
      <c r="E1172" s="48">
        <v>33</v>
      </c>
      <c r="F1172" s="48">
        <f t="shared" si="99"/>
        <v>47</v>
      </c>
      <c r="G1172" s="22">
        <v>45236</v>
      </c>
      <c r="H1172" s="30"/>
      <c r="I1172" s="33"/>
      <c r="J1172" s="33"/>
      <c r="K1172" s="21"/>
      <c r="L1172" s="30"/>
      <c r="M1172" s="30"/>
      <c r="N1172" s="33"/>
      <c r="O1172" s="33"/>
      <c r="P1172" s="33"/>
      <c r="Q1172" s="33"/>
      <c r="R1172" s="30">
        <v>0</v>
      </c>
      <c r="S1172" s="30">
        <f t="shared" si="93"/>
        <v>0</v>
      </c>
      <c r="T1172" s="29"/>
      <c r="U1172" s="29"/>
      <c r="V1172" s="30">
        <f>COUNTIFS(Maturation!$E$3:$E$280, Density!G1172, Maturation!$B$3:$B$280, Density!C1172, Maturation!$C$3:$C$280, Density!D1172, Maturation!$D$3:$D$280, "male")</f>
        <v>0</v>
      </c>
      <c r="W1172" s="30">
        <f>COUNTIFS(Maturation!$E$3:$E$280, Density!G1172, Maturation!$B$3:$B$280, Density!C1172, Maturation!$C$3:$C$280, Density!D1172, Maturation!$D$3:$D$280, "female")</f>
        <v>0</v>
      </c>
      <c r="X1172" s="30">
        <f t="shared" si="97"/>
        <v>0</v>
      </c>
      <c r="Y1172" s="30">
        <f t="shared" si="94"/>
        <v>10</v>
      </c>
      <c r="Z1172" s="33">
        <f>(Y1172/$R$560)*100</f>
        <v>90.909090909090907</v>
      </c>
    </row>
    <row r="1173" spans="3:26" ht="15" customHeight="1" x14ac:dyDescent="0.25">
      <c r="C1173" s="19" t="s">
        <v>20</v>
      </c>
      <c r="D1173" s="20">
        <v>2</v>
      </c>
      <c r="E1173" s="48">
        <v>33</v>
      </c>
      <c r="F1173" s="48">
        <f t="shared" si="99"/>
        <v>47</v>
      </c>
      <c r="G1173" s="22">
        <v>45236</v>
      </c>
      <c r="H1173" s="30"/>
      <c r="I1173" s="33"/>
      <c r="J1173" s="33"/>
      <c r="K1173" s="21"/>
      <c r="L1173" s="30"/>
      <c r="M1173" s="30"/>
      <c r="N1173" s="33"/>
      <c r="O1173" s="33"/>
      <c r="P1173" s="33"/>
      <c r="Q1173" s="33"/>
      <c r="R1173" s="30">
        <v>0</v>
      </c>
      <c r="S1173" s="30">
        <f t="shared" si="93"/>
        <v>0</v>
      </c>
      <c r="T1173" s="29"/>
      <c r="U1173" s="29"/>
      <c r="V1173" s="30">
        <f>COUNTIFS(Maturation!$E$3:$E$280, Density!G1173, Maturation!$B$3:$B$280, Density!C1173, Maturation!$C$3:$C$280, Density!D1173, Maturation!$D$3:$D$280, "male")</f>
        <v>0</v>
      </c>
      <c r="W1173" s="30">
        <f>COUNTIFS(Maturation!$E$3:$E$280, Density!G1173, Maturation!$B$3:$B$280, Density!C1173, Maturation!$C$3:$C$280, Density!D1173, Maturation!$D$3:$D$280, "female")</f>
        <v>0</v>
      </c>
      <c r="X1173" s="30">
        <f t="shared" si="97"/>
        <v>0</v>
      </c>
      <c r="Y1173" s="30">
        <f t="shared" si="94"/>
        <v>16</v>
      </c>
      <c r="Z1173" s="33">
        <f>(Y1173/$R$561)*100</f>
        <v>84.210526315789465</v>
      </c>
    </row>
    <row r="1174" spans="3:26" ht="15" customHeight="1" x14ac:dyDescent="0.25">
      <c r="C1174" s="19" t="s">
        <v>20</v>
      </c>
      <c r="D1174" s="20">
        <v>3</v>
      </c>
      <c r="E1174" s="48">
        <v>33</v>
      </c>
      <c r="F1174" s="48">
        <f t="shared" si="99"/>
        <v>47</v>
      </c>
      <c r="G1174" s="22">
        <v>45236</v>
      </c>
      <c r="H1174" s="30"/>
      <c r="I1174" s="33"/>
      <c r="J1174" s="33"/>
      <c r="K1174" s="21"/>
      <c r="L1174" s="30"/>
      <c r="M1174" s="30"/>
      <c r="N1174" s="33"/>
      <c r="O1174" s="33"/>
      <c r="P1174" s="33"/>
      <c r="Q1174" s="33"/>
      <c r="R1174" s="30">
        <v>0</v>
      </c>
      <c r="S1174" s="30">
        <f t="shared" si="93"/>
        <v>0</v>
      </c>
      <c r="T1174" s="29"/>
      <c r="U1174" s="29"/>
      <c r="V1174" s="30">
        <f>COUNTIFS(Maturation!$E$3:$E$280, Density!G1174, Maturation!$B$3:$B$280, Density!C1174, Maturation!$C$3:$C$280, Density!D1174, Maturation!$D$3:$D$280, "male")</f>
        <v>0</v>
      </c>
      <c r="W1174" s="30">
        <f>COUNTIFS(Maturation!$E$3:$E$280, Density!G1174, Maturation!$B$3:$B$280, Density!C1174, Maturation!$C$3:$C$280, Density!D1174, Maturation!$D$3:$D$280, "female")</f>
        <v>0</v>
      </c>
      <c r="X1174" s="30">
        <f t="shared" si="97"/>
        <v>0</v>
      </c>
      <c r="Y1174" s="30">
        <f t="shared" si="94"/>
        <v>12</v>
      </c>
      <c r="Z1174" s="33">
        <f>(Y1174/$R$562)*100</f>
        <v>85.714285714285708</v>
      </c>
    </row>
    <row r="1175" spans="3:26" ht="15" customHeight="1" x14ac:dyDescent="0.25">
      <c r="C1175" s="23" t="s">
        <v>24</v>
      </c>
      <c r="D1175" s="24">
        <v>1</v>
      </c>
      <c r="E1175" s="47">
        <v>33</v>
      </c>
      <c r="F1175" s="47">
        <f t="shared" si="99"/>
        <v>47</v>
      </c>
      <c r="G1175" s="26">
        <v>45236</v>
      </c>
      <c r="H1175" s="27"/>
      <c r="I1175" s="34"/>
      <c r="J1175" s="34"/>
      <c r="K1175" s="27"/>
      <c r="L1175" s="27"/>
      <c r="M1175" s="27"/>
      <c r="N1175" s="34"/>
      <c r="O1175" s="34"/>
      <c r="P1175" s="34"/>
      <c r="Q1175" s="34"/>
      <c r="R1175" s="27">
        <f>N1139-N1175</f>
        <v>0</v>
      </c>
      <c r="S1175" s="27">
        <f t="shared" si="93"/>
        <v>0</v>
      </c>
      <c r="T1175" s="28"/>
      <c r="U1175" s="28"/>
      <c r="V1175" s="27">
        <f>COUNTIFS(Maturation!$E$3:$E$280, Density!G1175, Maturation!$B$3:$B$280, Density!C1175, Maturation!$C$3:$C$280, Density!D1175, Maturation!$D$3:$D$280, "male")</f>
        <v>0</v>
      </c>
      <c r="W1175" s="27">
        <f>COUNTIFS(Maturation!$E$3:$E$280, Density!G1175, Maturation!$B$3:$B$280, Density!C1175, Maturation!$C$3:$C$280, Density!D1175, Maturation!$D$3:$D$280, "female")</f>
        <v>0</v>
      </c>
      <c r="X1175" s="27">
        <f t="shared" si="97"/>
        <v>0</v>
      </c>
      <c r="Y1175" s="27">
        <f t="shared" si="94"/>
        <v>5</v>
      </c>
      <c r="Z1175" s="34">
        <f>(Y1175/$R$563)*100</f>
        <v>83.333333333333343</v>
      </c>
    </row>
    <row r="1176" spans="3:26" ht="15" customHeight="1" x14ac:dyDescent="0.25">
      <c r="C1176" s="15" t="s">
        <v>24</v>
      </c>
      <c r="D1176" s="5">
        <v>2</v>
      </c>
      <c r="E1176" s="49">
        <v>33</v>
      </c>
      <c r="F1176" s="49">
        <f t="shared" si="99"/>
        <v>47</v>
      </c>
      <c r="G1176" s="16">
        <v>45236</v>
      </c>
      <c r="H1176" s="8"/>
      <c r="I1176" s="35"/>
      <c r="J1176" s="35"/>
      <c r="K1176" s="6"/>
      <c r="L1176" s="8"/>
      <c r="M1176" s="8"/>
      <c r="N1176" s="35"/>
      <c r="O1176" s="35"/>
      <c r="P1176" s="35"/>
      <c r="Q1176" s="35"/>
      <c r="R1176" s="8">
        <f t="shared" ref="R1176:R1181" si="100">N1140-N1176</f>
        <v>0</v>
      </c>
      <c r="S1176" s="8">
        <f t="shared" si="93"/>
        <v>0</v>
      </c>
      <c r="T1176" s="7"/>
      <c r="U1176" s="7"/>
      <c r="V1176" s="8">
        <f>COUNTIFS(Maturation!$E$3:$E$280, Density!G1176, Maturation!$B$3:$B$280, Density!C1176, Maturation!$C$3:$C$280, Density!D1176, Maturation!$D$3:$D$280, "male")</f>
        <v>0</v>
      </c>
      <c r="W1176" s="8">
        <f>COUNTIFS(Maturation!$E$3:$E$280, Density!G1176, Maturation!$B$3:$B$280, Density!C1176, Maturation!$C$3:$C$280, Density!D1176, Maturation!$D$3:$D$280, "female")</f>
        <v>0</v>
      </c>
      <c r="X1176" s="8">
        <f t="shared" si="97"/>
        <v>0</v>
      </c>
      <c r="Y1176" s="8">
        <f t="shared" si="94"/>
        <v>7</v>
      </c>
      <c r="Z1176" s="35">
        <f>(Y1176/$R$564)*100</f>
        <v>100</v>
      </c>
    </row>
    <row r="1177" spans="3:26" ht="15" customHeight="1" x14ac:dyDescent="0.25">
      <c r="C1177" s="15" t="s">
        <v>24</v>
      </c>
      <c r="D1177" s="5">
        <v>3</v>
      </c>
      <c r="E1177" s="49">
        <v>33</v>
      </c>
      <c r="F1177" s="49">
        <f t="shared" si="99"/>
        <v>47</v>
      </c>
      <c r="G1177" s="16">
        <v>45236</v>
      </c>
      <c r="H1177" s="8"/>
      <c r="I1177" s="35"/>
      <c r="J1177" s="35"/>
      <c r="K1177" s="6"/>
      <c r="L1177" s="8"/>
      <c r="M1177" s="8"/>
      <c r="N1177" s="35"/>
      <c r="O1177" s="35"/>
      <c r="P1177" s="35"/>
      <c r="Q1177" s="35"/>
      <c r="R1177" s="8">
        <f t="shared" si="100"/>
        <v>0</v>
      </c>
      <c r="S1177" s="8">
        <f t="shared" si="93"/>
        <v>0</v>
      </c>
      <c r="T1177" s="7"/>
      <c r="U1177" s="7"/>
      <c r="V1177" s="8">
        <f>COUNTIFS(Maturation!$E$3:$E$280, Density!G1177, Maturation!$B$3:$B$280, Density!C1177, Maturation!$C$3:$C$280, Density!D1177, Maturation!$D$3:$D$280, "male")</f>
        <v>0</v>
      </c>
      <c r="W1177" s="8">
        <f>COUNTIFS(Maturation!$E$3:$E$280, Density!G1177, Maturation!$B$3:$B$280, Density!C1177, Maturation!$C$3:$C$280, Density!D1177, Maturation!$D$3:$D$280, "female")</f>
        <v>0</v>
      </c>
      <c r="X1177" s="8">
        <f t="shared" si="97"/>
        <v>0</v>
      </c>
      <c r="Y1177" s="8">
        <f t="shared" si="94"/>
        <v>5</v>
      </c>
      <c r="Z1177" s="35">
        <f>(Y1177/$R$565)*100</f>
        <v>100</v>
      </c>
    </row>
    <row r="1178" spans="3:26" ht="15" customHeight="1" x14ac:dyDescent="0.25">
      <c r="C1178" s="15" t="s">
        <v>24</v>
      </c>
      <c r="D1178" s="5">
        <v>4</v>
      </c>
      <c r="E1178" s="49">
        <v>33</v>
      </c>
      <c r="F1178" s="49">
        <f t="shared" si="99"/>
        <v>47</v>
      </c>
      <c r="G1178" s="16">
        <v>45236</v>
      </c>
      <c r="H1178" s="8"/>
      <c r="I1178" s="35"/>
      <c r="J1178" s="35"/>
      <c r="K1178" s="6"/>
      <c r="L1178" s="8"/>
      <c r="M1178" s="8"/>
      <c r="N1178" s="35"/>
      <c r="O1178" s="35"/>
      <c r="P1178" s="35"/>
      <c r="Q1178" s="35"/>
      <c r="R1178" s="8">
        <f t="shared" si="100"/>
        <v>0</v>
      </c>
      <c r="S1178" s="8">
        <f t="shared" si="93"/>
        <v>0</v>
      </c>
      <c r="T1178" s="7"/>
      <c r="U1178" s="7"/>
      <c r="V1178" s="8">
        <f>COUNTIFS(Maturation!$E$3:$E$280, Density!G1178, Maturation!$B$3:$B$280, Density!C1178, Maturation!$C$3:$C$280, Density!D1178, Maturation!$D$3:$D$280, "male")</f>
        <v>0</v>
      </c>
      <c r="W1178" s="8">
        <f>COUNTIFS(Maturation!$E$3:$E$280, Density!G1178, Maturation!$B$3:$B$280, Density!C1178, Maturation!$C$3:$C$280, Density!D1178, Maturation!$D$3:$D$280, "female")</f>
        <v>0</v>
      </c>
      <c r="X1178" s="8">
        <f t="shared" si="97"/>
        <v>0</v>
      </c>
      <c r="Y1178" s="8">
        <f t="shared" si="94"/>
        <v>4</v>
      </c>
      <c r="Z1178" s="35">
        <f>(Y1178/$R$566)*100</f>
        <v>100</v>
      </c>
    </row>
    <row r="1179" spans="3:26" ht="15" customHeight="1" x14ac:dyDescent="0.25">
      <c r="C1179" s="15" t="s">
        <v>24</v>
      </c>
      <c r="D1179" s="5">
        <v>5</v>
      </c>
      <c r="E1179" s="49">
        <v>33</v>
      </c>
      <c r="F1179" s="49">
        <f t="shared" si="99"/>
        <v>47</v>
      </c>
      <c r="G1179" s="16">
        <v>45236</v>
      </c>
      <c r="H1179" s="8"/>
      <c r="I1179" s="35"/>
      <c r="J1179" s="35"/>
      <c r="K1179" s="6"/>
      <c r="L1179" s="8"/>
      <c r="M1179" s="8"/>
      <c r="N1179" s="35"/>
      <c r="O1179" s="35"/>
      <c r="P1179" s="35"/>
      <c r="Q1179" s="35"/>
      <c r="R1179" s="8">
        <f t="shared" si="100"/>
        <v>0</v>
      </c>
      <c r="S1179" s="8">
        <f t="shared" si="93"/>
        <v>0</v>
      </c>
      <c r="T1179" s="7"/>
      <c r="U1179" s="7"/>
      <c r="V1179" s="8">
        <f>COUNTIFS(Maturation!$E$3:$E$280, Density!G1179, Maturation!$B$3:$B$280, Density!C1179, Maturation!$C$3:$C$280, Density!D1179, Maturation!$D$3:$D$280, "male")</f>
        <v>0</v>
      </c>
      <c r="W1179" s="8">
        <f>COUNTIFS(Maturation!$E$3:$E$280, Density!G1179, Maturation!$B$3:$B$280, Density!C1179, Maturation!$C$3:$C$280, Density!D1179, Maturation!$D$3:$D$280, "female")</f>
        <v>0</v>
      </c>
      <c r="X1179" s="8">
        <f t="shared" si="97"/>
        <v>0</v>
      </c>
      <c r="Y1179" s="8">
        <f t="shared" si="94"/>
        <v>4</v>
      </c>
      <c r="Z1179" s="35">
        <f>(Y1179/$R$567)*100</f>
        <v>100</v>
      </c>
    </row>
    <row r="1180" spans="3:26" ht="15" customHeight="1" x14ac:dyDescent="0.25">
      <c r="C1180" s="15" t="s">
        <v>24</v>
      </c>
      <c r="D1180" s="5">
        <v>6</v>
      </c>
      <c r="E1180" s="49">
        <v>33</v>
      </c>
      <c r="F1180" s="49">
        <f t="shared" si="99"/>
        <v>47</v>
      </c>
      <c r="G1180" s="16">
        <v>45236</v>
      </c>
      <c r="H1180" s="8"/>
      <c r="I1180" s="35"/>
      <c r="J1180" s="35"/>
      <c r="K1180" s="6"/>
      <c r="L1180" s="8"/>
      <c r="M1180" s="8"/>
      <c r="N1180" s="35"/>
      <c r="O1180" s="35"/>
      <c r="P1180" s="35"/>
      <c r="Q1180" s="35"/>
      <c r="R1180" s="8">
        <f t="shared" si="100"/>
        <v>0</v>
      </c>
      <c r="S1180" s="8">
        <f t="shared" si="93"/>
        <v>0</v>
      </c>
      <c r="T1180" s="7"/>
      <c r="U1180" s="7"/>
      <c r="V1180" s="8">
        <f>COUNTIFS(Maturation!$E$3:$E$280, Density!G1180, Maturation!$B$3:$B$280, Density!C1180, Maturation!$C$3:$C$280, Density!D1180, Maturation!$D$3:$D$280, "male")</f>
        <v>0</v>
      </c>
      <c r="W1180" s="8">
        <f>COUNTIFS(Maturation!$E$3:$E$280, Density!G1180, Maturation!$B$3:$B$280, Density!C1180, Maturation!$C$3:$C$280, Density!D1180, Maturation!$D$3:$D$280, "female")</f>
        <v>0</v>
      </c>
      <c r="X1180" s="8">
        <f t="shared" si="97"/>
        <v>0</v>
      </c>
      <c r="Y1180" s="8">
        <f t="shared" si="94"/>
        <v>5</v>
      </c>
      <c r="Z1180" s="35">
        <f>(Y1180/$R$568)*100</f>
        <v>100</v>
      </c>
    </row>
    <row r="1181" spans="3:26" ht="15" customHeight="1" x14ac:dyDescent="0.25">
      <c r="C1181" s="15" t="s">
        <v>24</v>
      </c>
      <c r="D1181" s="5">
        <v>7</v>
      </c>
      <c r="E1181" s="49">
        <v>33</v>
      </c>
      <c r="F1181" s="49">
        <f t="shared" si="99"/>
        <v>47</v>
      </c>
      <c r="G1181" s="16">
        <v>45236</v>
      </c>
      <c r="H1181" s="8"/>
      <c r="I1181" s="35"/>
      <c r="J1181" s="35"/>
      <c r="K1181" s="6"/>
      <c r="L1181" s="8"/>
      <c r="M1181" s="8"/>
      <c r="N1181" s="35"/>
      <c r="O1181" s="35"/>
      <c r="P1181" s="35"/>
      <c r="Q1181" s="35"/>
      <c r="R1181" s="8">
        <f t="shared" si="100"/>
        <v>0</v>
      </c>
      <c r="S1181" s="8">
        <f t="shared" si="93"/>
        <v>0</v>
      </c>
      <c r="T1181" s="7"/>
      <c r="U1181" s="7"/>
      <c r="V1181" s="8">
        <f>COUNTIFS(Maturation!$E$3:$E$280, Density!G1181, Maturation!$B$3:$B$280, Density!C1181, Maturation!$C$3:$C$280, Density!D1181, Maturation!$D$3:$D$280, "male")</f>
        <v>0</v>
      </c>
      <c r="W1181" s="8">
        <f>COUNTIFS(Maturation!$E$3:$E$280, Density!G1181, Maturation!$B$3:$B$280, Density!C1181, Maturation!$C$3:$C$280, Density!D1181, Maturation!$D$3:$D$280, "female")</f>
        <v>0</v>
      </c>
      <c r="X1181" s="8">
        <f t="shared" si="97"/>
        <v>0</v>
      </c>
      <c r="Y1181" s="8">
        <f t="shared" si="94"/>
        <v>7</v>
      </c>
      <c r="Z1181" s="35">
        <f>(Y1181/$R$569)*100</f>
        <v>87.5</v>
      </c>
    </row>
    <row r="1182" spans="3:26" ht="15" customHeight="1" x14ac:dyDescent="0.25">
      <c r="C1182" s="15" t="s">
        <v>24</v>
      </c>
      <c r="D1182" s="5">
        <v>8</v>
      </c>
      <c r="E1182" s="49">
        <v>33</v>
      </c>
      <c r="F1182" s="49">
        <f t="shared" si="99"/>
        <v>47</v>
      </c>
      <c r="G1182" s="16">
        <v>45236</v>
      </c>
      <c r="H1182" s="8"/>
      <c r="I1182" s="35"/>
      <c r="J1182" s="35"/>
      <c r="K1182" s="6"/>
      <c r="L1182" s="8"/>
      <c r="M1182" s="8"/>
      <c r="N1182" s="35"/>
      <c r="O1182" s="35"/>
      <c r="P1182" s="35"/>
      <c r="Q1182" s="35"/>
      <c r="R1182" s="8">
        <v>0</v>
      </c>
      <c r="S1182" s="8">
        <f t="shared" si="93"/>
        <v>0</v>
      </c>
      <c r="T1182" s="7"/>
      <c r="U1182" s="7"/>
      <c r="V1182" s="8">
        <f>COUNTIFS(Maturation!$E$3:$E$280, Density!G1182, Maturation!$B$3:$B$280, Density!C1182, Maturation!$C$3:$C$280, Density!D1182, Maturation!$D$3:$D$280, "male")</f>
        <v>0</v>
      </c>
      <c r="W1182" s="8">
        <f>COUNTIFS(Maturation!$E$3:$E$280, Density!G1182, Maturation!$B$3:$B$280, Density!C1182, Maturation!$C$3:$C$280, Density!D1182, Maturation!$D$3:$D$280, "female")</f>
        <v>0</v>
      </c>
      <c r="X1182" s="8">
        <f t="shared" si="97"/>
        <v>0</v>
      </c>
      <c r="Y1182" s="8">
        <f t="shared" si="94"/>
        <v>6</v>
      </c>
      <c r="Z1182" s="35">
        <f>(Y1182/$R$570)*100</f>
        <v>100</v>
      </c>
    </row>
    <row r="1183" spans="3:26" ht="15" customHeight="1" x14ac:dyDescent="0.25">
      <c r="C1183" s="15" t="s">
        <v>24</v>
      </c>
      <c r="D1183" s="5">
        <v>9</v>
      </c>
      <c r="E1183" s="49">
        <v>33</v>
      </c>
      <c r="F1183" s="49">
        <f t="shared" si="99"/>
        <v>47</v>
      </c>
      <c r="G1183" s="16">
        <v>45236</v>
      </c>
      <c r="H1183" s="8"/>
      <c r="I1183" s="35"/>
      <c r="J1183" s="35"/>
      <c r="K1183" s="6"/>
      <c r="L1183" s="8"/>
      <c r="M1183" s="8"/>
      <c r="N1183" s="35"/>
      <c r="O1183" s="35"/>
      <c r="P1183" s="35"/>
      <c r="Q1183" s="35"/>
      <c r="R1183" s="8">
        <f t="shared" ref="R1183:R1186" si="101">N1147-N1183</f>
        <v>0</v>
      </c>
      <c r="S1183" s="8">
        <f t="shared" si="93"/>
        <v>0</v>
      </c>
      <c r="T1183" s="7"/>
      <c r="U1183" s="7"/>
      <c r="V1183" s="8">
        <f>COUNTIFS(Maturation!$E$3:$E$280, Density!G1183, Maturation!$B$3:$B$280, Density!C1183, Maturation!$C$3:$C$280, Density!D1183, Maturation!$D$3:$D$280, "male")</f>
        <v>0</v>
      </c>
      <c r="W1183" s="8">
        <f>COUNTIFS(Maturation!$E$3:$E$280, Density!G1183, Maturation!$B$3:$B$280, Density!C1183, Maturation!$C$3:$C$280, Density!D1183, Maturation!$D$3:$D$280, "female")</f>
        <v>0</v>
      </c>
      <c r="X1183" s="8">
        <f t="shared" si="97"/>
        <v>0</v>
      </c>
      <c r="Y1183" s="8">
        <f t="shared" si="94"/>
        <v>6</v>
      </c>
      <c r="Z1183" s="35">
        <f>(Y1183/$R$571)*100</f>
        <v>100</v>
      </c>
    </row>
    <row r="1184" spans="3:26" ht="15" customHeight="1" x14ac:dyDescent="0.25">
      <c r="C1184" s="15" t="s">
        <v>24</v>
      </c>
      <c r="D1184" s="5">
        <v>10</v>
      </c>
      <c r="E1184" s="49">
        <v>33</v>
      </c>
      <c r="F1184" s="49">
        <f t="shared" si="99"/>
        <v>47</v>
      </c>
      <c r="G1184" s="16">
        <v>45236</v>
      </c>
      <c r="H1184" s="8"/>
      <c r="I1184" s="35"/>
      <c r="J1184" s="35"/>
      <c r="K1184" s="6"/>
      <c r="L1184" s="8"/>
      <c r="M1184" s="8"/>
      <c r="N1184" s="35"/>
      <c r="O1184" s="35"/>
      <c r="P1184" s="35"/>
      <c r="Q1184" s="35"/>
      <c r="R1184" s="8">
        <f t="shared" si="101"/>
        <v>0</v>
      </c>
      <c r="S1184" s="8">
        <f t="shared" si="93"/>
        <v>0</v>
      </c>
      <c r="T1184" s="7"/>
      <c r="U1184" s="7"/>
      <c r="V1184" s="8">
        <f>COUNTIFS(Maturation!$E$3:$E$280, Density!G1184, Maturation!$B$3:$B$280, Density!C1184, Maturation!$C$3:$C$280, Density!D1184, Maturation!$D$3:$D$280, "male")</f>
        <v>0</v>
      </c>
      <c r="W1184" s="8">
        <f>COUNTIFS(Maturation!$E$3:$E$280, Density!G1184, Maturation!$B$3:$B$280, Density!C1184, Maturation!$C$3:$C$280, Density!D1184, Maturation!$D$3:$D$280, "female")</f>
        <v>0</v>
      </c>
      <c r="X1184" s="8">
        <f t="shared" si="97"/>
        <v>0</v>
      </c>
      <c r="Y1184" s="8">
        <f t="shared" si="94"/>
        <v>6</v>
      </c>
      <c r="Z1184" s="35">
        <f>(Y1184/$R$572)*100</f>
        <v>85.714285714285708</v>
      </c>
    </row>
    <row r="1185" spans="3:26" ht="15" customHeight="1" x14ac:dyDescent="0.25">
      <c r="C1185" s="15" t="s">
        <v>25</v>
      </c>
      <c r="D1185" s="5">
        <v>1</v>
      </c>
      <c r="E1185" s="49">
        <v>33</v>
      </c>
      <c r="F1185" s="49">
        <f t="shared" si="99"/>
        <v>47</v>
      </c>
      <c r="G1185" s="16">
        <v>45236</v>
      </c>
      <c r="H1185" s="8"/>
      <c r="I1185" s="35"/>
      <c r="J1185" s="35"/>
      <c r="K1185" s="6"/>
      <c r="L1185" s="6"/>
      <c r="M1185" s="8"/>
      <c r="N1185" s="35"/>
      <c r="O1185" s="35"/>
      <c r="P1185" s="35"/>
      <c r="Q1185" s="35"/>
      <c r="R1185" s="8">
        <f t="shared" si="101"/>
        <v>0</v>
      </c>
      <c r="S1185" s="8">
        <f t="shared" ref="S1185:S1248" si="102">IF(X1149&gt;0,R1149-R1185-X1149,R1149-R1185)</f>
        <v>0</v>
      </c>
      <c r="T1185" s="7"/>
      <c r="U1185" s="7"/>
      <c r="V1185" s="8">
        <f>COUNTIFS(Maturation!$E$3:$E$280, Density!G1185, Maturation!$B$3:$B$280, Density!C1185, Maturation!$C$3:$C$280, Density!D1185, Maturation!$D$3:$D$280, "male")</f>
        <v>0</v>
      </c>
      <c r="W1185" s="8">
        <f>COUNTIFS(Maturation!$E$3:$E$280, Density!G1185, Maturation!$B$3:$B$280, Density!C1185, Maturation!$C$3:$C$280, Density!D1185, Maturation!$D$3:$D$280, "female")</f>
        <v>0</v>
      </c>
      <c r="X1185" s="8">
        <f t="shared" si="97"/>
        <v>0</v>
      </c>
      <c r="Y1185" s="8">
        <f t="shared" si="94"/>
        <v>8</v>
      </c>
      <c r="Z1185" s="35">
        <f>(Y1185/$R$573)*100</f>
        <v>100</v>
      </c>
    </row>
    <row r="1186" spans="3:26" ht="15" customHeight="1" x14ac:dyDescent="0.25">
      <c r="C1186" s="15" t="s">
        <v>25</v>
      </c>
      <c r="D1186" s="5">
        <v>2</v>
      </c>
      <c r="E1186" s="49">
        <v>33</v>
      </c>
      <c r="F1186" s="49">
        <f t="shared" si="99"/>
        <v>47</v>
      </c>
      <c r="G1186" s="16">
        <v>45236</v>
      </c>
      <c r="H1186" s="8"/>
      <c r="I1186" s="35"/>
      <c r="J1186" s="35"/>
      <c r="K1186" s="6"/>
      <c r="L1186" s="8"/>
      <c r="M1186" s="8"/>
      <c r="N1186" s="35"/>
      <c r="O1186" s="35"/>
      <c r="P1186" s="35"/>
      <c r="Q1186" s="35"/>
      <c r="R1186" s="8">
        <f t="shared" si="101"/>
        <v>0</v>
      </c>
      <c r="S1186" s="8">
        <f t="shared" si="102"/>
        <v>0</v>
      </c>
      <c r="T1186" s="7"/>
      <c r="U1186" s="7"/>
      <c r="V1186" s="8">
        <f>COUNTIFS(Maturation!$E$3:$E$280, Density!G1186, Maturation!$B$3:$B$280, Density!C1186, Maturation!$C$3:$C$280, Density!D1186, Maturation!$D$3:$D$280, "male")</f>
        <v>0</v>
      </c>
      <c r="W1186" s="8">
        <f>COUNTIFS(Maturation!$E$3:$E$280, Density!G1186, Maturation!$B$3:$B$280, Density!C1186, Maturation!$C$3:$C$280, Density!D1186, Maturation!$D$3:$D$280, "female")</f>
        <v>0</v>
      </c>
      <c r="X1186" s="8">
        <f t="shared" ref="X1186:X1221" si="103">SUM(V1186:W1186)</f>
        <v>0</v>
      </c>
      <c r="Y1186" s="8">
        <f t="shared" ref="Y1186:Y1221" si="104">X1186+Y1150</f>
        <v>8</v>
      </c>
      <c r="Z1186" s="35">
        <f>(Y1186/$R$574)*100</f>
        <v>80</v>
      </c>
    </row>
    <row r="1187" spans="3:26" ht="15" customHeight="1" x14ac:dyDescent="0.25">
      <c r="C1187" s="15" t="s">
        <v>25</v>
      </c>
      <c r="D1187" s="5">
        <v>3</v>
      </c>
      <c r="E1187" s="49">
        <v>33</v>
      </c>
      <c r="F1187" s="49">
        <f t="shared" si="99"/>
        <v>47</v>
      </c>
      <c r="G1187" s="16">
        <v>45236</v>
      </c>
      <c r="H1187" s="8"/>
      <c r="I1187" s="35"/>
      <c r="J1187" s="35"/>
      <c r="K1187" s="6"/>
      <c r="L1187" s="8"/>
      <c r="M1187" s="8"/>
      <c r="N1187" s="35"/>
      <c r="O1187" s="35"/>
      <c r="P1187" s="35"/>
      <c r="Q1187" s="35"/>
      <c r="R1187" s="8">
        <v>0</v>
      </c>
      <c r="S1187" s="8">
        <f t="shared" si="102"/>
        <v>0</v>
      </c>
      <c r="T1187" s="7"/>
      <c r="U1187" s="7"/>
      <c r="V1187" s="8">
        <f>COUNTIFS(Maturation!$E$3:$E$280, Density!G1187, Maturation!$B$3:$B$280, Density!C1187, Maturation!$C$3:$C$280, Density!D1187, Maturation!$D$3:$D$280, "male")</f>
        <v>0</v>
      </c>
      <c r="W1187" s="8">
        <f>COUNTIFS(Maturation!$E$3:$E$280, Density!G1187, Maturation!$B$3:$B$280, Density!C1187, Maturation!$C$3:$C$280, Density!D1187, Maturation!$D$3:$D$280, "female")</f>
        <v>0</v>
      </c>
      <c r="X1187" s="8">
        <f t="shared" si="103"/>
        <v>0</v>
      </c>
      <c r="Y1187" s="8">
        <f t="shared" si="104"/>
        <v>8</v>
      </c>
      <c r="Z1187" s="35">
        <f>(Y1187/$R$575)*100</f>
        <v>88.888888888888886</v>
      </c>
    </row>
    <row r="1188" spans="3:26" ht="15" customHeight="1" x14ac:dyDescent="0.25">
      <c r="C1188" s="15" t="s">
        <v>25</v>
      </c>
      <c r="D1188" s="5">
        <v>4</v>
      </c>
      <c r="E1188" s="49">
        <v>33</v>
      </c>
      <c r="F1188" s="49">
        <f t="shared" si="99"/>
        <v>47</v>
      </c>
      <c r="G1188" s="16">
        <v>45236</v>
      </c>
      <c r="H1188" s="8"/>
      <c r="I1188" s="35"/>
      <c r="J1188" s="35"/>
      <c r="K1188" s="6"/>
      <c r="L1188" s="8"/>
      <c r="M1188" s="8"/>
      <c r="N1188" s="35"/>
      <c r="O1188" s="35"/>
      <c r="P1188" s="35"/>
      <c r="Q1188" s="35"/>
      <c r="R1188" s="8">
        <f t="shared" ref="R1188:R1190" si="105">N1152-N1188</f>
        <v>0</v>
      </c>
      <c r="S1188" s="8">
        <f t="shared" si="102"/>
        <v>0</v>
      </c>
      <c r="T1188" s="7"/>
      <c r="U1188" s="7"/>
      <c r="V1188" s="8">
        <f>COUNTIFS(Maturation!$E$3:$E$280, Density!G1188, Maturation!$B$3:$B$280, Density!C1188, Maturation!$C$3:$C$280, Density!D1188, Maturation!$D$3:$D$280, "male")</f>
        <v>0</v>
      </c>
      <c r="W1188" s="8">
        <f>COUNTIFS(Maturation!$E$3:$E$280, Density!G1188, Maturation!$B$3:$B$280, Density!C1188, Maturation!$C$3:$C$280, Density!D1188, Maturation!$D$3:$D$280, "female")</f>
        <v>0</v>
      </c>
      <c r="X1188" s="8">
        <f t="shared" si="103"/>
        <v>0</v>
      </c>
      <c r="Y1188" s="8">
        <f t="shared" si="104"/>
        <v>7</v>
      </c>
      <c r="Z1188" s="35">
        <f>(Y1188/$R$576)*100</f>
        <v>77.777777777777786</v>
      </c>
    </row>
    <row r="1189" spans="3:26" ht="15" customHeight="1" x14ac:dyDescent="0.25">
      <c r="C1189" s="15" t="s">
        <v>25</v>
      </c>
      <c r="D1189" s="5">
        <v>5</v>
      </c>
      <c r="E1189" s="49">
        <v>33</v>
      </c>
      <c r="F1189" s="49">
        <f t="shared" si="99"/>
        <v>47</v>
      </c>
      <c r="G1189" s="16">
        <v>45236</v>
      </c>
      <c r="H1189" s="8"/>
      <c r="I1189" s="35"/>
      <c r="J1189" s="35"/>
      <c r="K1189" s="6"/>
      <c r="L1189" s="8"/>
      <c r="M1189" s="8"/>
      <c r="N1189" s="35"/>
      <c r="O1189" s="35"/>
      <c r="P1189" s="35"/>
      <c r="Q1189" s="35"/>
      <c r="R1189" s="8">
        <f t="shared" si="105"/>
        <v>0</v>
      </c>
      <c r="S1189" s="8">
        <f t="shared" si="102"/>
        <v>0</v>
      </c>
      <c r="T1189" s="7"/>
      <c r="U1189" s="7"/>
      <c r="V1189" s="8">
        <f>COUNTIFS(Maturation!$E$3:$E$280, Density!G1189, Maturation!$B$3:$B$280, Density!C1189, Maturation!$C$3:$C$280, Density!D1189, Maturation!$D$3:$D$280, "male")</f>
        <v>0</v>
      </c>
      <c r="W1189" s="8">
        <f>COUNTIFS(Maturation!$E$3:$E$280, Density!G1189, Maturation!$B$3:$B$280, Density!C1189, Maturation!$C$3:$C$280, Density!D1189, Maturation!$D$3:$D$280, "female")</f>
        <v>0</v>
      </c>
      <c r="X1189" s="8">
        <f t="shared" si="103"/>
        <v>0</v>
      </c>
      <c r="Y1189" s="8">
        <f t="shared" si="104"/>
        <v>7</v>
      </c>
      <c r="Z1189" s="35">
        <f>(Y1189/$R$577)*100</f>
        <v>77.777777777777786</v>
      </c>
    </row>
    <row r="1190" spans="3:26" ht="15" customHeight="1" x14ac:dyDescent="0.25">
      <c r="C1190" s="15" t="s">
        <v>26</v>
      </c>
      <c r="D1190" s="5">
        <v>1</v>
      </c>
      <c r="E1190" s="49">
        <v>33</v>
      </c>
      <c r="F1190" s="49">
        <f t="shared" si="99"/>
        <v>47</v>
      </c>
      <c r="G1190" s="16">
        <v>45236</v>
      </c>
      <c r="H1190" s="8"/>
      <c r="I1190" s="35"/>
      <c r="J1190" s="35"/>
      <c r="K1190" s="6"/>
      <c r="L1190" s="8"/>
      <c r="M1190" s="8"/>
      <c r="N1190" s="35"/>
      <c r="O1190" s="35"/>
      <c r="P1190" s="35"/>
      <c r="Q1190" s="35"/>
      <c r="R1190" s="8">
        <f t="shared" si="105"/>
        <v>0</v>
      </c>
      <c r="S1190" s="8">
        <f t="shared" si="102"/>
        <v>0</v>
      </c>
      <c r="T1190" s="7"/>
      <c r="U1190" s="7"/>
      <c r="V1190" s="8">
        <f>COUNTIFS(Maturation!$E$3:$E$280, Density!G1190, Maturation!$B$3:$B$280, Density!C1190, Maturation!$C$3:$C$280, Density!D1190, Maturation!$D$3:$D$280, "male")</f>
        <v>0</v>
      </c>
      <c r="W1190" s="8">
        <f>COUNTIFS(Maturation!$E$3:$E$280, Density!G1190, Maturation!$B$3:$B$280, Density!C1190, Maturation!$C$3:$C$280, Density!D1190, Maturation!$D$3:$D$280, "female")</f>
        <v>0</v>
      </c>
      <c r="X1190" s="8">
        <f t="shared" si="103"/>
        <v>0</v>
      </c>
      <c r="Y1190" s="8">
        <f t="shared" si="104"/>
        <v>15</v>
      </c>
      <c r="Z1190" s="35">
        <f>(Y1190/$R$578)*100</f>
        <v>88.235294117647058</v>
      </c>
    </row>
    <row r="1191" spans="3:26" ht="15" customHeight="1" x14ac:dyDescent="0.25">
      <c r="C1191" s="15" t="s">
        <v>26</v>
      </c>
      <c r="D1191" s="5">
        <v>2</v>
      </c>
      <c r="E1191" s="49">
        <v>33</v>
      </c>
      <c r="F1191" s="49">
        <f t="shared" si="99"/>
        <v>47</v>
      </c>
      <c r="G1191" s="16">
        <v>45236</v>
      </c>
      <c r="H1191" s="8"/>
      <c r="I1191" s="35"/>
      <c r="J1191" s="35"/>
      <c r="K1191" s="6"/>
      <c r="L1191" s="8"/>
      <c r="M1191" s="8"/>
      <c r="N1191" s="35"/>
      <c r="O1191" s="35"/>
      <c r="P1191" s="35"/>
      <c r="Q1191" s="35"/>
      <c r="R1191" s="8">
        <v>0</v>
      </c>
      <c r="S1191" s="8">
        <f t="shared" si="102"/>
        <v>0</v>
      </c>
      <c r="T1191" s="7"/>
      <c r="U1191" s="7"/>
      <c r="V1191" s="8">
        <f>COUNTIFS(Maturation!$E$3:$E$280, Density!G1191, Maturation!$B$3:$B$280, Density!C1191, Maturation!$C$3:$C$280, Density!D1191, Maturation!$D$3:$D$280, "male")</f>
        <v>0</v>
      </c>
      <c r="W1191" s="8">
        <f>COUNTIFS(Maturation!$E$3:$E$280, Density!G1191, Maturation!$B$3:$B$280, Density!C1191, Maturation!$C$3:$C$280, Density!D1191, Maturation!$D$3:$D$280, "female")</f>
        <v>0</v>
      </c>
      <c r="X1191" s="8">
        <f t="shared" si="103"/>
        <v>0</v>
      </c>
      <c r="Y1191" s="8">
        <f t="shared" si="104"/>
        <v>11</v>
      </c>
      <c r="Z1191" s="35">
        <f>(Y1191/$R$579)*100</f>
        <v>68.75</v>
      </c>
    </row>
    <row r="1192" spans="3:26" ht="15" customHeight="1" x14ac:dyDescent="0.25">
      <c r="C1192" s="17" t="s">
        <v>26</v>
      </c>
      <c r="D1192" s="9">
        <v>3</v>
      </c>
      <c r="E1192" s="50">
        <v>33</v>
      </c>
      <c r="F1192" s="50">
        <f t="shared" si="99"/>
        <v>47</v>
      </c>
      <c r="G1192" s="18">
        <v>45236</v>
      </c>
      <c r="H1192" s="10"/>
      <c r="I1192" s="36"/>
      <c r="J1192" s="36"/>
      <c r="K1192" s="11"/>
      <c r="L1192" s="10"/>
      <c r="M1192" s="10"/>
      <c r="N1192" s="36"/>
      <c r="O1192" s="36"/>
      <c r="P1192" s="36"/>
      <c r="Q1192" s="36"/>
      <c r="R1192" s="10">
        <v>0</v>
      </c>
      <c r="S1192" s="10">
        <f t="shared" si="102"/>
        <v>0</v>
      </c>
      <c r="T1192" s="12"/>
      <c r="U1192" s="12"/>
      <c r="V1192" s="10">
        <f>COUNTIFS(Maturation!$E$3:$E$280, Density!G1192, Maturation!$B$3:$B$280, Density!C1192, Maturation!$C$3:$C$280, Density!D1192, Maturation!$D$3:$D$280, "male")</f>
        <v>0</v>
      </c>
      <c r="W1192" s="10">
        <f>COUNTIFS(Maturation!$E$3:$E$280, Density!G1192, Maturation!$B$3:$B$280, Density!C1192, Maturation!$C$3:$C$280, Density!D1192, Maturation!$D$3:$D$280, "female")</f>
        <v>0</v>
      </c>
      <c r="X1192" s="10">
        <f t="shared" si="103"/>
        <v>0</v>
      </c>
      <c r="Y1192" s="10">
        <f t="shared" si="104"/>
        <v>12</v>
      </c>
      <c r="Z1192" s="36">
        <f>(Y1192/$R$580)*100</f>
        <v>85.714285714285708</v>
      </c>
    </row>
    <row r="1193" spans="3:26" ht="15" customHeight="1" x14ac:dyDescent="0.25">
      <c r="C1193" s="19" t="s">
        <v>17</v>
      </c>
      <c r="D1193" s="20">
        <v>1</v>
      </c>
      <c r="E1193" s="48">
        <v>34</v>
      </c>
      <c r="F1193" s="48">
        <f t="shared" si="99"/>
        <v>48</v>
      </c>
      <c r="G1193" s="22">
        <v>45237</v>
      </c>
      <c r="H1193" s="21"/>
      <c r="I1193" s="32"/>
      <c r="J1193" s="32"/>
      <c r="K1193" s="21"/>
      <c r="L1193" s="21"/>
      <c r="M1193" s="21"/>
      <c r="N1193" s="32"/>
      <c r="O1193" s="32"/>
      <c r="P1193" s="32"/>
      <c r="Q1193" s="32"/>
      <c r="R1193" s="21">
        <v>0</v>
      </c>
      <c r="S1193" s="21">
        <f t="shared" si="102"/>
        <v>0</v>
      </c>
      <c r="T1193" s="29"/>
      <c r="U1193" s="29"/>
      <c r="V1193" s="30">
        <f>COUNTIFS(Maturation!$E$3:$E$280, Density!G1193, Maturation!$B$3:$B$280, Density!C1193, Maturation!$C$3:$C$280, Density!D1193, Maturation!$D$3:$D$280, "male")</f>
        <v>0</v>
      </c>
      <c r="W1193" s="30">
        <f>COUNTIFS(Maturation!$E$3:$E$280, Density!G1193, Maturation!$B$3:$B$280, Density!C1193, Maturation!$C$3:$C$280, Density!D1193, Maturation!$D$3:$D$280, "female")</f>
        <v>0</v>
      </c>
      <c r="X1193" s="30">
        <f t="shared" si="103"/>
        <v>0</v>
      </c>
      <c r="Y1193" s="30">
        <f t="shared" si="104"/>
        <v>6</v>
      </c>
      <c r="Z1193" s="33">
        <f>(Y1193/$R$545)*100</f>
        <v>100</v>
      </c>
    </row>
    <row r="1194" spans="3:26" ht="15" customHeight="1" x14ac:dyDescent="0.25">
      <c r="C1194" s="19" t="s">
        <v>17</v>
      </c>
      <c r="D1194" s="20">
        <v>2</v>
      </c>
      <c r="E1194" s="48">
        <v>34</v>
      </c>
      <c r="F1194" s="48">
        <f t="shared" si="99"/>
        <v>48</v>
      </c>
      <c r="G1194" s="22">
        <v>45237</v>
      </c>
      <c r="H1194" s="21"/>
      <c r="I1194" s="32"/>
      <c r="J1194" s="32"/>
      <c r="K1194" s="21"/>
      <c r="L1194" s="21"/>
      <c r="M1194" s="21"/>
      <c r="N1194" s="32"/>
      <c r="O1194" s="32"/>
      <c r="P1194" s="32"/>
      <c r="Q1194" s="32"/>
      <c r="R1194" s="21">
        <v>1</v>
      </c>
      <c r="S1194" s="21">
        <f t="shared" si="102"/>
        <v>0</v>
      </c>
      <c r="T1194" s="29"/>
      <c r="U1194" s="29"/>
      <c r="V1194" s="30">
        <f>COUNTIFS(Maturation!$E$3:$E$280, Density!G1194, Maturation!$B$3:$B$280, Density!C1194, Maturation!$C$3:$C$280, Density!D1194, Maturation!$D$3:$D$280, "male")</f>
        <v>0</v>
      </c>
      <c r="W1194" s="30">
        <f>COUNTIFS(Maturation!$E$3:$E$280, Density!G1194, Maturation!$B$3:$B$280, Density!C1194, Maturation!$C$3:$C$280, Density!D1194, Maturation!$D$3:$D$280, "female")</f>
        <v>0</v>
      </c>
      <c r="X1194" s="30">
        <f t="shared" si="103"/>
        <v>0</v>
      </c>
      <c r="Y1194" s="30">
        <f t="shared" si="104"/>
        <v>4</v>
      </c>
      <c r="Z1194" s="33">
        <f>(Y1194/$R$546)*100</f>
        <v>80</v>
      </c>
    </row>
    <row r="1195" spans="3:26" ht="15" customHeight="1" x14ac:dyDescent="0.25">
      <c r="C1195" s="19" t="s">
        <v>17</v>
      </c>
      <c r="D1195" s="20">
        <v>3</v>
      </c>
      <c r="E1195" s="48">
        <v>34</v>
      </c>
      <c r="F1195" s="48">
        <f t="shared" si="99"/>
        <v>48</v>
      </c>
      <c r="G1195" s="22">
        <v>45237</v>
      </c>
      <c r="H1195" s="21"/>
      <c r="I1195" s="32"/>
      <c r="J1195" s="32"/>
      <c r="K1195" s="21"/>
      <c r="L1195" s="21"/>
      <c r="M1195" s="21"/>
      <c r="N1195" s="32"/>
      <c r="O1195" s="32"/>
      <c r="P1195" s="32"/>
      <c r="Q1195" s="32"/>
      <c r="R1195" s="21">
        <v>0</v>
      </c>
      <c r="S1195" s="21">
        <f t="shared" si="102"/>
        <v>0</v>
      </c>
      <c r="T1195" s="29"/>
      <c r="U1195" s="29"/>
      <c r="V1195" s="30">
        <f>COUNTIFS(Maturation!$E$3:$E$280, Density!G1195, Maturation!$B$3:$B$280, Density!C1195, Maturation!$C$3:$C$280, Density!D1195, Maturation!$D$3:$D$280, "male")</f>
        <v>0</v>
      </c>
      <c r="W1195" s="30">
        <f>COUNTIFS(Maturation!$E$3:$E$280, Density!G1195, Maturation!$B$3:$B$280, Density!C1195, Maturation!$C$3:$C$280, Density!D1195, Maturation!$D$3:$D$280, "female")</f>
        <v>0</v>
      </c>
      <c r="X1195" s="30">
        <f t="shared" si="103"/>
        <v>0</v>
      </c>
      <c r="Y1195" s="30">
        <f t="shared" si="104"/>
        <v>4</v>
      </c>
      <c r="Z1195" s="33">
        <f>(Y1195/$R$547)*100</f>
        <v>100</v>
      </c>
    </row>
    <row r="1196" spans="3:26" ht="15" customHeight="1" x14ac:dyDescent="0.25">
      <c r="C1196" s="19" t="s">
        <v>17</v>
      </c>
      <c r="D1196" s="20">
        <v>4</v>
      </c>
      <c r="E1196" s="48">
        <v>34</v>
      </c>
      <c r="F1196" s="48">
        <f t="shared" si="99"/>
        <v>48</v>
      </c>
      <c r="G1196" s="22">
        <v>45237</v>
      </c>
      <c r="H1196" s="21"/>
      <c r="I1196" s="32"/>
      <c r="J1196" s="32"/>
      <c r="K1196" s="21"/>
      <c r="L1196" s="21"/>
      <c r="M1196" s="21"/>
      <c r="N1196" s="32"/>
      <c r="O1196" s="32"/>
      <c r="P1196" s="32"/>
      <c r="Q1196" s="32"/>
      <c r="R1196" s="21">
        <v>0</v>
      </c>
      <c r="S1196" s="21">
        <f t="shared" si="102"/>
        <v>0</v>
      </c>
      <c r="T1196" s="29"/>
      <c r="U1196" s="29"/>
      <c r="V1196" s="30">
        <f>COUNTIFS(Maturation!$E$3:$E$280, Density!G1196, Maturation!$B$3:$B$280, Density!C1196, Maturation!$C$3:$C$280, Density!D1196, Maturation!$D$3:$D$280, "male")</f>
        <v>0</v>
      </c>
      <c r="W1196" s="30">
        <f>COUNTIFS(Maturation!$E$3:$E$280, Density!G1196, Maturation!$B$3:$B$280, Density!C1196, Maturation!$C$3:$C$280, Density!D1196, Maturation!$D$3:$D$280, "female")</f>
        <v>0</v>
      </c>
      <c r="X1196" s="30">
        <f t="shared" si="103"/>
        <v>0</v>
      </c>
      <c r="Y1196" s="30">
        <f t="shared" si="104"/>
        <v>3</v>
      </c>
      <c r="Z1196" s="33">
        <f>(Y1196/$R$548)*100</f>
        <v>75</v>
      </c>
    </row>
    <row r="1197" spans="3:26" ht="15" customHeight="1" x14ac:dyDescent="0.25">
      <c r="C1197" s="19" t="s">
        <v>17</v>
      </c>
      <c r="D1197" s="20">
        <v>5</v>
      </c>
      <c r="E1197" s="48">
        <v>34</v>
      </c>
      <c r="F1197" s="48">
        <f t="shared" si="99"/>
        <v>48</v>
      </c>
      <c r="G1197" s="22">
        <v>45237</v>
      </c>
      <c r="H1197" s="21"/>
      <c r="I1197" s="32"/>
      <c r="J1197" s="32"/>
      <c r="K1197" s="21"/>
      <c r="L1197" s="21"/>
      <c r="M1197" s="21"/>
      <c r="N1197" s="32"/>
      <c r="O1197" s="32"/>
      <c r="P1197" s="32"/>
      <c r="Q1197" s="32"/>
      <c r="R1197" s="21">
        <v>0</v>
      </c>
      <c r="S1197" s="21">
        <f t="shared" si="102"/>
        <v>0</v>
      </c>
      <c r="T1197" s="29"/>
      <c r="U1197" s="29"/>
      <c r="V1197" s="30">
        <f>COUNTIFS(Maturation!$E$3:$E$280, Density!G1197, Maturation!$B$3:$B$280, Density!C1197, Maturation!$C$3:$C$280, Density!D1197, Maturation!$D$3:$D$280, "male")</f>
        <v>0</v>
      </c>
      <c r="W1197" s="30">
        <f>COUNTIFS(Maturation!$E$3:$E$280, Density!G1197, Maturation!$B$3:$B$280, Density!C1197, Maturation!$C$3:$C$280, Density!D1197, Maturation!$D$3:$D$280, "female")</f>
        <v>0</v>
      </c>
      <c r="X1197" s="30">
        <f t="shared" si="103"/>
        <v>0</v>
      </c>
      <c r="Y1197" s="30">
        <f t="shared" si="104"/>
        <v>5</v>
      </c>
      <c r="Z1197" s="33">
        <f>(Y1197/$R$549)*100</f>
        <v>100</v>
      </c>
    </row>
    <row r="1198" spans="3:26" ht="15" customHeight="1" x14ac:dyDescent="0.25">
      <c r="C1198" s="19" t="s">
        <v>17</v>
      </c>
      <c r="D1198" s="20">
        <v>6</v>
      </c>
      <c r="E1198" s="48">
        <v>34</v>
      </c>
      <c r="F1198" s="48">
        <f t="shared" si="99"/>
        <v>48</v>
      </c>
      <c r="G1198" s="22">
        <v>45237</v>
      </c>
      <c r="H1198" s="21"/>
      <c r="I1198" s="32"/>
      <c r="J1198" s="32"/>
      <c r="K1198" s="21"/>
      <c r="L1198" s="21"/>
      <c r="M1198" s="21"/>
      <c r="N1198" s="32"/>
      <c r="O1198" s="32"/>
      <c r="P1198" s="32"/>
      <c r="Q1198" s="32"/>
      <c r="R1198" s="21">
        <v>0</v>
      </c>
      <c r="S1198" s="21">
        <f t="shared" si="102"/>
        <v>0</v>
      </c>
      <c r="T1198" s="29"/>
      <c r="U1198" s="29"/>
      <c r="V1198" s="30">
        <f>COUNTIFS(Maturation!$E$3:$E$280, Density!G1198, Maturation!$B$3:$B$280, Density!C1198, Maturation!$C$3:$C$280, Density!D1198, Maturation!$D$3:$D$280, "male")</f>
        <v>0</v>
      </c>
      <c r="W1198" s="30">
        <f>COUNTIFS(Maturation!$E$3:$E$280, Density!G1198, Maturation!$B$3:$B$280, Density!C1198, Maturation!$C$3:$C$280, Density!D1198, Maturation!$D$3:$D$280, "female")</f>
        <v>0</v>
      </c>
      <c r="X1198" s="30">
        <f t="shared" si="103"/>
        <v>0</v>
      </c>
      <c r="Y1198" s="30">
        <f t="shared" si="104"/>
        <v>7</v>
      </c>
      <c r="Z1198" s="33">
        <f>(Y1198/$R$550)*100</f>
        <v>100</v>
      </c>
    </row>
    <row r="1199" spans="3:26" ht="15" customHeight="1" x14ac:dyDescent="0.25">
      <c r="C1199" s="19" t="s">
        <v>17</v>
      </c>
      <c r="D1199" s="20">
        <v>7</v>
      </c>
      <c r="E1199" s="48">
        <v>34</v>
      </c>
      <c r="F1199" s="48">
        <f t="shared" si="99"/>
        <v>48</v>
      </c>
      <c r="G1199" s="22">
        <v>45237</v>
      </c>
      <c r="H1199" s="21"/>
      <c r="I1199" s="32"/>
      <c r="J1199" s="32"/>
      <c r="K1199" s="21"/>
      <c r="L1199" s="21"/>
      <c r="M1199" s="21"/>
      <c r="N1199" s="32"/>
      <c r="O1199" s="32"/>
      <c r="P1199" s="32"/>
      <c r="Q1199" s="32"/>
      <c r="R1199" s="21">
        <v>0</v>
      </c>
      <c r="S1199" s="21">
        <f t="shared" si="102"/>
        <v>0</v>
      </c>
      <c r="T1199" s="29"/>
      <c r="U1199" s="29"/>
      <c r="V1199" s="30">
        <f>COUNTIFS(Maturation!$E$3:$E$280, Density!G1199, Maturation!$B$3:$B$280, Density!C1199, Maturation!$C$3:$C$280, Density!D1199, Maturation!$D$3:$D$280, "male")</f>
        <v>0</v>
      </c>
      <c r="W1199" s="30">
        <f>COUNTIFS(Maturation!$E$3:$E$280, Density!G1199, Maturation!$B$3:$B$280, Density!C1199, Maturation!$C$3:$C$280, Density!D1199, Maturation!$D$3:$D$280, "female")</f>
        <v>0</v>
      </c>
      <c r="X1199" s="30">
        <f t="shared" si="103"/>
        <v>0</v>
      </c>
      <c r="Y1199" s="30">
        <f t="shared" si="104"/>
        <v>6</v>
      </c>
      <c r="Z1199" s="33">
        <f>(Y1199/$R$551)*100</f>
        <v>100</v>
      </c>
    </row>
    <row r="1200" spans="3:26" ht="15" customHeight="1" x14ac:dyDescent="0.25">
      <c r="C1200" s="19" t="s">
        <v>17</v>
      </c>
      <c r="D1200" s="20">
        <v>8</v>
      </c>
      <c r="E1200" s="48">
        <v>34</v>
      </c>
      <c r="F1200" s="48">
        <f t="shared" si="99"/>
        <v>48</v>
      </c>
      <c r="G1200" s="22">
        <v>45237</v>
      </c>
      <c r="H1200" s="21"/>
      <c r="I1200" s="33"/>
      <c r="J1200" s="33"/>
      <c r="K1200" s="21"/>
      <c r="L1200" s="21"/>
      <c r="M1200" s="21"/>
      <c r="N1200" s="32"/>
      <c r="O1200" s="32"/>
      <c r="P1200" s="32"/>
      <c r="Q1200" s="32"/>
      <c r="R1200" s="21">
        <v>0</v>
      </c>
      <c r="S1200" s="21">
        <f t="shared" si="102"/>
        <v>0</v>
      </c>
      <c r="T1200" s="29"/>
      <c r="U1200" s="29"/>
      <c r="V1200" s="30">
        <f>COUNTIFS(Maturation!$E$3:$E$280, Density!G1200, Maturation!$B$3:$B$280, Density!C1200, Maturation!$C$3:$C$280, Density!D1200, Maturation!$D$3:$D$280, "male")</f>
        <v>0</v>
      </c>
      <c r="W1200" s="30">
        <f>COUNTIFS(Maturation!$E$3:$E$280, Density!G1200, Maturation!$B$3:$B$280, Density!C1200, Maturation!$C$3:$C$280, Density!D1200, Maturation!$D$3:$D$280, "female")</f>
        <v>0</v>
      </c>
      <c r="X1200" s="30">
        <f t="shared" si="103"/>
        <v>0</v>
      </c>
      <c r="Y1200" s="30">
        <f t="shared" si="104"/>
        <v>5</v>
      </c>
      <c r="Z1200" s="33">
        <f>(Y1200/$R$552)*100</f>
        <v>100</v>
      </c>
    </row>
    <row r="1201" spans="3:26" ht="15" customHeight="1" x14ac:dyDescent="0.25">
      <c r="C1201" s="19" t="s">
        <v>17</v>
      </c>
      <c r="D1201" s="20">
        <v>9</v>
      </c>
      <c r="E1201" s="48">
        <v>34</v>
      </c>
      <c r="F1201" s="48">
        <f t="shared" si="99"/>
        <v>48</v>
      </c>
      <c r="G1201" s="22">
        <v>45237</v>
      </c>
      <c r="H1201" s="21"/>
      <c r="I1201" s="33"/>
      <c r="J1201" s="33"/>
      <c r="K1201" s="21"/>
      <c r="L1201" s="21"/>
      <c r="M1201" s="21"/>
      <c r="N1201" s="32"/>
      <c r="O1201" s="32"/>
      <c r="P1201" s="32"/>
      <c r="Q1201" s="32"/>
      <c r="R1201" s="21">
        <v>0</v>
      </c>
      <c r="S1201" s="21">
        <f t="shared" si="102"/>
        <v>0</v>
      </c>
      <c r="T1201" s="29"/>
      <c r="U1201" s="29"/>
      <c r="V1201" s="30">
        <f>COUNTIFS(Maturation!$E$3:$E$280, Density!G1201, Maturation!$B$3:$B$280, Density!C1201, Maturation!$C$3:$C$280, Density!D1201, Maturation!$D$3:$D$280, "male")</f>
        <v>0</v>
      </c>
      <c r="W1201" s="30">
        <f>COUNTIFS(Maturation!$E$3:$E$280, Density!G1201, Maturation!$B$3:$B$280, Density!C1201, Maturation!$C$3:$C$280, Density!D1201, Maturation!$D$3:$D$280, "female")</f>
        <v>0</v>
      </c>
      <c r="X1201" s="30">
        <f t="shared" si="103"/>
        <v>0</v>
      </c>
      <c r="Y1201" s="30">
        <f t="shared" si="104"/>
        <v>7</v>
      </c>
      <c r="Z1201" s="33">
        <f>(Y1201/$R$553)*100</f>
        <v>100</v>
      </c>
    </row>
    <row r="1202" spans="3:26" ht="15" customHeight="1" x14ac:dyDescent="0.25">
      <c r="C1202" s="19" t="s">
        <v>17</v>
      </c>
      <c r="D1202" s="20">
        <v>10</v>
      </c>
      <c r="E1202" s="48">
        <v>34</v>
      </c>
      <c r="F1202" s="48">
        <f t="shared" si="99"/>
        <v>48</v>
      </c>
      <c r="G1202" s="22">
        <v>45237</v>
      </c>
      <c r="H1202" s="21"/>
      <c r="I1202" s="33"/>
      <c r="J1202" s="33"/>
      <c r="K1202" s="21"/>
      <c r="L1202" s="21"/>
      <c r="M1202" s="21"/>
      <c r="N1202" s="32"/>
      <c r="O1202" s="32"/>
      <c r="P1202" s="32"/>
      <c r="Q1202" s="32"/>
      <c r="R1202" s="21">
        <v>0</v>
      </c>
      <c r="S1202" s="21">
        <f t="shared" si="102"/>
        <v>0</v>
      </c>
      <c r="T1202" s="29"/>
      <c r="U1202" s="29"/>
      <c r="V1202" s="30">
        <f>COUNTIFS(Maturation!$E$3:$E$280, Density!G1202, Maturation!$B$3:$B$280, Density!C1202, Maturation!$C$3:$C$280, Density!D1202, Maturation!$D$3:$D$280, "male")</f>
        <v>0</v>
      </c>
      <c r="W1202" s="30">
        <f>COUNTIFS(Maturation!$E$3:$E$280, Density!G1202, Maturation!$B$3:$B$280, Density!C1202, Maturation!$C$3:$C$280, Density!D1202, Maturation!$D$3:$D$280, "female")</f>
        <v>0</v>
      </c>
      <c r="X1202" s="30">
        <f t="shared" si="103"/>
        <v>0</v>
      </c>
      <c r="Y1202" s="30">
        <f t="shared" si="104"/>
        <v>6</v>
      </c>
      <c r="Z1202" s="33">
        <f>(Y1202/$R$554)*100</f>
        <v>100</v>
      </c>
    </row>
    <row r="1203" spans="3:26" ht="15" customHeight="1" x14ac:dyDescent="0.25">
      <c r="C1203" s="19" t="s">
        <v>18</v>
      </c>
      <c r="D1203" s="20">
        <v>1</v>
      </c>
      <c r="E1203" s="48">
        <v>34</v>
      </c>
      <c r="F1203" s="48">
        <f t="shared" si="99"/>
        <v>48</v>
      </c>
      <c r="G1203" s="22">
        <v>45237</v>
      </c>
      <c r="H1203" s="21"/>
      <c r="I1203" s="33"/>
      <c r="J1203" s="33"/>
      <c r="K1203" s="21"/>
      <c r="L1203" s="21"/>
      <c r="M1203" s="21"/>
      <c r="N1203" s="32"/>
      <c r="O1203" s="32"/>
      <c r="P1203" s="32"/>
      <c r="Q1203" s="32"/>
      <c r="R1203" s="21">
        <v>0</v>
      </c>
      <c r="S1203" s="21">
        <f t="shared" si="102"/>
        <v>0</v>
      </c>
      <c r="T1203" s="29"/>
      <c r="U1203" s="29"/>
      <c r="V1203" s="30">
        <f>COUNTIFS(Maturation!$E$3:$E$280, Density!G1203, Maturation!$B$3:$B$280, Density!C1203, Maturation!$C$3:$C$280, Density!D1203, Maturation!$D$3:$D$280, "male")</f>
        <v>0</v>
      </c>
      <c r="W1203" s="30">
        <f>COUNTIFS(Maturation!$E$3:$E$280, Density!G1203, Maturation!$B$3:$B$280, Density!C1203, Maturation!$C$3:$C$280, Density!D1203, Maturation!$D$3:$D$280, "female")</f>
        <v>0</v>
      </c>
      <c r="X1203" s="30">
        <f t="shared" si="103"/>
        <v>0</v>
      </c>
      <c r="Y1203" s="30">
        <f t="shared" si="104"/>
        <v>8</v>
      </c>
      <c r="Z1203" s="33">
        <f>(Y1203/$R$555)*100</f>
        <v>100</v>
      </c>
    </row>
    <row r="1204" spans="3:26" ht="15" customHeight="1" x14ac:dyDescent="0.25">
      <c r="C1204" s="19" t="s">
        <v>18</v>
      </c>
      <c r="D1204" s="20">
        <v>2</v>
      </c>
      <c r="E1204" s="48">
        <v>34</v>
      </c>
      <c r="F1204" s="48">
        <f t="shared" si="99"/>
        <v>48</v>
      </c>
      <c r="G1204" s="22">
        <v>45237</v>
      </c>
      <c r="H1204" s="21"/>
      <c r="I1204" s="33"/>
      <c r="J1204" s="33"/>
      <c r="K1204" s="21"/>
      <c r="L1204" s="21"/>
      <c r="M1204" s="21"/>
      <c r="N1204" s="32"/>
      <c r="O1204" s="32"/>
      <c r="P1204" s="32"/>
      <c r="Q1204" s="32"/>
      <c r="R1204" s="21">
        <v>0</v>
      </c>
      <c r="S1204" s="21">
        <f t="shared" si="102"/>
        <v>0</v>
      </c>
      <c r="T1204" s="29"/>
      <c r="U1204" s="29"/>
      <c r="V1204" s="30">
        <f>COUNTIFS(Maturation!$E$3:$E$280, Density!G1204, Maturation!$B$3:$B$280, Density!C1204, Maturation!$C$3:$C$280, Density!D1204, Maturation!$D$3:$D$280, "male")</f>
        <v>0</v>
      </c>
      <c r="W1204" s="30">
        <f>COUNTIFS(Maturation!$E$3:$E$280, Density!G1204, Maturation!$B$3:$B$280, Density!C1204, Maturation!$C$3:$C$280, Density!D1204, Maturation!$D$3:$D$280, "female")</f>
        <v>0</v>
      </c>
      <c r="X1204" s="30">
        <f t="shared" si="103"/>
        <v>0</v>
      </c>
      <c r="Y1204" s="30">
        <f t="shared" si="104"/>
        <v>7</v>
      </c>
      <c r="Z1204" s="33">
        <f>(Y1204/$R$556)*100</f>
        <v>87.5</v>
      </c>
    </row>
    <row r="1205" spans="3:26" ht="15" customHeight="1" x14ac:dyDescent="0.25">
      <c r="C1205" s="19" t="s">
        <v>18</v>
      </c>
      <c r="D1205" s="20">
        <v>3</v>
      </c>
      <c r="E1205" s="48">
        <v>34</v>
      </c>
      <c r="F1205" s="48">
        <f t="shared" si="99"/>
        <v>48</v>
      </c>
      <c r="G1205" s="22">
        <v>45237</v>
      </c>
      <c r="H1205" s="30"/>
      <c r="I1205" s="33"/>
      <c r="J1205" s="33"/>
      <c r="K1205" s="21"/>
      <c r="L1205" s="30"/>
      <c r="M1205" s="30"/>
      <c r="N1205" s="33"/>
      <c r="O1205" s="33"/>
      <c r="P1205" s="33"/>
      <c r="Q1205" s="33"/>
      <c r="R1205" s="30">
        <v>0</v>
      </c>
      <c r="S1205" s="30">
        <f t="shared" si="102"/>
        <v>0</v>
      </c>
      <c r="T1205" s="29"/>
      <c r="U1205" s="29"/>
      <c r="V1205" s="30">
        <f>COUNTIFS(Maturation!$E$3:$E$280, Density!G1205, Maturation!$B$3:$B$280, Density!C1205, Maturation!$C$3:$C$280, Density!D1205, Maturation!$D$3:$D$280, "male")</f>
        <v>0</v>
      </c>
      <c r="W1205" s="30">
        <f>COUNTIFS(Maturation!$E$3:$E$280, Density!G1205, Maturation!$B$3:$B$280, Density!C1205, Maturation!$C$3:$C$280, Density!D1205, Maturation!$D$3:$D$280, "female")</f>
        <v>0</v>
      </c>
      <c r="X1205" s="30">
        <f t="shared" si="103"/>
        <v>0</v>
      </c>
      <c r="Y1205" s="30">
        <f t="shared" si="104"/>
        <v>11</v>
      </c>
      <c r="Z1205" s="33">
        <f>(Y1205/$R$557)*100</f>
        <v>91.666666666666657</v>
      </c>
    </row>
    <row r="1206" spans="3:26" ht="15" customHeight="1" x14ac:dyDescent="0.25">
      <c r="C1206" s="19" t="s">
        <v>18</v>
      </c>
      <c r="D1206" s="20">
        <v>4</v>
      </c>
      <c r="E1206" s="48">
        <v>34</v>
      </c>
      <c r="F1206" s="48">
        <f t="shared" si="99"/>
        <v>48</v>
      </c>
      <c r="G1206" s="22">
        <v>45237</v>
      </c>
      <c r="H1206" s="30"/>
      <c r="I1206" s="33"/>
      <c r="J1206" s="33"/>
      <c r="K1206" s="21"/>
      <c r="L1206" s="30"/>
      <c r="M1206" s="30"/>
      <c r="N1206" s="33"/>
      <c r="O1206" s="33"/>
      <c r="P1206" s="33"/>
      <c r="Q1206" s="33"/>
      <c r="R1206" s="30">
        <v>0</v>
      </c>
      <c r="S1206" s="30">
        <f t="shared" si="102"/>
        <v>0</v>
      </c>
      <c r="T1206" s="29"/>
      <c r="U1206" s="29"/>
      <c r="V1206" s="30">
        <f>COUNTIFS(Maturation!$E$3:$E$280, Density!G1206, Maturation!$B$3:$B$280, Density!C1206, Maturation!$C$3:$C$280, Density!D1206, Maturation!$D$3:$D$280, "male")</f>
        <v>0</v>
      </c>
      <c r="W1206" s="30">
        <f>COUNTIFS(Maturation!$E$3:$E$280, Density!G1206, Maturation!$B$3:$B$280, Density!C1206, Maturation!$C$3:$C$280, Density!D1206, Maturation!$D$3:$D$280, "female")</f>
        <v>0</v>
      </c>
      <c r="X1206" s="30">
        <f t="shared" si="103"/>
        <v>0</v>
      </c>
      <c r="Y1206" s="30">
        <f t="shared" si="104"/>
        <v>10</v>
      </c>
      <c r="Z1206" s="33">
        <f>(Y1206/$R$558)*100</f>
        <v>90.909090909090907</v>
      </c>
    </row>
    <row r="1207" spans="3:26" ht="15" customHeight="1" x14ac:dyDescent="0.25">
      <c r="C1207" s="19" t="s">
        <v>18</v>
      </c>
      <c r="D1207" s="20">
        <v>5</v>
      </c>
      <c r="E1207" s="48">
        <v>34</v>
      </c>
      <c r="F1207" s="48">
        <f t="shared" si="99"/>
        <v>48</v>
      </c>
      <c r="G1207" s="22">
        <v>45237</v>
      </c>
      <c r="H1207" s="30"/>
      <c r="I1207" s="33"/>
      <c r="J1207" s="33"/>
      <c r="K1207" s="21"/>
      <c r="L1207" s="30"/>
      <c r="M1207" s="30"/>
      <c r="N1207" s="33"/>
      <c r="O1207" s="33"/>
      <c r="P1207" s="33"/>
      <c r="Q1207" s="33"/>
      <c r="R1207" s="30">
        <v>0</v>
      </c>
      <c r="S1207" s="30">
        <f t="shared" si="102"/>
        <v>0</v>
      </c>
      <c r="T1207" s="29"/>
      <c r="U1207" s="29"/>
      <c r="V1207" s="30">
        <f>COUNTIFS(Maturation!$E$3:$E$280, Density!G1207, Maturation!$B$3:$B$280, Density!C1207, Maturation!$C$3:$C$280, Density!D1207, Maturation!$D$3:$D$280, "male")</f>
        <v>0</v>
      </c>
      <c r="W1207" s="30">
        <f>COUNTIFS(Maturation!$E$3:$E$280, Density!G1207, Maturation!$B$3:$B$280, Density!C1207, Maturation!$C$3:$C$280, Density!D1207, Maturation!$D$3:$D$280, "female")</f>
        <v>0</v>
      </c>
      <c r="X1207" s="30">
        <f t="shared" si="103"/>
        <v>0</v>
      </c>
      <c r="Y1207" s="30">
        <f t="shared" si="104"/>
        <v>10</v>
      </c>
      <c r="Z1207" s="33">
        <f>(Y1207/$R$559)*100</f>
        <v>90.909090909090907</v>
      </c>
    </row>
    <row r="1208" spans="3:26" ht="15" customHeight="1" x14ac:dyDescent="0.25">
      <c r="C1208" s="19" t="s">
        <v>20</v>
      </c>
      <c r="D1208" s="20">
        <v>1</v>
      </c>
      <c r="E1208" s="48">
        <v>34</v>
      </c>
      <c r="F1208" s="48">
        <f t="shared" si="99"/>
        <v>48</v>
      </c>
      <c r="G1208" s="22">
        <v>45237</v>
      </c>
      <c r="H1208" s="30"/>
      <c r="I1208" s="33"/>
      <c r="J1208" s="33"/>
      <c r="K1208" s="21"/>
      <c r="L1208" s="30"/>
      <c r="M1208" s="30"/>
      <c r="N1208" s="33"/>
      <c r="O1208" s="33"/>
      <c r="P1208" s="33"/>
      <c r="Q1208" s="33"/>
      <c r="R1208" s="30">
        <v>0</v>
      </c>
      <c r="S1208" s="30">
        <f t="shared" si="102"/>
        <v>0</v>
      </c>
      <c r="T1208" s="29"/>
      <c r="U1208" s="29"/>
      <c r="V1208" s="30">
        <f>COUNTIFS(Maturation!$E$3:$E$280, Density!G1208, Maturation!$B$3:$B$280, Density!C1208, Maturation!$C$3:$C$280, Density!D1208, Maturation!$D$3:$D$280, "male")</f>
        <v>0</v>
      </c>
      <c r="W1208" s="30">
        <f>COUNTIFS(Maturation!$E$3:$E$280, Density!G1208, Maturation!$B$3:$B$280, Density!C1208, Maturation!$C$3:$C$280, Density!D1208, Maturation!$D$3:$D$280, "female")</f>
        <v>0</v>
      </c>
      <c r="X1208" s="30">
        <f t="shared" si="103"/>
        <v>0</v>
      </c>
      <c r="Y1208" s="30">
        <f t="shared" si="104"/>
        <v>10</v>
      </c>
      <c r="Z1208" s="33">
        <f>(Y1208/$R$560)*100</f>
        <v>90.909090909090907</v>
      </c>
    </row>
    <row r="1209" spans="3:26" ht="15" customHeight="1" x14ac:dyDescent="0.25">
      <c r="C1209" s="19" t="s">
        <v>20</v>
      </c>
      <c r="D1209" s="20">
        <v>2</v>
      </c>
      <c r="E1209" s="48">
        <v>34</v>
      </c>
      <c r="F1209" s="48">
        <f t="shared" si="99"/>
        <v>48</v>
      </c>
      <c r="G1209" s="22">
        <v>45237</v>
      </c>
      <c r="H1209" s="30"/>
      <c r="I1209" s="33"/>
      <c r="J1209" s="33"/>
      <c r="K1209" s="21"/>
      <c r="L1209" s="30"/>
      <c r="M1209" s="30"/>
      <c r="N1209" s="33"/>
      <c r="O1209" s="33"/>
      <c r="P1209" s="33"/>
      <c r="Q1209" s="33"/>
      <c r="R1209" s="30">
        <v>0</v>
      </c>
      <c r="S1209" s="30">
        <f t="shared" si="102"/>
        <v>0</v>
      </c>
      <c r="T1209" s="29"/>
      <c r="U1209" s="29"/>
      <c r="V1209" s="30">
        <f>COUNTIFS(Maturation!$E$3:$E$280, Density!G1209, Maturation!$B$3:$B$280, Density!C1209, Maturation!$C$3:$C$280, Density!D1209, Maturation!$D$3:$D$280, "male")</f>
        <v>0</v>
      </c>
      <c r="W1209" s="30">
        <f>COUNTIFS(Maturation!$E$3:$E$280, Density!G1209, Maturation!$B$3:$B$280, Density!C1209, Maturation!$C$3:$C$280, Density!D1209, Maturation!$D$3:$D$280, "female")</f>
        <v>0</v>
      </c>
      <c r="X1209" s="30">
        <f t="shared" si="103"/>
        <v>0</v>
      </c>
      <c r="Y1209" s="30">
        <f t="shared" si="104"/>
        <v>16</v>
      </c>
      <c r="Z1209" s="33">
        <f>(Y1209/$R$561)*100</f>
        <v>84.210526315789465</v>
      </c>
    </row>
    <row r="1210" spans="3:26" ht="15" customHeight="1" x14ac:dyDescent="0.25">
      <c r="C1210" s="19" t="s">
        <v>20</v>
      </c>
      <c r="D1210" s="20">
        <v>3</v>
      </c>
      <c r="E1210" s="48">
        <v>34</v>
      </c>
      <c r="F1210" s="48">
        <f t="shared" si="99"/>
        <v>48</v>
      </c>
      <c r="G1210" s="22">
        <v>45237</v>
      </c>
      <c r="H1210" s="30"/>
      <c r="I1210" s="33"/>
      <c r="J1210" s="33"/>
      <c r="K1210" s="21"/>
      <c r="L1210" s="30"/>
      <c r="M1210" s="30"/>
      <c r="N1210" s="33"/>
      <c r="O1210" s="33"/>
      <c r="P1210" s="33"/>
      <c r="Q1210" s="33"/>
      <c r="R1210" s="30">
        <v>0</v>
      </c>
      <c r="S1210" s="30">
        <f t="shared" si="102"/>
        <v>0</v>
      </c>
      <c r="T1210" s="29"/>
      <c r="U1210" s="29"/>
      <c r="V1210" s="30">
        <f>COUNTIFS(Maturation!$E$3:$E$280, Density!G1210, Maturation!$B$3:$B$280, Density!C1210, Maturation!$C$3:$C$280, Density!D1210, Maturation!$D$3:$D$280, "male")</f>
        <v>0</v>
      </c>
      <c r="W1210" s="30">
        <f>COUNTIFS(Maturation!$E$3:$E$280, Density!G1210, Maturation!$B$3:$B$280, Density!C1210, Maturation!$C$3:$C$280, Density!D1210, Maturation!$D$3:$D$280, "female")</f>
        <v>0</v>
      </c>
      <c r="X1210" s="30">
        <f t="shared" si="103"/>
        <v>0</v>
      </c>
      <c r="Y1210" s="30">
        <f t="shared" si="104"/>
        <v>12</v>
      </c>
      <c r="Z1210" s="33">
        <f>(Y1210/$R$562)*100</f>
        <v>85.714285714285708</v>
      </c>
    </row>
    <row r="1211" spans="3:26" ht="15" customHeight="1" x14ac:dyDescent="0.25">
      <c r="C1211" s="23" t="s">
        <v>24</v>
      </c>
      <c r="D1211" s="24">
        <v>1</v>
      </c>
      <c r="E1211" s="47">
        <v>34</v>
      </c>
      <c r="F1211" s="47">
        <f t="shared" si="99"/>
        <v>48</v>
      </c>
      <c r="G1211" s="26">
        <v>45237</v>
      </c>
      <c r="H1211" s="27"/>
      <c r="I1211" s="34"/>
      <c r="J1211" s="34"/>
      <c r="K1211" s="27"/>
      <c r="L1211" s="27"/>
      <c r="M1211" s="27"/>
      <c r="N1211" s="34"/>
      <c r="O1211" s="34"/>
      <c r="P1211" s="34"/>
      <c r="Q1211" s="34"/>
      <c r="R1211" s="27">
        <f>N1175-N1211</f>
        <v>0</v>
      </c>
      <c r="S1211" s="27">
        <f t="shared" si="102"/>
        <v>0</v>
      </c>
      <c r="T1211" s="28"/>
      <c r="U1211" s="28"/>
      <c r="V1211" s="27">
        <f>COUNTIFS(Maturation!$E$3:$E$280, Density!G1211, Maturation!$B$3:$B$280, Density!C1211, Maturation!$C$3:$C$280, Density!D1211, Maturation!$D$3:$D$280, "male")</f>
        <v>0</v>
      </c>
      <c r="W1211" s="27">
        <f>COUNTIFS(Maturation!$E$3:$E$280, Density!G1211, Maturation!$B$3:$B$280, Density!C1211, Maturation!$C$3:$C$280, Density!D1211, Maturation!$D$3:$D$280, "female")</f>
        <v>0</v>
      </c>
      <c r="X1211" s="27">
        <f t="shared" si="103"/>
        <v>0</v>
      </c>
      <c r="Y1211" s="27">
        <f t="shared" si="104"/>
        <v>5</v>
      </c>
      <c r="Z1211" s="34">
        <f>(Y1211/$R$563)*100</f>
        <v>83.333333333333343</v>
      </c>
    </row>
    <row r="1212" spans="3:26" ht="15" customHeight="1" x14ac:dyDescent="0.25">
      <c r="C1212" s="15" t="s">
        <v>24</v>
      </c>
      <c r="D1212" s="5">
        <v>2</v>
      </c>
      <c r="E1212" s="49">
        <v>34</v>
      </c>
      <c r="F1212" s="49">
        <f t="shared" si="99"/>
        <v>48</v>
      </c>
      <c r="G1212" s="16">
        <v>45237</v>
      </c>
      <c r="H1212" s="8"/>
      <c r="I1212" s="35"/>
      <c r="J1212" s="35"/>
      <c r="K1212" s="6"/>
      <c r="L1212" s="8"/>
      <c r="M1212" s="8"/>
      <c r="N1212" s="35"/>
      <c r="O1212" s="35"/>
      <c r="P1212" s="35"/>
      <c r="Q1212" s="35"/>
      <c r="R1212" s="8">
        <f t="shared" ref="R1212:R1217" si="106">N1176-N1212</f>
        <v>0</v>
      </c>
      <c r="S1212" s="8">
        <f t="shared" si="102"/>
        <v>0</v>
      </c>
      <c r="T1212" s="7"/>
      <c r="U1212" s="7"/>
      <c r="V1212" s="8">
        <f>COUNTIFS(Maturation!$E$3:$E$280, Density!G1212, Maturation!$B$3:$B$280, Density!C1212, Maturation!$C$3:$C$280, Density!D1212, Maturation!$D$3:$D$280, "male")</f>
        <v>0</v>
      </c>
      <c r="W1212" s="8">
        <f>COUNTIFS(Maturation!$E$3:$E$280, Density!G1212, Maturation!$B$3:$B$280, Density!C1212, Maturation!$C$3:$C$280, Density!D1212, Maturation!$D$3:$D$280, "female")</f>
        <v>0</v>
      </c>
      <c r="X1212" s="8">
        <f t="shared" si="103"/>
        <v>0</v>
      </c>
      <c r="Y1212" s="8">
        <f t="shared" si="104"/>
        <v>7</v>
      </c>
      <c r="Z1212" s="35">
        <f>(Y1212/$R$564)*100</f>
        <v>100</v>
      </c>
    </row>
    <row r="1213" spans="3:26" ht="15" customHeight="1" x14ac:dyDescent="0.25">
      <c r="C1213" s="15" t="s">
        <v>24</v>
      </c>
      <c r="D1213" s="5">
        <v>3</v>
      </c>
      <c r="E1213" s="49">
        <v>34</v>
      </c>
      <c r="F1213" s="49">
        <f t="shared" si="99"/>
        <v>48</v>
      </c>
      <c r="G1213" s="16">
        <v>45237</v>
      </c>
      <c r="H1213" s="8"/>
      <c r="I1213" s="35"/>
      <c r="J1213" s="35"/>
      <c r="K1213" s="6"/>
      <c r="L1213" s="8"/>
      <c r="M1213" s="8"/>
      <c r="N1213" s="35"/>
      <c r="O1213" s="35"/>
      <c r="P1213" s="35"/>
      <c r="Q1213" s="35"/>
      <c r="R1213" s="8">
        <f t="shared" si="106"/>
        <v>0</v>
      </c>
      <c r="S1213" s="8">
        <f t="shared" si="102"/>
        <v>0</v>
      </c>
      <c r="T1213" s="7"/>
      <c r="U1213" s="7"/>
      <c r="V1213" s="8">
        <f>COUNTIFS(Maturation!$E$3:$E$280, Density!G1213, Maturation!$B$3:$B$280, Density!C1213, Maturation!$C$3:$C$280, Density!D1213, Maturation!$D$3:$D$280, "male")</f>
        <v>0</v>
      </c>
      <c r="W1213" s="8">
        <f>COUNTIFS(Maturation!$E$3:$E$280, Density!G1213, Maturation!$B$3:$B$280, Density!C1213, Maturation!$C$3:$C$280, Density!D1213, Maturation!$D$3:$D$280, "female")</f>
        <v>0</v>
      </c>
      <c r="X1213" s="8">
        <f t="shared" si="103"/>
        <v>0</v>
      </c>
      <c r="Y1213" s="8">
        <f t="shared" si="104"/>
        <v>5</v>
      </c>
      <c r="Z1213" s="35">
        <f>(Y1213/$R$565)*100</f>
        <v>100</v>
      </c>
    </row>
    <row r="1214" spans="3:26" ht="15" customHeight="1" x14ac:dyDescent="0.25">
      <c r="C1214" s="15" t="s">
        <v>24</v>
      </c>
      <c r="D1214" s="5">
        <v>4</v>
      </c>
      <c r="E1214" s="49">
        <v>34</v>
      </c>
      <c r="F1214" s="49">
        <f t="shared" si="99"/>
        <v>48</v>
      </c>
      <c r="G1214" s="16">
        <v>45237</v>
      </c>
      <c r="H1214" s="8"/>
      <c r="I1214" s="35"/>
      <c r="J1214" s="35"/>
      <c r="K1214" s="6"/>
      <c r="L1214" s="8"/>
      <c r="M1214" s="8"/>
      <c r="N1214" s="35"/>
      <c r="O1214" s="35"/>
      <c r="P1214" s="35"/>
      <c r="Q1214" s="35"/>
      <c r="R1214" s="8">
        <f t="shared" si="106"/>
        <v>0</v>
      </c>
      <c r="S1214" s="8">
        <f t="shared" si="102"/>
        <v>0</v>
      </c>
      <c r="T1214" s="7"/>
      <c r="U1214" s="7"/>
      <c r="V1214" s="8">
        <f>COUNTIFS(Maturation!$E$3:$E$280, Density!G1214, Maturation!$B$3:$B$280, Density!C1214, Maturation!$C$3:$C$280, Density!D1214, Maturation!$D$3:$D$280, "male")</f>
        <v>0</v>
      </c>
      <c r="W1214" s="8">
        <f>COUNTIFS(Maturation!$E$3:$E$280, Density!G1214, Maturation!$B$3:$B$280, Density!C1214, Maturation!$C$3:$C$280, Density!D1214, Maturation!$D$3:$D$280, "female")</f>
        <v>0</v>
      </c>
      <c r="X1214" s="8">
        <f t="shared" si="103"/>
        <v>0</v>
      </c>
      <c r="Y1214" s="8">
        <f t="shared" si="104"/>
        <v>4</v>
      </c>
      <c r="Z1214" s="35">
        <f>(Y1214/$R$566)*100</f>
        <v>100</v>
      </c>
    </row>
    <row r="1215" spans="3:26" ht="15" customHeight="1" x14ac:dyDescent="0.25">
      <c r="C1215" s="15" t="s">
        <v>24</v>
      </c>
      <c r="D1215" s="5">
        <v>5</v>
      </c>
      <c r="E1215" s="49">
        <v>34</v>
      </c>
      <c r="F1215" s="49">
        <f t="shared" si="99"/>
        <v>48</v>
      </c>
      <c r="G1215" s="16">
        <v>45237</v>
      </c>
      <c r="H1215" s="8"/>
      <c r="I1215" s="35"/>
      <c r="J1215" s="35"/>
      <c r="K1215" s="6"/>
      <c r="L1215" s="8"/>
      <c r="M1215" s="8"/>
      <c r="N1215" s="35"/>
      <c r="O1215" s="35"/>
      <c r="P1215" s="35"/>
      <c r="Q1215" s="35"/>
      <c r="R1215" s="8">
        <f t="shared" si="106"/>
        <v>0</v>
      </c>
      <c r="S1215" s="8">
        <f t="shared" si="102"/>
        <v>0</v>
      </c>
      <c r="T1215" s="7"/>
      <c r="U1215" s="7"/>
      <c r="V1215" s="8">
        <f>COUNTIFS(Maturation!$E$3:$E$280, Density!G1215, Maturation!$B$3:$B$280, Density!C1215, Maturation!$C$3:$C$280, Density!D1215, Maturation!$D$3:$D$280, "male")</f>
        <v>0</v>
      </c>
      <c r="W1215" s="8">
        <f>COUNTIFS(Maturation!$E$3:$E$280, Density!G1215, Maturation!$B$3:$B$280, Density!C1215, Maturation!$C$3:$C$280, Density!D1215, Maturation!$D$3:$D$280, "female")</f>
        <v>0</v>
      </c>
      <c r="X1215" s="8">
        <f t="shared" si="103"/>
        <v>0</v>
      </c>
      <c r="Y1215" s="8">
        <f t="shared" si="104"/>
        <v>4</v>
      </c>
      <c r="Z1215" s="35">
        <f>(Y1215/$R$567)*100</f>
        <v>100</v>
      </c>
    </row>
    <row r="1216" spans="3:26" ht="15" customHeight="1" x14ac:dyDescent="0.25">
      <c r="C1216" s="15" t="s">
        <v>24</v>
      </c>
      <c r="D1216" s="5">
        <v>6</v>
      </c>
      <c r="E1216" s="49">
        <v>34</v>
      </c>
      <c r="F1216" s="49">
        <f t="shared" si="99"/>
        <v>48</v>
      </c>
      <c r="G1216" s="16">
        <v>45237</v>
      </c>
      <c r="H1216" s="8"/>
      <c r="I1216" s="35"/>
      <c r="J1216" s="35"/>
      <c r="K1216" s="6"/>
      <c r="L1216" s="8"/>
      <c r="M1216" s="8"/>
      <c r="N1216" s="35"/>
      <c r="O1216" s="35"/>
      <c r="P1216" s="35"/>
      <c r="Q1216" s="35"/>
      <c r="R1216" s="8">
        <f t="shared" si="106"/>
        <v>0</v>
      </c>
      <c r="S1216" s="8">
        <f t="shared" si="102"/>
        <v>0</v>
      </c>
      <c r="T1216" s="7"/>
      <c r="U1216" s="7"/>
      <c r="V1216" s="8">
        <f>COUNTIFS(Maturation!$E$3:$E$280, Density!G1216, Maturation!$B$3:$B$280, Density!C1216, Maturation!$C$3:$C$280, Density!D1216, Maturation!$D$3:$D$280, "male")</f>
        <v>0</v>
      </c>
      <c r="W1216" s="8">
        <f>COUNTIFS(Maturation!$E$3:$E$280, Density!G1216, Maturation!$B$3:$B$280, Density!C1216, Maturation!$C$3:$C$280, Density!D1216, Maturation!$D$3:$D$280, "female")</f>
        <v>0</v>
      </c>
      <c r="X1216" s="8">
        <f t="shared" si="103"/>
        <v>0</v>
      </c>
      <c r="Y1216" s="8">
        <f t="shared" si="104"/>
        <v>5</v>
      </c>
      <c r="Z1216" s="35">
        <f>(Y1216/$R$568)*100</f>
        <v>100</v>
      </c>
    </row>
    <row r="1217" spans="3:26" ht="15" customHeight="1" x14ac:dyDescent="0.25">
      <c r="C1217" s="15" t="s">
        <v>24</v>
      </c>
      <c r="D1217" s="5">
        <v>7</v>
      </c>
      <c r="E1217" s="49">
        <v>34</v>
      </c>
      <c r="F1217" s="49">
        <f t="shared" si="99"/>
        <v>48</v>
      </c>
      <c r="G1217" s="16">
        <v>45237</v>
      </c>
      <c r="H1217" s="8"/>
      <c r="I1217" s="35"/>
      <c r="J1217" s="35"/>
      <c r="K1217" s="6"/>
      <c r="L1217" s="8"/>
      <c r="M1217" s="8"/>
      <c r="N1217" s="35"/>
      <c r="O1217" s="35"/>
      <c r="P1217" s="35"/>
      <c r="Q1217" s="35"/>
      <c r="R1217" s="8">
        <f t="shared" si="106"/>
        <v>0</v>
      </c>
      <c r="S1217" s="8">
        <f t="shared" si="102"/>
        <v>0</v>
      </c>
      <c r="T1217" s="7"/>
      <c r="U1217" s="7"/>
      <c r="V1217" s="8">
        <f>COUNTIFS(Maturation!$E$3:$E$280, Density!G1217, Maturation!$B$3:$B$280, Density!C1217, Maturation!$C$3:$C$280, Density!D1217, Maturation!$D$3:$D$280, "male")</f>
        <v>0</v>
      </c>
      <c r="W1217" s="8">
        <f>COUNTIFS(Maturation!$E$3:$E$280, Density!G1217, Maturation!$B$3:$B$280, Density!C1217, Maturation!$C$3:$C$280, Density!D1217, Maturation!$D$3:$D$280, "female")</f>
        <v>0</v>
      </c>
      <c r="X1217" s="8">
        <f t="shared" si="103"/>
        <v>0</v>
      </c>
      <c r="Y1217" s="8">
        <f t="shared" si="104"/>
        <v>7</v>
      </c>
      <c r="Z1217" s="35">
        <f>(Y1217/$R$569)*100</f>
        <v>87.5</v>
      </c>
    </row>
    <row r="1218" spans="3:26" ht="15" customHeight="1" x14ac:dyDescent="0.25">
      <c r="C1218" s="15" t="s">
        <v>24</v>
      </c>
      <c r="D1218" s="5">
        <v>8</v>
      </c>
      <c r="E1218" s="49">
        <v>34</v>
      </c>
      <c r="F1218" s="49">
        <f t="shared" si="99"/>
        <v>48</v>
      </c>
      <c r="G1218" s="16">
        <v>45237</v>
      </c>
      <c r="H1218" s="8"/>
      <c r="I1218" s="35"/>
      <c r="J1218" s="35"/>
      <c r="K1218" s="6"/>
      <c r="L1218" s="8"/>
      <c r="M1218" s="8"/>
      <c r="N1218" s="35"/>
      <c r="O1218" s="35"/>
      <c r="P1218" s="35"/>
      <c r="Q1218" s="35"/>
      <c r="R1218" s="8">
        <v>0</v>
      </c>
      <c r="S1218" s="8">
        <f t="shared" si="102"/>
        <v>0</v>
      </c>
      <c r="T1218" s="7"/>
      <c r="U1218" s="7"/>
      <c r="V1218" s="8">
        <f>COUNTIFS(Maturation!$E$3:$E$280, Density!G1218, Maturation!$B$3:$B$280, Density!C1218, Maturation!$C$3:$C$280, Density!D1218, Maturation!$D$3:$D$280, "male")</f>
        <v>0</v>
      </c>
      <c r="W1218" s="8">
        <f>COUNTIFS(Maturation!$E$3:$E$280, Density!G1218, Maturation!$B$3:$B$280, Density!C1218, Maturation!$C$3:$C$280, Density!D1218, Maturation!$D$3:$D$280, "female")</f>
        <v>0</v>
      </c>
      <c r="X1218" s="8">
        <f t="shared" si="103"/>
        <v>0</v>
      </c>
      <c r="Y1218" s="8">
        <f t="shared" si="104"/>
        <v>6</v>
      </c>
      <c r="Z1218" s="35">
        <f>(Y1218/$R$570)*100</f>
        <v>100</v>
      </c>
    </row>
    <row r="1219" spans="3:26" ht="15" customHeight="1" x14ac:dyDescent="0.25">
      <c r="C1219" s="15" t="s">
        <v>24</v>
      </c>
      <c r="D1219" s="5">
        <v>9</v>
      </c>
      <c r="E1219" s="49">
        <v>34</v>
      </c>
      <c r="F1219" s="49">
        <f t="shared" si="99"/>
        <v>48</v>
      </c>
      <c r="G1219" s="16">
        <v>45237</v>
      </c>
      <c r="H1219" s="8"/>
      <c r="I1219" s="35"/>
      <c r="J1219" s="35"/>
      <c r="K1219" s="6"/>
      <c r="L1219" s="8"/>
      <c r="M1219" s="8"/>
      <c r="N1219" s="35"/>
      <c r="O1219" s="35"/>
      <c r="P1219" s="35"/>
      <c r="Q1219" s="35"/>
      <c r="R1219" s="8">
        <f t="shared" ref="R1219:R1222" si="107">N1183-N1219</f>
        <v>0</v>
      </c>
      <c r="S1219" s="8">
        <f t="shared" si="102"/>
        <v>0</v>
      </c>
      <c r="T1219" s="7"/>
      <c r="U1219" s="7"/>
      <c r="V1219" s="8">
        <f>COUNTIFS(Maturation!$E$3:$E$280, Density!G1219, Maturation!$B$3:$B$280, Density!C1219, Maturation!$C$3:$C$280, Density!D1219, Maturation!$D$3:$D$280, "male")</f>
        <v>0</v>
      </c>
      <c r="W1219" s="8">
        <f>COUNTIFS(Maturation!$E$3:$E$280, Density!G1219, Maturation!$B$3:$B$280, Density!C1219, Maturation!$C$3:$C$280, Density!D1219, Maturation!$D$3:$D$280, "female")</f>
        <v>0</v>
      </c>
      <c r="X1219" s="8">
        <f t="shared" si="103"/>
        <v>0</v>
      </c>
      <c r="Y1219" s="8">
        <f t="shared" si="104"/>
        <v>6</v>
      </c>
      <c r="Z1219" s="35">
        <f>(Y1219/$R$571)*100</f>
        <v>100</v>
      </c>
    </row>
    <row r="1220" spans="3:26" ht="15" customHeight="1" x14ac:dyDescent="0.25">
      <c r="C1220" s="15" t="s">
        <v>24</v>
      </c>
      <c r="D1220" s="5">
        <v>10</v>
      </c>
      <c r="E1220" s="49">
        <v>34</v>
      </c>
      <c r="F1220" s="49">
        <f t="shared" si="99"/>
        <v>48</v>
      </c>
      <c r="G1220" s="16">
        <v>45237</v>
      </c>
      <c r="H1220" s="8"/>
      <c r="I1220" s="35"/>
      <c r="J1220" s="35"/>
      <c r="K1220" s="6"/>
      <c r="L1220" s="8"/>
      <c r="M1220" s="8"/>
      <c r="N1220" s="35"/>
      <c r="O1220" s="35"/>
      <c r="P1220" s="35"/>
      <c r="Q1220" s="35"/>
      <c r="R1220" s="8">
        <f t="shared" si="107"/>
        <v>0</v>
      </c>
      <c r="S1220" s="8">
        <f t="shared" si="102"/>
        <v>0</v>
      </c>
      <c r="T1220" s="7"/>
      <c r="U1220" s="7"/>
      <c r="V1220" s="8">
        <f>COUNTIFS(Maturation!$E$3:$E$280, Density!G1220, Maturation!$B$3:$B$280, Density!C1220, Maturation!$C$3:$C$280, Density!D1220, Maturation!$D$3:$D$280, "male")</f>
        <v>0</v>
      </c>
      <c r="W1220" s="8">
        <f>COUNTIFS(Maturation!$E$3:$E$280, Density!G1220, Maturation!$B$3:$B$280, Density!C1220, Maturation!$C$3:$C$280, Density!D1220, Maturation!$D$3:$D$280, "female")</f>
        <v>0</v>
      </c>
      <c r="X1220" s="8">
        <f t="shared" si="103"/>
        <v>0</v>
      </c>
      <c r="Y1220" s="8">
        <f t="shared" si="104"/>
        <v>6</v>
      </c>
      <c r="Z1220" s="35">
        <f>(Y1220/$R$572)*100</f>
        <v>85.714285714285708</v>
      </c>
    </row>
    <row r="1221" spans="3:26" ht="15" customHeight="1" x14ac:dyDescent="0.25">
      <c r="C1221" s="15" t="s">
        <v>25</v>
      </c>
      <c r="D1221" s="5">
        <v>1</v>
      </c>
      <c r="E1221" s="49">
        <v>34</v>
      </c>
      <c r="F1221" s="49">
        <f t="shared" si="99"/>
        <v>48</v>
      </c>
      <c r="G1221" s="16">
        <v>45237</v>
      </c>
      <c r="H1221" s="8"/>
      <c r="I1221" s="35"/>
      <c r="J1221" s="35"/>
      <c r="K1221" s="6"/>
      <c r="L1221" s="6"/>
      <c r="M1221" s="8"/>
      <c r="N1221" s="35"/>
      <c r="O1221" s="35"/>
      <c r="P1221" s="35"/>
      <c r="Q1221" s="35"/>
      <c r="R1221" s="8">
        <f t="shared" si="107"/>
        <v>0</v>
      </c>
      <c r="S1221" s="8">
        <f t="shared" si="102"/>
        <v>0</v>
      </c>
      <c r="T1221" s="7"/>
      <c r="U1221" s="7"/>
      <c r="V1221" s="8">
        <f>COUNTIFS(Maturation!$E$3:$E$280, Density!G1221, Maturation!$B$3:$B$280, Density!C1221, Maturation!$C$3:$C$280, Density!D1221, Maturation!$D$3:$D$280, "male")</f>
        <v>0</v>
      </c>
      <c r="W1221" s="8">
        <f>COUNTIFS(Maturation!$E$3:$E$280, Density!G1221, Maturation!$B$3:$B$280, Density!C1221, Maturation!$C$3:$C$280, Density!D1221, Maturation!$D$3:$D$280, "female")</f>
        <v>0</v>
      </c>
      <c r="X1221" s="8">
        <f t="shared" si="103"/>
        <v>0</v>
      </c>
      <c r="Y1221" s="8">
        <f t="shared" si="104"/>
        <v>8</v>
      </c>
      <c r="Z1221" s="35">
        <f>(Y1221/$R$573)*100</f>
        <v>100</v>
      </c>
    </row>
    <row r="1222" spans="3:26" ht="15" customHeight="1" x14ac:dyDescent="0.25">
      <c r="C1222" s="15" t="s">
        <v>25</v>
      </c>
      <c r="D1222" s="5">
        <v>2</v>
      </c>
      <c r="E1222" s="49">
        <v>34</v>
      </c>
      <c r="F1222" s="49">
        <f t="shared" ref="F1222:F1285" si="108">E1222+14</f>
        <v>48</v>
      </c>
      <c r="G1222" s="16">
        <v>45237</v>
      </c>
      <c r="H1222" s="8"/>
      <c r="I1222" s="35"/>
      <c r="J1222" s="35"/>
      <c r="K1222" s="6"/>
      <c r="L1222" s="8"/>
      <c r="M1222" s="8"/>
      <c r="N1222" s="35"/>
      <c r="O1222" s="35"/>
      <c r="P1222" s="35"/>
      <c r="Q1222" s="35"/>
      <c r="R1222" s="8">
        <f t="shared" si="107"/>
        <v>0</v>
      </c>
      <c r="S1222" s="8">
        <f t="shared" si="102"/>
        <v>0</v>
      </c>
      <c r="T1222" s="7"/>
      <c r="U1222" s="7"/>
      <c r="V1222" s="8">
        <f>COUNTIFS(Maturation!$E$3:$E$280, Density!G1222, Maturation!$B$3:$B$280, Density!C1222, Maturation!$C$3:$C$280, Density!D1222, Maturation!$D$3:$D$280, "male")</f>
        <v>0</v>
      </c>
      <c r="W1222" s="8">
        <f>COUNTIFS(Maturation!$E$3:$E$280, Density!G1222, Maturation!$B$3:$B$280, Density!C1222, Maturation!$C$3:$C$280, Density!D1222, Maturation!$D$3:$D$280, "female")</f>
        <v>0</v>
      </c>
      <c r="X1222" s="8">
        <f t="shared" ref="X1222:X1285" si="109">SUM(V1222:W1222)</f>
        <v>0</v>
      </c>
      <c r="Y1222" s="8">
        <f t="shared" ref="Y1222:Y1285" si="110">X1222+Y1186</f>
        <v>8</v>
      </c>
      <c r="Z1222" s="35">
        <f>(Y1222/$R$574)*100</f>
        <v>80</v>
      </c>
    </row>
    <row r="1223" spans="3:26" ht="15" customHeight="1" x14ac:dyDescent="0.25">
      <c r="C1223" s="15" t="s">
        <v>25</v>
      </c>
      <c r="D1223" s="5">
        <v>3</v>
      </c>
      <c r="E1223" s="49">
        <v>34</v>
      </c>
      <c r="F1223" s="49">
        <f t="shared" si="108"/>
        <v>48</v>
      </c>
      <c r="G1223" s="16">
        <v>45237</v>
      </c>
      <c r="H1223" s="8"/>
      <c r="I1223" s="35"/>
      <c r="J1223" s="35"/>
      <c r="K1223" s="6"/>
      <c r="L1223" s="8"/>
      <c r="M1223" s="8"/>
      <c r="N1223" s="35"/>
      <c r="O1223" s="35"/>
      <c r="P1223" s="35"/>
      <c r="Q1223" s="35"/>
      <c r="R1223" s="8">
        <v>0</v>
      </c>
      <c r="S1223" s="8">
        <f t="shared" si="102"/>
        <v>0</v>
      </c>
      <c r="T1223" s="7"/>
      <c r="U1223" s="7"/>
      <c r="V1223" s="8">
        <f>COUNTIFS(Maturation!$E$3:$E$280, Density!G1223, Maturation!$B$3:$B$280, Density!C1223, Maturation!$C$3:$C$280, Density!D1223, Maturation!$D$3:$D$280, "male")</f>
        <v>0</v>
      </c>
      <c r="W1223" s="8">
        <f>COUNTIFS(Maturation!$E$3:$E$280, Density!G1223, Maturation!$B$3:$B$280, Density!C1223, Maturation!$C$3:$C$280, Density!D1223, Maturation!$D$3:$D$280, "female")</f>
        <v>0</v>
      </c>
      <c r="X1223" s="8">
        <f t="shared" si="109"/>
        <v>0</v>
      </c>
      <c r="Y1223" s="8">
        <f t="shared" si="110"/>
        <v>8</v>
      </c>
      <c r="Z1223" s="35">
        <f>(Y1223/$R$575)*100</f>
        <v>88.888888888888886</v>
      </c>
    </row>
    <row r="1224" spans="3:26" ht="15" customHeight="1" x14ac:dyDescent="0.25">
      <c r="C1224" s="15" t="s">
        <v>25</v>
      </c>
      <c r="D1224" s="5">
        <v>4</v>
      </c>
      <c r="E1224" s="49">
        <v>34</v>
      </c>
      <c r="F1224" s="49">
        <f t="shared" si="108"/>
        <v>48</v>
      </c>
      <c r="G1224" s="16">
        <v>45237</v>
      </c>
      <c r="H1224" s="8"/>
      <c r="I1224" s="35"/>
      <c r="J1224" s="35"/>
      <c r="K1224" s="6"/>
      <c r="L1224" s="8"/>
      <c r="M1224" s="8"/>
      <c r="N1224" s="35"/>
      <c r="O1224" s="35"/>
      <c r="P1224" s="35"/>
      <c r="Q1224" s="35"/>
      <c r="R1224" s="8">
        <f t="shared" ref="R1224:R1226" si="111">N1188-N1224</f>
        <v>0</v>
      </c>
      <c r="S1224" s="8">
        <f t="shared" si="102"/>
        <v>0</v>
      </c>
      <c r="T1224" s="7"/>
      <c r="U1224" s="7"/>
      <c r="V1224" s="8">
        <f>COUNTIFS(Maturation!$E$3:$E$280, Density!G1224, Maturation!$B$3:$B$280, Density!C1224, Maturation!$C$3:$C$280, Density!D1224, Maturation!$D$3:$D$280, "male")</f>
        <v>0</v>
      </c>
      <c r="W1224" s="8">
        <f>COUNTIFS(Maturation!$E$3:$E$280, Density!G1224, Maturation!$B$3:$B$280, Density!C1224, Maturation!$C$3:$C$280, Density!D1224, Maturation!$D$3:$D$280, "female")</f>
        <v>0</v>
      </c>
      <c r="X1224" s="8">
        <f t="shared" si="109"/>
        <v>0</v>
      </c>
      <c r="Y1224" s="8">
        <f t="shared" si="110"/>
        <v>7</v>
      </c>
      <c r="Z1224" s="35">
        <f>(Y1224/$R$576)*100</f>
        <v>77.777777777777786</v>
      </c>
    </row>
    <row r="1225" spans="3:26" ht="15" customHeight="1" x14ac:dyDescent="0.25">
      <c r="C1225" s="15" t="s">
        <v>25</v>
      </c>
      <c r="D1225" s="5">
        <v>5</v>
      </c>
      <c r="E1225" s="49">
        <v>34</v>
      </c>
      <c r="F1225" s="49">
        <f t="shared" si="108"/>
        <v>48</v>
      </c>
      <c r="G1225" s="16">
        <v>45237</v>
      </c>
      <c r="H1225" s="8"/>
      <c r="I1225" s="35"/>
      <c r="J1225" s="35"/>
      <c r="K1225" s="6"/>
      <c r="L1225" s="8"/>
      <c r="M1225" s="8"/>
      <c r="N1225" s="35"/>
      <c r="O1225" s="35"/>
      <c r="P1225" s="35"/>
      <c r="Q1225" s="35"/>
      <c r="R1225" s="8">
        <f t="shared" si="111"/>
        <v>0</v>
      </c>
      <c r="S1225" s="8">
        <f t="shared" si="102"/>
        <v>0</v>
      </c>
      <c r="T1225" s="7"/>
      <c r="U1225" s="7"/>
      <c r="V1225" s="8">
        <f>COUNTIFS(Maturation!$E$3:$E$280, Density!G1225, Maturation!$B$3:$B$280, Density!C1225, Maturation!$C$3:$C$280, Density!D1225, Maturation!$D$3:$D$280, "male")</f>
        <v>0</v>
      </c>
      <c r="W1225" s="8">
        <f>COUNTIFS(Maturation!$E$3:$E$280, Density!G1225, Maturation!$B$3:$B$280, Density!C1225, Maturation!$C$3:$C$280, Density!D1225, Maturation!$D$3:$D$280, "female")</f>
        <v>0</v>
      </c>
      <c r="X1225" s="8">
        <f t="shared" si="109"/>
        <v>0</v>
      </c>
      <c r="Y1225" s="8">
        <f t="shared" si="110"/>
        <v>7</v>
      </c>
      <c r="Z1225" s="35">
        <f>(Y1225/$R$577)*100</f>
        <v>77.777777777777786</v>
      </c>
    </row>
    <row r="1226" spans="3:26" ht="15" customHeight="1" x14ac:dyDescent="0.25">
      <c r="C1226" s="15" t="s">
        <v>26</v>
      </c>
      <c r="D1226" s="5">
        <v>1</v>
      </c>
      <c r="E1226" s="49">
        <v>34</v>
      </c>
      <c r="F1226" s="49">
        <f t="shared" si="108"/>
        <v>48</v>
      </c>
      <c r="G1226" s="16">
        <v>45237</v>
      </c>
      <c r="H1226" s="8"/>
      <c r="I1226" s="35"/>
      <c r="J1226" s="35"/>
      <c r="K1226" s="6"/>
      <c r="L1226" s="8"/>
      <c r="M1226" s="8"/>
      <c r="N1226" s="35"/>
      <c r="O1226" s="35"/>
      <c r="P1226" s="35"/>
      <c r="Q1226" s="35"/>
      <c r="R1226" s="8">
        <f t="shared" si="111"/>
        <v>0</v>
      </c>
      <c r="S1226" s="8">
        <f t="shared" si="102"/>
        <v>0</v>
      </c>
      <c r="T1226" s="7"/>
      <c r="U1226" s="7"/>
      <c r="V1226" s="8">
        <f>COUNTIFS(Maturation!$E$3:$E$280, Density!G1226, Maturation!$B$3:$B$280, Density!C1226, Maturation!$C$3:$C$280, Density!D1226, Maturation!$D$3:$D$280, "male")</f>
        <v>0</v>
      </c>
      <c r="W1226" s="8">
        <f>COUNTIFS(Maturation!$E$3:$E$280, Density!G1226, Maturation!$B$3:$B$280, Density!C1226, Maturation!$C$3:$C$280, Density!D1226, Maturation!$D$3:$D$280, "female")</f>
        <v>0</v>
      </c>
      <c r="X1226" s="8">
        <f t="shared" si="109"/>
        <v>0</v>
      </c>
      <c r="Y1226" s="8">
        <f t="shared" si="110"/>
        <v>15</v>
      </c>
      <c r="Z1226" s="35">
        <f>(Y1226/$R$578)*100</f>
        <v>88.235294117647058</v>
      </c>
    </row>
    <row r="1227" spans="3:26" ht="15" customHeight="1" x14ac:dyDescent="0.25">
      <c r="C1227" s="15" t="s">
        <v>26</v>
      </c>
      <c r="D1227" s="5">
        <v>2</v>
      </c>
      <c r="E1227" s="49">
        <v>34</v>
      </c>
      <c r="F1227" s="49">
        <f t="shared" si="108"/>
        <v>48</v>
      </c>
      <c r="G1227" s="16">
        <v>45237</v>
      </c>
      <c r="H1227" s="8"/>
      <c r="I1227" s="35"/>
      <c r="J1227" s="35"/>
      <c r="K1227" s="6"/>
      <c r="L1227" s="8"/>
      <c r="M1227" s="8"/>
      <c r="N1227" s="35"/>
      <c r="O1227" s="35"/>
      <c r="P1227" s="35"/>
      <c r="Q1227" s="35"/>
      <c r="R1227" s="8">
        <v>0</v>
      </c>
      <c r="S1227" s="8">
        <f t="shared" si="102"/>
        <v>0</v>
      </c>
      <c r="T1227" s="7"/>
      <c r="U1227" s="7"/>
      <c r="V1227" s="8">
        <f>COUNTIFS(Maturation!$E$3:$E$280, Density!G1227, Maturation!$B$3:$B$280, Density!C1227, Maturation!$C$3:$C$280, Density!D1227, Maturation!$D$3:$D$280, "male")</f>
        <v>0</v>
      </c>
      <c r="W1227" s="8">
        <f>COUNTIFS(Maturation!$E$3:$E$280, Density!G1227, Maturation!$B$3:$B$280, Density!C1227, Maturation!$C$3:$C$280, Density!D1227, Maturation!$D$3:$D$280, "female")</f>
        <v>0</v>
      </c>
      <c r="X1227" s="8">
        <f t="shared" si="109"/>
        <v>0</v>
      </c>
      <c r="Y1227" s="8">
        <f t="shared" si="110"/>
        <v>11</v>
      </c>
      <c r="Z1227" s="35">
        <f>(Y1227/$R$579)*100</f>
        <v>68.75</v>
      </c>
    </row>
    <row r="1228" spans="3:26" ht="15" customHeight="1" x14ac:dyDescent="0.25">
      <c r="C1228" s="17" t="s">
        <v>26</v>
      </c>
      <c r="D1228" s="9">
        <v>3</v>
      </c>
      <c r="E1228" s="50">
        <v>34</v>
      </c>
      <c r="F1228" s="50">
        <f t="shared" si="108"/>
        <v>48</v>
      </c>
      <c r="G1228" s="18">
        <v>45237</v>
      </c>
      <c r="H1228" s="10"/>
      <c r="I1228" s="36"/>
      <c r="J1228" s="36"/>
      <c r="K1228" s="11"/>
      <c r="L1228" s="10"/>
      <c r="M1228" s="10"/>
      <c r="N1228" s="36"/>
      <c r="O1228" s="36"/>
      <c r="P1228" s="36"/>
      <c r="Q1228" s="36"/>
      <c r="R1228" s="10">
        <v>0</v>
      </c>
      <c r="S1228" s="10">
        <f t="shared" si="102"/>
        <v>0</v>
      </c>
      <c r="T1228" s="12"/>
      <c r="U1228" s="12"/>
      <c r="V1228" s="10">
        <f>COUNTIFS(Maturation!$E$3:$E$280, Density!G1228, Maturation!$B$3:$B$280, Density!C1228, Maturation!$C$3:$C$280, Density!D1228, Maturation!$D$3:$D$280, "male")</f>
        <v>0</v>
      </c>
      <c r="W1228" s="10">
        <f>COUNTIFS(Maturation!$E$3:$E$280, Density!G1228, Maturation!$B$3:$B$280, Density!C1228, Maturation!$C$3:$C$280, Density!D1228, Maturation!$D$3:$D$280, "female")</f>
        <v>0</v>
      </c>
      <c r="X1228" s="10">
        <f t="shared" si="109"/>
        <v>0</v>
      </c>
      <c r="Y1228" s="10">
        <f t="shared" si="110"/>
        <v>12</v>
      </c>
      <c r="Z1228" s="36">
        <f>(Y1228/$R$580)*100</f>
        <v>85.714285714285708</v>
      </c>
    </row>
    <row r="1229" spans="3:26" ht="15" customHeight="1" x14ac:dyDescent="0.25">
      <c r="C1229" s="19" t="s">
        <v>17</v>
      </c>
      <c r="D1229" s="20">
        <v>1</v>
      </c>
      <c r="E1229" s="48">
        <v>35</v>
      </c>
      <c r="F1229" s="48">
        <f t="shared" si="108"/>
        <v>49</v>
      </c>
      <c r="G1229" s="22">
        <v>45238</v>
      </c>
      <c r="H1229" s="21"/>
      <c r="I1229" s="32"/>
      <c r="J1229" s="32"/>
      <c r="K1229" s="21"/>
      <c r="L1229" s="21"/>
      <c r="M1229" s="21"/>
      <c r="N1229" s="32"/>
      <c r="O1229" s="32"/>
      <c r="P1229" s="32"/>
      <c r="Q1229" s="32"/>
      <c r="R1229" s="21">
        <v>0</v>
      </c>
      <c r="S1229" s="21">
        <f t="shared" si="102"/>
        <v>0</v>
      </c>
      <c r="T1229" s="29"/>
      <c r="U1229" s="29"/>
      <c r="V1229" s="30">
        <f>COUNTIFS(Maturation!$E$3:$E$280, Density!G1229, Maturation!$B$3:$B$280, Density!C1229, Maturation!$C$3:$C$280, Density!D1229, Maturation!$D$3:$D$280, "male")</f>
        <v>0</v>
      </c>
      <c r="W1229" s="30">
        <f>COUNTIFS(Maturation!$E$3:$E$280, Density!G1229, Maturation!$B$3:$B$280, Density!C1229, Maturation!$C$3:$C$280, Density!D1229, Maturation!$D$3:$D$280, "female")</f>
        <v>0</v>
      </c>
      <c r="X1229" s="30">
        <f t="shared" si="109"/>
        <v>0</v>
      </c>
      <c r="Y1229" s="30">
        <f t="shared" si="110"/>
        <v>6</v>
      </c>
      <c r="Z1229" s="33">
        <f>(Y1229/$R$545)*100</f>
        <v>100</v>
      </c>
    </row>
    <row r="1230" spans="3:26" ht="15" customHeight="1" x14ac:dyDescent="0.25">
      <c r="C1230" s="19" t="s">
        <v>17</v>
      </c>
      <c r="D1230" s="20">
        <v>2</v>
      </c>
      <c r="E1230" s="48">
        <v>35</v>
      </c>
      <c r="F1230" s="48">
        <f t="shared" si="108"/>
        <v>49</v>
      </c>
      <c r="G1230" s="22">
        <v>45238</v>
      </c>
      <c r="H1230" s="21"/>
      <c r="I1230" s="32"/>
      <c r="J1230" s="32"/>
      <c r="K1230" s="21"/>
      <c r="L1230" s="21"/>
      <c r="M1230" s="21"/>
      <c r="N1230" s="32"/>
      <c r="O1230" s="32"/>
      <c r="P1230" s="32"/>
      <c r="Q1230" s="32"/>
      <c r="R1230" s="21">
        <v>1</v>
      </c>
      <c r="S1230" s="21">
        <f t="shared" si="102"/>
        <v>0</v>
      </c>
      <c r="T1230" s="29"/>
      <c r="U1230" s="29"/>
      <c r="V1230" s="30">
        <f>COUNTIFS(Maturation!$E$3:$E$280, Density!G1230, Maturation!$B$3:$B$280, Density!C1230, Maturation!$C$3:$C$280, Density!D1230, Maturation!$D$3:$D$280, "male")</f>
        <v>0</v>
      </c>
      <c r="W1230" s="30">
        <f>COUNTIFS(Maturation!$E$3:$E$280, Density!G1230, Maturation!$B$3:$B$280, Density!C1230, Maturation!$C$3:$C$280, Density!D1230, Maturation!$D$3:$D$280, "female")</f>
        <v>0</v>
      </c>
      <c r="X1230" s="30">
        <f t="shared" si="109"/>
        <v>0</v>
      </c>
      <c r="Y1230" s="30">
        <f t="shared" si="110"/>
        <v>4</v>
      </c>
      <c r="Z1230" s="33">
        <f>(Y1230/$R$546)*100</f>
        <v>80</v>
      </c>
    </row>
    <row r="1231" spans="3:26" ht="15" customHeight="1" x14ac:dyDescent="0.25">
      <c r="C1231" s="19" t="s">
        <v>17</v>
      </c>
      <c r="D1231" s="20">
        <v>3</v>
      </c>
      <c r="E1231" s="48">
        <v>35</v>
      </c>
      <c r="F1231" s="48">
        <f t="shared" si="108"/>
        <v>49</v>
      </c>
      <c r="G1231" s="22">
        <v>45238</v>
      </c>
      <c r="H1231" s="21"/>
      <c r="I1231" s="32"/>
      <c r="J1231" s="32"/>
      <c r="K1231" s="21"/>
      <c r="L1231" s="21"/>
      <c r="M1231" s="21"/>
      <c r="N1231" s="32"/>
      <c r="O1231" s="32"/>
      <c r="P1231" s="32"/>
      <c r="Q1231" s="32"/>
      <c r="R1231" s="21">
        <v>0</v>
      </c>
      <c r="S1231" s="21">
        <f t="shared" si="102"/>
        <v>0</v>
      </c>
      <c r="T1231" s="29"/>
      <c r="U1231" s="29"/>
      <c r="V1231" s="30">
        <f>COUNTIFS(Maturation!$E$3:$E$280, Density!G1231, Maturation!$B$3:$B$280, Density!C1231, Maturation!$C$3:$C$280, Density!D1231, Maturation!$D$3:$D$280, "male")</f>
        <v>0</v>
      </c>
      <c r="W1231" s="30">
        <f>COUNTIFS(Maturation!$E$3:$E$280, Density!G1231, Maturation!$B$3:$B$280, Density!C1231, Maturation!$C$3:$C$280, Density!D1231, Maturation!$D$3:$D$280, "female")</f>
        <v>0</v>
      </c>
      <c r="X1231" s="30">
        <f t="shared" si="109"/>
        <v>0</v>
      </c>
      <c r="Y1231" s="30">
        <f t="shared" si="110"/>
        <v>4</v>
      </c>
      <c r="Z1231" s="33">
        <f>(Y1231/$R$547)*100</f>
        <v>100</v>
      </c>
    </row>
    <row r="1232" spans="3:26" ht="15" customHeight="1" x14ac:dyDescent="0.25">
      <c r="C1232" s="19" t="s">
        <v>17</v>
      </c>
      <c r="D1232" s="20">
        <v>4</v>
      </c>
      <c r="E1232" s="48">
        <v>35</v>
      </c>
      <c r="F1232" s="48">
        <f t="shared" si="108"/>
        <v>49</v>
      </c>
      <c r="G1232" s="22">
        <v>45238</v>
      </c>
      <c r="H1232" s="21"/>
      <c r="I1232" s="32"/>
      <c r="J1232" s="32"/>
      <c r="K1232" s="21"/>
      <c r="L1232" s="21"/>
      <c r="M1232" s="21"/>
      <c r="N1232" s="32"/>
      <c r="O1232" s="32"/>
      <c r="P1232" s="32"/>
      <c r="Q1232" s="32"/>
      <c r="R1232" s="21">
        <v>0</v>
      </c>
      <c r="S1232" s="21">
        <f t="shared" si="102"/>
        <v>0</v>
      </c>
      <c r="T1232" s="29"/>
      <c r="U1232" s="29"/>
      <c r="V1232" s="30">
        <f>COUNTIFS(Maturation!$E$3:$E$280, Density!G1232, Maturation!$B$3:$B$280, Density!C1232, Maturation!$C$3:$C$280, Density!D1232, Maturation!$D$3:$D$280, "male")</f>
        <v>0</v>
      </c>
      <c r="W1232" s="30">
        <f>COUNTIFS(Maturation!$E$3:$E$280, Density!G1232, Maturation!$B$3:$B$280, Density!C1232, Maturation!$C$3:$C$280, Density!D1232, Maturation!$D$3:$D$280, "female")</f>
        <v>0</v>
      </c>
      <c r="X1232" s="30">
        <f t="shared" si="109"/>
        <v>0</v>
      </c>
      <c r="Y1232" s="30">
        <f t="shared" si="110"/>
        <v>3</v>
      </c>
      <c r="Z1232" s="33">
        <f>(Y1232/$R$548)*100</f>
        <v>75</v>
      </c>
    </row>
    <row r="1233" spans="3:26" ht="15" customHeight="1" x14ac:dyDescent="0.25">
      <c r="C1233" s="19" t="s">
        <v>17</v>
      </c>
      <c r="D1233" s="20">
        <v>5</v>
      </c>
      <c r="E1233" s="48">
        <v>35</v>
      </c>
      <c r="F1233" s="48">
        <f t="shared" si="108"/>
        <v>49</v>
      </c>
      <c r="G1233" s="22">
        <v>45238</v>
      </c>
      <c r="H1233" s="21"/>
      <c r="I1233" s="32"/>
      <c r="J1233" s="32"/>
      <c r="K1233" s="21"/>
      <c r="L1233" s="21"/>
      <c r="M1233" s="21"/>
      <c r="N1233" s="32"/>
      <c r="O1233" s="32"/>
      <c r="P1233" s="32"/>
      <c r="Q1233" s="32"/>
      <c r="R1233" s="21">
        <v>0</v>
      </c>
      <c r="S1233" s="21">
        <f t="shared" si="102"/>
        <v>0</v>
      </c>
      <c r="T1233" s="29"/>
      <c r="U1233" s="29"/>
      <c r="V1233" s="30">
        <f>COUNTIFS(Maturation!$E$3:$E$280, Density!G1233, Maturation!$B$3:$B$280, Density!C1233, Maturation!$C$3:$C$280, Density!D1233, Maturation!$D$3:$D$280, "male")</f>
        <v>0</v>
      </c>
      <c r="W1233" s="30">
        <f>COUNTIFS(Maturation!$E$3:$E$280, Density!G1233, Maturation!$B$3:$B$280, Density!C1233, Maturation!$C$3:$C$280, Density!D1233, Maturation!$D$3:$D$280, "female")</f>
        <v>0</v>
      </c>
      <c r="X1233" s="30">
        <f t="shared" si="109"/>
        <v>0</v>
      </c>
      <c r="Y1233" s="30">
        <f t="shared" si="110"/>
        <v>5</v>
      </c>
      <c r="Z1233" s="33">
        <f>(Y1233/$R$549)*100</f>
        <v>100</v>
      </c>
    </row>
    <row r="1234" spans="3:26" ht="15" customHeight="1" x14ac:dyDescent="0.25">
      <c r="C1234" s="19" t="s">
        <v>17</v>
      </c>
      <c r="D1234" s="20">
        <v>6</v>
      </c>
      <c r="E1234" s="48">
        <v>35</v>
      </c>
      <c r="F1234" s="48">
        <f t="shared" si="108"/>
        <v>49</v>
      </c>
      <c r="G1234" s="22">
        <v>45238</v>
      </c>
      <c r="H1234" s="21"/>
      <c r="I1234" s="32"/>
      <c r="J1234" s="32"/>
      <c r="K1234" s="21"/>
      <c r="L1234" s="21"/>
      <c r="M1234" s="21"/>
      <c r="N1234" s="32"/>
      <c r="O1234" s="32"/>
      <c r="P1234" s="32"/>
      <c r="Q1234" s="32"/>
      <c r="R1234" s="21">
        <v>0</v>
      </c>
      <c r="S1234" s="21">
        <f t="shared" si="102"/>
        <v>0</v>
      </c>
      <c r="T1234" s="29"/>
      <c r="U1234" s="29"/>
      <c r="V1234" s="30">
        <f>COUNTIFS(Maturation!$E$3:$E$280, Density!G1234, Maturation!$B$3:$B$280, Density!C1234, Maturation!$C$3:$C$280, Density!D1234, Maturation!$D$3:$D$280, "male")</f>
        <v>0</v>
      </c>
      <c r="W1234" s="30">
        <f>COUNTIFS(Maturation!$E$3:$E$280, Density!G1234, Maturation!$B$3:$B$280, Density!C1234, Maturation!$C$3:$C$280, Density!D1234, Maturation!$D$3:$D$280, "female")</f>
        <v>0</v>
      </c>
      <c r="X1234" s="30">
        <f t="shared" si="109"/>
        <v>0</v>
      </c>
      <c r="Y1234" s="30">
        <f t="shared" si="110"/>
        <v>7</v>
      </c>
      <c r="Z1234" s="33">
        <f>(Y1234/$R$550)*100</f>
        <v>100</v>
      </c>
    </row>
    <row r="1235" spans="3:26" ht="15" customHeight="1" x14ac:dyDescent="0.25">
      <c r="C1235" s="19" t="s">
        <v>17</v>
      </c>
      <c r="D1235" s="20">
        <v>7</v>
      </c>
      <c r="E1235" s="48">
        <v>35</v>
      </c>
      <c r="F1235" s="48">
        <f t="shared" si="108"/>
        <v>49</v>
      </c>
      <c r="G1235" s="22">
        <v>45238</v>
      </c>
      <c r="H1235" s="21"/>
      <c r="I1235" s="32"/>
      <c r="J1235" s="32"/>
      <c r="K1235" s="21"/>
      <c r="L1235" s="21"/>
      <c r="M1235" s="21"/>
      <c r="N1235" s="32"/>
      <c r="O1235" s="32"/>
      <c r="P1235" s="32"/>
      <c r="Q1235" s="32"/>
      <c r="R1235" s="21">
        <v>0</v>
      </c>
      <c r="S1235" s="21">
        <f t="shared" si="102"/>
        <v>0</v>
      </c>
      <c r="T1235" s="29"/>
      <c r="U1235" s="29"/>
      <c r="V1235" s="30">
        <f>COUNTIFS(Maturation!$E$3:$E$280, Density!G1235, Maturation!$B$3:$B$280, Density!C1235, Maturation!$C$3:$C$280, Density!D1235, Maturation!$D$3:$D$280, "male")</f>
        <v>0</v>
      </c>
      <c r="W1235" s="30">
        <f>COUNTIFS(Maturation!$E$3:$E$280, Density!G1235, Maturation!$B$3:$B$280, Density!C1235, Maturation!$C$3:$C$280, Density!D1235, Maturation!$D$3:$D$280, "female")</f>
        <v>0</v>
      </c>
      <c r="X1235" s="30">
        <f t="shared" si="109"/>
        <v>0</v>
      </c>
      <c r="Y1235" s="30">
        <f t="shared" si="110"/>
        <v>6</v>
      </c>
      <c r="Z1235" s="33">
        <f>(Y1235/$R$551)*100</f>
        <v>100</v>
      </c>
    </row>
    <row r="1236" spans="3:26" ht="15" customHeight="1" x14ac:dyDescent="0.25">
      <c r="C1236" s="19" t="s">
        <v>17</v>
      </c>
      <c r="D1236" s="20">
        <v>8</v>
      </c>
      <c r="E1236" s="48">
        <v>35</v>
      </c>
      <c r="F1236" s="48">
        <f t="shared" si="108"/>
        <v>49</v>
      </c>
      <c r="G1236" s="22">
        <v>45238</v>
      </c>
      <c r="H1236" s="21"/>
      <c r="I1236" s="33"/>
      <c r="J1236" s="33"/>
      <c r="K1236" s="21"/>
      <c r="L1236" s="21"/>
      <c r="M1236" s="21"/>
      <c r="N1236" s="32"/>
      <c r="O1236" s="32"/>
      <c r="P1236" s="32"/>
      <c r="Q1236" s="32"/>
      <c r="R1236" s="21">
        <v>0</v>
      </c>
      <c r="S1236" s="21">
        <f t="shared" si="102"/>
        <v>0</v>
      </c>
      <c r="T1236" s="29"/>
      <c r="U1236" s="29"/>
      <c r="V1236" s="30">
        <f>COUNTIFS(Maturation!$E$3:$E$280, Density!G1236, Maturation!$B$3:$B$280, Density!C1236, Maturation!$C$3:$C$280, Density!D1236, Maturation!$D$3:$D$280, "male")</f>
        <v>0</v>
      </c>
      <c r="W1236" s="30">
        <f>COUNTIFS(Maturation!$E$3:$E$280, Density!G1236, Maturation!$B$3:$B$280, Density!C1236, Maturation!$C$3:$C$280, Density!D1236, Maturation!$D$3:$D$280, "female")</f>
        <v>0</v>
      </c>
      <c r="X1236" s="30">
        <f t="shared" si="109"/>
        <v>0</v>
      </c>
      <c r="Y1236" s="30">
        <f t="shared" si="110"/>
        <v>5</v>
      </c>
      <c r="Z1236" s="33">
        <f>(Y1236/$R$552)*100</f>
        <v>100</v>
      </c>
    </row>
    <row r="1237" spans="3:26" ht="15" customHeight="1" x14ac:dyDescent="0.25">
      <c r="C1237" s="19" t="s">
        <v>17</v>
      </c>
      <c r="D1237" s="20">
        <v>9</v>
      </c>
      <c r="E1237" s="48">
        <v>35</v>
      </c>
      <c r="F1237" s="48">
        <f t="shared" si="108"/>
        <v>49</v>
      </c>
      <c r="G1237" s="22">
        <v>45238</v>
      </c>
      <c r="H1237" s="21"/>
      <c r="I1237" s="33"/>
      <c r="J1237" s="33"/>
      <c r="K1237" s="21"/>
      <c r="L1237" s="21"/>
      <c r="M1237" s="21"/>
      <c r="N1237" s="32"/>
      <c r="O1237" s="32"/>
      <c r="P1237" s="32"/>
      <c r="Q1237" s="32"/>
      <c r="R1237" s="21">
        <v>0</v>
      </c>
      <c r="S1237" s="21">
        <f t="shared" si="102"/>
        <v>0</v>
      </c>
      <c r="T1237" s="29"/>
      <c r="U1237" s="29"/>
      <c r="V1237" s="30">
        <f>COUNTIFS(Maturation!$E$3:$E$280, Density!G1237, Maturation!$B$3:$B$280, Density!C1237, Maturation!$C$3:$C$280, Density!D1237, Maturation!$D$3:$D$280, "male")</f>
        <v>0</v>
      </c>
      <c r="W1237" s="30">
        <f>COUNTIFS(Maturation!$E$3:$E$280, Density!G1237, Maturation!$B$3:$B$280, Density!C1237, Maturation!$C$3:$C$280, Density!D1237, Maturation!$D$3:$D$280, "female")</f>
        <v>0</v>
      </c>
      <c r="X1237" s="30">
        <f t="shared" si="109"/>
        <v>0</v>
      </c>
      <c r="Y1237" s="30">
        <f t="shared" si="110"/>
        <v>7</v>
      </c>
      <c r="Z1237" s="33">
        <f>(Y1237/$R$553)*100</f>
        <v>100</v>
      </c>
    </row>
    <row r="1238" spans="3:26" ht="15" customHeight="1" x14ac:dyDescent="0.25">
      <c r="C1238" s="19" t="s">
        <v>17</v>
      </c>
      <c r="D1238" s="20">
        <v>10</v>
      </c>
      <c r="E1238" s="48">
        <v>35</v>
      </c>
      <c r="F1238" s="48">
        <f t="shared" si="108"/>
        <v>49</v>
      </c>
      <c r="G1238" s="22">
        <v>45238</v>
      </c>
      <c r="H1238" s="21"/>
      <c r="I1238" s="33"/>
      <c r="J1238" s="33"/>
      <c r="K1238" s="21"/>
      <c r="L1238" s="21"/>
      <c r="M1238" s="21"/>
      <c r="N1238" s="32"/>
      <c r="O1238" s="32"/>
      <c r="P1238" s="32"/>
      <c r="Q1238" s="32"/>
      <c r="R1238" s="21">
        <v>0</v>
      </c>
      <c r="S1238" s="21">
        <f t="shared" si="102"/>
        <v>0</v>
      </c>
      <c r="T1238" s="29"/>
      <c r="U1238" s="29"/>
      <c r="V1238" s="30">
        <f>COUNTIFS(Maturation!$E$3:$E$280, Density!G1238, Maturation!$B$3:$B$280, Density!C1238, Maturation!$C$3:$C$280, Density!D1238, Maturation!$D$3:$D$280, "male")</f>
        <v>0</v>
      </c>
      <c r="W1238" s="30">
        <f>COUNTIFS(Maturation!$E$3:$E$280, Density!G1238, Maturation!$B$3:$B$280, Density!C1238, Maturation!$C$3:$C$280, Density!D1238, Maturation!$D$3:$D$280, "female")</f>
        <v>0</v>
      </c>
      <c r="X1238" s="30">
        <f t="shared" si="109"/>
        <v>0</v>
      </c>
      <c r="Y1238" s="30">
        <f t="shared" si="110"/>
        <v>6</v>
      </c>
      <c r="Z1238" s="33">
        <f>(Y1238/$R$554)*100</f>
        <v>100</v>
      </c>
    </row>
    <row r="1239" spans="3:26" ht="15" customHeight="1" x14ac:dyDescent="0.25">
      <c r="C1239" s="19" t="s">
        <v>18</v>
      </c>
      <c r="D1239" s="20">
        <v>1</v>
      </c>
      <c r="E1239" s="48">
        <v>35</v>
      </c>
      <c r="F1239" s="48">
        <f t="shared" si="108"/>
        <v>49</v>
      </c>
      <c r="G1239" s="22">
        <v>45238</v>
      </c>
      <c r="H1239" s="21"/>
      <c r="I1239" s="33"/>
      <c r="J1239" s="33"/>
      <c r="K1239" s="21"/>
      <c r="L1239" s="21"/>
      <c r="M1239" s="21"/>
      <c r="N1239" s="32"/>
      <c r="O1239" s="32"/>
      <c r="P1239" s="32"/>
      <c r="Q1239" s="32"/>
      <c r="R1239" s="21">
        <v>0</v>
      </c>
      <c r="S1239" s="21">
        <f t="shared" si="102"/>
        <v>0</v>
      </c>
      <c r="T1239" s="29"/>
      <c r="U1239" s="29"/>
      <c r="V1239" s="30">
        <f>COUNTIFS(Maturation!$E$3:$E$280, Density!G1239, Maturation!$B$3:$B$280, Density!C1239, Maturation!$C$3:$C$280, Density!D1239, Maturation!$D$3:$D$280, "male")</f>
        <v>0</v>
      </c>
      <c r="W1239" s="30">
        <f>COUNTIFS(Maturation!$E$3:$E$280, Density!G1239, Maturation!$B$3:$B$280, Density!C1239, Maturation!$C$3:$C$280, Density!D1239, Maturation!$D$3:$D$280, "female")</f>
        <v>0</v>
      </c>
      <c r="X1239" s="30">
        <f t="shared" si="109"/>
        <v>0</v>
      </c>
      <c r="Y1239" s="30">
        <f t="shared" si="110"/>
        <v>8</v>
      </c>
      <c r="Z1239" s="33">
        <f>(Y1239/$R$555)*100</f>
        <v>100</v>
      </c>
    </row>
    <row r="1240" spans="3:26" ht="15" customHeight="1" x14ac:dyDescent="0.25">
      <c r="C1240" s="19" t="s">
        <v>18</v>
      </c>
      <c r="D1240" s="20">
        <v>2</v>
      </c>
      <c r="E1240" s="48">
        <v>35</v>
      </c>
      <c r="F1240" s="48">
        <f t="shared" si="108"/>
        <v>49</v>
      </c>
      <c r="G1240" s="22">
        <v>45238</v>
      </c>
      <c r="H1240" s="21"/>
      <c r="I1240" s="33"/>
      <c r="J1240" s="33"/>
      <c r="K1240" s="21"/>
      <c r="L1240" s="21"/>
      <c r="M1240" s="21"/>
      <c r="N1240" s="32"/>
      <c r="O1240" s="32"/>
      <c r="P1240" s="32"/>
      <c r="Q1240" s="32"/>
      <c r="R1240" s="21">
        <v>0</v>
      </c>
      <c r="S1240" s="21">
        <f t="shared" si="102"/>
        <v>0</v>
      </c>
      <c r="T1240" s="29"/>
      <c r="U1240" s="29"/>
      <c r="V1240" s="30">
        <f>COUNTIFS(Maturation!$E$3:$E$280, Density!G1240, Maturation!$B$3:$B$280, Density!C1240, Maturation!$C$3:$C$280, Density!D1240, Maturation!$D$3:$D$280, "male")</f>
        <v>0</v>
      </c>
      <c r="W1240" s="30">
        <f>COUNTIFS(Maturation!$E$3:$E$280, Density!G1240, Maturation!$B$3:$B$280, Density!C1240, Maturation!$C$3:$C$280, Density!D1240, Maturation!$D$3:$D$280, "female")</f>
        <v>0</v>
      </c>
      <c r="X1240" s="30">
        <f t="shared" si="109"/>
        <v>0</v>
      </c>
      <c r="Y1240" s="30">
        <f t="shared" si="110"/>
        <v>7</v>
      </c>
      <c r="Z1240" s="33">
        <f>(Y1240/$R$556)*100</f>
        <v>87.5</v>
      </c>
    </row>
    <row r="1241" spans="3:26" ht="15" customHeight="1" x14ac:dyDescent="0.25">
      <c r="C1241" s="19" t="s">
        <v>18</v>
      </c>
      <c r="D1241" s="20">
        <v>3</v>
      </c>
      <c r="E1241" s="48">
        <v>35</v>
      </c>
      <c r="F1241" s="48">
        <f t="shared" si="108"/>
        <v>49</v>
      </c>
      <c r="G1241" s="22">
        <v>45238</v>
      </c>
      <c r="H1241" s="30"/>
      <c r="I1241" s="33"/>
      <c r="J1241" s="33"/>
      <c r="K1241" s="21"/>
      <c r="L1241" s="30"/>
      <c r="M1241" s="30"/>
      <c r="N1241" s="33"/>
      <c r="O1241" s="33"/>
      <c r="P1241" s="33"/>
      <c r="Q1241" s="33"/>
      <c r="R1241" s="30">
        <v>0</v>
      </c>
      <c r="S1241" s="30">
        <f t="shared" si="102"/>
        <v>0</v>
      </c>
      <c r="T1241" s="29"/>
      <c r="U1241" s="29"/>
      <c r="V1241" s="30">
        <f>COUNTIFS(Maturation!$E$3:$E$280, Density!G1241, Maturation!$B$3:$B$280, Density!C1241, Maturation!$C$3:$C$280, Density!D1241, Maturation!$D$3:$D$280, "male")</f>
        <v>0</v>
      </c>
      <c r="W1241" s="30">
        <f>COUNTIFS(Maturation!$E$3:$E$280, Density!G1241, Maturation!$B$3:$B$280, Density!C1241, Maturation!$C$3:$C$280, Density!D1241, Maturation!$D$3:$D$280, "female")</f>
        <v>0</v>
      </c>
      <c r="X1241" s="30">
        <f t="shared" si="109"/>
        <v>0</v>
      </c>
      <c r="Y1241" s="30">
        <f t="shared" si="110"/>
        <v>11</v>
      </c>
      <c r="Z1241" s="33">
        <f>(Y1241/$R$557)*100</f>
        <v>91.666666666666657</v>
      </c>
    </row>
    <row r="1242" spans="3:26" ht="15" customHeight="1" x14ac:dyDescent="0.25">
      <c r="C1242" s="19" t="s">
        <v>18</v>
      </c>
      <c r="D1242" s="20">
        <v>4</v>
      </c>
      <c r="E1242" s="48">
        <v>35</v>
      </c>
      <c r="F1242" s="48">
        <f t="shared" si="108"/>
        <v>49</v>
      </c>
      <c r="G1242" s="22">
        <v>45238</v>
      </c>
      <c r="H1242" s="30"/>
      <c r="I1242" s="33"/>
      <c r="J1242" s="33"/>
      <c r="K1242" s="21"/>
      <c r="L1242" s="30"/>
      <c r="M1242" s="30"/>
      <c r="N1242" s="33"/>
      <c r="O1242" s="33"/>
      <c r="P1242" s="33"/>
      <c r="Q1242" s="33"/>
      <c r="R1242" s="30">
        <v>0</v>
      </c>
      <c r="S1242" s="30">
        <f t="shared" si="102"/>
        <v>0</v>
      </c>
      <c r="T1242" s="29"/>
      <c r="U1242" s="29"/>
      <c r="V1242" s="30">
        <f>COUNTIFS(Maturation!$E$3:$E$280, Density!G1242, Maturation!$B$3:$B$280, Density!C1242, Maturation!$C$3:$C$280, Density!D1242, Maturation!$D$3:$D$280, "male")</f>
        <v>0</v>
      </c>
      <c r="W1242" s="30">
        <f>COUNTIFS(Maturation!$E$3:$E$280, Density!G1242, Maturation!$B$3:$B$280, Density!C1242, Maturation!$C$3:$C$280, Density!D1242, Maturation!$D$3:$D$280, "female")</f>
        <v>0</v>
      </c>
      <c r="X1242" s="30">
        <f t="shared" si="109"/>
        <v>0</v>
      </c>
      <c r="Y1242" s="30">
        <f t="shared" si="110"/>
        <v>10</v>
      </c>
      <c r="Z1242" s="33">
        <f>(Y1242/$R$558)*100</f>
        <v>90.909090909090907</v>
      </c>
    </row>
    <row r="1243" spans="3:26" ht="15" customHeight="1" x14ac:dyDescent="0.25">
      <c r="C1243" s="19" t="s">
        <v>18</v>
      </c>
      <c r="D1243" s="20">
        <v>5</v>
      </c>
      <c r="E1243" s="48">
        <v>35</v>
      </c>
      <c r="F1243" s="48">
        <f t="shared" si="108"/>
        <v>49</v>
      </c>
      <c r="G1243" s="22">
        <v>45238</v>
      </c>
      <c r="H1243" s="30"/>
      <c r="I1243" s="33"/>
      <c r="J1243" s="33"/>
      <c r="K1243" s="21"/>
      <c r="L1243" s="30"/>
      <c r="M1243" s="30"/>
      <c r="N1243" s="33"/>
      <c r="O1243" s="33"/>
      <c r="P1243" s="33"/>
      <c r="Q1243" s="33"/>
      <c r="R1243" s="30">
        <v>0</v>
      </c>
      <c r="S1243" s="30">
        <f t="shared" si="102"/>
        <v>0</v>
      </c>
      <c r="T1243" s="29"/>
      <c r="U1243" s="29"/>
      <c r="V1243" s="30">
        <f>COUNTIFS(Maturation!$E$3:$E$280, Density!G1243, Maturation!$B$3:$B$280, Density!C1243, Maturation!$C$3:$C$280, Density!D1243, Maturation!$D$3:$D$280, "male")</f>
        <v>0</v>
      </c>
      <c r="W1243" s="30">
        <f>COUNTIFS(Maturation!$E$3:$E$280, Density!G1243, Maturation!$B$3:$B$280, Density!C1243, Maturation!$C$3:$C$280, Density!D1243, Maturation!$D$3:$D$280, "female")</f>
        <v>0</v>
      </c>
      <c r="X1243" s="30">
        <f t="shared" si="109"/>
        <v>0</v>
      </c>
      <c r="Y1243" s="30">
        <f t="shared" si="110"/>
        <v>10</v>
      </c>
      <c r="Z1243" s="33">
        <f>(Y1243/$R$559)*100</f>
        <v>90.909090909090907</v>
      </c>
    </row>
    <row r="1244" spans="3:26" ht="15" customHeight="1" x14ac:dyDescent="0.25">
      <c r="C1244" s="19" t="s">
        <v>20</v>
      </c>
      <c r="D1244" s="20">
        <v>1</v>
      </c>
      <c r="E1244" s="48">
        <v>35</v>
      </c>
      <c r="F1244" s="48">
        <f t="shared" si="108"/>
        <v>49</v>
      </c>
      <c r="G1244" s="22">
        <v>45238</v>
      </c>
      <c r="H1244" s="30"/>
      <c r="I1244" s="33"/>
      <c r="J1244" s="33"/>
      <c r="K1244" s="21"/>
      <c r="L1244" s="30"/>
      <c r="M1244" s="30"/>
      <c r="N1244" s="33"/>
      <c r="O1244" s="33"/>
      <c r="P1244" s="33"/>
      <c r="Q1244" s="33"/>
      <c r="R1244" s="30">
        <v>0</v>
      </c>
      <c r="S1244" s="30">
        <f t="shared" si="102"/>
        <v>0</v>
      </c>
      <c r="T1244" s="29"/>
      <c r="U1244" s="29"/>
      <c r="V1244" s="30">
        <f>COUNTIFS(Maturation!$E$3:$E$280, Density!G1244, Maturation!$B$3:$B$280, Density!C1244, Maturation!$C$3:$C$280, Density!D1244, Maturation!$D$3:$D$280, "male")</f>
        <v>0</v>
      </c>
      <c r="W1244" s="30">
        <f>COUNTIFS(Maturation!$E$3:$E$280, Density!G1244, Maturation!$B$3:$B$280, Density!C1244, Maturation!$C$3:$C$280, Density!D1244, Maturation!$D$3:$D$280, "female")</f>
        <v>0</v>
      </c>
      <c r="X1244" s="30">
        <f t="shared" si="109"/>
        <v>0</v>
      </c>
      <c r="Y1244" s="30">
        <f t="shared" si="110"/>
        <v>10</v>
      </c>
      <c r="Z1244" s="33">
        <f>(Y1244/$R$560)*100</f>
        <v>90.909090909090907</v>
      </c>
    </row>
    <row r="1245" spans="3:26" ht="15" customHeight="1" x14ac:dyDescent="0.25">
      <c r="C1245" s="19" t="s">
        <v>20</v>
      </c>
      <c r="D1245" s="20">
        <v>2</v>
      </c>
      <c r="E1245" s="48">
        <v>35</v>
      </c>
      <c r="F1245" s="48">
        <f t="shared" si="108"/>
        <v>49</v>
      </c>
      <c r="G1245" s="22">
        <v>45238</v>
      </c>
      <c r="H1245" s="30"/>
      <c r="I1245" s="33"/>
      <c r="J1245" s="33"/>
      <c r="K1245" s="21"/>
      <c r="L1245" s="30"/>
      <c r="M1245" s="30"/>
      <c r="N1245" s="33"/>
      <c r="O1245" s="33"/>
      <c r="P1245" s="33"/>
      <c r="Q1245" s="33"/>
      <c r="R1245" s="30">
        <v>0</v>
      </c>
      <c r="S1245" s="30">
        <f t="shared" si="102"/>
        <v>0</v>
      </c>
      <c r="T1245" s="29"/>
      <c r="U1245" s="29"/>
      <c r="V1245" s="30">
        <f>COUNTIFS(Maturation!$E$3:$E$280, Density!G1245, Maturation!$B$3:$B$280, Density!C1245, Maturation!$C$3:$C$280, Density!D1245, Maturation!$D$3:$D$280, "male")</f>
        <v>0</v>
      </c>
      <c r="W1245" s="30">
        <f>COUNTIFS(Maturation!$E$3:$E$280, Density!G1245, Maturation!$B$3:$B$280, Density!C1245, Maturation!$C$3:$C$280, Density!D1245, Maturation!$D$3:$D$280, "female")</f>
        <v>0</v>
      </c>
      <c r="X1245" s="30">
        <f t="shared" si="109"/>
        <v>0</v>
      </c>
      <c r="Y1245" s="30">
        <f t="shared" si="110"/>
        <v>16</v>
      </c>
      <c r="Z1245" s="33">
        <f>(Y1245/$R$561)*100</f>
        <v>84.210526315789465</v>
      </c>
    </row>
    <row r="1246" spans="3:26" ht="15" customHeight="1" x14ac:dyDescent="0.25">
      <c r="C1246" s="19" t="s">
        <v>20</v>
      </c>
      <c r="D1246" s="20">
        <v>3</v>
      </c>
      <c r="E1246" s="48">
        <v>35</v>
      </c>
      <c r="F1246" s="48">
        <f t="shared" si="108"/>
        <v>49</v>
      </c>
      <c r="G1246" s="22">
        <v>45238</v>
      </c>
      <c r="H1246" s="30"/>
      <c r="I1246" s="33"/>
      <c r="J1246" s="33"/>
      <c r="K1246" s="21"/>
      <c r="L1246" s="30"/>
      <c r="M1246" s="30"/>
      <c r="N1246" s="33"/>
      <c r="O1246" s="33"/>
      <c r="P1246" s="33"/>
      <c r="Q1246" s="33"/>
      <c r="R1246" s="30">
        <v>0</v>
      </c>
      <c r="S1246" s="30">
        <f t="shared" si="102"/>
        <v>0</v>
      </c>
      <c r="T1246" s="29"/>
      <c r="U1246" s="29"/>
      <c r="V1246" s="30">
        <f>COUNTIFS(Maturation!$E$3:$E$280, Density!G1246, Maturation!$B$3:$B$280, Density!C1246, Maturation!$C$3:$C$280, Density!D1246, Maturation!$D$3:$D$280, "male")</f>
        <v>0</v>
      </c>
      <c r="W1246" s="30">
        <f>COUNTIFS(Maturation!$E$3:$E$280, Density!G1246, Maturation!$B$3:$B$280, Density!C1246, Maturation!$C$3:$C$280, Density!D1246, Maturation!$D$3:$D$280, "female")</f>
        <v>0</v>
      </c>
      <c r="X1246" s="30">
        <f t="shared" si="109"/>
        <v>0</v>
      </c>
      <c r="Y1246" s="30">
        <f t="shared" si="110"/>
        <v>12</v>
      </c>
      <c r="Z1246" s="33">
        <f>(Y1246/$R$562)*100</f>
        <v>85.714285714285708</v>
      </c>
    </row>
    <row r="1247" spans="3:26" ht="15" customHeight="1" x14ac:dyDescent="0.25">
      <c r="C1247" s="23" t="s">
        <v>24</v>
      </c>
      <c r="D1247" s="24">
        <v>1</v>
      </c>
      <c r="E1247" s="47">
        <v>35</v>
      </c>
      <c r="F1247" s="47">
        <f t="shared" si="108"/>
        <v>49</v>
      </c>
      <c r="G1247" s="26">
        <v>45238</v>
      </c>
      <c r="H1247" s="27"/>
      <c r="I1247" s="34"/>
      <c r="J1247" s="34"/>
      <c r="K1247" s="27"/>
      <c r="L1247" s="27"/>
      <c r="M1247" s="27"/>
      <c r="N1247" s="34"/>
      <c r="O1247" s="34"/>
      <c r="P1247" s="34"/>
      <c r="Q1247" s="34"/>
      <c r="R1247" s="27">
        <f>N1211-N1247</f>
        <v>0</v>
      </c>
      <c r="S1247" s="27">
        <f t="shared" si="102"/>
        <v>0</v>
      </c>
      <c r="T1247" s="28"/>
      <c r="U1247" s="28"/>
      <c r="V1247" s="27">
        <f>COUNTIFS(Maturation!$E$3:$E$280, Density!G1247, Maturation!$B$3:$B$280, Density!C1247, Maturation!$C$3:$C$280, Density!D1247, Maturation!$D$3:$D$280, "male")</f>
        <v>0</v>
      </c>
      <c r="W1247" s="27">
        <f>COUNTIFS(Maturation!$E$3:$E$280, Density!G1247, Maturation!$B$3:$B$280, Density!C1247, Maturation!$C$3:$C$280, Density!D1247, Maturation!$D$3:$D$280, "female")</f>
        <v>0</v>
      </c>
      <c r="X1247" s="27">
        <f t="shared" si="109"/>
        <v>0</v>
      </c>
      <c r="Y1247" s="27">
        <f t="shared" si="110"/>
        <v>5</v>
      </c>
      <c r="Z1247" s="34">
        <f>(Y1247/$R$563)*100</f>
        <v>83.333333333333343</v>
      </c>
    </row>
    <row r="1248" spans="3:26" ht="15" customHeight="1" x14ac:dyDescent="0.25">
      <c r="C1248" s="15" t="s">
        <v>24</v>
      </c>
      <c r="D1248" s="5">
        <v>2</v>
      </c>
      <c r="E1248" s="49">
        <v>35</v>
      </c>
      <c r="F1248" s="49">
        <f t="shared" si="108"/>
        <v>49</v>
      </c>
      <c r="G1248" s="16">
        <v>45238</v>
      </c>
      <c r="H1248" s="8"/>
      <c r="I1248" s="35"/>
      <c r="J1248" s="35"/>
      <c r="K1248" s="6"/>
      <c r="L1248" s="8"/>
      <c r="M1248" s="8"/>
      <c r="N1248" s="35"/>
      <c r="O1248" s="35"/>
      <c r="P1248" s="35"/>
      <c r="Q1248" s="35"/>
      <c r="R1248" s="8">
        <f t="shared" ref="R1248:R1253" si="112">N1212-N1248</f>
        <v>0</v>
      </c>
      <c r="S1248" s="8">
        <f t="shared" si="102"/>
        <v>0</v>
      </c>
      <c r="T1248" s="7"/>
      <c r="U1248" s="7"/>
      <c r="V1248" s="8">
        <f>COUNTIFS(Maturation!$E$3:$E$280, Density!G1248, Maturation!$B$3:$B$280, Density!C1248, Maturation!$C$3:$C$280, Density!D1248, Maturation!$D$3:$D$280, "male")</f>
        <v>0</v>
      </c>
      <c r="W1248" s="8">
        <f>COUNTIFS(Maturation!$E$3:$E$280, Density!G1248, Maturation!$B$3:$B$280, Density!C1248, Maturation!$C$3:$C$280, Density!D1248, Maturation!$D$3:$D$280, "female")</f>
        <v>0</v>
      </c>
      <c r="X1248" s="8">
        <f t="shared" si="109"/>
        <v>0</v>
      </c>
      <c r="Y1248" s="8">
        <f t="shared" si="110"/>
        <v>7</v>
      </c>
      <c r="Z1248" s="35">
        <f>(Y1248/$R$564)*100</f>
        <v>100</v>
      </c>
    </row>
    <row r="1249" spans="3:26" ht="15" customHeight="1" x14ac:dyDescent="0.25">
      <c r="C1249" s="15" t="s">
        <v>24</v>
      </c>
      <c r="D1249" s="5">
        <v>3</v>
      </c>
      <c r="E1249" s="49">
        <v>35</v>
      </c>
      <c r="F1249" s="49">
        <f t="shared" si="108"/>
        <v>49</v>
      </c>
      <c r="G1249" s="16">
        <v>45238</v>
      </c>
      <c r="H1249" s="8"/>
      <c r="I1249" s="35"/>
      <c r="J1249" s="35"/>
      <c r="K1249" s="6"/>
      <c r="L1249" s="8"/>
      <c r="M1249" s="8"/>
      <c r="N1249" s="35"/>
      <c r="O1249" s="35"/>
      <c r="P1249" s="35"/>
      <c r="Q1249" s="35"/>
      <c r="R1249" s="8">
        <f t="shared" si="112"/>
        <v>0</v>
      </c>
      <c r="S1249" s="8">
        <f t="shared" ref="S1249:S1300" si="113">IF(X1213&gt;0,R1213-R1249-X1213,R1213-R1249)</f>
        <v>0</v>
      </c>
      <c r="T1249" s="7"/>
      <c r="U1249" s="7"/>
      <c r="V1249" s="8">
        <f>COUNTIFS(Maturation!$E$3:$E$280, Density!G1249, Maturation!$B$3:$B$280, Density!C1249, Maturation!$C$3:$C$280, Density!D1249, Maturation!$D$3:$D$280, "male")</f>
        <v>0</v>
      </c>
      <c r="W1249" s="8">
        <f>COUNTIFS(Maturation!$E$3:$E$280, Density!G1249, Maturation!$B$3:$B$280, Density!C1249, Maturation!$C$3:$C$280, Density!D1249, Maturation!$D$3:$D$280, "female")</f>
        <v>0</v>
      </c>
      <c r="X1249" s="8">
        <f t="shared" si="109"/>
        <v>0</v>
      </c>
      <c r="Y1249" s="8">
        <f t="shared" si="110"/>
        <v>5</v>
      </c>
      <c r="Z1249" s="35">
        <f>(Y1249/$R$565)*100</f>
        <v>100</v>
      </c>
    </row>
    <row r="1250" spans="3:26" ht="15" customHeight="1" x14ac:dyDescent="0.25">
      <c r="C1250" s="15" t="s">
        <v>24</v>
      </c>
      <c r="D1250" s="5">
        <v>4</v>
      </c>
      <c r="E1250" s="49">
        <v>35</v>
      </c>
      <c r="F1250" s="49">
        <f t="shared" si="108"/>
        <v>49</v>
      </c>
      <c r="G1250" s="16">
        <v>45238</v>
      </c>
      <c r="H1250" s="8"/>
      <c r="I1250" s="35"/>
      <c r="J1250" s="35"/>
      <c r="K1250" s="6"/>
      <c r="L1250" s="8"/>
      <c r="M1250" s="8"/>
      <c r="N1250" s="35"/>
      <c r="O1250" s="35"/>
      <c r="P1250" s="35"/>
      <c r="Q1250" s="35"/>
      <c r="R1250" s="8">
        <f t="shared" si="112"/>
        <v>0</v>
      </c>
      <c r="S1250" s="8">
        <f t="shared" si="113"/>
        <v>0</v>
      </c>
      <c r="T1250" s="7"/>
      <c r="U1250" s="7"/>
      <c r="V1250" s="8">
        <f>COUNTIFS(Maturation!$E$3:$E$280, Density!G1250, Maturation!$B$3:$B$280, Density!C1250, Maturation!$C$3:$C$280, Density!D1250, Maturation!$D$3:$D$280, "male")</f>
        <v>0</v>
      </c>
      <c r="W1250" s="8">
        <f>COUNTIFS(Maturation!$E$3:$E$280, Density!G1250, Maturation!$B$3:$B$280, Density!C1250, Maturation!$C$3:$C$280, Density!D1250, Maturation!$D$3:$D$280, "female")</f>
        <v>0</v>
      </c>
      <c r="X1250" s="8">
        <f t="shared" si="109"/>
        <v>0</v>
      </c>
      <c r="Y1250" s="8">
        <f t="shared" si="110"/>
        <v>4</v>
      </c>
      <c r="Z1250" s="35">
        <f>(Y1250/$R$566)*100</f>
        <v>100</v>
      </c>
    </row>
    <row r="1251" spans="3:26" ht="15" customHeight="1" x14ac:dyDescent="0.25">
      <c r="C1251" s="15" t="s">
        <v>24</v>
      </c>
      <c r="D1251" s="5">
        <v>5</v>
      </c>
      <c r="E1251" s="49">
        <v>35</v>
      </c>
      <c r="F1251" s="49">
        <f t="shared" si="108"/>
        <v>49</v>
      </c>
      <c r="G1251" s="16">
        <v>45238</v>
      </c>
      <c r="H1251" s="8"/>
      <c r="I1251" s="35"/>
      <c r="J1251" s="35"/>
      <c r="K1251" s="6"/>
      <c r="L1251" s="8"/>
      <c r="M1251" s="8"/>
      <c r="N1251" s="35"/>
      <c r="O1251" s="35"/>
      <c r="P1251" s="35"/>
      <c r="Q1251" s="35"/>
      <c r="R1251" s="8">
        <f t="shared" si="112"/>
        <v>0</v>
      </c>
      <c r="S1251" s="8">
        <f t="shared" si="113"/>
        <v>0</v>
      </c>
      <c r="T1251" s="7"/>
      <c r="U1251" s="7"/>
      <c r="V1251" s="8">
        <f>COUNTIFS(Maturation!$E$3:$E$280, Density!G1251, Maturation!$B$3:$B$280, Density!C1251, Maturation!$C$3:$C$280, Density!D1251, Maturation!$D$3:$D$280, "male")</f>
        <v>0</v>
      </c>
      <c r="W1251" s="8">
        <f>COUNTIFS(Maturation!$E$3:$E$280, Density!G1251, Maturation!$B$3:$B$280, Density!C1251, Maturation!$C$3:$C$280, Density!D1251, Maturation!$D$3:$D$280, "female")</f>
        <v>0</v>
      </c>
      <c r="X1251" s="8">
        <f t="shared" si="109"/>
        <v>0</v>
      </c>
      <c r="Y1251" s="8">
        <f t="shared" si="110"/>
        <v>4</v>
      </c>
      <c r="Z1251" s="35">
        <f>(Y1251/$R$567)*100</f>
        <v>100</v>
      </c>
    </row>
    <row r="1252" spans="3:26" ht="15" customHeight="1" x14ac:dyDescent="0.25">
      <c r="C1252" s="15" t="s">
        <v>24</v>
      </c>
      <c r="D1252" s="5">
        <v>6</v>
      </c>
      <c r="E1252" s="49">
        <v>35</v>
      </c>
      <c r="F1252" s="49">
        <f t="shared" si="108"/>
        <v>49</v>
      </c>
      <c r="G1252" s="16">
        <v>45238</v>
      </c>
      <c r="H1252" s="8"/>
      <c r="I1252" s="35"/>
      <c r="J1252" s="35"/>
      <c r="K1252" s="6"/>
      <c r="L1252" s="8"/>
      <c r="M1252" s="8"/>
      <c r="N1252" s="35"/>
      <c r="O1252" s="35"/>
      <c r="P1252" s="35"/>
      <c r="Q1252" s="35"/>
      <c r="R1252" s="8">
        <f t="shared" si="112"/>
        <v>0</v>
      </c>
      <c r="S1252" s="8">
        <f t="shared" si="113"/>
        <v>0</v>
      </c>
      <c r="T1252" s="7"/>
      <c r="U1252" s="7"/>
      <c r="V1252" s="8">
        <f>COUNTIFS(Maturation!$E$3:$E$280, Density!G1252, Maturation!$B$3:$B$280, Density!C1252, Maturation!$C$3:$C$280, Density!D1252, Maturation!$D$3:$D$280, "male")</f>
        <v>0</v>
      </c>
      <c r="W1252" s="8">
        <f>COUNTIFS(Maturation!$E$3:$E$280, Density!G1252, Maturation!$B$3:$B$280, Density!C1252, Maturation!$C$3:$C$280, Density!D1252, Maturation!$D$3:$D$280, "female")</f>
        <v>0</v>
      </c>
      <c r="X1252" s="8">
        <f t="shared" si="109"/>
        <v>0</v>
      </c>
      <c r="Y1252" s="8">
        <f t="shared" si="110"/>
        <v>5</v>
      </c>
      <c r="Z1252" s="35">
        <f>(Y1252/$R$568)*100</f>
        <v>100</v>
      </c>
    </row>
    <row r="1253" spans="3:26" ht="15" customHeight="1" x14ac:dyDescent="0.25">
      <c r="C1253" s="15" t="s">
        <v>24</v>
      </c>
      <c r="D1253" s="5">
        <v>7</v>
      </c>
      <c r="E1253" s="49">
        <v>35</v>
      </c>
      <c r="F1253" s="49">
        <f t="shared" si="108"/>
        <v>49</v>
      </c>
      <c r="G1253" s="16">
        <v>45238</v>
      </c>
      <c r="H1253" s="8"/>
      <c r="I1253" s="35"/>
      <c r="J1253" s="35"/>
      <c r="K1253" s="6"/>
      <c r="L1253" s="8"/>
      <c r="M1253" s="8"/>
      <c r="N1253" s="35"/>
      <c r="O1253" s="35"/>
      <c r="P1253" s="35"/>
      <c r="Q1253" s="35"/>
      <c r="R1253" s="8">
        <f t="shared" si="112"/>
        <v>0</v>
      </c>
      <c r="S1253" s="8">
        <f t="shared" si="113"/>
        <v>0</v>
      </c>
      <c r="T1253" s="7"/>
      <c r="U1253" s="7"/>
      <c r="V1253" s="8">
        <f>COUNTIFS(Maturation!$E$3:$E$280, Density!G1253, Maturation!$B$3:$B$280, Density!C1253, Maturation!$C$3:$C$280, Density!D1253, Maturation!$D$3:$D$280, "male")</f>
        <v>0</v>
      </c>
      <c r="W1253" s="8">
        <f>COUNTIFS(Maturation!$E$3:$E$280, Density!G1253, Maturation!$B$3:$B$280, Density!C1253, Maturation!$C$3:$C$280, Density!D1253, Maturation!$D$3:$D$280, "female")</f>
        <v>0</v>
      </c>
      <c r="X1253" s="8">
        <f t="shared" si="109"/>
        <v>0</v>
      </c>
      <c r="Y1253" s="8">
        <f t="shared" si="110"/>
        <v>7</v>
      </c>
      <c r="Z1253" s="35">
        <f>(Y1253/$R$569)*100</f>
        <v>87.5</v>
      </c>
    </row>
    <row r="1254" spans="3:26" ht="15" customHeight="1" x14ac:dyDescent="0.25">
      <c r="C1254" s="15" t="s">
        <v>24</v>
      </c>
      <c r="D1254" s="5">
        <v>8</v>
      </c>
      <c r="E1254" s="49">
        <v>35</v>
      </c>
      <c r="F1254" s="49">
        <f t="shared" si="108"/>
        <v>49</v>
      </c>
      <c r="G1254" s="16">
        <v>45238</v>
      </c>
      <c r="H1254" s="8"/>
      <c r="I1254" s="35"/>
      <c r="J1254" s="35"/>
      <c r="K1254" s="6"/>
      <c r="L1254" s="8"/>
      <c r="M1254" s="8"/>
      <c r="N1254" s="35"/>
      <c r="O1254" s="35"/>
      <c r="P1254" s="35"/>
      <c r="Q1254" s="35"/>
      <c r="R1254" s="8">
        <v>0</v>
      </c>
      <c r="S1254" s="8">
        <f t="shared" si="113"/>
        <v>0</v>
      </c>
      <c r="T1254" s="7"/>
      <c r="U1254" s="7"/>
      <c r="V1254" s="8">
        <f>COUNTIFS(Maturation!$E$3:$E$280, Density!G1254, Maturation!$B$3:$B$280, Density!C1254, Maturation!$C$3:$C$280, Density!D1254, Maturation!$D$3:$D$280, "male")</f>
        <v>0</v>
      </c>
      <c r="W1254" s="8">
        <f>COUNTIFS(Maturation!$E$3:$E$280, Density!G1254, Maturation!$B$3:$B$280, Density!C1254, Maturation!$C$3:$C$280, Density!D1254, Maturation!$D$3:$D$280, "female")</f>
        <v>0</v>
      </c>
      <c r="X1254" s="8">
        <f t="shared" si="109"/>
        <v>0</v>
      </c>
      <c r="Y1254" s="8">
        <f t="shared" si="110"/>
        <v>6</v>
      </c>
      <c r="Z1254" s="35">
        <f>(Y1254/$R$570)*100</f>
        <v>100</v>
      </c>
    </row>
    <row r="1255" spans="3:26" ht="15" customHeight="1" x14ac:dyDescent="0.25">
      <c r="C1255" s="15" t="s">
        <v>24</v>
      </c>
      <c r="D1255" s="5">
        <v>9</v>
      </c>
      <c r="E1255" s="49">
        <v>35</v>
      </c>
      <c r="F1255" s="49">
        <f t="shared" si="108"/>
        <v>49</v>
      </c>
      <c r="G1255" s="16">
        <v>45238</v>
      </c>
      <c r="H1255" s="8"/>
      <c r="I1255" s="35"/>
      <c r="J1255" s="35"/>
      <c r="K1255" s="6"/>
      <c r="L1255" s="8"/>
      <c r="M1255" s="8"/>
      <c r="N1255" s="35"/>
      <c r="O1255" s="35"/>
      <c r="P1255" s="35"/>
      <c r="Q1255" s="35"/>
      <c r="R1255" s="8">
        <f t="shared" ref="R1255:R1258" si="114">N1219-N1255</f>
        <v>0</v>
      </c>
      <c r="S1255" s="8">
        <f t="shared" si="113"/>
        <v>0</v>
      </c>
      <c r="T1255" s="7"/>
      <c r="U1255" s="7"/>
      <c r="V1255" s="8">
        <f>COUNTIFS(Maturation!$E$3:$E$280, Density!G1255, Maturation!$B$3:$B$280, Density!C1255, Maturation!$C$3:$C$280, Density!D1255, Maturation!$D$3:$D$280, "male")</f>
        <v>0</v>
      </c>
      <c r="W1255" s="8">
        <f>COUNTIFS(Maturation!$E$3:$E$280, Density!G1255, Maturation!$B$3:$B$280, Density!C1255, Maturation!$C$3:$C$280, Density!D1255, Maturation!$D$3:$D$280, "female")</f>
        <v>0</v>
      </c>
      <c r="X1255" s="8">
        <f t="shared" si="109"/>
        <v>0</v>
      </c>
      <c r="Y1255" s="8">
        <f t="shared" si="110"/>
        <v>6</v>
      </c>
      <c r="Z1255" s="35">
        <f>(Y1255/$R$571)*100</f>
        <v>100</v>
      </c>
    </row>
    <row r="1256" spans="3:26" ht="15" customHeight="1" x14ac:dyDescent="0.25">
      <c r="C1256" s="15" t="s">
        <v>24</v>
      </c>
      <c r="D1256" s="5">
        <v>10</v>
      </c>
      <c r="E1256" s="49">
        <v>35</v>
      </c>
      <c r="F1256" s="49">
        <f t="shared" si="108"/>
        <v>49</v>
      </c>
      <c r="G1256" s="16">
        <v>45238</v>
      </c>
      <c r="H1256" s="8"/>
      <c r="I1256" s="35"/>
      <c r="J1256" s="35"/>
      <c r="K1256" s="6"/>
      <c r="L1256" s="8"/>
      <c r="M1256" s="8"/>
      <c r="N1256" s="35"/>
      <c r="O1256" s="35"/>
      <c r="P1256" s="35"/>
      <c r="Q1256" s="35"/>
      <c r="R1256" s="8">
        <f t="shared" si="114"/>
        <v>0</v>
      </c>
      <c r="S1256" s="8">
        <f t="shared" si="113"/>
        <v>0</v>
      </c>
      <c r="T1256" s="7"/>
      <c r="U1256" s="7"/>
      <c r="V1256" s="8">
        <f>COUNTIFS(Maturation!$E$3:$E$280, Density!G1256, Maturation!$B$3:$B$280, Density!C1256, Maturation!$C$3:$C$280, Density!D1256, Maturation!$D$3:$D$280, "male")</f>
        <v>0</v>
      </c>
      <c r="W1256" s="8">
        <f>COUNTIFS(Maturation!$E$3:$E$280, Density!G1256, Maturation!$B$3:$B$280, Density!C1256, Maturation!$C$3:$C$280, Density!D1256, Maturation!$D$3:$D$280, "female")</f>
        <v>0</v>
      </c>
      <c r="X1256" s="8">
        <f t="shared" si="109"/>
        <v>0</v>
      </c>
      <c r="Y1256" s="8">
        <f t="shared" si="110"/>
        <v>6</v>
      </c>
      <c r="Z1256" s="35">
        <f>(Y1256/$R$572)*100</f>
        <v>85.714285714285708</v>
      </c>
    </row>
    <row r="1257" spans="3:26" ht="15" customHeight="1" x14ac:dyDescent="0.25">
      <c r="C1257" s="15" t="s">
        <v>25</v>
      </c>
      <c r="D1257" s="5">
        <v>1</v>
      </c>
      <c r="E1257" s="49">
        <v>35</v>
      </c>
      <c r="F1257" s="49">
        <f t="shared" si="108"/>
        <v>49</v>
      </c>
      <c r="G1257" s="16">
        <v>45238</v>
      </c>
      <c r="H1257" s="8"/>
      <c r="I1257" s="35"/>
      <c r="J1257" s="35"/>
      <c r="K1257" s="6"/>
      <c r="L1257" s="6"/>
      <c r="M1257" s="8"/>
      <c r="N1257" s="35"/>
      <c r="O1257" s="35"/>
      <c r="P1257" s="35"/>
      <c r="Q1257" s="35"/>
      <c r="R1257" s="8">
        <f t="shared" si="114"/>
        <v>0</v>
      </c>
      <c r="S1257" s="8">
        <f t="shared" si="113"/>
        <v>0</v>
      </c>
      <c r="T1257" s="7"/>
      <c r="U1257" s="7"/>
      <c r="V1257" s="8">
        <f>COUNTIFS(Maturation!$E$3:$E$280, Density!G1257, Maturation!$B$3:$B$280, Density!C1257, Maturation!$C$3:$C$280, Density!D1257, Maturation!$D$3:$D$280, "male")</f>
        <v>0</v>
      </c>
      <c r="W1257" s="8">
        <f>COUNTIFS(Maturation!$E$3:$E$280, Density!G1257, Maturation!$B$3:$B$280, Density!C1257, Maturation!$C$3:$C$280, Density!D1257, Maturation!$D$3:$D$280, "female")</f>
        <v>0</v>
      </c>
      <c r="X1257" s="8">
        <f t="shared" si="109"/>
        <v>0</v>
      </c>
      <c r="Y1257" s="8">
        <f t="shared" si="110"/>
        <v>8</v>
      </c>
      <c r="Z1257" s="35">
        <f>(Y1257/$R$573)*100</f>
        <v>100</v>
      </c>
    </row>
    <row r="1258" spans="3:26" ht="15" customHeight="1" x14ac:dyDescent="0.25">
      <c r="C1258" s="15" t="s">
        <v>25</v>
      </c>
      <c r="D1258" s="5">
        <v>2</v>
      </c>
      <c r="E1258" s="49">
        <v>35</v>
      </c>
      <c r="F1258" s="49">
        <f t="shared" si="108"/>
        <v>49</v>
      </c>
      <c r="G1258" s="16">
        <v>45238</v>
      </c>
      <c r="H1258" s="8"/>
      <c r="I1258" s="35"/>
      <c r="J1258" s="35"/>
      <c r="K1258" s="6"/>
      <c r="L1258" s="8"/>
      <c r="M1258" s="8"/>
      <c r="N1258" s="35"/>
      <c r="O1258" s="35"/>
      <c r="P1258" s="35"/>
      <c r="Q1258" s="35"/>
      <c r="R1258" s="8">
        <f t="shared" si="114"/>
        <v>0</v>
      </c>
      <c r="S1258" s="8">
        <f t="shared" si="113"/>
        <v>0</v>
      </c>
      <c r="T1258" s="7"/>
      <c r="U1258" s="7"/>
      <c r="V1258" s="8">
        <f>COUNTIFS(Maturation!$E$3:$E$280, Density!G1258, Maturation!$B$3:$B$280, Density!C1258, Maturation!$C$3:$C$280, Density!D1258, Maturation!$D$3:$D$280, "male")</f>
        <v>0</v>
      </c>
      <c r="W1258" s="8">
        <f>COUNTIFS(Maturation!$E$3:$E$280, Density!G1258, Maturation!$B$3:$B$280, Density!C1258, Maturation!$C$3:$C$280, Density!D1258, Maturation!$D$3:$D$280, "female")</f>
        <v>0</v>
      </c>
      <c r="X1258" s="8">
        <f t="shared" si="109"/>
        <v>0</v>
      </c>
      <c r="Y1258" s="8">
        <f t="shared" si="110"/>
        <v>8</v>
      </c>
      <c r="Z1258" s="35">
        <f>(Y1258/$R$574)*100</f>
        <v>80</v>
      </c>
    </row>
    <row r="1259" spans="3:26" ht="15" customHeight="1" x14ac:dyDescent="0.25">
      <c r="C1259" s="15" t="s">
        <v>25</v>
      </c>
      <c r="D1259" s="5">
        <v>3</v>
      </c>
      <c r="E1259" s="49">
        <v>35</v>
      </c>
      <c r="F1259" s="49">
        <f t="shared" si="108"/>
        <v>49</v>
      </c>
      <c r="G1259" s="16">
        <v>45238</v>
      </c>
      <c r="H1259" s="8"/>
      <c r="I1259" s="35"/>
      <c r="J1259" s="35"/>
      <c r="K1259" s="6"/>
      <c r="L1259" s="8"/>
      <c r="M1259" s="8"/>
      <c r="N1259" s="35"/>
      <c r="O1259" s="35"/>
      <c r="P1259" s="35"/>
      <c r="Q1259" s="35"/>
      <c r="R1259" s="8">
        <v>0</v>
      </c>
      <c r="S1259" s="8">
        <f t="shared" si="113"/>
        <v>0</v>
      </c>
      <c r="T1259" s="7"/>
      <c r="U1259" s="7"/>
      <c r="V1259" s="8">
        <f>COUNTIFS(Maturation!$E$3:$E$280, Density!G1259, Maturation!$B$3:$B$280, Density!C1259, Maturation!$C$3:$C$280, Density!D1259, Maturation!$D$3:$D$280, "male")</f>
        <v>0</v>
      </c>
      <c r="W1259" s="8">
        <f>COUNTIFS(Maturation!$E$3:$E$280, Density!G1259, Maturation!$B$3:$B$280, Density!C1259, Maturation!$C$3:$C$280, Density!D1259, Maturation!$D$3:$D$280, "female")</f>
        <v>0</v>
      </c>
      <c r="X1259" s="8">
        <f t="shared" si="109"/>
        <v>0</v>
      </c>
      <c r="Y1259" s="8">
        <f t="shared" si="110"/>
        <v>8</v>
      </c>
      <c r="Z1259" s="35">
        <f>(Y1259/$R$575)*100</f>
        <v>88.888888888888886</v>
      </c>
    </row>
    <row r="1260" spans="3:26" ht="15" customHeight="1" x14ac:dyDescent="0.25">
      <c r="C1260" s="15" t="s">
        <v>25</v>
      </c>
      <c r="D1260" s="5">
        <v>4</v>
      </c>
      <c r="E1260" s="49">
        <v>35</v>
      </c>
      <c r="F1260" s="49">
        <f t="shared" si="108"/>
        <v>49</v>
      </c>
      <c r="G1260" s="16">
        <v>45238</v>
      </c>
      <c r="H1260" s="8"/>
      <c r="I1260" s="35"/>
      <c r="J1260" s="35"/>
      <c r="K1260" s="6"/>
      <c r="L1260" s="8"/>
      <c r="M1260" s="8"/>
      <c r="N1260" s="35"/>
      <c r="O1260" s="35"/>
      <c r="P1260" s="35"/>
      <c r="Q1260" s="35"/>
      <c r="R1260" s="8">
        <f t="shared" ref="R1260:R1262" si="115">N1224-N1260</f>
        <v>0</v>
      </c>
      <c r="S1260" s="8">
        <f t="shared" si="113"/>
        <v>0</v>
      </c>
      <c r="T1260" s="7"/>
      <c r="U1260" s="7"/>
      <c r="V1260" s="8">
        <f>COUNTIFS(Maturation!$E$3:$E$280, Density!G1260, Maturation!$B$3:$B$280, Density!C1260, Maturation!$C$3:$C$280, Density!D1260, Maturation!$D$3:$D$280, "male")</f>
        <v>0</v>
      </c>
      <c r="W1260" s="8">
        <f>COUNTIFS(Maturation!$E$3:$E$280, Density!G1260, Maturation!$B$3:$B$280, Density!C1260, Maturation!$C$3:$C$280, Density!D1260, Maturation!$D$3:$D$280, "female")</f>
        <v>0</v>
      </c>
      <c r="X1260" s="8">
        <f t="shared" si="109"/>
        <v>0</v>
      </c>
      <c r="Y1260" s="8">
        <f t="shared" si="110"/>
        <v>7</v>
      </c>
      <c r="Z1260" s="35">
        <f>(Y1260/$R$576)*100</f>
        <v>77.777777777777786</v>
      </c>
    </row>
    <row r="1261" spans="3:26" ht="15" customHeight="1" x14ac:dyDescent="0.25">
      <c r="C1261" s="15" t="s">
        <v>25</v>
      </c>
      <c r="D1261" s="5">
        <v>5</v>
      </c>
      <c r="E1261" s="49">
        <v>35</v>
      </c>
      <c r="F1261" s="49">
        <f t="shared" si="108"/>
        <v>49</v>
      </c>
      <c r="G1261" s="16">
        <v>45238</v>
      </c>
      <c r="H1261" s="8"/>
      <c r="I1261" s="35"/>
      <c r="J1261" s="35"/>
      <c r="K1261" s="6"/>
      <c r="L1261" s="8"/>
      <c r="M1261" s="8"/>
      <c r="N1261" s="35"/>
      <c r="O1261" s="35"/>
      <c r="P1261" s="35"/>
      <c r="Q1261" s="35"/>
      <c r="R1261" s="8">
        <f t="shared" si="115"/>
        <v>0</v>
      </c>
      <c r="S1261" s="8">
        <f t="shared" si="113"/>
        <v>0</v>
      </c>
      <c r="T1261" s="7"/>
      <c r="U1261" s="7"/>
      <c r="V1261" s="8">
        <f>COUNTIFS(Maturation!$E$3:$E$280, Density!G1261, Maturation!$B$3:$B$280, Density!C1261, Maturation!$C$3:$C$280, Density!D1261, Maturation!$D$3:$D$280, "male")</f>
        <v>0</v>
      </c>
      <c r="W1261" s="8">
        <f>COUNTIFS(Maturation!$E$3:$E$280, Density!G1261, Maturation!$B$3:$B$280, Density!C1261, Maturation!$C$3:$C$280, Density!D1261, Maturation!$D$3:$D$280, "female")</f>
        <v>0</v>
      </c>
      <c r="X1261" s="8">
        <f t="shared" si="109"/>
        <v>0</v>
      </c>
      <c r="Y1261" s="8">
        <f t="shared" si="110"/>
        <v>7</v>
      </c>
      <c r="Z1261" s="35">
        <f>(Y1261/$R$577)*100</f>
        <v>77.777777777777786</v>
      </c>
    </row>
    <row r="1262" spans="3:26" ht="15" customHeight="1" x14ac:dyDescent="0.25">
      <c r="C1262" s="15" t="s">
        <v>26</v>
      </c>
      <c r="D1262" s="5">
        <v>1</v>
      </c>
      <c r="E1262" s="49">
        <v>35</v>
      </c>
      <c r="F1262" s="49">
        <f t="shared" si="108"/>
        <v>49</v>
      </c>
      <c r="G1262" s="16">
        <v>45238</v>
      </c>
      <c r="H1262" s="8"/>
      <c r="I1262" s="35"/>
      <c r="J1262" s="35"/>
      <c r="K1262" s="6"/>
      <c r="L1262" s="8"/>
      <c r="M1262" s="8"/>
      <c r="N1262" s="35"/>
      <c r="O1262" s="35"/>
      <c r="P1262" s="35"/>
      <c r="Q1262" s="35"/>
      <c r="R1262" s="8">
        <f t="shared" si="115"/>
        <v>0</v>
      </c>
      <c r="S1262" s="8">
        <f t="shared" si="113"/>
        <v>0</v>
      </c>
      <c r="T1262" s="7"/>
      <c r="U1262" s="7"/>
      <c r="V1262" s="8">
        <f>COUNTIFS(Maturation!$E$3:$E$280, Density!G1262, Maturation!$B$3:$B$280, Density!C1262, Maturation!$C$3:$C$280, Density!D1262, Maturation!$D$3:$D$280, "male")</f>
        <v>0</v>
      </c>
      <c r="W1262" s="8">
        <f>COUNTIFS(Maturation!$E$3:$E$280, Density!G1262, Maturation!$B$3:$B$280, Density!C1262, Maturation!$C$3:$C$280, Density!D1262, Maturation!$D$3:$D$280, "female")</f>
        <v>0</v>
      </c>
      <c r="X1262" s="8">
        <f t="shared" si="109"/>
        <v>0</v>
      </c>
      <c r="Y1262" s="8">
        <f t="shared" si="110"/>
        <v>15</v>
      </c>
      <c r="Z1262" s="35">
        <f>(Y1262/$R$578)*100</f>
        <v>88.235294117647058</v>
      </c>
    </row>
    <row r="1263" spans="3:26" ht="15" customHeight="1" x14ac:dyDescent="0.25">
      <c r="C1263" s="15" t="s">
        <v>26</v>
      </c>
      <c r="D1263" s="5">
        <v>2</v>
      </c>
      <c r="E1263" s="49">
        <v>35</v>
      </c>
      <c r="F1263" s="49">
        <f t="shared" si="108"/>
        <v>49</v>
      </c>
      <c r="G1263" s="16">
        <v>45238</v>
      </c>
      <c r="H1263" s="8"/>
      <c r="I1263" s="35"/>
      <c r="J1263" s="35"/>
      <c r="K1263" s="6"/>
      <c r="L1263" s="8"/>
      <c r="M1263" s="8"/>
      <c r="N1263" s="35"/>
      <c r="O1263" s="35"/>
      <c r="P1263" s="35"/>
      <c r="Q1263" s="35"/>
      <c r="R1263" s="8">
        <v>0</v>
      </c>
      <c r="S1263" s="8">
        <f t="shared" si="113"/>
        <v>0</v>
      </c>
      <c r="T1263" s="7"/>
      <c r="U1263" s="7"/>
      <c r="V1263" s="8">
        <f>COUNTIFS(Maturation!$E$3:$E$280, Density!G1263, Maturation!$B$3:$B$280, Density!C1263, Maturation!$C$3:$C$280, Density!D1263, Maturation!$D$3:$D$280, "male")</f>
        <v>0</v>
      </c>
      <c r="W1263" s="8">
        <f>COUNTIFS(Maturation!$E$3:$E$280, Density!G1263, Maturation!$B$3:$B$280, Density!C1263, Maturation!$C$3:$C$280, Density!D1263, Maturation!$D$3:$D$280, "female")</f>
        <v>0</v>
      </c>
      <c r="X1263" s="8">
        <f t="shared" si="109"/>
        <v>0</v>
      </c>
      <c r="Y1263" s="8">
        <f t="shared" si="110"/>
        <v>11</v>
      </c>
      <c r="Z1263" s="35">
        <f>(Y1263/$R$579)*100</f>
        <v>68.75</v>
      </c>
    </row>
    <row r="1264" spans="3:26" ht="15" customHeight="1" x14ac:dyDescent="0.25">
      <c r="C1264" s="17" t="s">
        <v>26</v>
      </c>
      <c r="D1264" s="9">
        <v>3</v>
      </c>
      <c r="E1264" s="50">
        <v>35</v>
      </c>
      <c r="F1264" s="50">
        <f t="shared" si="108"/>
        <v>49</v>
      </c>
      <c r="G1264" s="18">
        <v>45238</v>
      </c>
      <c r="H1264" s="10"/>
      <c r="I1264" s="36"/>
      <c r="J1264" s="36"/>
      <c r="K1264" s="11"/>
      <c r="L1264" s="10"/>
      <c r="M1264" s="10"/>
      <c r="N1264" s="36"/>
      <c r="O1264" s="36"/>
      <c r="P1264" s="36"/>
      <c r="Q1264" s="36"/>
      <c r="R1264" s="10">
        <v>0</v>
      </c>
      <c r="S1264" s="10">
        <f t="shared" si="113"/>
        <v>0</v>
      </c>
      <c r="T1264" s="12"/>
      <c r="U1264" s="12"/>
      <c r="V1264" s="10">
        <f>COUNTIFS(Maturation!$E$3:$E$280, Density!G1264, Maturation!$B$3:$B$280, Density!C1264, Maturation!$C$3:$C$280, Density!D1264, Maturation!$D$3:$D$280, "male")</f>
        <v>0</v>
      </c>
      <c r="W1264" s="10">
        <f>COUNTIFS(Maturation!$E$3:$E$280, Density!G1264, Maturation!$B$3:$B$280, Density!C1264, Maturation!$C$3:$C$280, Density!D1264, Maturation!$D$3:$D$280, "female")</f>
        <v>0</v>
      </c>
      <c r="X1264" s="10">
        <f t="shared" si="109"/>
        <v>0</v>
      </c>
      <c r="Y1264" s="10">
        <f t="shared" si="110"/>
        <v>12</v>
      </c>
      <c r="Z1264" s="36">
        <f>(Y1264/$R$580)*100</f>
        <v>85.714285714285708</v>
      </c>
    </row>
    <row r="1265" spans="3:26" ht="15" customHeight="1" x14ac:dyDescent="0.25">
      <c r="C1265" s="19" t="s">
        <v>17</v>
      </c>
      <c r="D1265" s="20">
        <v>1</v>
      </c>
      <c r="E1265" s="48">
        <v>36</v>
      </c>
      <c r="F1265" s="48">
        <f t="shared" si="108"/>
        <v>50</v>
      </c>
      <c r="G1265" s="22">
        <v>45239</v>
      </c>
      <c r="H1265" s="21"/>
      <c r="I1265" s="32"/>
      <c r="J1265" s="32"/>
      <c r="K1265" s="21"/>
      <c r="L1265" s="21"/>
      <c r="M1265" s="21"/>
      <c r="N1265" s="32"/>
      <c r="O1265" s="32"/>
      <c r="P1265" s="32"/>
      <c r="Q1265" s="32"/>
      <c r="R1265" s="21">
        <v>0</v>
      </c>
      <c r="S1265" s="21">
        <f t="shared" si="113"/>
        <v>0</v>
      </c>
      <c r="T1265" s="29"/>
      <c r="U1265" s="29"/>
      <c r="V1265" s="30">
        <f>COUNTIFS(Maturation!$E$3:$E$280, Density!G1265, Maturation!$B$3:$B$280, Density!C1265, Maturation!$C$3:$C$280, Density!D1265, Maturation!$D$3:$D$280, "male")</f>
        <v>0</v>
      </c>
      <c r="W1265" s="30">
        <f>COUNTIFS(Maturation!$E$3:$E$280, Density!G1265, Maturation!$B$3:$B$280, Density!C1265, Maturation!$C$3:$C$280, Density!D1265, Maturation!$D$3:$D$280, "female")</f>
        <v>0</v>
      </c>
      <c r="X1265" s="30">
        <f t="shared" si="109"/>
        <v>0</v>
      </c>
      <c r="Y1265" s="30">
        <f t="shared" si="110"/>
        <v>6</v>
      </c>
      <c r="Z1265" s="33">
        <f>(Y1265/$R$545)*100</f>
        <v>100</v>
      </c>
    </row>
    <row r="1266" spans="3:26" ht="15" customHeight="1" x14ac:dyDescent="0.25">
      <c r="C1266" s="19" t="s">
        <v>17</v>
      </c>
      <c r="D1266" s="20">
        <v>2</v>
      </c>
      <c r="E1266" s="48">
        <v>36</v>
      </c>
      <c r="F1266" s="48">
        <f t="shared" si="108"/>
        <v>50</v>
      </c>
      <c r="G1266" s="22">
        <v>45239</v>
      </c>
      <c r="H1266" s="21"/>
      <c r="I1266" s="32"/>
      <c r="J1266" s="32"/>
      <c r="K1266" s="21"/>
      <c r="L1266" s="21"/>
      <c r="M1266" s="21"/>
      <c r="N1266" s="32"/>
      <c r="O1266" s="32"/>
      <c r="P1266" s="32"/>
      <c r="Q1266" s="32"/>
      <c r="R1266" s="21">
        <v>1</v>
      </c>
      <c r="S1266" s="21">
        <f t="shared" si="113"/>
        <v>0</v>
      </c>
      <c r="T1266" s="29"/>
      <c r="U1266" s="29"/>
      <c r="V1266" s="30">
        <f>COUNTIFS(Maturation!$E$3:$E$280, Density!G1266, Maturation!$B$3:$B$280, Density!C1266, Maturation!$C$3:$C$280, Density!D1266, Maturation!$D$3:$D$280, "male")</f>
        <v>0</v>
      </c>
      <c r="W1266" s="30">
        <f>COUNTIFS(Maturation!$E$3:$E$280, Density!G1266, Maturation!$B$3:$B$280, Density!C1266, Maturation!$C$3:$C$280, Density!D1266, Maturation!$D$3:$D$280, "female")</f>
        <v>1</v>
      </c>
      <c r="X1266" s="30">
        <f t="shared" si="109"/>
        <v>1</v>
      </c>
      <c r="Y1266" s="30">
        <f t="shared" si="110"/>
        <v>5</v>
      </c>
      <c r="Z1266" s="33">
        <f>(Y1266/$R$546)*100</f>
        <v>100</v>
      </c>
    </row>
    <row r="1267" spans="3:26" ht="15" customHeight="1" x14ac:dyDescent="0.25">
      <c r="C1267" s="19" t="s">
        <v>17</v>
      </c>
      <c r="D1267" s="20">
        <v>3</v>
      </c>
      <c r="E1267" s="48">
        <v>36</v>
      </c>
      <c r="F1267" s="48">
        <f t="shared" si="108"/>
        <v>50</v>
      </c>
      <c r="G1267" s="22">
        <v>45239</v>
      </c>
      <c r="H1267" s="21"/>
      <c r="I1267" s="32"/>
      <c r="J1267" s="32"/>
      <c r="K1267" s="21"/>
      <c r="L1267" s="21"/>
      <c r="M1267" s="21"/>
      <c r="N1267" s="32"/>
      <c r="O1267" s="32"/>
      <c r="P1267" s="32"/>
      <c r="Q1267" s="32"/>
      <c r="R1267" s="21">
        <v>0</v>
      </c>
      <c r="S1267" s="21">
        <f t="shared" si="113"/>
        <v>0</v>
      </c>
      <c r="T1267" s="29"/>
      <c r="U1267" s="29"/>
      <c r="V1267" s="30">
        <f>COUNTIFS(Maturation!$E$3:$E$280, Density!G1267, Maturation!$B$3:$B$280, Density!C1267, Maturation!$C$3:$C$280, Density!D1267, Maturation!$D$3:$D$280, "male")</f>
        <v>0</v>
      </c>
      <c r="W1267" s="30">
        <f>COUNTIFS(Maturation!$E$3:$E$280, Density!G1267, Maturation!$B$3:$B$280, Density!C1267, Maturation!$C$3:$C$280, Density!D1267, Maturation!$D$3:$D$280, "female")</f>
        <v>0</v>
      </c>
      <c r="X1267" s="30">
        <f t="shared" si="109"/>
        <v>0</v>
      </c>
      <c r="Y1267" s="30">
        <f t="shared" si="110"/>
        <v>4</v>
      </c>
      <c r="Z1267" s="33">
        <f>(Y1267/$R$547)*100</f>
        <v>100</v>
      </c>
    </row>
    <row r="1268" spans="3:26" ht="15" customHeight="1" x14ac:dyDescent="0.25">
      <c r="C1268" s="19" t="s">
        <v>17</v>
      </c>
      <c r="D1268" s="20">
        <v>4</v>
      </c>
      <c r="E1268" s="48">
        <v>36</v>
      </c>
      <c r="F1268" s="48">
        <f t="shared" si="108"/>
        <v>50</v>
      </c>
      <c r="G1268" s="22">
        <v>45239</v>
      </c>
      <c r="H1268" s="21"/>
      <c r="I1268" s="32"/>
      <c r="J1268" s="32"/>
      <c r="K1268" s="21"/>
      <c r="L1268" s="21"/>
      <c r="M1268" s="21"/>
      <c r="N1268" s="32"/>
      <c r="O1268" s="32"/>
      <c r="P1268" s="32"/>
      <c r="Q1268" s="32"/>
      <c r="R1268" s="21">
        <v>0</v>
      </c>
      <c r="S1268" s="21">
        <f t="shared" si="113"/>
        <v>0</v>
      </c>
      <c r="T1268" s="29"/>
      <c r="U1268" s="29"/>
      <c r="V1268" s="30">
        <f>COUNTIFS(Maturation!$E$3:$E$280, Density!G1268, Maturation!$B$3:$B$280, Density!C1268, Maturation!$C$3:$C$280, Density!D1268, Maturation!$D$3:$D$280, "male")</f>
        <v>0</v>
      </c>
      <c r="W1268" s="30">
        <f>COUNTIFS(Maturation!$E$3:$E$280, Density!G1268, Maturation!$B$3:$B$280, Density!C1268, Maturation!$C$3:$C$280, Density!D1268, Maturation!$D$3:$D$280, "female")</f>
        <v>0</v>
      </c>
      <c r="X1268" s="30">
        <f t="shared" si="109"/>
        <v>0</v>
      </c>
      <c r="Y1268" s="30">
        <f t="shared" si="110"/>
        <v>3</v>
      </c>
      <c r="Z1268" s="33">
        <f>(Y1268/$R$548)*100</f>
        <v>75</v>
      </c>
    </row>
    <row r="1269" spans="3:26" ht="15" customHeight="1" x14ac:dyDescent="0.25">
      <c r="C1269" s="19" t="s">
        <v>17</v>
      </c>
      <c r="D1269" s="20">
        <v>5</v>
      </c>
      <c r="E1269" s="48">
        <v>36</v>
      </c>
      <c r="F1269" s="48">
        <f t="shared" si="108"/>
        <v>50</v>
      </c>
      <c r="G1269" s="22">
        <v>45239</v>
      </c>
      <c r="H1269" s="21"/>
      <c r="I1269" s="32"/>
      <c r="J1269" s="32"/>
      <c r="K1269" s="21"/>
      <c r="L1269" s="21"/>
      <c r="M1269" s="21"/>
      <c r="N1269" s="32"/>
      <c r="O1269" s="32"/>
      <c r="P1269" s="32"/>
      <c r="Q1269" s="32"/>
      <c r="R1269" s="21">
        <v>0</v>
      </c>
      <c r="S1269" s="21">
        <f t="shared" si="113"/>
        <v>0</v>
      </c>
      <c r="T1269" s="29"/>
      <c r="U1269" s="29"/>
      <c r="V1269" s="30">
        <f>COUNTIFS(Maturation!$E$3:$E$280, Density!G1269, Maturation!$B$3:$B$280, Density!C1269, Maturation!$C$3:$C$280, Density!D1269, Maturation!$D$3:$D$280, "male")</f>
        <v>0</v>
      </c>
      <c r="W1269" s="30">
        <f>COUNTIFS(Maturation!$E$3:$E$280, Density!G1269, Maturation!$B$3:$B$280, Density!C1269, Maturation!$C$3:$C$280, Density!D1269, Maturation!$D$3:$D$280, "female")</f>
        <v>0</v>
      </c>
      <c r="X1269" s="30">
        <f t="shared" si="109"/>
        <v>0</v>
      </c>
      <c r="Y1269" s="30">
        <f t="shared" si="110"/>
        <v>5</v>
      </c>
      <c r="Z1269" s="33">
        <f>(Y1269/$R$549)*100</f>
        <v>100</v>
      </c>
    </row>
    <row r="1270" spans="3:26" ht="15" customHeight="1" x14ac:dyDescent="0.25">
      <c r="C1270" s="19" t="s">
        <v>17</v>
      </c>
      <c r="D1270" s="20">
        <v>6</v>
      </c>
      <c r="E1270" s="48">
        <v>36</v>
      </c>
      <c r="F1270" s="48">
        <f t="shared" si="108"/>
        <v>50</v>
      </c>
      <c r="G1270" s="22">
        <v>45239</v>
      </c>
      <c r="H1270" s="21"/>
      <c r="I1270" s="32"/>
      <c r="J1270" s="32"/>
      <c r="K1270" s="21"/>
      <c r="L1270" s="21"/>
      <c r="M1270" s="21"/>
      <c r="N1270" s="32"/>
      <c r="O1270" s="32"/>
      <c r="P1270" s="32"/>
      <c r="Q1270" s="32"/>
      <c r="R1270" s="21">
        <v>0</v>
      </c>
      <c r="S1270" s="21">
        <f t="shared" si="113"/>
        <v>0</v>
      </c>
      <c r="T1270" s="29"/>
      <c r="U1270" s="29"/>
      <c r="V1270" s="30">
        <f>COUNTIFS(Maturation!$E$3:$E$280, Density!G1270, Maturation!$B$3:$B$280, Density!C1270, Maturation!$C$3:$C$280, Density!D1270, Maturation!$D$3:$D$280, "male")</f>
        <v>0</v>
      </c>
      <c r="W1270" s="30">
        <f>COUNTIFS(Maturation!$E$3:$E$280, Density!G1270, Maturation!$B$3:$B$280, Density!C1270, Maturation!$C$3:$C$280, Density!D1270, Maturation!$D$3:$D$280, "female")</f>
        <v>0</v>
      </c>
      <c r="X1270" s="30">
        <f t="shared" si="109"/>
        <v>0</v>
      </c>
      <c r="Y1270" s="30">
        <f t="shared" si="110"/>
        <v>7</v>
      </c>
      <c r="Z1270" s="33">
        <f>(Y1270/$R$550)*100</f>
        <v>100</v>
      </c>
    </row>
    <row r="1271" spans="3:26" ht="15" customHeight="1" x14ac:dyDescent="0.25">
      <c r="C1271" s="19" t="s">
        <v>17</v>
      </c>
      <c r="D1271" s="20">
        <v>7</v>
      </c>
      <c r="E1271" s="48">
        <v>36</v>
      </c>
      <c r="F1271" s="48">
        <f t="shared" si="108"/>
        <v>50</v>
      </c>
      <c r="G1271" s="22">
        <v>45239</v>
      </c>
      <c r="H1271" s="21"/>
      <c r="I1271" s="32"/>
      <c r="J1271" s="32"/>
      <c r="K1271" s="21"/>
      <c r="L1271" s="21"/>
      <c r="M1271" s="21"/>
      <c r="N1271" s="32"/>
      <c r="O1271" s="32"/>
      <c r="P1271" s="32"/>
      <c r="Q1271" s="32"/>
      <c r="R1271" s="21">
        <v>0</v>
      </c>
      <c r="S1271" s="21">
        <f t="shared" si="113"/>
        <v>0</v>
      </c>
      <c r="T1271" s="29"/>
      <c r="U1271" s="29"/>
      <c r="V1271" s="30">
        <f>COUNTIFS(Maturation!$E$3:$E$280, Density!G1271, Maturation!$B$3:$B$280, Density!C1271, Maturation!$C$3:$C$280, Density!D1271, Maturation!$D$3:$D$280, "male")</f>
        <v>0</v>
      </c>
      <c r="W1271" s="30">
        <f>COUNTIFS(Maturation!$E$3:$E$280, Density!G1271, Maturation!$B$3:$B$280, Density!C1271, Maturation!$C$3:$C$280, Density!D1271, Maturation!$D$3:$D$280, "female")</f>
        <v>0</v>
      </c>
      <c r="X1271" s="30">
        <f t="shared" si="109"/>
        <v>0</v>
      </c>
      <c r="Y1271" s="30">
        <f t="shared" si="110"/>
        <v>6</v>
      </c>
      <c r="Z1271" s="33">
        <f>(Y1271/$R$551)*100</f>
        <v>100</v>
      </c>
    </row>
    <row r="1272" spans="3:26" ht="15" customHeight="1" x14ac:dyDescent="0.25">
      <c r="C1272" s="19" t="s">
        <v>17</v>
      </c>
      <c r="D1272" s="20">
        <v>8</v>
      </c>
      <c r="E1272" s="48">
        <v>36</v>
      </c>
      <c r="F1272" s="48">
        <f t="shared" si="108"/>
        <v>50</v>
      </c>
      <c r="G1272" s="22">
        <v>45239</v>
      </c>
      <c r="H1272" s="21"/>
      <c r="I1272" s="33"/>
      <c r="J1272" s="33"/>
      <c r="K1272" s="21"/>
      <c r="L1272" s="21"/>
      <c r="M1272" s="21"/>
      <c r="N1272" s="32"/>
      <c r="O1272" s="32"/>
      <c r="P1272" s="32"/>
      <c r="Q1272" s="32"/>
      <c r="R1272" s="21">
        <v>0</v>
      </c>
      <c r="S1272" s="21">
        <f t="shared" si="113"/>
        <v>0</v>
      </c>
      <c r="T1272" s="29"/>
      <c r="U1272" s="29"/>
      <c r="V1272" s="30">
        <f>COUNTIFS(Maturation!$E$3:$E$280, Density!G1272, Maturation!$B$3:$B$280, Density!C1272, Maturation!$C$3:$C$280, Density!D1272, Maturation!$D$3:$D$280, "male")</f>
        <v>0</v>
      </c>
      <c r="W1272" s="30">
        <f>COUNTIFS(Maturation!$E$3:$E$280, Density!G1272, Maturation!$B$3:$B$280, Density!C1272, Maturation!$C$3:$C$280, Density!D1272, Maturation!$D$3:$D$280, "female")</f>
        <v>0</v>
      </c>
      <c r="X1272" s="30">
        <f t="shared" si="109"/>
        <v>0</v>
      </c>
      <c r="Y1272" s="30">
        <f t="shared" si="110"/>
        <v>5</v>
      </c>
      <c r="Z1272" s="33">
        <f>(Y1272/$R$552)*100</f>
        <v>100</v>
      </c>
    </row>
    <row r="1273" spans="3:26" ht="15" customHeight="1" x14ac:dyDescent="0.25">
      <c r="C1273" s="19" t="s">
        <v>17</v>
      </c>
      <c r="D1273" s="20">
        <v>9</v>
      </c>
      <c r="E1273" s="48">
        <v>36</v>
      </c>
      <c r="F1273" s="48">
        <f t="shared" si="108"/>
        <v>50</v>
      </c>
      <c r="G1273" s="22">
        <v>45239</v>
      </c>
      <c r="H1273" s="21"/>
      <c r="I1273" s="33"/>
      <c r="J1273" s="33"/>
      <c r="K1273" s="21"/>
      <c r="L1273" s="21"/>
      <c r="M1273" s="21"/>
      <c r="N1273" s="32"/>
      <c r="O1273" s="32"/>
      <c r="P1273" s="32"/>
      <c r="Q1273" s="32"/>
      <c r="R1273" s="21">
        <v>0</v>
      </c>
      <c r="S1273" s="21">
        <f t="shared" si="113"/>
        <v>0</v>
      </c>
      <c r="T1273" s="29"/>
      <c r="U1273" s="29"/>
      <c r="V1273" s="30">
        <f>COUNTIFS(Maturation!$E$3:$E$280, Density!G1273, Maturation!$B$3:$B$280, Density!C1273, Maturation!$C$3:$C$280, Density!D1273, Maturation!$D$3:$D$280, "male")</f>
        <v>0</v>
      </c>
      <c r="W1273" s="30">
        <f>COUNTIFS(Maturation!$E$3:$E$280, Density!G1273, Maturation!$B$3:$B$280, Density!C1273, Maturation!$C$3:$C$280, Density!D1273, Maturation!$D$3:$D$280, "female")</f>
        <v>0</v>
      </c>
      <c r="X1273" s="30">
        <f t="shared" si="109"/>
        <v>0</v>
      </c>
      <c r="Y1273" s="30">
        <f t="shared" si="110"/>
        <v>7</v>
      </c>
      <c r="Z1273" s="33">
        <f>(Y1273/$R$553)*100</f>
        <v>100</v>
      </c>
    </row>
    <row r="1274" spans="3:26" ht="15" customHeight="1" x14ac:dyDescent="0.25">
      <c r="C1274" s="19" t="s">
        <v>17</v>
      </c>
      <c r="D1274" s="20">
        <v>10</v>
      </c>
      <c r="E1274" s="48">
        <v>36</v>
      </c>
      <c r="F1274" s="48">
        <f t="shared" si="108"/>
        <v>50</v>
      </c>
      <c r="G1274" s="22">
        <v>45239</v>
      </c>
      <c r="H1274" s="21"/>
      <c r="I1274" s="33"/>
      <c r="J1274" s="33"/>
      <c r="K1274" s="21"/>
      <c r="L1274" s="21"/>
      <c r="M1274" s="21"/>
      <c r="N1274" s="32"/>
      <c r="O1274" s="32"/>
      <c r="P1274" s="32"/>
      <c r="Q1274" s="32"/>
      <c r="R1274" s="21">
        <v>0</v>
      </c>
      <c r="S1274" s="21">
        <f t="shared" si="113"/>
        <v>0</v>
      </c>
      <c r="T1274" s="29"/>
      <c r="U1274" s="29"/>
      <c r="V1274" s="30">
        <f>COUNTIFS(Maturation!$E$3:$E$280, Density!G1274, Maturation!$B$3:$B$280, Density!C1274, Maturation!$C$3:$C$280, Density!D1274, Maturation!$D$3:$D$280, "male")</f>
        <v>0</v>
      </c>
      <c r="W1274" s="30">
        <f>COUNTIFS(Maturation!$E$3:$E$280, Density!G1274, Maturation!$B$3:$B$280, Density!C1274, Maturation!$C$3:$C$280, Density!D1274, Maturation!$D$3:$D$280, "female")</f>
        <v>0</v>
      </c>
      <c r="X1274" s="30">
        <f t="shared" si="109"/>
        <v>0</v>
      </c>
      <c r="Y1274" s="30">
        <f t="shared" si="110"/>
        <v>6</v>
      </c>
      <c r="Z1274" s="33">
        <f>(Y1274/$R$554)*100</f>
        <v>100</v>
      </c>
    </row>
    <row r="1275" spans="3:26" ht="15" customHeight="1" x14ac:dyDescent="0.25">
      <c r="C1275" s="19" t="s">
        <v>18</v>
      </c>
      <c r="D1275" s="20">
        <v>1</v>
      </c>
      <c r="E1275" s="48">
        <v>36</v>
      </c>
      <c r="F1275" s="48">
        <f t="shared" si="108"/>
        <v>50</v>
      </c>
      <c r="G1275" s="22">
        <v>45239</v>
      </c>
      <c r="H1275" s="21"/>
      <c r="I1275" s="33"/>
      <c r="J1275" s="33"/>
      <c r="K1275" s="21"/>
      <c r="L1275" s="21"/>
      <c r="M1275" s="21"/>
      <c r="N1275" s="32"/>
      <c r="O1275" s="32"/>
      <c r="P1275" s="32"/>
      <c r="Q1275" s="32"/>
      <c r="R1275" s="21">
        <v>0</v>
      </c>
      <c r="S1275" s="21">
        <f t="shared" si="113"/>
        <v>0</v>
      </c>
      <c r="T1275" s="29"/>
      <c r="U1275" s="29"/>
      <c r="V1275" s="30">
        <f>COUNTIFS(Maturation!$E$3:$E$280, Density!G1275, Maturation!$B$3:$B$280, Density!C1275, Maturation!$C$3:$C$280, Density!D1275, Maturation!$D$3:$D$280, "male")</f>
        <v>0</v>
      </c>
      <c r="W1275" s="30">
        <f>COUNTIFS(Maturation!$E$3:$E$280, Density!G1275, Maturation!$B$3:$B$280, Density!C1275, Maturation!$C$3:$C$280, Density!D1275, Maturation!$D$3:$D$280, "female")</f>
        <v>0</v>
      </c>
      <c r="X1275" s="30">
        <f t="shared" si="109"/>
        <v>0</v>
      </c>
      <c r="Y1275" s="30">
        <f t="shared" si="110"/>
        <v>8</v>
      </c>
      <c r="Z1275" s="33">
        <f>(Y1275/$R$555)*100</f>
        <v>100</v>
      </c>
    </row>
    <row r="1276" spans="3:26" ht="15" customHeight="1" x14ac:dyDescent="0.25">
      <c r="C1276" s="19" t="s">
        <v>18</v>
      </c>
      <c r="D1276" s="20">
        <v>2</v>
      </c>
      <c r="E1276" s="48">
        <v>36</v>
      </c>
      <c r="F1276" s="48">
        <f t="shared" si="108"/>
        <v>50</v>
      </c>
      <c r="G1276" s="22">
        <v>45239</v>
      </c>
      <c r="H1276" s="21"/>
      <c r="I1276" s="33"/>
      <c r="J1276" s="33"/>
      <c r="K1276" s="21"/>
      <c r="L1276" s="21"/>
      <c r="M1276" s="21"/>
      <c r="N1276" s="32"/>
      <c r="O1276" s="32"/>
      <c r="P1276" s="32"/>
      <c r="Q1276" s="32"/>
      <c r="R1276" s="21">
        <v>0</v>
      </c>
      <c r="S1276" s="21">
        <f t="shared" si="113"/>
        <v>0</v>
      </c>
      <c r="T1276" s="29"/>
      <c r="U1276" s="29"/>
      <c r="V1276" s="30">
        <f>COUNTIFS(Maturation!$E$3:$E$280, Density!G1276, Maturation!$B$3:$B$280, Density!C1276, Maturation!$C$3:$C$280, Density!D1276, Maturation!$D$3:$D$280, "male")</f>
        <v>0</v>
      </c>
      <c r="W1276" s="30">
        <f>COUNTIFS(Maturation!$E$3:$E$280, Density!G1276, Maturation!$B$3:$B$280, Density!C1276, Maturation!$C$3:$C$280, Density!D1276, Maturation!$D$3:$D$280, "female")</f>
        <v>0</v>
      </c>
      <c r="X1276" s="30">
        <f t="shared" si="109"/>
        <v>0</v>
      </c>
      <c r="Y1276" s="30">
        <f t="shared" si="110"/>
        <v>7</v>
      </c>
      <c r="Z1276" s="33">
        <f>(Y1276/$R$556)*100</f>
        <v>87.5</v>
      </c>
    </row>
    <row r="1277" spans="3:26" ht="15" customHeight="1" x14ac:dyDescent="0.25">
      <c r="C1277" s="19" t="s">
        <v>18</v>
      </c>
      <c r="D1277" s="20">
        <v>3</v>
      </c>
      <c r="E1277" s="48">
        <v>36</v>
      </c>
      <c r="F1277" s="48">
        <f t="shared" si="108"/>
        <v>50</v>
      </c>
      <c r="G1277" s="22">
        <v>45239</v>
      </c>
      <c r="H1277" s="30"/>
      <c r="I1277" s="33"/>
      <c r="J1277" s="33"/>
      <c r="K1277" s="21"/>
      <c r="L1277" s="30"/>
      <c r="M1277" s="30"/>
      <c r="N1277" s="33"/>
      <c r="O1277" s="33"/>
      <c r="P1277" s="33"/>
      <c r="Q1277" s="33"/>
      <c r="R1277" s="30">
        <v>0</v>
      </c>
      <c r="S1277" s="30">
        <f t="shared" si="113"/>
        <v>0</v>
      </c>
      <c r="T1277" s="29"/>
      <c r="U1277" s="29"/>
      <c r="V1277" s="30">
        <f>COUNTIFS(Maturation!$E$3:$E$280, Density!G1277, Maturation!$B$3:$B$280, Density!C1277, Maturation!$C$3:$C$280, Density!D1277, Maturation!$D$3:$D$280, "male")</f>
        <v>0</v>
      </c>
      <c r="W1277" s="30">
        <f>COUNTIFS(Maturation!$E$3:$E$280, Density!G1277, Maturation!$B$3:$B$280, Density!C1277, Maturation!$C$3:$C$280, Density!D1277, Maturation!$D$3:$D$280, "female")</f>
        <v>0</v>
      </c>
      <c r="X1277" s="30">
        <f t="shared" si="109"/>
        <v>0</v>
      </c>
      <c r="Y1277" s="30">
        <f t="shared" si="110"/>
        <v>11</v>
      </c>
      <c r="Z1277" s="33">
        <f>(Y1277/$R$557)*100</f>
        <v>91.666666666666657</v>
      </c>
    </row>
    <row r="1278" spans="3:26" ht="15" customHeight="1" x14ac:dyDescent="0.25">
      <c r="C1278" s="19" t="s">
        <v>18</v>
      </c>
      <c r="D1278" s="20">
        <v>4</v>
      </c>
      <c r="E1278" s="48">
        <v>36</v>
      </c>
      <c r="F1278" s="48">
        <f t="shared" si="108"/>
        <v>50</v>
      </c>
      <c r="G1278" s="22">
        <v>45239</v>
      </c>
      <c r="H1278" s="30"/>
      <c r="I1278" s="33"/>
      <c r="J1278" s="33"/>
      <c r="K1278" s="21"/>
      <c r="L1278" s="30"/>
      <c r="M1278" s="30"/>
      <c r="N1278" s="33"/>
      <c r="O1278" s="33"/>
      <c r="P1278" s="33"/>
      <c r="Q1278" s="33"/>
      <c r="R1278" s="30">
        <v>0</v>
      </c>
      <c r="S1278" s="30">
        <f t="shared" si="113"/>
        <v>0</v>
      </c>
      <c r="T1278" s="29"/>
      <c r="U1278" s="29"/>
      <c r="V1278" s="30">
        <f>COUNTIFS(Maturation!$E$3:$E$280, Density!G1278, Maturation!$B$3:$B$280, Density!C1278, Maturation!$C$3:$C$280, Density!D1278, Maturation!$D$3:$D$280, "male")</f>
        <v>0</v>
      </c>
      <c r="W1278" s="30">
        <f>COUNTIFS(Maturation!$E$3:$E$280, Density!G1278, Maturation!$B$3:$B$280, Density!C1278, Maturation!$C$3:$C$280, Density!D1278, Maturation!$D$3:$D$280, "female")</f>
        <v>0</v>
      </c>
      <c r="X1278" s="30">
        <f t="shared" si="109"/>
        <v>0</v>
      </c>
      <c r="Y1278" s="30">
        <f t="shared" si="110"/>
        <v>10</v>
      </c>
      <c r="Z1278" s="33">
        <f>(Y1278/$R$558)*100</f>
        <v>90.909090909090907</v>
      </c>
    </row>
    <row r="1279" spans="3:26" ht="15" customHeight="1" x14ac:dyDescent="0.25">
      <c r="C1279" s="19" t="s">
        <v>18</v>
      </c>
      <c r="D1279" s="20">
        <v>5</v>
      </c>
      <c r="E1279" s="48">
        <v>36</v>
      </c>
      <c r="F1279" s="48">
        <f t="shared" si="108"/>
        <v>50</v>
      </c>
      <c r="G1279" s="22">
        <v>45239</v>
      </c>
      <c r="H1279" s="30"/>
      <c r="I1279" s="33"/>
      <c r="J1279" s="33"/>
      <c r="K1279" s="21"/>
      <c r="L1279" s="30"/>
      <c r="M1279" s="30"/>
      <c r="N1279" s="33"/>
      <c r="O1279" s="33"/>
      <c r="P1279" s="33"/>
      <c r="Q1279" s="33"/>
      <c r="R1279" s="30">
        <v>0</v>
      </c>
      <c r="S1279" s="30">
        <f t="shared" si="113"/>
        <v>0</v>
      </c>
      <c r="T1279" s="29"/>
      <c r="U1279" s="29"/>
      <c r="V1279" s="30">
        <f>COUNTIFS(Maturation!$E$3:$E$280, Density!G1279, Maturation!$B$3:$B$280, Density!C1279, Maturation!$C$3:$C$280, Density!D1279, Maturation!$D$3:$D$280, "male")</f>
        <v>0</v>
      </c>
      <c r="W1279" s="30">
        <f>COUNTIFS(Maturation!$E$3:$E$280, Density!G1279, Maturation!$B$3:$B$280, Density!C1279, Maturation!$C$3:$C$280, Density!D1279, Maturation!$D$3:$D$280, "female")</f>
        <v>0</v>
      </c>
      <c r="X1279" s="30">
        <f t="shared" si="109"/>
        <v>0</v>
      </c>
      <c r="Y1279" s="30">
        <f t="shared" si="110"/>
        <v>10</v>
      </c>
      <c r="Z1279" s="33">
        <f>(Y1279/$R$559)*100</f>
        <v>90.909090909090907</v>
      </c>
    </row>
    <row r="1280" spans="3:26" ht="15" customHeight="1" x14ac:dyDescent="0.25">
      <c r="C1280" s="19" t="s">
        <v>20</v>
      </c>
      <c r="D1280" s="20">
        <v>1</v>
      </c>
      <c r="E1280" s="48">
        <v>36</v>
      </c>
      <c r="F1280" s="48">
        <f t="shared" si="108"/>
        <v>50</v>
      </c>
      <c r="G1280" s="22">
        <v>45239</v>
      </c>
      <c r="H1280" s="30"/>
      <c r="I1280" s="33"/>
      <c r="J1280" s="33"/>
      <c r="K1280" s="21"/>
      <c r="L1280" s="30"/>
      <c r="M1280" s="30"/>
      <c r="N1280" s="33"/>
      <c r="O1280" s="33"/>
      <c r="P1280" s="33"/>
      <c r="Q1280" s="33"/>
      <c r="R1280" s="30">
        <v>0</v>
      </c>
      <c r="S1280" s="30">
        <f t="shared" si="113"/>
        <v>0</v>
      </c>
      <c r="T1280" s="29"/>
      <c r="U1280" s="29"/>
      <c r="V1280" s="30">
        <f>COUNTIFS(Maturation!$E$3:$E$280, Density!G1280, Maturation!$B$3:$B$280, Density!C1280, Maturation!$C$3:$C$280, Density!D1280, Maturation!$D$3:$D$280, "male")</f>
        <v>0</v>
      </c>
      <c r="W1280" s="30">
        <f>COUNTIFS(Maturation!$E$3:$E$280, Density!G1280, Maturation!$B$3:$B$280, Density!C1280, Maturation!$C$3:$C$280, Density!D1280, Maturation!$D$3:$D$280, "female")</f>
        <v>0</v>
      </c>
      <c r="X1280" s="30">
        <f t="shared" si="109"/>
        <v>0</v>
      </c>
      <c r="Y1280" s="30">
        <f t="shared" si="110"/>
        <v>10</v>
      </c>
      <c r="Z1280" s="33">
        <f>(Y1280/$R$560)*100</f>
        <v>90.909090909090907</v>
      </c>
    </row>
    <row r="1281" spans="3:26" ht="15" customHeight="1" x14ac:dyDescent="0.25">
      <c r="C1281" s="19" t="s">
        <v>20</v>
      </c>
      <c r="D1281" s="20">
        <v>2</v>
      </c>
      <c r="E1281" s="48">
        <v>36</v>
      </c>
      <c r="F1281" s="48">
        <f t="shared" si="108"/>
        <v>50</v>
      </c>
      <c r="G1281" s="22">
        <v>45239</v>
      </c>
      <c r="H1281" s="30"/>
      <c r="I1281" s="33"/>
      <c r="J1281" s="33"/>
      <c r="K1281" s="21"/>
      <c r="L1281" s="30"/>
      <c r="M1281" s="30"/>
      <c r="N1281" s="33"/>
      <c r="O1281" s="33"/>
      <c r="P1281" s="33"/>
      <c r="Q1281" s="33"/>
      <c r="R1281" s="30">
        <v>0</v>
      </c>
      <c r="S1281" s="30">
        <f t="shared" si="113"/>
        <v>0</v>
      </c>
      <c r="T1281" s="29"/>
      <c r="U1281" s="29"/>
      <c r="V1281" s="30">
        <f>COUNTIFS(Maturation!$E$3:$E$280, Density!G1281, Maturation!$B$3:$B$280, Density!C1281, Maturation!$C$3:$C$280, Density!D1281, Maturation!$D$3:$D$280, "male")</f>
        <v>0</v>
      </c>
      <c r="W1281" s="30">
        <f>COUNTIFS(Maturation!$E$3:$E$280, Density!G1281, Maturation!$B$3:$B$280, Density!C1281, Maturation!$C$3:$C$280, Density!D1281, Maturation!$D$3:$D$280, "female")</f>
        <v>0</v>
      </c>
      <c r="X1281" s="30">
        <f t="shared" si="109"/>
        <v>0</v>
      </c>
      <c r="Y1281" s="30">
        <f t="shared" si="110"/>
        <v>16</v>
      </c>
      <c r="Z1281" s="33">
        <f>(Y1281/$R$561)*100</f>
        <v>84.210526315789465</v>
      </c>
    </row>
    <row r="1282" spans="3:26" ht="15" customHeight="1" x14ac:dyDescent="0.25">
      <c r="C1282" s="19" t="s">
        <v>20</v>
      </c>
      <c r="D1282" s="20">
        <v>3</v>
      </c>
      <c r="E1282" s="48">
        <v>36</v>
      </c>
      <c r="F1282" s="48">
        <f t="shared" si="108"/>
        <v>50</v>
      </c>
      <c r="G1282" s="22">
        <v>45239</v>
      </c>
      <c r="H1282" s="30"/>
      <c r="I1282" s="33"/>
      <c r="J1282" s="33"/>
      <c r="K1282" s="21"/>
      <c r="L1282" s="30"/>
      <c r="M1282" s="30"/>
      <c r="N1282" s="33"/>
      <c r="O1282" s="33"/>
      <c r="P1282" s="33"/>
      <c r="Q1282" s="33"/>
      <c r="R1282" s="30">
        <v>0</v>
      </c>
      <c r="S1282" s="30">
        <f t="shared" si="113"/>
        <v>0</v>
      </c>
      <c r="T1282" s="29"/>
      <c r="U1282" s="29"/>
      <c r="V1282" s="30">
        <f>COUNTIFS(Maturation!$E$3:$E$280, Density!G1282, Maturation!$B$3:$B$280, Density!C1282, Maturation!$C$3:$C$280, Density!D1282, Maturation!$D$3:$D$280, "male")</f>
        <v>0</v>
      </c>
      <c r="W1282" s="30">
        <f>COUNTIFS(Maturation!$E$3:$E$280, Density!G1282, Maturation!$B$3:$B$280, Density!C1282, Maturation!$C$3:$C$280, Density!D1282, Maturation!$D$3:$D$280, "female")</f>
        <v>0</v>
      </c>
      <c r="X1282" s="30">
        <f t="shared" si="109"/>
        <v>0</v>
      </c>
      <c r="Y1282" s="30">
        <f t="shared" si="110"/>
        <v>12</v>
      </c>
      <c r="Z1282" s="33">
        <f>(Y1282/$R$562)*100</f>
        <v>85.714285714285708</v>
      </c>
    </row>
    <row r="1283" spans="3:26" ht="15" customHeight="1" x14ac:dyDescent="0.25">
      <c r="C1283" s="23" t="s">
        <v>24</v>
      </c>
      <c r="D1283" s="24">
        <v>1</v>
      </c>
      <c r="E1283" s="47">
        <v>36</v>
      </c>
      <c r="F1283" s="47">
        <f t="shared" si="108"/>
        <v>50</v>
      </c>
      <c r="G1283" s="26">
        <v>45239</v>
      </c>
      <c r="H1283" s="27"/>
      <c r="I1283" s="34"/>
      <c r="J1283" s="34"/>
      <c r="K1283" s="27"/>
      <c r="L1283" s="27"/>
      <c r="M1283" s="27"/>
      <c r="N1283" s="34"/>
      <c r="O1283" s="34"/>
      <c r="P1283" s="34"/>
      <c r="Q1283" s="34"/>
      <c r="R1283" s="27">
        <f>N1247-N1283</f>
        <v>0</v>
      </c>
      <c r="S1283" s="27">
        <f t="shared" si="113"/>
        <v>0</v>
      </c>
      <c r="T1283" s="28"/>
      <c r="U1283" s="28"/>
      <c r="V1283" s="27">
        <f>COUNTIFS(Maturation!$E$3:$E$280, Density!G1283, Maturation!$B$3:$B$280, Density!C1283, Maturation!$C$3:$C$280, Density!D1283, Maturation!$D$3:$D$280, "male")</f>
        <v>0</v>
      </c>
      <c r="W1283" s="27">
        <f>COUNTIFS(Maturation!$E$3:$E$280, Density!G1283, Maturation!$B$3:$B$280, Density!C1283, Maturation!$C$3:$C$280, Density!D1283, Maturation!$D$3:$D$280, "female")</f>
        <v>0</v>
      </c>
      <c r="X1283" s="27">
        <f t="shared" si="109"/>
        <v>0</v>
      </c>
      <c r="Y1283" s="27">
        <f t="shared" si="110"/>
        <v>5</v>
      </c>
      <c r="Z1283" s="34">
        <f>(Y1283/$R$563)*100</f>
        <v>83.333333333333343</v>
      </c>
    </row>
    <row r="1284" spans="3:26" ht="15" customHeight="1" x14ac:dyDescent="0.25">
      <c r="C1284" s="15" t="s">
        <v>24</v>
      </c>
      <c r="D1284" s="5">
        <v>2</v>
      </c>
      <c r="E1284" s="49">
        <v>36</v>
      </c>
      <c r="F1284" s="49">
        <f t="shared" si="108"/>
        <v>50</v>
      </c>
      <c r="G1284" s="16">
        <v>45239</v>
      </c>
      <c r="H1284" s="8"/>
      <c r="I1284" s="35"/>
      <c r="J1284" s="35"/>
      <c r="K1284" s="6"/>
      <c r="L1284" s="8"/>
      <c r="M1284" s="8"/>
      <c r="N1284" s="35"/>
      <c r="O1284" s="35"/>
      <c r="P1284" s="35"/>
      <c r="Q1284" s="35"/>
      <c r="R1284" s="8">
        <f t="shared" ref="R1284:R1289" si="116">N1248-N1284</f>
        <v>0</v>
      </c>
      <c r="S1284" s="8">
        <f t="shared" si="113"/>
        <v>0</v>
      </c>
      <c r="T1284" s="7"/>
      <c r="U1284" s="7"/>
      <c r="V1284" s="8">
        <f>COUNTIFS(Maturation!$E$3:$E$280, Density!G1284, Maturation!$B$3:$B$280, Density!C1284, Maturation!$C$3:$C$280, Density!D1284, Maturation!$D$3:$D$280, "male")</f>
        <v>0</v>
      </c>
      <c r="W1284" s="8">
        <f>COUNTIFS(Maturation!$E$3:$E$280, Density!G1284, Maturation!$B$3:$B$280, Density!C1284, Maturation!$C$3:$C$280, Density!D1284, Maturation!$D$3:$D$280, "female")</f>
        <v>0</v>
      </c>
      <c r="X1284" s="8">
        <f t="shared" si="109"/>
        <v>0</v>
      </c>
      <c r="Y1284" s="8">
        <f t="shared" si="110"/>
        <v>7</v>
      </c>
      <c r="Z1284" s="35">
        <f>(Y1284/$R$564)*100</f>
        <v>100</v>
      </c>
    </row>
    <row r="1285" spans="3:26" ht="15" customHeight="1" x14ac:dyDescent="0.25">
      <c r="C1285" s="15" t="s">
        <v>24</v>
      </c>
      <c r="D1285" s="5">
        <v>3</v>
      </c>
      <c r="E1285" s="49">
        <v>36</v>
      </c>
      <c r="F1285" s="49">
        <f t="shared" si="108"/>
        <v>50</v>
      </c>
      <c r="G1285" s="16">
        <v>45239</v>
      </c>
      <c r="H1285" s="8"/>
      <c r="I1285" s="35"/>
      <c r="J1285" s="35"/>
      <c r="K1285" s="6"/>
      <c r="L1285" s="8"/>
      <c r="M1285" s="8"/>
      <c r="N1285" s="35"/>
      <c r="O1285" s="35"/>
      <c r="P1285" s="35"/>
      <c r="Q1285" s="35"/>
      <c r="R1285" s="8">
        <f t="shared" si="116"/>
        <v>0</v>
      </c>
      <c r="S1285" s="8">
        <f t="shared" si="113"/>
        <v>0</v>
      </c>
      <c r="T1285" s="7"/>
      <c r="U1285" s="7"/>
      <c r="V1285" s="8">
        <f>COUNTIFS(Maturation!$E$3:$E$280, Density!G1285, Maturation!$B$3:$B$280, Density!C1285, Maturation!$C$3:$C$280, Density!D1285, Maturation!$D$3:$D$280, "male")</f>
        <v>0</v>
      </c>
      <c r="W1285" s="8">
        <f>COUNTIFS(Maturation!$E$3:$E$280, Density!G1285, Maturation!$B$3:$B$280, Density!C1285, Maturation!$C$3:$C$280, Density!D1285, Maturation!$D$3:$D$280, "female")</f>
        <v>0</v>
      </c>
      <c r="X1285" s="8">
        <f t="shared" si="109"/>
        <v>0</v>
      </c>
      <c r="Y1285" s="8">
        <f t="shared" si="110"/>
        <v>5</v>
      </c>
      <c r="Z1285" s="35">
        <f>(Y1285/$R$565)*100</f>
        <v>100</v>
      </c>
    </row>
    <row r="1286" spans="3:26" ht="15" customHeight="1" x14ac:dyDescent="0.25">
      <c r="C1286" s="15" t="s">
        <v>24</v>
      </c>
      <c r="D1286" s="5">
        <v>4</v>
      </c>
      <c r="E1286" s="49">
        <v>36</v>
      </c>
      <c r="F1286" s="49">
        <f t="shared" ref="F1286:F1300" si="117">E1286+14</f>
        <v>50</v>
      </c>
      <c r="G1286" s="16">
        <v>45239</v>
      </c>
      <c r="H1286" s="8"/>
      <c r="I1286" s="35"/>
      <c r="J1286" s="35"/>
      <c r="K1286" s="6"/>
      <c r="L1286" s="8"/>
      <c r="M1286" s="8"/>
      <c r="N1286" s="35"/>
      <c r="O1286" s="35"/>
      <c r="P1286" s="35"/>
      <c r="Q1286" s="35"/>
      <c r="R1286" s="8">
        <f t="shared" si="116"/>
        <v>0</v>
      </c>
      <c r="S1286" s="8">
        <f t="shared" si="113"/>
        <v>0</v>
      </c>
      <c r="T1286" s="7"/>
      <c r="U1286" s="7"/>
      <c r="V1286" s="8">
        <f>COUNTIFS(Maturation!$E$3:$E$280, Density!G1286, Maturation!$B$3:$B$280, Density!C1286, Maturation!$C$3:$C$280, Density!D1286, Maturation!$D$3:$D$280, "male")</f>
        <v>0</v>
      </c>
      <c r="W1286" s="8">
        <f>COUNTIFS(Maturation!$E$3:$E$280, Density!G1286, Maturation!$B$3:$B$280, Density!C1286, Maturation!$C$3:$C$280, Density!D1286, Maturation!$D$3:$D$280, "female")</f>
        <v>0</v>
      </c>
      <c r="X1286" s="8">
        <f t="shared" ref="X1286:X1300" si="118">SUM(V1286:W1286)</f>
        <v>0</v>
      </c>
      <c r="Y1286" s="8">
        <f t="shared" ref="Y1286:Y1300" si="119">X1286+Y1250</f>
        <v>4</v>
      </c>
      <c r="Z1286" s="35">
        <f>(Y1286/$R$566)*100</f>
        <v>100</v>
      </c>
    </row>
    <row r="1287" spans="3:26" ht="15" customHeight="1" x14ac:dyDescent="0.25">
      <c r="C1287" s="15" t="s">
        <v>24</v>
      </c>
      <c r="D1287" s="5">
        <v>5</v>
      </c>
      <c r="E1287" s="49">
        <v>36</v>
      </c>
      <c r="F1287" s="49">
        <f t="shared" si="117"/>
        <v>50</v>
      </c>
      <c r="G1287" s="16">
        <v>45239</v>
      </c>
      <c r="H1287" s="8"/>
      <c r="I1287" s="35"/>
      <c r="J1287" s="35"/>
      <c r="K1287" s="6"/>
      <c r="L1287" s="8"/>
      <c r="M1287" s="8"/>
      <c r="N1287" s="35"/>
      <c r="O1287" s="35"/>
      <c r="P1287" s="35"/>
      <c r="Q1287" s="35"/>
      <c r="R1287" s="8">
        <f t="shared" si="116"/>
        <v>0</v>
      </c>
      <c r="S1287" s="8">
        <f t="shared" si="113"/>
        <v>0</v>
      </c>
      <c r="T1287" s="7"/>
      <c r="U1287" s="7"/>
      <c r="V1287" s="8">
        <f>COUNTIFS(Maturation!$E$3:$E$280, Density!G1287, Maturation!$B$3:$B$280, Density!C1287, Maturation!$C$3:$C$280, Density!D1287, Maturation!$D$3:$D$280, "male")</f>
        <v>0</v>
      </c>
      <c r="W1287" s="8">
        <f>COUNTIFS(Maturation!$E$3:$E$280, Density!G1287, Maturation!$B$3:$B$280, Density!C1287, Maturation!$C$3:$C$280, Density!D1287, Maturation!$D$3:$D$280, "female")</f>
        <v>0</v>
      </c>
      <c r="X1287" s="8">
        <f t="shared" si="118"/>
        <v>0</v>
      </c>
      <c r="Y1287" s="8">
        <f t="shared" si="119"/>
        <v>4</v>
      </c>
      <c r="Z1287" s="35">
        <f>(Y1287/$R$567)*100</f>
        <v>100</v>
      </c>
    </row>
    <row r="1288" spans="3:26" ht="15" customHeight="1" x14ac:dyDescent="0.25">
      <c r="C1288" s="15" t="s">
        <v>24</v>
      </c>
      <c r="D1288" s="5">
        <v>6</v>
      </c>
      <c r="E1288" s="49">
        <v>36</v>
      </c>
      <c r="F1288" s="49">
        <f t="shared" si="117"/>
        <v>50</v>
      </c>
      <c r="G1288" s="16">
        <v>45239</v>
      </c>
      <c r="H1288" s="8"/>
      <c r="I1288" s="35"/>
      <c r="J1288" s="35"/>
      <c r="K1288" s="6"/>
      <c r="L1288" s="8"/>
      <c r="M1288" s="8"/>
      <c r="N1288" s="35"/>
      <c r="O1288" s="35"/>
      <c r="P1288" s="35"/>
      <c r="Q1288" s="35"/>
      <c r="R1288" s="8">
        <f t="shared" si="116"/>
        <v>0</v>
      </c>
      <c r="S1288" s="8">
        <f t="shared" si="113"/>
        <v>0</v>
      </c>
      <c r="T1288" s="7"/>
      <c r="U1288" s="7"/>
      <c r="V1288" s="8">
        <f>COUNTIFS(Maturation!$E$3:$E$280, Density!G1288, Maturation!$B$3:$B$280, Density!C1288, Maturation!$C$3:$C$280, Density!D1288, Maturation!$D$3:$D$280, "male")</f>
        <v>0</v>
      </c>
      <c r="W1288" s="8">
        <f>COUNTIFS(Maturation!$E$3:$E$280, Density!G1288, Maturation!$B$3:$B$280, Density!C1288, Maturation!$C$3:$C$280, Density!D1288, Maturation!$D$3:$D$280, "female")</f>
        <v>0</v>
      </c>
      <c r="X1288" s="8">
        <f t="shared" si="118"/>
        <v>0</v>
      </c>
      <c r="Y1288" s="8">
        <f t="shared" si="119"/>
        <v>5</v>
      </c>
      <c r="Z1288" s="35">
        <f>(Y1288/$R$568)*100</f>
        <v>100</v>
      </c>
    </row>
    <row r="1289" spans="3:26" ht="15" customHeight="1" x14ac:dyDescent="0.25">
      <c r="C1289" s="15" t="s">
        <v>24</v>
      </c>
      <c r="D1289" s="5">
        <v>7</v>
      </c>
      <c r="E1289" s="49">
        <v>36</v>
      </c>
      <c r="F1289" s="49">
        <f t="shared" si="117"/>
        <v>50</v>
      </c>
      <c r="G1289" s="16">
        <v>45239</v>
      </c>
      <c r="H1289" s="8"/>
      <c r="I1289" s="35"/>
      <c r="J1289" s="35"/>
      <c r="K1289" s="6"/>
      <c r="L1289" s="8"/>
      <c r="M1289" s="8"/>
      <c r="N1289" s="35"/>
      <c r="O1289" s="35"/>
      <c r="P1289" s="35"/>
      <c r="Q1289" s="35"/>
      <c r="R1289" s="8">
        <f t="shared" si="116"/>
        <v>0</v>
      </c>
      <c r="S1289" s="8">
        <f t="shared" si="113"/>
        <v>0</v>
      </c>
      <c r="T1289" s="7"/>
      <c r="U1289" s="7"/>
      <c r="V1289" s="8">
        <f>COUNTIFS(Maturation!$E$3:$E$280, Density!G1289, Maturation!$B$3:$B$280, Density!C1289, Maturation!$C$3:$C$280, Density!D1289, Maturation!$D$3:$D$280, "male")</f>
        <v>0</v>
      </c>
      <c r="W1289" s="8">
        <f>COUNTIFS(Maturation!$E$3:$E$280, Density!G1289, Maturation!$B$3:$B$280, Density!C1289, Maturation!$C$3:$C$280, Density!D1289, Maturation!$D$3:$D$280, "female")</f>
        <v>0</v>
      </c>
      <c r="X1289" s="8">
        <f t="shared" si="118"/>
        <v>0</v>
      </c>
      <c r="Y1289" s="8">
        <f t="shared" si="119"/>
        <v>7</v>
      </c>
      <c r="Z1289" s="35">
        <f>(Y1289/$R$569)*100</f>
        <v>87.5</v>
      </c>
    </row>
    <row r="1290" spans="3:26" ht="15" customHeight="1" x14ac:dyDescent="0.25">
      <c r="C1290" s="15" t="s">
        <v>24</v>
      </c>
      <c r="D1290" s="5">
        <v>8</v>
      </c>
      <c r="E1290" s="49">
        <v>36</v>
      </c>
      <c r="F1290" s="49">
        <f t="shared" si="117"/>
        <v>50</v>
      </c>
      <c r="G1290" s="16">
        <v>45239</v>
      </c>
      <c r="H1290" s="8"/>
      <c r="I1290" s="35"/>
      <c r="J1290" s="35"/>
      <c r="K1290" s="6"/>
      <c r="L1290" s="8"/>
      <c r="M1290" s="8"/>
      <c r="N1290" s="35"/>
      <c r="O1290" s="35"/>
      <c r="P1290" s="35"/>
      <c r="Q1290" s="35"/>
      <c r="R1290" s="8">
        <v>0</v>
      </c>
      <c r="S1290" s="8">
        <f t="shared" si="113"/>
        <v>0</v>
      </c>
      <c r="T1290" s="7"/>
      <c r="U1290" s="7"/>
      <c r="V1290" s="8">
        <f>COUNTIFS(Maturation!$E$3:$E$280, Density!G1290, Maturation!$B$3:$B$280, Density!C1290, Maturation!$C$3:$C$280, Density!D1290, Maturation!$D$3:$D$280, "male")</f>
        <v>0</v>
      </c>
      <c r="W1290" s="8">
        <f>COUNTIFS(Maturation!$E$3:$E$280, Density!G1290, Maturation!$B$3:$B$280, Density!C1290, Maturation!$C$3:$C$280, Density!D1290, Maturation!$D$3:$D$280, "female")</f>
        <v>0</v>
      </c>
      <c r="X1290" s="8">
        <f t="shared" si="118"/>
        <v>0</v>
      </c>
      <c r="Y1290" s="8">
        <f t="shared" si="119"/>
        <v>6</v>
      </c>
      <c r="Z1290" s="35">
        <f>(Y1290/$R$570)*100</f>
        <v>100</v>
      </c>
    </row>
    <row r="1291" spans="3:26" ht="15" customHeight="1" x14ac:dyDescent="0.25">
      <c r="C1291" s="15" t="s">
        <v>24</v>
      </c>
      <c r="D1291" s="5">
        <v>9</v>
      </c>
      <c r="E1291" s="49">
        <v>36</v>
      </c>
      <c r="F1291" s="49">
        <f t="shared" si="117"/>
        <v>50</v>
      </c>
      <c r="G1291" s="16">
        <v>45239</v>
      </c>
      <c r="H1291" s="8"/>
      <c r="I1291" s="35"/>
      <c r="J1291" s="35"/>
      <c r="K1291" s="6"/>
      <c r="L1291" s="8"/>
      <c r="M1291" s="8"/>
      <c r="N1291" s="35"/>
      <c r="O1291" s="35"/>
      <c r="P1291" s="35"/>
      <c r="Q1291" s="35"/>
      <c r="R1291" s="8">
        <f t="shared" ref="R1291:R1294" si="120">N1255-N1291</f>
        <v>0</v>
      </c>
      <c r="S1291" s="8">
        <f t="shared" si="113"/>
        <v>0</v>
      </c>
      <c r="T1291" s="7"/>
      <c r="U1291" s="7"/>
      <c r="V1291" s="8">
        <f>COUNTIFS(Maturation!$E$3:$E$280, Density!G1291, Maturation!$B$3:$B$280, Density!C1291, Maturation!$C$3:$C$280, Density!D1291, Maturation!$D$3:$D$280, "male")</f>
        <v>0</v>
      </c>
      <c r="W1291" s="8">
        <f>COUNTIFS(Maturation!$E$3:$E$280, Density!G1291, Maturation!$B$3:$B$280, Density!C1291, Maturation!$C$3:$C$280, Density!D1291, Maturation!$D$3:$D$280, "female")</f>
        <v>0</v>
      </c>
      <c r="X1291" s="8">
        <f t="shared" si="118"/>
        <v>0</v>
      </c>
      <c r="Y1291" s="8">
        <f t="shared" si="119"/>
        <v>6</v>
      </c>
      <c r="Z1291" s="35">
        <f>(Y1291/$R$571)*100</f>
        <v>100</v>
      </c>
    </row>
    <row r="1292" spans="3:26" ht="15" customHeight="1" x14ac:dyDescent="0.25">
      <c r="C1292" s="15" t="s">
        <v>24</v>
      </c>
      <c r="D1292" s="5">
        <v>10</v>
      </c>
      <c r="E1292" s="49">
        <v>36</v>
      </c>
      <c r="F1292" s="49">
        <f t="shared" si="117"/>
        <v>50</v>
      </c>
      <c r="G1292" s="16">
        <v>45239</v>
      </c>
      <c r="H1292" s="8"/>
      <c r="I1292" s="35"/>
      <c r="J1292" s="35"/>
      <c r="K1292" s="6"/>
      <c r="L1292" s="8"/>
      <c r="M1292" s="8"/>
      <c r="N1292" s="35"/>
      <c r="O1292" s="35"/>
      <c r="P1292" s="35"/>
      <c r="Q1292" s="35"/>
      <c r="R1292" s="8">
        <f t="shared" si="120"/>
        <v>0</v>
      </c>
      <c r="S1292" s="8">
        <f t="shared" si="113"/>
        <v>0</v>
      </c>
      <c r="T1292" s="7"/>
      <c r="U1292" s="7"/>
      <c r="V1292" s="8">
        <f>COUNTIFS(Maturation!$E$3:$E$280, Density!G1292, Maturation!$B$3:$B$280, Density!C1292, Maturation!$C$3:$C$280, Density!D1292, Maturation!$D$3:$D$280, "male")</f>
        <v>0</v>
      </c>
      <c r="W1292" s="8">
        <f>COUNTIFS(Maturation!$E$3:$E$280, Density!G1292, Maturation!$B$3:$B$280, Density!C1292, Maturation!$C$3:$C$280, Density!D1292, Maturation!$D$3:$D$280, "female")</f>
        <v>0</v>
      </c>
      <c r="X1292" s="8">
        <f t="shared" si="118"/>
        <v>0</v>
      </c>
      <c r="Y1292" s="8">
        <f t="shared" si="119"/>
        <v>6</v>
      </c>
      <c r="Z1292" s="35">
        <f>(Y1292/$R$572)*100</f>
        <v>85.714285714285708</v>
      </c>
    </row>
    <row r="1293" spans="3:26" ht="15" customHeight="1" x14ac:dyDescent="0.25">
      <c r="C1293" s="15" t="s">
        <v>25</v>
      </c>
      <c r="D1293" s="5">
        <v>1</v>
      </c>
      <c r="E1293" s="49">
        <v>36</v>
      </c>
      <c r="F1293" s="49">
        <f t="shared" si="117"/>
        <v>50</v>
      </c>
      <c r="G1293" s="16">
        <v>45239</v>
      </c>
      <c r="H1293" s="8"/>
      <c r="I1293" s="35"/>
      <c r="J1293" s="35"/>
      <c r="K1293" s="6"/>
      <c r="L1293" s="6"/>
      <c r="M1293" s="8"/>
      <c r="N1293" s="35"/>
      <c r="O1293" s="35"/>
      <c r="P1293" s="35"/>
      <c r="Q1293" s="35"/>
      <c r="R1293" s="8">
        <f t="shared" si="120"/>
        <v>0</v>
      </c>
      <c r="S1293" s="8">
        <f t="shared" si="113"/>
        <v>0</v>
      </c>
      <c r="T1293" s="7"/>
      <c r="U1293" s="7"/>
      <c r="V1293" s="8">
        <f>COUNTIFS(Maturation!$E$3:$E$280, Density!G1293, Maturation!$B$3:$B$280, Density!C1293, Maturation!$C$3:$C$280, Density!D1293, Maturation!$D$3:$D$280, "male")</f>
        <v>0</v>
      </c>
      <c r="W1293" s="8">
        <f>COUNTIFS(Maturation!$E$3:$E$280, Density!G1293, Maturation!$B$3:$B$280, Density!C1293, Maturation!$C$3:$C$280, Density!D1293, Maturation!$D$3:$D$280, "female")</f>
        <v>0</v>
      </c>
      <c r="X1293" s="8">
        <f t="shared" si="118"/>
        <v>0</v>
      </c>
      <c r="Y1293" s="8">
        <f t="shared" si="119"/>
        <v>8</v>
      </c>
      <c r="Z1293" s="35">
        <f>(Y1293/$R$573)*100</f>
        <v>100</v>
      </c>
    </row>
    <row r="1294" spans="3:26" ht="15" customHeight="1" x14ac:dyDescent="0.25">
      <c r="C1294" s="15" t="s">
        <v>25</v>
      </c>
      <c r="D1294" s="5">
        <v>2</v>
      </c>
      <c r="E1294" s="49">
        <v>36</v>
      </c>
      <c r="F1294" s="49">
        <f t="shared" si="117"/>
        <v>50</v>
      </c>
      <c r="G1294" s="16">
        <v>45239</v>
      </c>
      <c r="H1294" s="8"/>
      <c r="I1294" s="35"/>
      <c r="J1294" s="35"/>
      <c r="K1294" s="6"/>
      <c r="L1294" s="8"/>
      <c r="M1294" s="8"/>
      <c r="N1294" s="35"/>
      <c r="O1294" s="35"/>
      <c r="P1294" s="35"/>
      <c r="Q1294" s="35"/>
      <c r="R1294" s="8">
        <f t="shared" si="120"/>
        <v>0</v>
      </c>
      <c r="S1294" s="8">
        <f t="shared" si="113"/>
        <v>0</v>
      </c>
      <c r="T1294" s="7"/>
      <c r="U1294" s="7"/>
      <c r="V1294" s="8">
        <f>COUNTIFS(Maturation!$E$3:$E$280, Density!G1294, Maturation!$B$3:$B$280, Density!C1294, Maturation!$C$3:$C$280, Density!D1294, Maturation!$D$3:$D$280, "male")</f>
        <v>0</v>
      </c>
      <c r="W1294" s="8">
        <f>COUNTIFS(Maturation!$E$3:$E$280, Density!G1294, Maturation!$B$3:$B$280, Density!C1294, Maturation!$C$3:$C$280, Density!D1294, Maturation!$D$3:$D$280, "female")</f>
        <v>0</v>
      </c>
      <c r="X1294" s="8">
        <f t="shared" si="118"/>
        <v>0</v>
      </c>
      <c r="Y1294" s="8">
        <f t="shared" si="119"/>
        <v>8</v>
      </c>
      <c r="Z1294" s="35">
        <f>(Y1294/$R$574)*100</f>
        <v>80</v>
      </c>
    </row>
    <row r="1295" spans="3:26" ht="15" customHeight="1" x14ac:dyDescent="0.25">
      <c r="C1295" s="15" t="s">
        <v>25</v>
      </c>
      <c r="D1295" s="5">
        <v>3</v>
      </c>
      <c r="E1295" s="49">
        <v>36</v>
      </c>
      <c r="F1295" s="49">
        <f t="shared" si="117"/>
        <v>50</v>
      </c>
      <c r="G1295" s="16">
        <v>45239</v>
      </c>
      <c r="H1295" s="8"/>
      <c r="I1295" s="35"/>
      <c r="J1295" s="35"/>
      <c r="K1295" s="6"/>
      <c r="L1295" s="8"/>
      <c r="M1295" s="8"/>
      <c r="N1295" s="35"/>
      <c r="O1295" s="35"/>
      <c r="P1295" s="35"/>
      <c r="Q1295" s="35"/>
      <c r="R1295" s="8">
        <v>0</v>
      </c>
      <c r="S1295" s="8">
        <f t="shared" si="113"/>
        <v>0</v>
      </c>
      <c r="T1295" s="7"/>
      <c r="U1295" s="7"/>
      <c r="V1295" s="8">
        <f>COUNTIFS(Maturation!$E$3:$E$280, Density!G1295, Maturation!$B$3:$B$280, Density!C1295, Maturation!$C$3:$C$280, Density!D1295, Maturation!$D$3:$D$280, "male")</f>
        <v>0</v>
      </c>
      <c r="W1295" s="8">
        <f>COUNTIFS(Maturation!$E$3:$E$280, Density!G1295, Maturation!$B$3:$B$280, Density!C1295, Maturation!$C$3:$C$280, Density!D1295, Maturation!$D$3:$D$280, "female")</f>
        <v>0</v>
      </c>
      <c r="X1295" s="8">
        <f t="shared" si="118"/>
        <v>0</v>
      </c>
      <c r="Y1295" s="8">
        <f t="shared" si="119"/>
        <v>8</v>
      </c>
      <c r="Z1295" s="35">
        <f>(Y1295/$R$575)*100</f>
        <v>88.888888888888886</v>
      </c>
    </row>
    <row r="1296" spans="3:26" ht="15" customHeight="1" x14ac:dyDescent="0.25">
      <c r="C1296" s="15" t="s">
        <v>25</v>
      </c>
      <c r="D1296" s="5">
        <v>4</v>
      </c>
      <c r="E1296" s="49">
        <v>36</v>
      </c>
      <c r="F1296" s="49">
        <f t="shared" si="117"/>
        <v>50</v>
      </c>
      <c r="G1296" s="16">
        <v>45239</v>
      </c>
      <c r="H1296" s="8"/>
      <c r="I1296" s="35"/>
      <c r="J1296" s="35"/>
      <c r="K1296" s="6"/>
      <c r="L1296" s="8"/>
      <c r="M1296" s="8"/>
      <c r="N1296" s="35"/>
      <c r="O1296" s="35"/>
      <c r="P1296" s="35"/>
      <c r="Q1296" s="35"/>
      <c r="R1296" s="8">
        <f t="shared" ref="R1296:R1298" si="121">N1260-N1296</f>
        <v>0</v>
      </c>
      <c r="S1296" s="8">
        <f t="shared" si="113"/>
        <v>0</v>
      </c>
      <c r="T1296" s="7"/>
      <c r="U1296" s="7"/>
      <c r="V1296" s="8">
        <f>COUNTIFS(Maturation!$E$3:$E$280, Density!G1296, Maturation!$B$3:$B$280, Density!C1296, Maturation!$C$3:$C$280, Density!D1296, Maturation!$D$3:$D$280, "male")</f>
        <v>0</v>
      </c>
      <c r="W1296" s="8">
        <f>COUNTIFS(Maturation!$E$3:$E$280, Density!G1296, Maturation!$B$3:$B$280, Density!C1296, Maturation!$C$3:$C$280, Density!D1296, Maturation!$D$3:$D$280, "female")</f>
        <v>0</v>
      </c>
      <c r="X1296" s="8">
        <f t="shared" si="118"/>
        <v>0</v>
      </c>
      <c r="Y1296" s="8">
        <f t="shared" si="119"/>
        <v>7</v>
      </c>
      <c r="Z1296" s="35">
        <f>(Y1296/$R$576)*100</f>
        <v>77.777777777777786</v>
      </c>
    </row>
    <row r="1297" spans="3:26" ht="15" customHeight="1" x14ac:dyDescent="0.25">
      <c r="C1297" s="15" t="s">
        <v>25</v>
      </c>
      <c r="D1297" s="5">
        <v>5</v>
      </c>
      <c r="E1297" s="49">
        <v>36</v>
      </c>
      <c r="F1297" s="49">
        <f t="shared" si="117"/>
        <v>50</v>
      </c>
      <c r="G1297" s="16">
        <v>45239</v>
      </c>
      <c r="H1297" s="8"/>
      <c r="I1297" s="35"/>
      <c r="J1297" s="35"/>
      <c r="K1297" s="6"/>
      <c r="L1297" s="8"/>
      <c r="M1297" s="8"/>
      <c r="N1297" s="35"/>
      <c r="O1297" s="35"/>
      <c r="P1297" s="35"/>
      <c r="Q1297" s="35"/>
      <c r="R1297" s="8">
        <f t="shared" si="121"/>
        <v>0</v>
      </c>
      <c r="S1297" s="8">
        <f t="shared" si="113"/>
        <v>0</v>
      </c>
      <c r="T1297" s="7"/>
      <c r="U1297" s="7"/>
      <c r="V1297" s="8">
        <f>COUNTIFS(Maturation!$E$3:$E$280, Density!G1297, Maturation!$B$3:$B$280, Density!C1297, Maturation!$C$3:$C$280, Density!D1297, Maturation!$D$3:$D$280, "male")</f>
        <v>0</v>
      </c>
      <c r="W1297" s="8">
        <f>COUNTIFS(Maturation!$E$3:$E$280, Density!G1297, Maturation!$B$3:$B$280, Density!C1297, Maturation!$C$3:$C$280, Density!D1297, Maturation!$D$3:$D$280, "female")</f>
        <v>0</v>
      </c>
      <c r="X1297" s="8">
        <f t="shared" si="118"/>
        <v>0</v>
      </c>
      <c r="Y1297" s="8">
        <f t="shared" si="119"/>
        <v>7</v>
      </c>
      <c r="Z1297" s="35">
        <f>(Y1297/$R$577)*100</f>
        <v>77.777777777777786</v>
      </c>
    </row>
    <row r="1298" spans="3:26" ht="15" customHeight="1" x14ac:dyDescent="0.25">
      <c r="C1298" s="15" t="s">
        <v>26</v>
      </c>
      <c r="D1298" s="5">
        <v>1</v>
      </c>
      <c r="E1298" s="49">
        <v>36</v>
      </c>
      <c r="F1298" s="49">
        <f t="shared" si="117"/>
        <v>50</v>
      </c>
      <c r="G1298" s="16">
        <v>45239</v>
      </c>
      <c r="H1298" s="8"/>
      <c r="I1298" s="35"/>
      <c r="J1298" s="35"/>
      <c r="K1298" s="6"/>
      <c r="L1298" s="8"/>
      <c r="M1298" s="8"/>
      <c r="N1298" s="35"/>
      <c r="O1298" s="35"/>
      <c r="P1298" s="35"/>
      <c r="Q1298" s="35"/>
      <c r="R1298" s="8">
        <f t="shared" si="121"/>
        <v>0</v>
      </c>
      <c r="S1298" s="8">
        <f t="shared" si="113"/>
        <v>0</v>
      </c>
      <c r="T1298" s="7"/>
      <c r="U1298" s="7"/>
      <c r="V1298" s="8">
        <f>COUNTIFS(Maturation!$E$3:$E$280, Density!G1298, Maturation!$B$3:$B$280, Density!C1298, Maturation!$C$3:$C$280, Density!D1298, Maturation!$D$3:$D$280, "male")</f>
        <v>0</v>
      </c>
      <c r="W1298" s="8">
        <f>COUNTIFS(Maturation!$E$3:$E$280, Density!G1298, Maturation!$B$3:$B$280, Density!C1298, Maturation!$C$3:$C$280, Density!D1298, Maturation!$D$3:$D$280, "female")</f>
        <v>0</v>
      </c>
      <c r="X1298" s="8">
        <f t="shared" si="118"/>
        <v>0</v>
      </c>
      <c r="Y1298" s="8">
        <f t="shared" si="119"/>
        <v>15</v>
      </c>
      <c r="Z1298" s="35">
        <f>(Y1298/$R$578)*100</f>
        <v>88.235294117647058</v>
      </c>
    </row>
    <row r="1299" spans="3:26" ht="15" customHeight="1" x14ac:dyDescent="0.25">
      <c r="C1299" s="15" t="s">
        <v>26</v>
      </c>
      <c r="D1299" s="5">
        <v>2</v>
      </c>
      <c r="E1299" s="49">
        <v>36</v>
      </c>
      <c r="F1299" s="49">
        <f t="shared" si="117"/>
        <v>50</v>
      </c>
      <c r="G1299" s="16">
        <v>45239</v>
      </c>
      <c r="H1299" s="8"/>
      <c r="I1299" s="35"/>
      <c r="J1299" s="35"/>
      <c r="K1299" s="6"/>
      <c r="L1299" s="8"/>
      <c r="M1299" s="8"/>
      <c r="N1299" s="35"/>
      <c r="O1299" s="35"/>
      <c r="P1299" s="35"/>
      <c r="Q1299" s="35"/>
      <c r="R1299" s="8">
        <v>0</v>
      </c>
      <c r="S1299" s="8">
        <f t="shared" si="113"/>
        <v>0</v>
      </c>
      <c r="T1299" s="7"/>
      <c r="U1299" s="7"/>
      <c r="V1299" s="8">
        <f>COUNTIFS(Maturation!$E$3:$E$280, Density!G1299, Maturation!$B$3:$B$280, Density!C1299, Maturation!$C$3:$C$280, Density!D1299, Maturation!$D$3:$D$280, "male")</f>
        <v>0</v>
      </c>
      <c r="W1299" s="8">
        <f>COUNTIFS(Maturation!$E$3:$E$280, Density!G1299, Maturation!$B$3:$B$280, Density!C1299, Maturation!$C$3:$C$280, Density!D1299, Maturation!$D$3:$D$280, "female")</f>
        <v>0</v>
      </c>
      <c r="X1299" s="8">
        <f t="shared" si="118"/>
        <v>0</v>
      </c>
      <c r="Y1299" s="8">
        <f t="shared" si="119"/>
        <v>11</v>
      </c>
      <c r="Z1299" s="35">
        <f>(Y1299/$R$579)*100</f>
        <v>68.75</v>
      </c>
    </row>
    <row r="1300" spans="3:26" ht="15" customHeight="1" x14ac:dyDescent="0.25">
      <c r="C1300" s="17" t="s">
        <v>26</v>
      </c>
      <c r="D1300" s="9">
        <v>3</v>
      </c>
      <c r="E1300" s="50">
        <v>36</v>
      </c>
      <c r="F1300" s="50">
        <f t="shared" si="117"/>
        <v>50</v>
      </c>
      <c r="G1300" s="18">
        <v>45239</v>
      </c>
      <c r="H1300" s="10"/>
      <c r="I1300" s="36"/>
      <c r="J1300" s="36"/>
      <c r="K1300" s="11"/>
      <c r="L1300" s="10"/>
      <c r="M1300" s="10"/>
      <c r="N1300" s="36"/>
      <c r="O1300" s="36"/>
      <c r="P1300" s="36"/>
      <c r="Q1300" s="36"/>
      <c r="R1300" s="10">
        <v>0</v>
      </c>
      <c r="S1300" s="10">
        <f t="shared" si="113"/>
        <v>0</v>
      </c>
      <c r="T1300" s="12"/>
      <c r="U1300" s="12"/>
      <c r="V1300" s="10">
        <f>COUNTIFS(Maturation!$E$3:$E$280, Density!G1300, Maturation!$B$3:$B$280, Density!C1300, Maturation!$C$3:$C$280, Density!D1300, Maturation!$D$3:$D$280, "male")</f>
        <v>0</v>
      </c>
      <c r="W1300" s="10">
        <f>COUNTIFS(Maturation!$E$3:$E$280, Density!G1300, Maturation!$B$3:$B$280, Density!C1300, Maturation!$C$3:$C$280, Density!D1300, Maturation!$D$3:$D$280, "female")</f>
        <v>0</v>
      </c>
      <c r="X1300" s="10">
        <f t="shared" si="118"/>
        <v>0</v>
      </c>
      <c r="Y1300" s="10">
        <f t="shared" si="119"/>
        <v>12</v>
      </c>
      <c r="Z1300" s="36">
        <f>(Y1300/$R$580)*100</f>
        <v>85.714285714285708</v>
      </c>
    </row>
  </sheetData>
  <mergeCells count="4">
    <mergeCell ref="B311:B328"/>
    <mergeCell ref="B383:B397"/>
    <mergeCell ref="B635:B652"/>
    <mergeCell ref="B923:B940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6" sqref="B6"/>
    </sheetView>
  </sheetViews>
  <sheetFormatPr defaultRowHeight="15" x14ac:dyDescent="0.25"/>
  <cols>
    <col min="1" max="1" width="18.5703125" customWidth="1"/>
    <col min="2" max="2" width="31.42578125" customWidth="1"/>
    <col min="3" max="3" width="2" bestFit="1" customWidth="1"/>
    <col min="4" max="7" width="2" customWidth="1"/>
    <col min="8" max="8" width="3" bestFit="1" customWidth="1"/>
    <col min="9" max="10" width="2" customWidth="1"/>
    <col min="11" max="11" width="3" customWidth="1"/>
    <col min="12" max="12" width="3" bestFit="1" customWidth="1"/>
    <col min="13" max="34" width="3" customWidth="1"/>
    <col min="35" max="35" width="11.28515625" bestFit="1" customWidth="1"/>
  </cols>
  <sheetData>
    <row r="3" spans="1:2" x14ac:dyDescent="0.25">
      <c r="A3" s="41" t="s">
        <v>35</v>
      </c>
      <c r="B3" t="s">
        <v>175</v>
      </c>
    </row>
    <row r="4" spans="1:2" x14ac:dyDescent="0.25">
      <c r="A4" s="42" t="s">
        <v>18</v>
      </c>
      <c r="B4" s="43">
        <v>2504.5622571872573</v>
      </c>
    </row>
    <row r="5" spans="1:2" x14ac:dyDescent="0.25">
      <c r="A5" s="42" t="s">
        <v>20</v>
      </c>
      <c r="B5" s="43">
        <v>1549.8061003109376</v>
      </c>
    </row>
    <row r="6" spans="1:2" x14ac:dyDescent="0.25">
      <c r="A6" s="42" t="s">
        <v>17</v>
      </c>
      <c r="B6" s="43">
        <v>5757.9119047619051</v>
      </c>
    </row>
    <row r="7" spans="1:2" x14ac:dyDescent="0.25">
      <c r="A7" s="42" t="s">
        <v>25</v>
      </c>
      <c r="B7" s="43">
        <v>3318.8583333333331</v>
      </c>
    </row>
    <row r="8" spans="1:2" x14ac:dyDescent="0.25">
      <c r="A8" s="42" t="s">
        <v>26</v>
      </c>
      <c r="B8" s="43">
        <v>1920.3235560492139</v>
      </c>
    </row>
    <row r="9" spans="1:2" x14ac:dyDescent="0.25">
      <c r="A9" s="42" t="s">
        <v>24</v>
      </c>
      <c r="B9" s="43">
        <v>6887.1726190476184</v>
      </c>
    </row>
    <row r="10" spans="1:2" x14ac:dyDescent="0.25">
      <c r="A10" s="42" t="s">
        <v>34</v>
      </c>
      <c r="B10" s="43">
        <v>21938.634770690267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29"/>
  <sheetViews>
    <sheetView workbookViewId="0">
      <pane ySplit="1" topLeftCell="A2" activePane="bottomLeft" state="frozen"/>
      <selection pane="bottomLeft" activeCell="I841" sqref="I841"/>
    </sheetView>
  </sheetViews>
  <sheetFormatPr defaultRowHeight="15" x14ac:dyDescent="0.25"/>
  <cols>
    <col min="2" max="2" width="19.140625" customWidth="1"/>
    <col min="3" max="6" width="12.140625" customWidth="1"/>
    <col min="7" max="7" width="10.5703125" customWidth="1"/>
    <col min="8" max="9" width="12.140625" customWidth="1"/>
    <col min="10" max="10" width="12.140625" style="67" customWidth="1"/>
  </cols>
  <sheetData>
    <row r="1" spans="2:10" ht="43.5" customHeight="1" x14ac:dyDescent="0.25">
      <c r="B1" s="63" t="s">
        <v>0</v>
      </c>
      <c r="C1" s="64" t="s">
        <v>1</v>
      </c>
      <c r="D1" s="64" t="s">
        <v>3</v>
      </c>
      <c r="E1" s="64" t="s">
        <v>10</v>
      </c>
      <c r="F1" s="64" t="s">
        <v>13</v>
      </c>
      <c r="G1" s="64" t="s">
        <v>14</v>
      </c>
      <c r="H1" s="64" t="s">
        <v>15</v>
      </c>
      <c r="I1" s="64" t="s">
        <v>16</v>
      </c>
      <c r="J1" s="70" t="s">
        <v>165</v>
      </c>
    </row>
    <row r="2" spans="2:10" hidden="1" x14ac:dyDescent="0.25">
      <c r="B2" t="s">
        <v>17</v>
      </c>
      <c r="C2">
        <v>1</v>
      </c>
      <c r="D2">
        <v>28</v>
      </c>
      <c r="E2">
        <v>6</v>
      </c>
    </row>
    <row r="3" spans="2:10" hidden="1" x14ac:dyDescent="0.25">
      <c r="B3" t="s">
        <v>17</v>
      </c>
      <c r="C3">
        <v>2</v>
      </c>
      <c r="D3">
        <v>28</v>
      </c>
      <c r="E3">
        <v>5</v>
      </c>
    </row>
    <row r="4" spans="2:10" hidden="1" x14ac:dyDescent="0.25">
      <c r="B4" t="s">
        <v>17</v>
      </c>
      <c r="C4">
        <v>3</v>
      </c>
      <c r="D4">
        <v>28</v>
      </c>
      <c r="E4">
        <v>5</v>
      </c>
    </row>
    <row r="5" spans="2:10" hidden="1" x14ac:dyDescent="0.25">
      <c r="B5" t="s">
        <v>17</v>
      </c>
      <c r="C5">
        <v>4</v>
      </c>
      <c r="D5">
        <v>28</v>
      </c>
      <c r="E5">
        <v>4</v>
      </c>
    </row>
    <row r="6" spans="2:10" hidden="1" x14ac:dyDescent="0.25">
      <c r="B6" t="s">
        <v>17</v>
      </c>
      <c r="C6">
        <v>5</v>
      </c>
      <c r="D6">
        <v>28</v>
      </c>
      <c r="E6">
        <v>6</v>
      </c>
    </row>
    <row r="7" spans="2:10" hidden="1" x14ac:dyDescent="0.25">
      <c r="B7" t="s">
        <v>17</v>
      </c>
      <c r="C7">
        <v>6</v>
      </c>
      <c r="D7">
        <v>28</v>
      </c>
      <c r="E7">
        <v>7</v>
      </c>
    </row>
    <row r="8" spans="2:10" hidden="1" x14ac:dyDescent="0.25">
      <c r="B8" t="s">
        <v>17</v>
      </c>
      <c r="C8">
        <v>7</v>
      </c>
      <c r="D8">
        <v>28</v>
      </c>
      <c r="E8">
        <v>6</v>
      </c>
    </row>
    <row r="9" spans="2:10" hidden="1" x14ac:dyDescent="0.25">
      <c r="B9" t="s">
        <v>17</v>
      </c>
      <c r="C9">
        <v>8</v>
      </c>
      <c r="D9">
        <v>28</v>
      </c>
      <c r="E9">
        <v>5</v>
      </c>
    </row>
    <row r="10" spans="2:10" hidden="1" x14ac:dyDescent="0.25">
      <c r="B10" t="s">
        <v>17</v>
      </c>
      <c r="C10">
        <v>9</v>
      </c>
      <c r="D10">
        <v>28</v>
      </c>
      <c r="E10">
        <v>7</v>
      </c>
    </row>
    <row r="11" spans="2:10" hidden="1" x14ac:dyDescent="0.25">
      <c r="B11" t="s">
        <v>17</v>
      </c>
      <c r="C11">
        <v>10</v>
      </c>
      <c r="D11">
        <v>28</v>
      </c>
      <c r="E11">
        <v>6</v>
      </c>
    </row>
    <row r="12" spans="2:10" hidden="1" x14ac:dyDescent="0.25">
      <c r="B12" t="s">
        <v>18</v>
      </c>
      <c r="C12">
        <v>1</v>
      </c>
      <c r="D12">
        <v>28</v>
      </c>
      <c r="E12">
        <v>9</v>
      </c>
    </row>
    <row r="13" spans="2:10" hidden="1" x14ac:dyDescent="0.25">
      <c r="B13" t="s">
        <v>18</v>
      </c>
      <c r="C13">
        <v>2</v>
      </c>
      <c r="D13">
        <v>28</v>
      </c>
      <c r="E13">
        <v>8</v>
      </c>
    </row>
    <row r="14" spans="2:10" hidden="1" x14ac:dyDescent="0.25">
      <c r="B14" t="s">
        <v>18</v>
      </c>
      <c r="C14">
        <v>3</v>
      </c>
      <c r="D14">
        <v>28</v>
      </c>
      <c r="E14">
        <v>12</v>
      </c>
    </row>
    <row r="15" spans="2:10" hidden="1" x14ac:dyDescent="0.25">
      <c r="B15" t="s">
        <v>18</v>
      </c>
      <c r="C15">
        <v>4</v>
      </c>
      <c r="D15">
        <v>28</v>
      </c>
      <c r="E15">
        <v>11</v>
      </c>
    </row>
    <row r="16" spans="2:10" hidden="1" x14ac:dyDescent="0.25">
      <c r="B16" t="s">
        <v>18</v>
      </c>
      <c r="C16">
        <v>5</v>
      </c>
      <c r="D16">
        <v>28</v>
      </c>
      <c r="E16">
        <v>11</v>
      </c>
    </row>
    <row r="17" spans="2:5" hidden="1" x14ac:dyDescent="0.25">
      <c r="B17" t="s">
        <v>20</v>
      </c>
      <c r="C17">
        <v>1</v>
      </c>
      <c r="D17">
        <v>28</v>
      </c>
      <c r="E17">
        <v>12</v>
      </c>
    </row>
    <row r="18" spans="2:5" hidden="1" x14ac:dyDescent="0.25">
      <c r="B18" t="s">
        <v>20</v>
      </c>
      <c r="C18">
        <v>2</v>
      </c>
      <c r="D18">
        <v>28</v>
      </c>
      <c r="E18">
        <v>19</v>
      </c>
    </row>
    <row r="19" spans="2:5" hidden="1" x14ac:dyDescent="0.25">
      <c r="B19" t="s">
        <v>20</v>
      </c>
      <c r="C19">
        <v>3</v>
      </c>
      <c r="D19">
        <v>28</v>
      </c>
      <c r="E19">
        <v>16</v>
      </c>
    </row>
    <row r="20" spans="2:5" hidden="1" x14ac:dyDescent="0.25">
      <c r="B20" t="s">
        <v>24</v>
      </c>
      <c r="C20">
        <v>1</v>
      </c>
      <c r="D20">
        <v>28</v>
      </c>
      <c r="E20">
        <v>6</v>
      </c>
    </row>
    <row r="21" spans="2:5" hidden="1" x14ac:dyDescent="0.25">
      <c r="B21" t="s">
        <v>24</v>
      </c>
      <c r="C21">
        <v>2</v>
      </c>
      <c r="D21">
        <v>28</v>
      </c>
      <c r="E21">
        <v>8</v>
      </c>
    </row>
    <row r="22" spans="2:5" hidden="1" x14ac:dyDescent="0.25">
      <c r="B22" t="s">
        <v>24</v>
      </c>
      <c r="C22">
        <v>3</v>
      </c>
      <c r="D22">
        <v>28</v>
      </c>
      <c r="E22">
        <v>5</v>
      </c>
    </row>
    <row r="23" spans="2:5" hidden="1" x14ac:dyDescent="0.25">
      <c r="B23" t="s">
        <v>24</v>
      </c>
      <c r="C23">
        <v>4</v>
      </c>
      <c r="D23">
        <v>28</v>
      </c>
      <c r="E23">
        <v>4</v>
      </c>
    </row>
    <row r="24" spans="2:5" hidden="1" x14ac:dyDescent="0.25">
      <c r="B24" t="s">
        <v>24</v>
      </c>
      <c r="C24">
        <v>5</v>
      </c>
      <c r="D24">
        <v>28</v>
      </c>
      <c r="E24">
        <v>4</v>
      </c>
    </row>
    <row r="25" spans="2:5" hidden="1" x14ac:dyDescent="0.25">
      <c r="B25" t="s">
        <v>24</v>
      </c>
      <c r="C25">
        <v>6</v>
      </c>
      <c r="D25">
        <v>28</v>
      </c>
      <c r="E25">
        <v>5</v>
      </c>
    </row>
    <row r="26" spans="2:5" hidden="1" x14ac:dyDescent="0.25">
      <c r="B26" t="s">
        <v>24</v>
      </c>
      <c r="C26">
        <v>7</v>
      </c>
      <c r="D26">
        <v>28</v>
      </c>
      <c r="E26">
        <v>8</v>
      </c>
    </row>
    <row r="27" spans="2:5" hidden="1" x14ac:dyDescent="0.25">
      <c r="B27" t="s">
        <v>24</v>
      </c>
      <c r="C27">
        <v>8</v>
      </c>
      <c r="D27">
        <v>28</v>
      </c>
      <c r="E27">
        <v>6</v>
      </c>
    </row>
    <row r="28" spans="2:5" hidden="1" x14ac:dyDescent="0.25">
      <c r="B28" t="s">
        <v>24</v>
      </c>
      <c r="C28">
        <v>9</v>
      </c>
      <c r="D28">
        <v>28</v>
      </c>
      <c r="E28">
        <v>7</v>
      </c>
    </row>
    <row r="29" spans="2:5" hidden="1" x14ac:dyDescent="0.25">
      <c r="B29" t="s">
        <v>24</v>
      </c>
      <c r="C29">
        <v>10</v>
      </c>
      <c r="D29">
        <v>28</v>
      </c>
      <c r="E29">
        <v>7</v>
      </c>
    </row>
    <row r="30" spans="2:5" hidden="1" x14ac:dyDescent="0.25">
      <c r="B30" t="s">
        <v>25</v>
      </c>
      <c r="C30">
        <v>1</v>
      </c>
      <c r="D30">
        <v>28</v>
      </c>
      <c r="E30">
        <v>8</v>
      </c>
    </row>
    <row r="31" spans="2:5" hidden="1" x14ac:dyDescent="0.25">
      <c r="B31" t="s">
        <v>25</v>
      </c>
      <c r="C31">
        <v>2</v>
      </c>
      <c r="D31">
        <v>28</v>
      </c>
      <c r="E31">
        <v>10</v>
      </c>
    </row>
    <row r="32" spans="2:5" hidden="1" x14ac:dyDescent="0.25">
      <c r="B32" t="s">
        <v>25</v>
      </c>
      <c r="C32">
        <v>3</v>
      </c>
      <c r="D32">
        <v>28</v>
      </c>
      <c r="E32">
        <v>9</v>
      </c>
    </row>
    <row r="33" spans="2:9" hidden="1" x14ac:dyDescent="0.25">
      <c r="B33" t="s">
        <v>25</v>
      </c>
      <c r="C33">
        <v>4</v>
      </c>
      <c r="D33">
        <v>28</v>
      </c>
      <c r="E33">
        <v>9</v>
      </c>
    </row>
    <row r="34" spans="2:9" hidden="1" x14ac:dyDescent="0.25">
      <c r="B34" t="s">
        <v>25</v>
      </c>
      <c r="C34">
        <v>5</v>
      </c>
      <c r="D34">
        <v>28</v>
      </c>
      <c r="E34">
        <v>9</v>
      </c>
    </row>
    <row r="35" spans="2:9" hidden="1" x14ac:dyDescent="0.25">
      <c r="B35" t="s">
        <v>26</v>
      </c>
      <c r="C35">
        <v>1</v>
      </c>
      <c r="D35">
        <v>28</v>
      </c>
      <c r="E35">
        <v>17</v>
      </c>
    </row>
    <row r="36" spans="2:9" hidden="1" x14ac:dyDescent="0.25">
      <c r="B36" t="s">
        <v>26</v>
      </c>
      <c r="C36">
        <v>2</v>
      </c>
      <c r="D36">
        <v>28</v>
      </c>
      <c r="E36">
        <v>16</v>
      </c>
    </row>
    <row r="37" spans="2:9" hidden="1" x14ac:dyDescent="0.25">
      <c r="B37" t="s">
        <v>26</v>
      </c>
      <c r="C37">
        <v>3</v>
      </c>
      <c r="D37">
        <v>28</v>
      </c>
      <c r="E37">
        <v>15</v>
      </c>
    </row>
    <row r="38" spans="2:9" hidden="1" x14ac:dyDescent="0.25">
      <c r="B38" t="s">
        <v>17</v>
      </c>
      <c r="C38">
        <v>1</v>
      </c>
      <c r="D38">
        <v>29</v>
      </c>
      <c r="E38">
        <v>6</v>
      </c>
      <c r="F38">
        <v>0</v>
      </c>
      <c r="G38">
        <v>0</v>
      </c>
      <c r="H38">
        <v>0</v>
      </c>
      <c r="I38">
        <v>0</v>
      </c>
    </row>
    <row r="39" spans="2:9" hidden="1" x14ac:dyDescent="0.25">
      <c r="B39" t="s">
        <v>17</v>
      </c>
      <c r="C39">
        <v>2</v>
      </c>
      <c r="D39">
        <v>29</v>
      </c>
      <c r="E39">
        <v>5</v>
      </c>
      <c r="F39">
        <v>0</v>
      </c>
      <c r="G39">
        <v>0</v>
      </c>
      <c r="H39">
        <v>0</v>
      </c>
      <c r="I39">
        <v>0</v>
      </c>
    </row>
    <row r="40" spans="2:9" hidden="1" x14ac:dyDescent="0.25">
      <c r="B40" t="s">
        <v>17</v>
      </c>
      <c r="C40">
        <v>3</v>
      </c>
      <c r="D40">
        <v>29</v>
      </c>
      <c r="E40">
        <v>4</v>
      </c>
      <c r="F40">
        <v>0</v>
      </c>
      <c r="G40">
        <v>0</v>
      </c>
      <c r="H40">
        <v>0</v>
      </c>
      <c r="I40">
        <v>0</v>
      </c>
    </row>
    <row r="41" spans="2:9" hidden="1" x14ac:dyDescent="0.25">
      <c r="B41" t="s">
        <v>17</v>
      </c>
      <c r="C41">
        <v>4</v>
      </c>
      <c r="D41">
        <v>29</v>
      </c>
      <c r="E41">
        <v>4</v>
      </c>
      <c r="F41">
        <v>0</v>
      </c>
      <c r="G41">
        <v>0</v>
      </c>
      <c r="H41">
        <v>0</v>
      </c>
      <c r="I41">
        <v>0</v>
      </c>
    </row>
    <row r="42" spans="2:9" hidden="1" x14ac:dyDescent="0.25">
      <c r="B42" t="s">
        <v>17</v>
      </c>
      <c r="C42">
        <v>5</v>
      </c>
      <c r="D42">
        <v>29</v>
      </c>
      <c r="E42">
        <v>6</v>
      </c>
      <c r="F42">
        <v>0</v>
      </c>
      <c r="G42">
        <v>0</v>
      </c>
      <c r="H42">
        <v>0</v>
      </c>
      <c r="I42">
        <v>0</v>
      </c>
    </row>
    <row r="43" spans="2:9" hidden="1" x14ac:dyDescent="0.25">
      <c r="B43" t="s">
        <v>17</v>
      </c>
      <c r="C43">
        <v>6</v>
      </c>
      <c r="D43">
        <v>29</v>
      </c>
      <c r="E43">
        <v>7</v>
      </c>
      <c r="F43">
        <v>0</v>
      </c>
      <c r="G43">
        <v>0</v>
      </c>
      <c r="H43">
        <v>0</v>
      </c>
      <c r="I43">
        <v>0</v>
      </c>
    </row>
    <row r="44" spans="2:9" hidden="1" x14ac:dyDescent="0.25">
      <c r="B44" t="s">
        <v>17</v>
      </c>
      <c r="C44">
        <v>7</v>
      </c>
      <c r="D44">
        <v>29</v>
      </c>
      <c r="E44">
        <v>6</v>
      </c>
      <c r="F44">
        <v>0</v>
      </c>
      <c r="G44">
        <v>0</v>
      </c>
      <c r="H44">
        <v>0</v>
      </c>
      <c r="I44">
        <v>0</v>
      </c>
    </row>
    <row r="45" spans="2:9" hidden="1" x14ac:dyDescent="0.25">
      <c r="B45" t="s">
        <v>17</v>
      </c>
      <c r="C45">
        <v>8</v>
      </c>
      <c r="D45">
        <v>29</v>
      </c>
      <c r="E45">
        <v>5</v>
      </c>
      <c r="F45">
        <v>0</v>
      </c>
      <c r="G45">
        <v>0</v>
      </c>
      <c r="H45">
        <v>0</v>
      </c>
      <c r="I45">
        <v>0</v>
      </c>
    </row>
    <row r="46" spans="2:9" hidden="1" x14ac:dyDescent="0.25">
      <c r="B46" t="s">
        <v>17</v>
      </c>
      <c r="C46">
        <v>9</v>
      </c>
      <c r="D46">
        <v>29</v>
      </c>
      <c r="E46">
        <v>7</v>
      </c>
      <c r="F46">
        <v>0</v>
      </c>
      <c r="G46">
        <v>0</v>
      </c>
      <c r="H46">
        <v>0</v>
      </c>
      <c r="I46">
        <v>0</v>
      </c>
    </row>
    <row r="47" spans="2:9" hidden="1" x14ac:dyDescent="0.25">
      <c r="B47" t="s">
        <v>17</v>
      </c>
      <c r="C47">
        <v>10</v>
      </c>
      <c r="D47">
        <v>29</v>
      </c>
      <c r="E47">
        <v>6</v>
      </c>
      <c r="F47">
        <v>0</v>
      </c>
      <c r="G47">
        <v>0</v>
      </c>
      <c r="H47">
        <v>0</v>
      </c>
      <c r="I47">
        <v>0</v>
      </c>
    </row>
    <row r="48" spans="2:9" hidden="1" x14ac:dyDescent="0.25">
      <c r="B48" t="s">
        <v>18</v>
      </c>
      <c r="C48">
        <v>1</v>
      </c>
      <c r="D48">
        <v>29</v>
      </c>
      <c r="E48">
        <v>8</v>
      </c>
      <c r="F48">
        <v>0</v>
      </c>
      <c r="G48">
        <v>0</v>
      </c>
      <c r="H48">
        <v>0</v>
      </c>
      <c r="I48">
        <v>0</v>
      </c>
    </row>
    <row r="49" spans="2:9" hidden="1" x14ac:dyDescent="0.25">
      <c r="B49" t="s">
        <v>18</v>
      </c>
      <c r="C49">
        <v>2</v>
      </c>
      <c r="D49">
        <v>29</v>
      </c>
      <c r="E49">
        <v>8</v>
      </c>
      <c r="F49">
        <v>0</v>
      </c>
      <c r="G49">
        <v>0</v>
      </c>
      <c r="H49">
        <v>0</v>
      </c>
      <c r="I49">
        <v>0</v>
      </c>
    </row>
    <row r="50" spans="2:9" hidden="1" x14ac:dyDescent="0.25">
      <c r="B50" t="s">
        <v>18</v>
      </c>
      <c r="C50">
        <v>3</v>
      </c>
      <c r="D50">
        <v>29</v>
      </c>
      <c r="E50">
        <v>12</v>
      </c>
      <c r="F50">
        <v>0</v>
      </c>
      <c r="G50">
        <v>0</v>
      </c>
      <c r="H50">
        <v>0</v>
      </c>
      <c r="I50">
        <v>0</v>
      </c>
    </row>
    <row r="51" spans="2:9" hidden="1" x14ac:dyDescent="0.25">
      <c r="B51" t="s">
        <v>18</v>
      </c>
      <c r="C51">
        <v>4</v>
      </c>
      <c r="D51">
        <v>29</v>
      </c>
      <c r="E51">
        <v>11</v>
      </c>
      <c r="F51">
        <v>0</v>
      </c>
      <c r="G51">
        <v>0</v>
      </c>
      <c r="H51">
        <v>0</v>
      </c>
      <c r="I51">
        <v>0</v>
      </c>
    </row>
    <row r="52" spans="2:9" hidden="1" x14ac:dyDescent="0.25">
      <c r="B52" t="s">
        <v>18</v>
      </c>
      <c r="C52">
        <v>5</v>
      </c>
      <c r="D52">
        <v>29</v>
      </c>
      <c r="E52">
        <v>11</v>
      </c>
      <c r="F52">
        <v>0</v>
      </c>
      <c r="G52">
        <v>0</v>
      </c>
      <c r="H52">
        <v>0</v>
      </c>
      <c r="I52">
        <v>0</v>
      </c>
    </row>
    <row r="53" spans="2:9" hidden="1" x14ac:dyDescent="0.25">
      <c r="B53" t="s">
        <v>20</v>
      </c>
      <c r="C53">
        <v>1</v>
      </c>
      <c r="D53">
        <v>29</v>
      </c>
      <c r="E53">
        <v>11</v>
      </c>
      <c r="F53">
        <v>0</v>
      </c>
      <c r="G53">
        <v>0</v>
      </c>
      <c r="H53">
        <v>0</v>
      </c>
      <c r="I53">
        <v>0</v>
      </c>
    </row>
    <row r="54" spans="2:9" hidden="1" x14ac:dyDescent="0.25">
      <c r="B54" t="s">
        <v>20</v>
      </c>
      <c r="C54">
        <v>2</v>
      </c>
      <c r="D54">
        <v>29</v>
      </c>
      <c r="E54">
        <v>19</v>
      </c>
      <c r="F54">
        <v>0</v>
      </c>
      <c r="G54">
        <v>0</v>
      </c>
      <c r="H54">
        <v>0</v>
      </c>
      <c r="I54">
        <v>0</v>
      </c>
    </row>
    <row r="55" spans="2:9" hidden="1" x14ac:dyDescent="0.25">
      <c r="B55" t="s">
        <v>20</v>
      </c>
      <c r="C55">
        <v>3</v>
      </c>
      <c r="D55">
        <v>29</v>
      </c>
      <c r="E55">
        <v>14</v>
      </c>
      <c r="F55">
        <v>0</v>
      </c>
      <c r="G55">
        <v>0</v>
      </c>
      <c r="H55">
        <v>0</v>
      </c>
      <c r="I55">
        <v>0</v>
      </c>
    </row>
    <row r="56" spans="2:9" hidden="1" x14ac:dyDescent="0.25">
      <c r="B56" t="s">
        <v>24</v>
      </c>
      <c r="C56">
        <v>1</v>
      </c>
      <c r="D56">
        <v>29</v>
      </c>
      <c r="E56">
        <v>6</v>
      </c>
      <c r="F56">
        <v>0</v>
      </c>
      <c r="G56">
        <v>0</v>
      </c>
      <c r="H56">
        <v>0</v>
      </c>
      <c r="I56">
        <v>0</v>
      </c>
    </row>
    <row r="57" spans="2:9" hidden="1" x14ac:dyDescent="0.25">
      <c r="B57" t="s">
        <v>24</v>
      </c>
      <c r="C57">
        <v>2</v>
      </c>
      <c r="D57">
        <v>29</v>
      </c>
      <c r="E57">
        <v>7</v>
      </c>
      <c r="F57">
        <v>0</v>
      </c>
      <c r="G57">
        <v>0</v>
      </c>
      <c r="H57">
        <v>0</v>
      </c>
      <c r="I57">
        <v>0</v>
      </c>
    </row>
    <row r="58" spans="2:9" hidden="1" x14ac:dyDescent="0.25">
      <c r="B58" t="s">
        <v>24</v>
      </c>
      <c r="C58">
        <v>3</v>
      </c>
      <c r="D58">
        <v>29</v>
      </c>
      <c r="E58">
        <v>5</v>
      </c>
      <c r="F58">
        <v>0</v>
      </c>
      <c r="G58">
        <v>0</v>
      </c>
      <c r="H58">
        <v>0</v>
      </c>
      <c r="I58">
        <v>0</v>
      </c>
    </row>
    <row r="59" spans="2:9" hidden="1" x14ac:dyDescent="0.25">
      <c r="B59" t="s">
        <v>24</v>
      </c>
      <c r="C59">
        <v>4</v>
      </c>
      <c r="D59">
        <v>29</v>
      </c>
      <c r="E59">
        <v>4</v>
      </c>
      <c r="F59">
        <v>0</v>
      </c>
      <c r="G59">
        <v>0</v>
      </c>
      <c r="H59">
        <v>0</v>
      </c>
      <c r="I59">
        <v>0</v>
      </c>
    </row>
    <row r="60" spans="2:9" hidden="1" x14ac:dyDescent="0.25">
      <c r="B60" t="s">
        <v>24</v>
      </c>
      <c r="C60">
        <v>5</v>
      </c>
      <c r="D60">
        <v>29</v>
      </c>
      <c r="E60">
        <v>4</v>
      </c>
      <c r="F60">
        <v>0</v>
      </c>
      <c r="G60">
        <v>0</v>
      </c>
      <c r="H60">
        <v>0</v>
      </c>
      <c r="I60">
        <v>0</v>
      </c>
    </row>
    <row r="61" spans="2:9" hidden="1" x14ac:dyDescent="0.25">
      <c r="B61" t="s">
        <v>24</v>
      </c>
      <c r="C61">
        <v>6</v>
      </c>
      <c r="D61">
        <v>29</v>
      </c>
      <c r="E61">
        <v>5</v>
      </c>
      <c r="F61">
        <v>0</v>
      </c>
      <c r="G61">
        <v>0</v>
      </c>
      <c r="H61">
        <v>0</v>
      </c>
      <c r="I61">
        <v>0</v>
      </c>
    </row>
    <row r="62" spans="2:9" hidden="1" x14ac:dyDescent="0.25">
      <c r="B62" t="s">
        <v>24</v>
      </c>
      <c r="C62">
        <v>7</v>
      </c>
      <c r="D62">
        <v>29</v>
      </c>
      <c r="E62">
        <v>8</v>
      </c>
      <c r="F62">
        <v>0</v>
      </c>
      <c r="G62">
        <v>0</v>
      </c>
      <c r="H62">
        <v>0</v>
      </c>
      <c r="I62">
        <v>0</v>
      </c>
    </row>
    <row r="63" spans="2:9" hidden="1" x14ac:dyDescent="0.25">
      <c r="B63" t="s">
        <v>24</v>
      </c>
      <c r="C63">
        <v>8</v>
      </c>
      <c r="D63">
        <v>29</v>
      </c>
      <c r="E63">
        <v>6</v>
      </c>
      <c r="F63">
        <v>0</v>
      </c>
      <c r="G63">
        <v>0</v>
      </c>
      <c r="H63">
        <v>0</v>
      </c>
      <c r="I63">
        <v>0</v>
      </c>
    </row>
    <row r="64" spans="2:9" hidden="1" x14ac:dyDescent="0.25">
      <c r="B64" t="s">
        <v>24</v>
      </c>
      <c r="C64">
        <v>9</v>
      </c>
      <c r="D64">
        <v>29</v>
      </c>
      <c r="E64">
        <v>7</v>
      </c>
      <c r="F64">
        <v>0</v>
      </c>
      <c r="G64">
        <v>1</v>
      </c>
      <c r="H64">
        <v>1</v>
      </c>
      <c r="I64">
        <v>1</v>
      </c>
    </row>
    <row r="65" spans="2:10" hidden="1" x14ac:dyDescent="0.25">
      <c r="B65" t="s">
        <v>24</v>
      </c>
      <c r="C65">
        <v>10</v>
      </c>
      <c r="D65">
        <v>29</v>
      </c>
      <c r="E65">
        <v>7</v>
      </c>
      <c r="F65">
        <v>0</v>
      </c>
      <c r="G65">
        <v>0</v>
      </c>
      <c r="H65">
        <v>0</v>
      </c>
      <c r="I65">
        <v>0</v>
      </c>
    </row>
    <row r="66" spans="2:10" hidden="1" x14ac:dyDescent="0.25">
      <c r="B66" t="s">
        <v>25</v>
      </c>
      <c r="C66">
        <v>1</v>
      </c>
      <c r="D66">
        <v>29</v>
      </c>
      <c r="E66">
        <v>8</v>
      </c>
      <c r="F66">
        <v>0</v>
      </c>
      <c r="G66">
        <v>0</v>
      </c>
      <c r="H66">
        <v>0</v>
      </c>
      <c r="I66">
        <v>0</v>
      </c>
    </row>
    <row r="67" spans="2:10" hidden="1" x14ac:dyDescent="0.25">
      <c r="B67" t="s">
        <v>25</v>
      </c>
      <c r="C67">
        <v>2</v>
      </c>
      <c r="D67">
        <v>29</v>
      </c>
      <c r="E67">
        <v>10</v>
      </c>
      <c r="F67">
        <v>0</v>
      </c>
      <c r="G67">
        <v>0</v>
      </c>
      <c r="H67">
        <v>0</v>
      </c>
      <c r="I67">
        <v>0</v>
      </c>
    </row>
    <row r="68" spans="2:10" hidden="1" x14ac:dyDescent="0.25">
      <c r="B68" t="s">
        <v>25</v>
      </c>
      <c r="C68">
        <v>3</v>
      </c>
      <c r="D68">
        <v>29</v>
      </c>
      <c r="E68">
        <v>9</v>
      </c>
      <c r="F68">
        <v>0</v>
      </c>
      <c r="G68">
        <v>0</v>
      </c>
      <c r="H68">
        <v>0</v>
      </c>
      <c r="I68">
        <v>0</v>
      </c>
    </row>
    <row r="69" spans="2:10" hidden="1" x14ac:dyDescent="0.25">
      <c r="B69" t="s">
        <v>25</v>
      </c>
      <c r="C69">
        <v>4</v>
      </c>
      <c r="D69">
        <v>29</v>
      </c>
      <c r="E69">
        <v>9</v>
      </c>
      <c r="F69">
        <v>0</v>
      </c>
      <c r="G69">
        <v>0</v>
      </c>
      <c r="H69">
        <v>0</v>
      </c>
      <c r="I69">
        <v>0</v>
      </c>
    </row>
    <row r="70" spans="2:10" hidden="1" x14ac:dyDescent="0.25">
      <c r="B70" t="s">
        <v>25</v>
      </c>
      <c r="C70">
        <v>5</v>
      </c>
      <c r="D70">
        <v>29</v>
      </c>
      <c r="E70">
        <v>9</v>
      </c>
      <c r="F70">
        <v>0</v>
      </c>
      <c r="G70">
        <v>0</v>
      </c>
      <c r="H70">
        <v>0</v>
      </c>
      <c r="I70">
        <v>0</v>
      </c>
    </row>
    <row r="71" spans="2:10" hidden="1" x14ac:dyDescent="0.25">
      <c r="B71" t="s">
        <v>26</v>
      </c>
      <c r="C71">
        <v>1</v>
      </c>
      <c r="D71">
        <v>29</v>
      </c>
      <c r="E71">
        <v>17</v>
      </c>
      <c r="F71">
        <v>0</v>
      </c>
      <c r="G71">
        <v>0</v>
      </c>
      <c r="H71">
        <v>0</v>
      </c>
      <c r="I71">
        <v>0</v>
      </c>
    </row>
    <row r="72" spans="2:10" hidden="1" x14ac:dyDescent="0.25">
      <c r="B72" t="s">
        <v>26</v>
      </c>
      <c r="C72">
        <v>2</v>
      </c>
      <c r="D72">
        <v>29</v>
      </c>
      <c r="E72">
        <v>16</v>
      </c>
      <c r="F72">
        <v>0</v>
      </c>
      <c r="G72">
        <v>0</v>
      </c>
      <c r="H72">
        <v>0</v>
      </c>
      <c r="I72">
        <v>0</v>
      </c>
    </row>
    <row r="73" spans="2:10" hidden="1" x14ac:dyDescent="0.25">
      <c r="B73" t="s">
        <v>26</v>
      </c>
      <c r="C73">
        <v>3</v>
      </c>
      <c r="D73">
        <v>29</v>
      </c>
      <c r="E73">
        <v>14</v>
      </c>
      <c r="F73">
        <v>0</v>
      </c>
      <c r="G73">
        <v>0</v>
      </c>
      <c r="H73">
        <v>0</v>
      </c>
      <c r="I73">
        <v>0</v>
      </c>
    </row>
    <row r="74" spans="2:10" hidden="1" x14ac:dyDescent="0.25">
      <c r="B74" t="s">
        <v>17</v>
      </c>
      <c r="C74">
        <v>1</v>
      </c>
      <c r="D74">
        <v>30</v>
      </c>
      <c r="E74">
        <v>6</v>
      </c>
      <c r="F74">
        <v>0</v>
      </c>
      <c r="G74">
        <v>1</v>
      </c>
      <c r="H74">
        <v>1</v>
      </c>
      <c r="I74">
        <v>1</v>
      </c>
      <c r="J74" s="67">
        <v>16.666666666666664</v>
      </c>
    </row>
    <row r="75" spans="2:10" hidden="1" x14ac:dyDescent="0.25">
      <c r="B75" t="s">
        <v>17</v>
      </c>
      <c r="C75">
        <v>2</v>
      </c>
      <c r="D75">
        <v>30</v>
      </c>
      <c r="E75">
        <v>5</v>
      </c>
      <c r="F75">
        <v>0</v>
      </c>
      <c r="G75">
        <v>0</v>
      </c>
      <c r="H75">
        <v>0</v>
      </c>
      <c r="I75">
        <v>0</v>
      </c>
      <c r="J75" s="67">
        <v>0</v>
      </c>
    </row>
    <row r="76" spans="2:10" hidden="1" x14ac:dyDescent="0.25">
      <c r="B76" t="s">
        <v>17</v>
      </c>
      <c r="C76">
        <v>3</v>
      </c>
      <c r="D76">
        <v>30</v>
      </c>
      <c r="E76">
        <v>4</v>
      </c>
      <c r="F76">
        <v>0</v>
      </c>
      <c r="G76">
        <v>0</v>
      </c>
      <c r="H76">
        <v>0</v>
      </c>
      <c r="I76">
        <v>0</v>
      </c>
      <c r="J76" s="67">
        <v>0</v>
      </c>
    </row>
    <row r="77" spans="2:10" hidden="1" x14ac:dyDescent="0.25">
      <c r="B77" t="s">
        <v>17</v>
      </c>
      <c r="C77">
        <v>4</v>
      </c>
      <c r="D77">
        <v>30</v>
      </c>
      <c r="E77">
        <v>4</v>
      </c>
      <c r="F77">
        <v>0</v>
      </c>
      <c r="G77">
        <v>0</v>
      </c>
      <c r="H77">
        <v>0</v>
      </c>
      <c r="I77">
        <v>0</v>
      </c>
      <c r="J77" s="67">
        <v>0</v>
      </c>
    </row>
    <row r="78" spans="2:10" hidden="1" x14ac:dyDescent="0.25">
      <c r="B78" t="s">
        <v>17</v>
      </c>
      <c r="C78">
        <v>5</v>
      </c>
      <c r="D78">
        <v>30</v>
      </c>
      <c r="E78">
        <v>5</v>
      </c>
      <c r="F78">
        <v>0</v>
      </c>
      <c r="G78">
        <v>0</v>
      </c>
      <c r="H78">
        <v>0</v>
      </c>
      <c r="I78">
        <v>0</v>
      </c>
      <c r="J78" s="67">
        <v>0</v>
      </c>
    </row>
    <row r="79" spans="2:10" hidden="1" x14ac:dyDescent="0.25">
      <c r="B79" t="s">
        <v>17</v>
      </c>
      <c r="C79">
        <v>6</v>
      </c>
      <c r="D79">
        <v>30</v>
      </c>
      <c r="E79">
        <v>7</v>
      </c>
      <c r="F79">
        <v>0</v>
      </c>
      <c r="G79">
        <v>0</v>
      </c>
      <c r="H79">
        <v>0</v>
      </c>
      <c r="I79">
        <v>0</v>
      </c>
      <c r="J79" s="67">
        <v>0</v>
      </c>
    </row>
    <row r="80" spans="2:10" hidden="1" x14ac:dyDescent="0.25">
      <c r="B80" t="s">
        <v>17</v>
      </c>
      <c r="C80">
        <v>7</v>
      </c>
      <c r="D80">
        <v>30</v>
      </c>
      <c r="E80">
        <v>6</v>
      </c>
      <c r="F80">
        <v>0</v>
      </c>
      <c r="G80">
        <v>0</v>
      </c>
      <c r="H80">
        <v>0</v>
      </c>
      <c r="I80">
        <v>0</v>
      </c>
      <c r="J80" s="67">
        <v>0</v>
      </c>
    </row>
    <row r="81" spans="2:10" hidden="1" x14ac:dyDescent="0.25">
      <c r="B81" t="s">
        <v>17</v>
      </c>
      <c r="C81">
        <v>8</v>
      </c>
      <c r="D81">
        <v>30</v>
      </c>
      <c r="E81">
        <v>5</v>
      </c>
      <c r="F81">
        <v>0</v>
      </c>
      <c r="G81">
        <v>0</v>
      </c>
      <c r="H81">
        <v>0</v>
      </c>
      <c r="I81">
        <v>0</v>
      </c>
      <c r="J81" s="67">
        <v>0</v>
      </c>
    </row>
    <row r="82" spans="2:10" hidden="1" x14ac:dyDescent="0.25">
      <c r="B82" t="s">
        <v>17</v>
      </c>
      <c r="C82">
        <v>9</v>
      </c>
      <c r="D82">
        <v>30</v>
      </c>
      <c r="E82">
        <v>7</v>
      </c>
      <c r="F82">
        <v>0</v>
      </c>
      <c r="G82">
        <v>0</v>
      </c>
      <c r="H82">
        <v>0</v>
      </c>
      <c r="I82">
        <v>0</v>
      </c>
      <c r="J82" s="67">
        <v>0</v>
      </c>
    </row>
    <row r="83" spans="2:10" hidden="1" x14ac:dyDescent="0.25">
      <c r="B83" t="s">
        <v>17</v>
      </c>
      <c r="C83">
        <v>10</v>
      </c>
      <c r="D83">
        <v>30</v>
      </c>
      <c r="E83">
        <v>6</v>
      </c>
      <c r="F83">
        <v>0</v>
      </c>
      <c r="G83">
        <v>0</v>
      </c>
      <c r="H83">
        <v>0</v>
      </c>
      <c r="I83">
        <v>0</v>
      </c>
      <c r="J83" s="67">
        <v>0</v>
      </c>
    </row>
    <row r="84" spans="2:10" hidden="1" x14ac:dyDescent="0.25">
      <c r="B84" t="s">
        <v>18</v>
      </c>
      <c r="C84">
        <v>1</v>
      </c>
      <c r="D84">
        <v>30</v>
      </c>
      <c r="E84">
        <v>8</v>
      </c>
      <c r="F84">
        <v>0</v>
      </c>
      <c r="G84">
        <v>0</v>
      </c>
      <c r="H84">
        <v>0</v>
      </c>
      <c r="I84">
        <v>0</v>
      </c>
      <c r="J84" s="67">
        <v>0</v>
      </c>
    </row>
    <row r="85" spans="2:10" hidden="1" x14ac:dyDescent="0.25">
      <c r="B85" t="s">
        <v>18</v>
      </c>
      <c r="C85">
        <v>2</v>
      </c>
      <c r="D85">
        <v>30</v>
      </c>
      <c r="E85">
        <v>8</v>
      </c>
      <c r="F85">
        <v>0</v>
      </c>
      <c r="G85">
        <v>0</v>
      </c>
      <c r="H85">
        <v>0</v>
      </c>
      <c r="I85">
        <v>0</v>
      </c>
      <c r="J85" s="67">
        <v>0</v>
      </c>
    </row>
    <row r="86" spans="2:10" hidden="1" x14ac:dyDescent="0.25">
      <c r="B86" t="s">
        <v>18</v>
      </c>
      <c r="C86">
        <v>3</v>
      </c>
      <c r="D86">
        <v>30</v>
      </c>
      <c r="E86">
        <v>12</v>
      </c>
      <c r="F86">
        <v>0</v>
      </c>
      <c r="G86">
        <v>0</v>
      </c>
      <c r="H86">
        <v>0</v>
      </c>
      <c r="I86">
        <v>0</v>
      </c>
      <c r="J86" s="67">
        <v>0</v>
      </c>
    </row>
    <row r="87" spans="2:10" hidden="1" x14ac:dyDescent="0.25">
      <c r="B87" t="s">
        <v>18</v>
      </c>
      <c r="C87">
        <v>4</v>
      </c>
      <c r="D87">
        <v>30</v>
      </c>
      <c r="E87">
        <v>11</v>
      </c>
      <c r="F87">
        <v>0</v>
      </c>
      <c r="G87">
        <v>0</v>
      </c>
      <c r="H87">
        <v>0</v>
      </c>
      <c r="I87">
        <v>0</v>
      </c>
      <c r="J87" s="67">
        <v>0</v>
      </c>
    </row>
    <row r="88" spans="2:10" hidden="1" x14ac:dyDescent="0.25">
      <c r="B88" t="s">
        <v>18</v>
      </c>
      <c r="C88">
        <v>5</v>
      </c>
      <c r="D88">
        <v>30</v>
      </c>
      <c r="E88">
        <v>11</v>
      </c>
      <c r="F88">
        <v>0</v>
      </c>
      <c r="G88">
        <v>0</v>
      </c>
      <c r="H88">
        <v>0</v>
      </c>
      <c r="I88">
        <v>0</v>
      </c>
      <c r="J88" s="67">
        <v>0</v>
      </c>
    </row>
    <row r="89" spans="2:10" hidden="1" x14ac:dyDescent="0.25">
      <c r="B89" t="s">
        <v>20</v>
      </c>
      <c r="C89">
        <v>1</v>
      </c>
      <c r="D89">
        <v>30</v>
      </c>
      <c r="E89">
        <v>11</v>
      </c>
      <c r="F89">
        <v>0</v>
      </c>
      <c r="G89">
        <v>0</v>
      </c>
      <c r="H89">
        <v>0</v>
      </c>
      <c r="I89">
        <v>0</v>
      </c>
      <c r="J89" s="67">
        <v>0</v>
      </c>
    </row>
    <row r="90" spans="2:10" hidden="1" x14ac:dyDescent="0.25">
      <c r="B90" t="s">
        <v>20</v>
      </c>
      <c r="C90">
        <v>2</v>
      </c>
      <c r="D90">
        <v>30</v>
      </c>
      <c r="E90">
        <v>19</v>
      </c>
      <c r="F90">
        <v>0</v>
      </c>
      <c r="G90">
        <v>0</v>
      </c>
      <c r="H90">
        <v>0</v>
      </c>
      <c r="I90">
        <v>0</v>
      </c>
      <c r="J90" s="67">
        <v>0</v>
      </c>
    </row>
    <row r="91" spans="2:10" hidden="1" x14ac:dyDescent="0.25">
      <c r="B91" t="s">
        <v>20</v>
      </c>
      <c r="C91">
        <v>3</v>
      </c>
      <c r="D91">
        <v>30</v>
      </c>
      <c r="E91">
        <v>14</v>
      </c>
      <c r="F91">
        <v>0</v>
      </c>
      <c r="G91">
        <v>0</v>
      </c>
      <c r="H91">
        <v>0</v>
      </c>
      <c r="I91">
        <v>0</v>
      </c>
      <c r="J91" s="67">
        <v>0</v>
      </c>
    </row>
    <row r="92" spans="2:10" hidden="1" x14ac:dyDescent="0.25">
      <c r="B92" t="s">
        <v>24</v>
      </c>
      <c r="C92">
        <v>1</v>
      </c>
      <c r="D92">
        <v>30</v>
      </c>
      <c r="E92">
        <v>6</v>
      </c>
      <c r="F92">
        <v>1</v>
      </c>
      <c r="G92">
        <v>2</v>
      </c>
      <c r="H92">
        <v>3</v>
      </c>
      <c r="I92">
        <v>3</v>
      </c>
      <c r="J92" s="67">
        <v>50</v>
      </c>
    </row>
    <row r="93" spans="2:10" hidden="1" x14ac:dyDescent="0.25">
      <c r="B93" t="s">
        <v>24</v>
      </c>
      <c r="C93">
        <v>2</v>
      </c>
      <c r="D93">
        <v>30</v>
      </c>
      <c r="E93">
        <v>7</v>
      </c>
      <c r="F93">
        <v>0</v>
      </c>
      <c r="G93">
        <v>2</v>
      </c>
      <c r="H93">
        <v>2</v>
      </c>
      <c r="I93">
        <v>2</v>
      </c>
      <c r="J93" s="67">
        <v>28.571428571428569</v>
      </c>
    </row>
    <row r="94" spans="2:10" hidden="1" x14ac:dyDescent="0.25">
      <c r="B94" t="s">
        <v>24</v>
      </c>
      <c r="C94">
        <v>3</v>
      </c>
      <c r="D94">
        <v>30</v>
      </c>
      <c r="E94">
        <v>5</v>
      </c>
      <c r="F94">
        <v>0</v>
      </c>
      <c r="G94">
        <v>2</v>
      </c>
      <c r="H94">
        <v>2</v>
      </c>
      <c r="I94">
        <v>2</v>
      </c>
      <c r="J94" s="67">
        <v>40</v>
      </c>
    </row>
    <row r="95" spans="2:10" hidden="1" x14ac:dyDescent="0.25">
      <c r="B95" t="s">
        <v>24</v>
      </c>
      <c r="C95">
        <v>4</v>
      </c>
      <c r="D95">
        <v>30</v>
      </c>
      <c r="E95">
        <v>4</v>
      </c>
      <c r="F95">
        <v>0</v>
      </c>
      <c r="G95">
        <v>0</v>
      </c>
      <c r="H95">
        <v>0</v>
      </c>
      <c r="I95">
        <v>0</v>
      </c>
      <c r="J95" s="67">
        <v>0</v>
      </c>
    </row>
    <row r="96" spans="2:10" hidden="1" x14ac:dyDescent="0.25">
      <c r="B96" t="s">
        <v>24</v>
      </c>
      <c r="C96">
        <v>5</v>
      </c>
      <c r="D96">
        <v>30</v>
      </c>
      <c r="E96">
        <v>4</v>
      </c>
      <c r="F96">
        <v>0</v>
      </c>
      <c r="G96">
        <v>0</v>
      </c>
      <c r="H96">
        <v>0</v>
      </c>
      <c r="I96">
        <v>0</v>
      </c>
      <c r="J96" s="67">
        <v>0</v>
      </c>
    </row>
    <row r="97" spans="2:10" hidden="1" x14ac:dyDescent="0.25">
      <c r="B97" t="s">
        <v>24</v>
      </c>
      <c r="C97">
        <v>6</v>
      </c>
      <c r="D97">
        <v>30</v>
      </c>
      <c r="E97">
        <v>5</v>
      </c>
      <c r="F97">
        <v>0</v>
      </c>
      <c r="G97">
        <v>0</v>
      </c>
      <c r="H97">
        <v>0</v>
      </c>
      <c r="I97">
        <v>0</v>
      </c>
      <c r="J97" s="67">
        <v>0</v>
      </c>
    </row>
    <row r="98" spans="2:10" hidden="1" x14ac:dyDescent="0.25">
      <c r="B98" t="s">
        <v>24</v>
      </c>
      <c r="C98">
        <v>7</v>
      </c>
      <c r="D98">
        <v>30</v>
      </c>
      <c r="E98">
        <v>8</v>
      </c>
      <c r="F98">
        <v>0</v>
      </c>
      <c r="G98">
        <v>0</v>
      </c>
      <c r="H98">
        <v>0</v>
      </c>
      <c r="I98">
        <v>0</v>
      </c>
      <c r="J98" s="67">
        <v>0</v>
      </c>
    </row>
    <row r="99" spans="2:10" hidden="1" x14ac:dyDescent="0.25">
      <c r="B99" t="s">
        <v>24</v>
      </c>
      <c r="C99">
        <v>8</v>
      </c>
      <c r="D99">
        <v>30</v>
      </c>
      <c r="E99">
        <v>6</v>
      </c>
      <c r="F99">
        <v>0</v>
      </c>
      <c r="G99">
        <v>0</v>
      </c>
      <c r="H99">
        <v>0</v>
      </c>
      <c r="I99">
        <v>0</v>
      </c>
      <c r="J99" s="67">
        <v>0</v>
      </c>
    </row>
    <row r="100" spans="2:10" hidden="1" x14ac:dyDescent="0.25">
      <c r="B100" t="s">
        <v>24</v>
      </c>
      <c r="C100">
        <v>9</v>
      </c>
      <c r="D100">
        <v>30</v>
      </c>
      <c r="E100">
        <v>6</v>
      </c>
      <c r="F100">
        <v>0</v>
      </c>
      <c r="G100">
        <v>0</v>
      </c>
      <c r="H100">
        <v>0</v>
      </c>
      <c r="I100">
        <v>1</v>
      </c>
      <c r="J100" s="67">
        <v>16.666666666666664</v>
      </c>
    </row>
    <row r="101" spans="2:10" hidden="1" x14ac:dyDescent="0.25">
      <c r="B101" t="s">
        <v>24</v>
      </c>
      <c r="C101">
        <v>10</v>
      </c>
      <c r="D101">
        <v>30</v>
      </c>
      <c r="E101">
        <v>7</v>
      </c>
      <c r="F101">
        <v>0</v>
      </c>
      <c r="G101">
        <v>0</v>
      </c>
      <c r="H101">
        <v>0</v>
      </c>
      <c r="I101">
        <v>0</v>
      </c>
      <c r="J101" s="67">
        <v>0</v>
      </c>
    </row>
    <row r="102" spans="2:10" hidden="1" x14ac:dyDescent="0.25">
      <c r="B102" t="s">
        <v>25</v>
      </c>
      <c r="C102">
        <v>1</v>
      </c>
      <c r="D102">
        <v>30</v>
      </c>
      <c r="E102">
        <v>8</v>
      </c>
      <c r="F102">
        <v>0</v>
      </c>
      <c r="G102">
        <v>0</v>
      </c>
      <c r="H102">
        <v>0</v>
      </c>
      <c r="I102">
        <v>0</v>
      </c>
      <c r="J102" s="67">
        <v>0</v>
      </c>
    </row>
    <row r="103" spans="2:10" hidden="1" x14ac:dyDescent="0.25">
      <c r="B103" t="s">
        <v>25</v>
      </c>
      <c r="C103">
        <v>2</v>
      </c>
      <c r="D103">
        <v>30</v>
      </c>
      <c r="E103">
        <v>10</v>
      </c>
      <c r="F103">
        <v>0</v>
      </c>
      <c r="G103">
        <v>0</v>
      </c>
      <c r="H103">
        <v>0</v>
      </c>
      <c r="I103">
        <v>0</v>
      </c>
      <c r="J103" s="67">
        <v>0</v>
      </c>
    </row>
    <row r="104" spans="2:10" hidden="1" x14ac:dyDescent="0.25">
      <c r="B104" t="s">
        <v>25</v>
      </c>
      <c r="C104">
        <v>3</v>
      </c>
      <c r="D104">
        <v>30</v>
      </c>
      <c r="E104">
        <v>9</v>
      </c>
      <c r="F104">
        <v>0</v>
      </c>
      <c r="G104">
        <v>0</v>
      </c>
      <c r="H104">
        <v>0</v>
      </c>
      <c r="I104">
        <v>0</v>
      </c>
      <c r="J104" s="67">
        <v>0</v>
      </c>
    </row>
    <row r="105" spans="2:10" hidden="1" x14ac:dyDescent="0.25">
      <c r="B105" t="s">
        <v>25</v>
      </c>
      <c r="C105">
        <v>4</v>
      </c>
      <c r="D105">
        <v>30</v>
      </c>
      <c r="E105">
        <v>9</v>
      </c>
      <c r="F105">
        <v>0</v>
      </c>
      <c r="G105">
        <v>0</v>
      </c>
      <c r="H105">
        <v>0</v>
      </c>
      <c r="I105">
        <v>0</v>
      </c>
      <c r="J105" s="67">
        <v>0</v>
      </c>
    </row>
    <row r="106" spans="2:10" hidden="1" x14ac:dyDescent="0.25">
      <c r="B106" t="s">
        <v>25</v>
      </c>
      <c r="C106">
        <v>5</v>
      </c>
      <c r="D106">
        <v>30</v>
      </c>
      <c r="E106">
        <v>9</v>
      </c>
      <c r="F106">
        <v>0</v>
      </c>
      <c r="G106">
        <v>1</v>
      </c>
      <c r="H106">
        <v>1</v>
      </c>
      <c r="I106">
        <v>1</v>
      </c>
      <c r="J106" s="67">
        <v>11.111111111111111</v>
      </c>
    </row>
    <row r="107" spans="2:10" hidden="1" x14ac:dyDescent="0.25">
      <c r="B107" t="s">
        <v>26</v>
      </c>
      <c r="C107">
        <v>1</v>
      </c>
      <c r="D107">
        <v>30</v>
      </c>
      <c r="E107">
        <v>17</v>
      </c>
      <c r="F107">
        <v>0</v>
      </c>
      <c r="G107">
        <v>1</v>
      </c>
      <c r="H107">
        <v>1</v>
      </c>
      <c r="I107">
        <v>1</v>
      </c>
      <c r="J107" s="67">
        <v>5.8823529411764701</v>
      </c>
    </row>
    <row r="108" spans="2:10" hidden="1" x14ac:dyDescent="0.25">
      <c r="B108" t="s">
        <v>26</v>
      </c>
      <c r="C108">
        <v>2</v>
      </c>
      <c r="D108">
        <v>30</v>
      </c>
      <c r="E108">
        <v>16</v>
      </c>
      <c r="F108">
        <v>0</v>
      </c>
      <c r="G108">
        <v>0</v>
      </c>
      <c r="H108">
        <v>0</v>
      </c>
      <c r="I108">
        <v>0</v>
      </c>
      <c r="J108" s="67">
        <v>0</v>
      </c>
    </row>
    <row r="109" spans="2:10" hidden="1" x14ac:dyDescent="0.25">
      <c r="B109" t="s">
        <v>26</v>
      </c>
      <c r="C109">
        <v>3</v>
      </c>
      <c r="D109">
        <v>30</v>
      </c>
      <c r="E109">
        <v>14</v>
      </c>
      <c r="F109">
        <v>0</v>
      </c>
      <c r="G109">
        <v>0</v>
      </c>
      <c r="H109">
        <v>0</v>
      </c>
      <c r="I109">
        <v>0</v>
      </c>
      <c r="J109" s="67">
        <v>0</v>
      </c>
    </row>
    <row r="110" spans="2:10" hidden="1" x14ac:dyDescent="0.25">
      <c r="B110" t="s">
        <v>17</v>
      </c>
      <c r="C110">
        <v>1</v>
      </c>
      <c r="D110">
        <v>31</v>
      </c>
      <c r="E110">
        <v>5</v>
      </c>
      <c r="F110">
        <v>0</v>
      </c>
      <c r="G110">
        <v>1</v>
      </c>
      <c r="H110">
        <v>1</v>
      </c>
      <c r="I110">
        <v>2</v>
      </c>
      <c r="J110" s="67">
        <v>33.333333333333329</v>
      </c>
    </row>
    <row r="111" spans="2:10" hidden="1" x14ac:dyDescent="0.25">
      <c r="B111" t="s">
        <v>17</v>
      </c>
      <c r="C111">
        <v>2</v>
      </c>
      <c r="D111">
        <v>31</v>
      </c>
      <c r="E111">
        <v>5</v>
      </c>
      <c r="F111">
        <v>0</v>
      </c>
      <c r="G111">
        <v>1</v>
      </c>
      <c r="H111">
        <v>1</v>
      </c>
      <c r="I111">
        <v>1</v>
      </c>
      <c r="J111" s="67">
        <v>20</v>
      </c>
    </row>
    <row r="112" spans="2:10" hidden="1" x14ac:dyDescent="0.25">
      <c r="B112" t="s">
        <v>17</v>
      </c>
      <c r="C112">
        <v>3</v>
      </c>
      <c r="D112">
        <v>31</v>
      </c>
      <c r="E112">
        <v>4</v>
      </c>
      <c r="F112">
        <v>0</v>
      </c>
      <c r="G112">
        <v>0</v>
      </c>
      <c r="H112">
        <v>0</v>
      </c>
      <c r="I112">
        <v>0</v>
      </c>
      <c r="J112" s="67">
        <v>0</v>
      </c>
    </row>
    <row r="113" spans="2:10" hidden="1" x14ac:dyDescent="0.25">
      <c r="B113" t="s">
        <v>17</v>
      </c>
      <c r="C113">
        <v>4</v>
      </c>
      <c r="D113">
        <v>31</v>
      </c>
      <c r="E113">
        <v>4</v>
      </c>
      <c r="F113">
        <v>0</v>
      </c>
      <c r="G113">
        <v>0</v>
      </c>
      <c r="H113">
        <v>0</v>
      </c>
      <c r="I113">
        <v>0</v>
      </c>
      <c r="J113" s="67">
        <v>0</v>
      </c>
    </row>
    <row r="114" spans="2:10" hidden="1" x14ac:dyDescent="0.25">
      <c r="B114" t="s">
        <v>17</v>
      </c>
      <c r="C114">
        <v>5</v>
      </c>
      <c r="D114">
        <v>31</v>
      </c>
      <c r="E114">
        <v>5</v>
      </c>
      <c r="F114">
        <v>0</v>
      </c>
      <c r="G114">
        <v>0</v>
      </c>
      <c r="H114">
        <v>0</v>
      </c>
      <c r="I114">
        <v>0</v>
      </c>
      <c r="J114" s="67">
        <v>0</v>
      </c>
    </row>
    <row r="115" spans="2:10" hidden="1" x14ac:dyDescent="0.25">
      <c r="B115" t="s">
        <v>17</v>
      </c>
      <c r="C115">
        <v>6</v>
      </c>
      <c r="D115">
        <v>31</v>
      </c>
      <c r="E115">
        <v>7</v>
      </c>
      <c r="F115">
        <v>0</v>
      </c>
      <c r="G115">
        <v>0</v>
      </c>
      <c r="H115">
        <v>0</v>
      </c>
      <c r="I115">
        <v>0</v>
      </c>
      <c r="J115" s="67">
        <v>0</v>
      </c>
    </row>
    <row r="116" spans="2:10" hidden="1" x14ac:dyDescent="0.25">
      <c r="B116" t="s">
        <v>17</v>
      </c>
      <c r="C116">
        <v>7</v>
      </c>
      <c r="D116">
        <v>31</v>
      </c>
      <c r="E116">
        <v>6</v>
      </c>
      <c r="F116">
        <v>1</v>
      </c>
      <c r="G116">
        <v>1</v>
      </c>
      <c r="H116">
        <v>2</v>
      </c>
      <c r="I116">
        <v>2</v>
      </c>
      <c r="J116" s="67">
        <v>33.333333333333329</v>
      </c>
    </row>
    <row r="117" spans="2:10" hidden="1" x14ac:dyDescent="0.25">
      <c r="B117" t="s">
        <v>17</v>
      </c>
      <c r="C117">
        <v>8</v>
      </c>
      <c r="D117">
        <v>31</v>
      </c>
      <c r="E117">
        <v>5</v>
      </c>
      <c r="F117">
        <v>0</v>
      </c>
      <c r="G117">
        <v>1</v>
      </c>
      <c r="H117">
        <v>1</v>
      </c>
      <c r="I117">
        <v>1</v>
      </c>
      <c r="J117" s="67">
        <v>20</v>
      </c>
    </row>
    <row r="118" spans="2:10" hidden="1" x14ac:dyDescent="0.25">
      <c r="B118" t="s">
        <v>17</v>
      </c>
      <c r="C118">
        <v>9</v>
      </c>
      <c r="D118">
        <v>31</v>
      </c>
      <c r="E118">
        <v>7</v>
      </c>
      <c r="F118">
        <v>0</v>
      </c>
      <c r="G118">
        <v>0</v>
      </c>
      <c r="H118">
        <v>0</v>
      </c>
      <c r="I118">
        <v>0</v>
      </c>
      <c r="J118" s="67">
        <v>0</v>
      </c>
    </row>
    <row r="119" spans="2:10" hidden="1" x14ac:dyDescent="0.25">
      <c r="B119" t="s">
        <v>17</v>
      </c>
      <c r="C119">
        <v>10</v>
      </c>
      <c r="D119">
        <v>31</v>
      </c>
      <c r="E119">
        <v>6</v>
      </c>
      <c r="F119">
        <v>0</v>
      </c>
      <c r="G119">
        <v>1</v>
      </c>
      <c r="H119">
        <v>1</v>
      </c>
      <c r="I119">
        <v>1</v>
      </c>
      <c r="J119" s="67">
        <v>16.666666666666664</v>
      </c>
    </row>
    <row r="120" spans="2:10" hidden="1" x14ac:dyDescent="0.25">
      <c r="B120" t="s">
        <v>18</v>
      </c>
      <c r="C120">
        <v>1</v>
      </c>
      <c r="D120">
        <v>31</v>
      </c>
      <c r="E120">
        <v>8</v>
      </c>
      <c r="F120">
        <v>0</v>
      </c>
      <c r="G120">
        <v>0</v>
      </c>
      <c r="H120">
        <v>0</v>
      </c>
      <c r="I120">
        <v>0</v>
      </c>
      <c r="J120" s="67">
        <v>0</v>
      </c>
    </row>
    <row r="121" spans="2:10" hidden="1" x14ac:dyDescent="0.25">
      <c r="B121" t="s">
        <v>18</v>
      </c>
      <c r="C121">
        <v>2</v>
      </c>
      <c r="D121">
        <v>31</v>
      </c>
      <c r="E121">
        <v>8</v>
      </c>
      <c r="F121">
        <v>0</v>
      </c>
      <c r="G121">
        <v>1</v>
      </c>
      <c r="H121">
        <v>1</v>
      </c>
      <c r="I121">
        <v>1</v>
      </c>
      <c r="J121" s="67">
        <v>12.5</v>
      </c>
    </row>
    <row r="122" spans="2:10" hidden="1" x14ac:dyDescent="0.25">
      <c r="B122" t="s">
        <v>18</v>
      </c>
      <c r="C122">
        <v>3</v>
      </c>
      <c r="D122">
        <v>31</v>
      </c>
      <c r="E122">
        <v>12</v>
      </c>
      <c r="F122">
        <v>0</v>
      </c>
      <c r="G122">
        <v>0</v>
      </c>
      <c r="H122">
        <v>0</v>
      </c>
      <c r="I122">
        <v>0</v>
      </c>
      <c r="J122" s="67">
        <v>0</v>
      </c>
    </row>
    <row r="123" spans="2:10" hidden="1" x14ac:dyDescent="0.25">
      <c r="B123" t="s">
        <v>18</v>
      </c>
      <c r="C123">
        <v>4</v>
      </c>
      <c r="D123">
        <v>31</v>
      </c>
      <c r="E123">
        <v>11</v>
      </c>
      <c r="F123">
        <v>1</v>
      </c>
      <c r="G123">
        <v>1</v>
      </c>
      <c r="H123">
        <v>2</v>
      </c>
      <c r="I123">
        <v>2</v>
      </c>
      <c r="J123" s="67">
        <v>18.181818181818183</v>
      </c>
    </row>
    <row r="124" spans="2:10" hidden="1" x14ac:dyDescent="0.25">
      <c r="B124" t="s">
        <v>18</v>
      </c>
      <c r="C124">
        <v>5</v>
      </c>
      <c r="D124">
        <v>31</v>
      </c>
      <c r="E124">
        <v>11</v>
      </c>
      <c r="F124">
        <v>0</v>
      </c>
      <c r="G124">
        <v>0</v>
      </c>
      <c r="H124">
        <v>0</v>
      </c>
      <c r="I124">
        <v>0</v>
      </c>
      <c r="J124" s="67">
        <v>0</v>
      </c>
    </row>
    <row r="125" spans="2:10" hidden="1" x14ac:dyDescent="0.25">
      <c r="B125" t="s">
        <v>20</v>
      </c>
      <c r="C125">
        <v>1</v>
      </c>
      <c r="D125">
        <v>31</v>
      </c>
      <c r="E125">
        <v>11</v>
      </c>
      <c r="F125">
        <v>0</v>
      </c>
      <c r="G125">
        <v>1</v>
      </c>
      <c r="H125">
        <v>1</v>
      </c>
      <c r="I125">
        <v>1</v>
      </c>
      <c r="J125" s="67">
        <v>9.0909090909090917</v>
      </c>
    </row>
    <row r="126" spans="2:10" hidden="1" x14ac:dyDescent="0.25">
      <c r="B126" t="s">
        <v>20</v>
      </c>
      <c r="C126">
        <v>2</v>
      </c>
      <c r="D126">
        <v>31</v>
      </c>
      <c r="E126">
        <v>19</v>
      </c>
      <c r="F126">
        <v>0</v>
      </c>
      <c r="G126">
        <v>2</v>
      </c>
      <c r="H126">
        <v>2</v>
      </c>
      <c r="I126">
        <v>2</v>
      </c>
      <c r="J126" s="67">
        <v>10.526315789473683</v>
      </c>
    </row>
    <row r="127" spans="2:10" hidden="1" x14ac:dyDescent="0.25">
      <c r="B127" t="s">
        <v>20</v>
      </c>
      <c r="C127">
        <v>3</v>
      </c>
      <c r="D127">
        <v>31</v>
      </c>
      <c r="E127">
        <v>14</v>
      </c>
      <c r="F127">
        <v>0</v>
      </c>
      <c r="G127">
        <v>0</v>
      </c>
      <c r="H127">
        <v>0</v>
      </c>
      <c r="I127">
        <v>0</v>
      </c>
      <c r="J127" s="67">
        <v>0</v>
      </c>
    </row>
    <row r="128" spans="2:10" hidden="1" x14ac:dyDescent="0.25">
      <c r="B128" t="s">
        <v>24</v>
      </c>
      <c r="C128">
        <v>1</v>
      </c>
      <c r="D128">
        <v>31</v>
      </c>
      <c r="E128">
        <v>2</v>
      </c>
      <c r="F128">
        <v>1</v>
      </c>
      <c r="G128">
        <v>0</v>
      </c>
      <c r="H128">
        <v>1</v>
      </c>
      <c r="I128">
        <v>4</v>
      </c>
      <c r="J128" s="67">
        <v>66.666666666666657</v>
      </c>
    </row>
    <row r="129" spans="2:10" hidden="1" x14ac:dyDescent="0.25">
      <c r="B129" t="s">
        <v>24</v>
      </c>
      <c r="C129">
        <v>2</v>
      </c>
      <c r="D129">
        <v>31</v>
      </c>
      <c r="E129">
        <v>5</v>
      </c>
      <c r="F129">
        <v>0</v>
      </c>
      <c r="G129">
        <v>1</v>
      </c>
      <c r="H129">
        <v>1</v>
      </c>
      <c r="I129">
        <v>3</v>
      </c>
      <c r="J129" s="67">
        <v>42.857142857142854</v>
      </c>
    </row>
    <row r="130" spans="2:10" hidden="1" x14ac:dyDescent="0.25">
      <c r="B130" t="s">
        <v>24</v>
      </c>
      <c r="C130">
        <v>3</v>
      </c>
      <c r="D130">
        <v>31</v>
      </c>
      <c r="E130">
        <v>3</v>
      </c>
      <c r="F130">
        <v>1</v>
      </c>
      <c r="G130">
        <v>0</v>
      </c>
      <c r="H130">
        <v>1</v>
      </c>
      <c r="I130">
        <v>3</v>
      </c>
      <c r="J130" s="67">
        <v>60</v>
      </c>
    </row>
    <row r="131" spans="2:10" hidden="1" x14ac:dyDescent="0.25">
      <c r="B131" t="s">
        <v>24</v>
      </c>
      <c r="C131">
        <v>4</v>
      </c>
      <c r="D131">
        <v>31</v>
      </c>
      <c r="E131">
        <v>4</v>
      </c>
      <c r="F131">
        <v>1</v>
      </c>
      <c r="G131">
        <v>2</v>
      </c>
      <c r="H131">
        <v>3</v>
      </c>
      <c r="I131">
        <v>3</v>
      </c>
      <c r="J131" s="67">
        <v>75</v>
      </c>
    </row>
    <row r="132" spans="2:10" hidden="1" x14ac:dyDescent="0.25">
      <c r="B132" t="s">
        <v>24</v>
      </c>
      <c r="C132">
        <v>5</v>
      </c>
      <c r="D132">
        <v>31</v>
      </c>
      <c r="E132">
        <v>4</v>
      </c>
      <c r="F132">
        <v>0</v>
      </c>
      <c r="G132">
        <v>0</v>
      </c>
      <c r="H132">
        <v>0</v>
      </c>
      <c r="I132">
        <v>0</v>
      </c>
      <c r="J132" s="67">
        <v>0</v>
      </c>
    </row>
    <row r="133" spans="2:10" hidden="1" x14ac:dyDescent="0.25">
      <c r="B133" t="s">
        <v>24</v>
      </c>
      <c r="C133">
        <v>6</v>
      </c>
      <c r="D133">
        <v>31</v>
      </c>
      <c r="E133">
        <v>5</v>
      </c>
      <c r="F133">
        <v>2</v>
      </c>
      <c r="G133">
        <v>1</v>
      </c>
      <c r="H133">
        <v>3</v>
      </c>
      <c r="I133">
        <v>3</v>
      </c>
      <c r="J133" s="67">
        <v>60</v>
      </c>
    </row>
    <row r="134" spans="2:10" hidden="1" x14ac:dyDescent="0.25">
      <c r="B134" t="s">
        <v>24</v>
      </c>
      <c r="C134">
        <v>7</v>
      </c>
      <c r="D134">
        <v>31</v>
      </c>
      <c r="E134">
        <v>8</v>
      </c>
      <c r="F134">
        <v>1</v>
      </c>
      <c r="G134">
        <v>0</v>
      </c>
      <c r="H134">
        <v>1</v>
      </c>
      <c r="I134">
        <v>1</v>
      </c>
      <c r="J134" s="67">
        <v>12.5</v>
      </c>
    </row>
    <row r="135" spans="2:10" hidden="1" x14ac:dyDescent="0.25">
      <c r="B135" t="s">
        <v>24</v>
      </c>
      <c r="C135">
        <v>8</v>
      </c>
      <c r="D135">
        <v>31</v>
      </c>
      <c r="E135">
        <v>6</v>
      </c>
      <c r="F135">
        <v>0</v>
      </c>
      <c r="G135">
        <v>1</v>
      </c>
      <c r="H135">
        <v>1</v>
      </c>
      <c r="I135">
        <v>1</v>
      </c>
      <c r="J135" s="67">
        <v>16.666666666666664</v>
      </c>
    </row>
    <row r="136" spans="2:10" hidden="1" x14ac:dyDescent="0.25">
      <c r="B136" t="s">
        <v>24</v>
      </c>
      <c r="C136">
        <v>9</v>
      </c>
      <c r="D136">
        <v>31</v>
      </c>
      <c r="E136">
        <v>5</v>
      </c>
      <c r="F136">
        <v>0</v>
      </c>
      <c r="G136">
        <v>3</v>
      </c>
      <c r="H136">
        <v>3</v>
      </c>
      <c r="I136">
        <v>4</v>
      </c>
      <c r="J136" s="67">
        <v>66.666666666666657</v>
      </c>
    </row>
    <row r="137" spans="2:10" hidden="1" x14ac:dyDescent="0.25">
      <c r="B137" t="s">
        <v>24</v>
      </c>
      <c r="C137">
        <v>10</v>
      </c>
      <c r="D137">
        <v>31</v>
      </c>
      <c r="E137">
        <v>7</v>
      </c>
      <c r="F137">
        <v>1</v>
      </c>
      <c r="G137">
        <v>0</v>
      </c>
      <c r="H137">
        <v>1</v>
      </c>
      <c r="I137">
        <v>1</v>
      </c>
      <c r="J137" s="67">
        <v>14.285714285714285</v>
      </c>
    </row>
    <row r="138" spans="2:10" hidden="1" x14ac:dyDescent="0.25">
      <c r="B138" t="s">
        <v>25</v>
      </c>
      <c r="C138">
        <v>1</v>
      </c>
      <c r="D138">
        <v>31</v>
      </c>
      <c r="E138">
        <v>8</v>
      </c>
      <c r="F138">
        <v>4</v>
      </c>
      <c r="G138">
        <v>2</v>
      </c>
      <c r="H138">
        <v>6</v>
      </c>
      <c r="I138">
        <v>6</v>
      </c>
      <c r="J138" s="67">
        <v>75</v>
      </c>
    </row>
    <row r="139" spans="2:10" hidden="1" x14ac:dyDescent="0.25">
      <c r="B139" t="s">
        <v>25</v>
      </c>
      <c r="C139">
        <v>2</v>
      </c>
      <c r="D139">
        <v>31</v>
      </c>
      <c r="E139">
        <v>10</v>
      </c>
      <c r="F139">
        <v>1</v>
      </c>
      <c r="G139">
        <v>3</v>
      </c>
      <c r="H139">
        <v>4</v>
      </c>
      <c r="I139">
        <v>4</v>
      </c>
      <c r="J139" s="67">
        <v>40</v>
      </c>
    </row>
    <row r="140" spans="2:10" hidden="1" x14ac:dyDescent="0.25">
      <c r="B140" t="s">
        <v>25</v>
      </c>
      <c r="C140">
        <v>3</v>
      </c>
      <c r="D140">
        <v>31</v>
      </c>
      <c r="E140">
        <v>9</v>
      </c>
      <c r="F140">
        <v>2</v>
      </c>
      <c r="G140">
        <v>2</v>
      </c>
      <c r="H140">
        <v>4</v>
      </c>
      <c r="I140">
        <v>4</v>
      </c>
      <c r="J140" s="67">
        <v>44.444444444444443</v>
      </c>
    </row>
    <row r="141" spans="2:10" hidden="1" x14ac:dyDescent="0.25">
      <c r="B141" t="s">
        <v>25</v>
      </c>
      <c r="C141">
        <v>4</v>
      </c>
      <c r="D141">
        <v>31</v>
      </c>
      <c r="E141">
        <v>8</v>
      </c>
      <c r="F141">
        <v>1</v>
      </c>
      <c r="G141">
        <v>1</v>
      </c>
      <c r="H141">
        <v>2</v>
      </c>
      <c r="I141">
        <v>2</v>
      </c>
      <c r="J141" s="67">
        <v>22.222222222222221</v>
      </c>
    </row>
    <row r="142" spans="2:10" hidden="1" x14ac:dyDescent="0.25">
      <c r="B142" t="s">
        <v>25</v>
      </c>
      <c r="C142">
        <v>5</v>
      </c>
      <c r="D142">
        <v>31</v>
      </c>
      <c r="E142">
        <v>8</v>
      </c>
      <c r="F142">
        <v>0</v>
      </c>
      <c r="G142">
        <v>2</v>
      </c>
      <c r="H142">
        <v>2</v>
      </c>
      <c r="I142">
        <v>3</v>
      </c>
      <c r="J142" s="67">
        <v>33.333333333333329</v>
      </c>
    </row>
    <row r="143" spans="2:10" hidden="1" x14ac:dyDescent="0.25">
      <c r="B143" t="s">
        <v>26</v>
      </c>
      <c r="C143">
        <v>1</v>
      </c>
      <c r="D143">
        <v>31</v>
      </c>
      <c r="E143">
        <v>15</v>
      </c>
      <c r="F143">
        <v>1</v>
      </c>
      <c r="G143">
        <v>4</v>
      </c>
      <c r="H143">
        <v>5</v>
      </c>
      <c r="I143">
        <v>6</v>
      </c>
      <c r="J143" s="67">
        <v>35.294117647058826</v>
      </c>
    </row>
    <row r="144" spans="2:10" hidden="1" x14ac:dyDescent="0.25">
      <c r="B144" t="s">
        <v>26</v>
      </c>
      <c r="C144">
        <v>2</v>
      </c>
      <c r="D144">
        <v>31</v>
      </c>
      <c r="E144">
        <v>16</v>
      </c>
      <c r="F144">
        <v>0</v>
      </c>
      <c r="G144">
        <v>1</v>
      </c>
      <c r="H144">
        <v>1</v>
      </c>
      <c r="I144">
        <v>1</v>
      </c>
      <c r="J144" s="67">
        <v>6.25</v>
      </c>
    </row>
    <row r="145" spans="2:10" hidden="1" x14ac:dyDescent="0.25">
      <c r="B145" t="s">
        <v>26</v>
      </c>
      <c r="C145">
        <v>3</v>
      </c>
      <c r="D145">
        <v>31</v>
      </c>
      <c r="E145">
        <v>14</v>
      </c>
      <c r="F145">
        <v>1</v>
      </c>
      <c r="G145">
        <v>1</v>
      </c>
      <c r="H145">
        <v>2</v>
      </c>
      <c r="I145">
        <v>2</v>
      </c>
      <c r="J145" s="67">
        <v>14.285714285714285</v>
      </c>
    </row>
    <row r="146" spans="2:10" hidden="1" x14ac:dyDescent="0.25">
      <c r="B146" t="s">
        <v>17</v>
      </c>
      <c r="C146">
        <v>1</v>
      </c>
      <c r="D146">
        <v>32</v>
      </c>
      <c r="E146">
        <v>4</v>
      </c>
      <c r="F146">
        <v>1</v>
      </c>
      <c r="G146">
        <v>0</v>
      </c>
      <c r="H146">
        <v>1</v>
      </c>
      <c r="I146">
        <v>3</v>
      </c>
      <c r="J146" s="67">
        <v>50</v>
      </c>
    </row>
    <row r="147" spans="2:10" hidden="1" x14ac:dyDescent="0.25">
      <c r="B147" t="s">
        <v>17</v>
      </c>
      <c r="C147">
        <v>2</v>
      </c>
      <c r="D147">
        <v>32</v>
      </c>
      <c r="E147">
        <v>4</v>
      </c>
      <c r="F147">
        <v>1</v>
      </c>
      <c r="G147">
        <v>0</v>
      </c>
      <c r="H147">
        <v>1</v>
      </c>
      <c r="I147">
        <v>2</v>
      </c>
      <c r="J147" s="67">
        <v>40</v>
      </c>
    </row>
    <row r="148" spans="2:10" hidden="1" x14ac:dyDescent="0.25">
      <c r="B148" t="s">
        <v>17</v>
      </c>
      <c r="C148">
        <v>3</v>
      </c>
      <c r="D148">
        <v>32</v>
      </c>
      <c r="E148">
        <v>4</v>
      </c>
      <c r="F148">
        <v>0</v>
      </c>
      <c r="G148">
        <v>0</v>
      </c>
      <c r="H148">
        <v>0</v>
      </c>
      <c r="I148">
        <v>0</v>
      </c>
      <c r="J148" s="67">
        <v>0</v>
      </c>
    </row>
    <row r="149" spans="2:10" hidden="1" x14ac:dyDescent="0.25">
      <c r="B149" t="s">
        <v>17</v>
      </c>
      <c r="C149">
        <v>4</v>
      </c>
      <c r="D149">
        <v>32</v>
      </c>
      <c r="E149">
        <v>4</v>
      </c>
      <c r="F149">
        <v>1</v>
      </c>
      <c r="G149">
        <v>1</v>
      </c>
      <c r="H149">
        <v>2</v>
      </c>
      <c r="I149">
        <v>2</v>
      </c>
      <c r="J149" s="67">
        <v>50</v>
      </c>
    </row>
    <row r="150" spans="2:10" x14ac:dyDescent="0.25">
      <c r="B150" t="s">
        <v>17</v>
      </c>
      <c r="C150">
        <v>5</v>
      </c>
      <c r="D150">
        <v>32</v>
      </c>
      <c r="E150">
        <v>5</v>
      </c>
      <c r="F150">
        <v>2</v>
      </c>
      <c r="G150">
        <v>1</v>
      </c>
      <c r="H150">
        <v>3</v>
      </c>
      <c r="I150">
        <v>3</v>
      </c>
      <c r="J150" s="67">
        <v>60</v>
      </c>
    </row>
    <row r="151" spans="2:10" hidden="1" x14ac:dyDescent="0.25">
      <c r="B151" t="s">
        <v>17</v>
      </c>
      <c r="C151">
        <v>6</v>
      </c>
      <c r="D151">
        <v>32</v>
      </c>
      <c r="E151">
        <v>7</v>
      </c>
      <c r="F151">
        <v>1</v>
      </c>
      <c r="G151">
        <v>2</v>
      </c>
      <c r="H151">
        <v>3</v>
      </c>
      <c r="I151">
        <v>3</v>
      </c>
      <c r="J151" s="67">
        <v>42.857142857142854</v>
      </c>
    </row>
    <row r="152" spans="2:10" hidden="1" x14ac:dyDescent="0.25">
      <c r="B152" t="s">
        <v>17</v>
      </c>
      <c r="C152">
        <v>7</v>
      </c>
      <c r="D152">
        <v>32</v>
      </c>
      <c r="E152">
        <v>4</v>
      </c>
      <c r="F152">
        <v>0</v>
      </c>
      <c r="G152">
        <v>0</v>
      </c>
      <c r="H152">
        <v>0</v>
      </c>
      <c r="I152">
        <v>2</v>
      </c>
      <c r="J152" s="67">
        <v>33.333333333333329</v>
      </c>
    </row>
    <row r="153" spans="2:10" hidden="1" x14ac:dyDescent="0.25">
      <c r="B153" t="s">
        <v>17</v>
      </c>
      <c r="C153">
        <v>8</v>
      </c>
      <c r="D153">
        <v>32</v>
      </c>
      <c r="E153">
        <v>4</v>
      </c>
      <c r="F153">
        <v>1</v>
      </c>
      <c r="G153">
        <v>0</v>
      </c>
      <c r="H153">
        <v>1</v>
      </c>
      <c r="I153">
        <v>2</v>
      </c>
      <c r="J153" s="67">
        <v>40</v>
      </c>
    </row>
    <row r="154" spans="2:10" hidden="1" x14ac:dyDescent="0.25">
      <c r="B154" t="s">
        <v>17</v>
      </c>
      <c r="C154">
        <v>9</v>
      </c>
      <c r="D154">
        <v>32</v>
      </c>
      <c r="E154">
        <v>7</v>
      </c>
      <c r="F154">
        <v>1</v>
      </c>
      <c r="G154">
        <v>3</v>
      </c>
      <c r="H154">
        <v>4</v>
      </c>
      <c r="I154">
        <v>4</v>
      </c>
      <c r="J154" s="67">
        <v>57.142857142857139</v>
      </c>
    </row>
    <row r="155" spans="2:10" hidden="1" x14ac:dyDescent="0.25">
      <c r="B155" t="s">
        <v>17</v>
      </c>
      <c r="C155">
        <v>10</v>
      </c>
      <c r="D155">
        <v>32</v>
      </c>
      <c r="E155">
        <v>5</v>
      </c>
      <c r="F155">
        <v>0</v>
      </c>
      <c r="G155">
        <v>2</v>
      </c>
      <c r="H155">
        <v>2</v>
      </c>
      <c r="I155">
        <v>3</v>
      </c>
      <c r="J155" s="67">
        <v>50</v>
      </c>
    </row>
    <row r="156" spans="2:10" hidden="1" x14ac:dyDescent="0.25">
      <c r="B156" t="s">
        <v>18</v>
      </c>
      <c r="C156">
        <v>1</v>
      </c>
      <c r="D156">
        <v>32</v>
      </c>
      <c r="E156">
        <v>8</v>
      </c>
      <c r="F156">
        <v>1</v>
      </c>
      <c r="G156">
        <v>2</v>
      </c>
      <c r="H156">
        <v>3</v>
      </c>
      <c r="I156">
        <v>3</v>
      </c>
      <c r="J156" s="67">
        <v>37.5</v>
      </c>
    </row>
    <row r="157" spans="2:10" hidden="1" x14ac:dyDescent="0.25">
      <c r="B157" t="s">
        <v>18</v>
      </c>
      <c r="C157">
        <v>2</v>
      </c>
      <c r="D157">
        <v>32</v>
      </c>
      <c r="E157">
        <v>7</v>
      </c>
      <c r="F157">
        <v>1</v>
      </c>
      <c r="G157">
        <v>3</v>
      </c>
      <c r="H157">
        <v>4</v>
      </c>
      <c r="I157">
        <v>5</v>
      </c>
      <c r="J157" s="67">
        <v>62.5</v>
      </c>
    </row>
    <row r="158" spans="2:10" hidden="1" x14ac:dyDescent="0.25">
      <c r="B158" t="s">
        <v>18</v>
      </c>
      <c r="C158">
        <v>3</v>
      </c>
      <c r="D158">
        <v>32</v>
      </c>
      <c r="E158">
        <v>12</v>
      </c>
      <c r="F158">
        <v>0</v>
      </c>
      <c r="G158">
        <v>1</v>
      </c>
      <c r="H158">
        <v>1</v>
      </c>
      <c r="I158">
        <v>1</v>
      </c>
      <c r="J158" s="67">
        <v>8.3333333333333321</v>
      </c>
    </row>
    <row r="159" spans="2:10" hidden="1" x14ac:dyDescent="0.25">
      <c r="B159" t="s">
        <v>18</v>
      </c>
      <c r="C159">
        <v>4</v>
      </c>
      <c r="D159">
        <v>32</v>
      </c>
      <c r="E159">
        <v>9</v>
      </c>
      <c r="F159">
        <v>1</v>
      </c>
      <c r="G159">
        <v>1</v>
      </c>
      <c r="H159">
        <v>2</v>
      </c>
      <c r="I159">
        <v>4</v>
      </c>
      <c r="J159" s="67">
        <v>36.363636363636367</v>
      </c>
    </row>
    <row r="160" spans="2:10" hidden="1" x14ac:dyDescent="0.25">
      <c r="B160" t="s">
        <v>18</v>
      </c>
      <c r="C160">
        <v>5</v>
      </c>
      <c r="D160">
        <v>32</v>
      </c>
      <c r="E160">
        <v>10</v>
      </c>
      <c r="F160">
        <v>0</v>
      </c>
      <c r="G160">
        <v>2</v>
      </c>
      <c r="H160">
        <v>2</v>
      </c>
      <c r="I160">
        <v>2</v>
      </c>
      <c r="J160" s="67">
        <v>18.181818181818183</v>
      </c>
    </row>
    <row r="161" spans="2:10" hidden="1" x14ac:dyDescent="0.25">
      <c r="B161" t="s">
        <v>20</v>
      </c>
      <c r="C161">
        <v>1</v>
      </c>
      <c r="D161">
        <v>32</v>
      </c>
      <c r="E161">
        <v>10</v>
      </c>
      <c r="F161">
        <v>1</v>
      </c>
      <c r="G161">
        <v>1</v>
      </c>
      <c r="H161">
        <v>2</v>
      </c>
      <c r="I161">
        <v>3</v>
      </c>
      <c r="J161" s="67">
        <v>27.27272727272727</v>
      </c>
    </row>
    <row r="162" spans="2:10" hidden="1" x14ac:dyDescent="0.25">
      <c r="B162" t="s">
        <v>20</v>
      </c>
      <c r="C162">
        <v>2</v>
      </c>
      <c r="D162">
        <v>32</v>
      </c>
      <c r="E162">
        <v>17</v>
      </c>
      <c r="F162">
        <v>1</v>
      </c>
      <c r="G162">
        <v>1</v>
      </c>
      <c r="H162">
        <v>2</v>
      </c>
      <c r="I162">
        <v>4</v>
      </c>
      <c r="J162" s="67">
        <v>21.052631578947366</v>
      </c>
    </row>
    <row r="163" spans="2:10" hidden="1" x14ac:dyDescent="0.25">
      <c r="B163" t="s">
        <v>20</v>
      </c>
      <c r="C163">
        <v>3</v>
      </c>
      <c r="D163">
        <v>32</v>
      </c>
      <c r="E163">
        <v>13</v>
      </c>
      <c r="F163">
        <v>1</v>
      </c>
      <c r="G163">
        <v>6</v>
      </c>
      <c r="H163">
        <v>7</v>
      </c>
      <c r="I163">
        <v>7</v>
      </c>
      <c r="J163" s="67">
        <v>50</v>
      </c>
    </row>
    <row r="164" spans="2:10" hidden="1" x14ac:dyDescent="0.25">
      <c r="B164" t="s">
        <v>24</v>
      </c>
      <c r="C164">
        <v>1</v>
      </c>
      <c r="D164">
        <v>32</v>
      </c>
      <c r="E164">
        <v>1</v>
      </c>
      <c r="F164">
        <v>1</v>
      </c>
      <c r="G164">
        <v>0</v>
      </c>
      <c r="H164">
        <v>1</v>
      </c>
      <c r="I164">
        <v>5</v>
      </c>
      <c r="J164" s="67">
        <v>83.333333333333343</v>
      </c>
    </row>
    <row r="165" spans="2:10" hidden="1" x14ac:dyDescent="0.25">
      <c r="B165" t="s">
        <v>24</v>
      </c>
      <c r="C165">
        <v>2</v>
      </c>
      <c r="D165">
        <v>32</v>
      </c>
      <c r="E165">
        <v>4</v>
      </c>
      <c r="F165">
        <v>1</v>
      </c>
      <c r="G165">
        <v>2</v>
      </c>
      <c r="H165">
        <v>3</v>
      </c>
      <c r="I165">
        <v>6</v>
      </c>
      <c r="J165" s="67">
        <v>85.714285714285708</v>
      </c>
    </row>
    <row r="166" spans="2:10" hidden="1" x14ac:dyDescent="0.25">
      <c r="B166" t="s">
        <v>24</v>
      </c>
      <c r="C166">
        <v>3</v>
      </c>
      <c r="D166">
        <v>32</v>
      </c>
      <c r="E166">
        <v>2</v>
      </c>
      <c r="F166">
        <v>0</v>
      </c>
      <c r="G166">
        <v>2</v>
      </c>
      <c r="H166">
        <v>2</v>
      </c>
      <c r="I166">
        <v>5</v>
      </c>
      <c r="J166" s="67">
        <v>100</v>
      </c>
    </row>
    <row r="167" spans="2:10" hidden="1" x14ac:dyDescent="0.25">
      <c r="B167" t="s">
        <v>24</v>
      </c>
      <c r="C167">
        <v>4</v>
      </c>
      <c r="D167">
        <v>32</v>
      </c>
      <c r="E167">
        <v>1</v>
      </c>
      <c r="F167">
        <v>0</v>
      </c>
      <c r="G167">
        <v>0</v>
      </c>
      <c r="H167">
        <v>0</v>
      </c>
      <c r="I167">
        <v>3</v>
      </c>
      <c r="J167" s="67">
        <v>75</v>
      </c>
    </row>
    <row r="168" spans="2:10" hidden="1" x14ac:dyDescent="0.25">
      <c r="B168" t="s">
        <v>24</v>
      </c>
      <c r="C168">
        <v>5</v>
      </c>
      <c r="D168">
        <v>32</v>
      </c>
      <c r="E168">
        <v>4</v>
      </c>
      <c r="F168">
        <v>1</v>
      </c>
      <c r="G168">
        <v>0</v>
      </c>
      <c r="H168">
        <v>1</v>
      </c>
      <c r="I168">
        <v>1</v>
      </c>
      <c r="J168" s="67">
        <v>25</v>
      </c>
    </row>
    <row r="169" spans="2:10" hidden="1" x14ac:dyDescent="0.25">
      <c r="B169" t="s">
        <v>24</v>
      </c>
      <c r="C169">
        <v>6</v>
      </c>
      <c r="D169">
        <v>32</v>
      </c>
      <c r="E169">
        <v>2</v>
      </c>
      <c r="F169">
        <v>2</v>
      </c>
      <c r="G169">
        <v>0</v>
      </c>
      <c r="H169">
        <v>2</v>
      </c>
      <c r="I169">
        <v>5</v>
      </c>
      <c r="J169" s="67">
        <v>100</v>
      </c>
    </row>
    <row r="170" spans="2:10" hidden="1" x14ac:dyDescent="0.25">
      <c r="B170" t="s">
        <v>24</v>
      </c>
      <c r="C170">
        <v>7</v>
      </c>
      <c r="D170">
        <v>32</v>
      </c>
      <c r="E170">
        <v>6</v>
      </c>
      <c r="F170">
        <v>3</v>
      </c>
      <c r="G170">
        <v>0</v>
      </c>
      <c r="H170">
        <v>3</v>
      </c>
      <c r="I170">
        <v>4</v>
      </c>
      <c r="J170" s="67">
        <v>50</v>
      </c>
    </row>
    <row r="171" spans="2:10" hidden="1" x14ac:dyDescent="0.25">
      <c r="B171" t="s">
        <v>24</v>
      </c>
      <c r="C171">
        <v>8</v>
      </c>
      <c r="D171">
        <v>32</v>
      </c>
      <c r="E171">
        <v>5</v>
      </c>
      <c r="F171">
        <v>1</v>
      </c>
      <c r="G171">
        <v>0</v>
      </c>
      <c r="H171">
        <v>1</v>
      </c>
      <c r="I171">
        <v>2</v>
      </c>
      <c r="J171" s="67">
        <v>33.333333333333329</v>
      </c>
    </row>
    <row r="172" spans="2:10" hidden="1" x14ac:dyDescent="0.25">
      <c r="B172" t="s">
        <v>24</v>
      </c>
      <c r="C172">
        <v>9</v>
      </c>
      <c r="D172">
        <v>32</v>
      </c>
      <c r="E172">
        <v>2</v>
      </c>
      <c r="F172">
        <v>1</v>
      </c>
      <c r="G172">
        <v>0</v>
      </c>
      <c r="H172">
        <v>1</v>
      </c>
      <c r="I172">
        <v>5</v>
      </c>
      <c r="J172" s="67">
        <v>83.333333333333343</v>
      </c>
    </row>
    <row r="173" spans="2:10" hidden="1" x14ac:dyDescent="0.25">
      <c r="B173" t="s">
        <v>24</v>
      </c>
      <c r="C173">
        <v>10</v>
      </c>
      <c r="D173">
        <v>32</v>
      </c>
      <c r="E173">
        <v>5</v>
      </c>
      <c r="F173">
        <v>0</v>
      </c>
      <c r="G173">
        <v>0</v>
      </c>
      <c r="H173">
        <v>0</v>
      </c>
      <c r="I173">
        <v>1</v>
      </c>
      <c r="J173" s="67">
        <v>14.285714285714285</v>
      </c>
    </row>
    <row r="174" spans="2:10" hidden="1" x14ac:dyDescent="0.25">
      <c r="B174" t="s">
        <v>25</v>
      </c>
      <c r="C174">
        <v>1</v>
      </c>
      <c r="D174">
        <v>32</v>
      </c>
      <c r="E174">
        <v>2</v>
      </c>
      <c r="F174">
        <v>2</v>
      </c>
      <c r="G174">
        <v>0</v>
      </c>
      <c r="H174">
        <v>2</v>
      </c>
      <c r="I174">
        <v>8</v>
      </c>
      <c r="J174" s="67">
        <v>100</v>
      </c>
    </row>
    <row r="175" spans="2:10" hidden="1" x14ac:dyDescent="0.25">
      <c r="B175" t="s">
        <v>25</v>
      </c>
      <c r="C175">
        <v>2</v>
      </c>
      <c r="D175">
        <v>32</v>
      </c>
      <c r="E175">
        <v>5</v>
      </c>
      <c r="F175">
        <v>2</v>
      </c>
      <c r="G175">
        <v>0</v>
      </c>
      <c r="H175">
        <v>2</v>
      </c>
      <c r="I175">
        <v>6</v>
      </c>
      <c r="J175" s="67">
        <v>60</v>
      </c>
    </row>
    <row r="176" spans="2:10" hidden="1" x14ac:dyDescent="0.25">
      <c r="B176" t="s">
        <v>25</v>
      </c>
      <c r="C176">
        <v>3</v>
      </c>
      <c r="D176">
        <v>32</v>
      </c>
      <c r="E176">
        <v>5</v>
      </c>
      <c r="F176">
        <v>2</v>
      </c>
      <c r="G176">
        <v>1</v>
      </c>
      <c r="H176">
        <v>3</v>
      </c>
      <c r="I176">
        <v>7</v>
      </c>
      <c r="J176" s="67">
        <v>77.777777777777786</v>
      </c>
    </row>
    <row r="177" spans="2:10" hidden="1" x14ac:dyDescent="0.25">
      <c r="B177" t="s">
        <v>25</v>
      </c>
      <c r="C177">
        <v>4</v>
      </c>
      <c r="D177">
        <v>32</v>
      </c>
      <c r="E177">
        <v>6</v>
      </c>
      <c r="F177">
        <v>2</v>
      </c>
      <c r="G177">
        <v>0</v>
      </c>
      <c r="H177">
        <v>2</v>
      </c>
      <c r="I177">
        <v>4</v>
      </c>
      <c r="J177" s="67">
        <v>44.444444444444443</v>
      </c>
    </row>
    <row r="178" spans="2:10" hidden="1" x14ac:dyDescent="0.25">
      <c r="B178" t="s">
        <v>25</v>
      </c>
      <c r="C178">
        <v>5</v>
      </c>
      <c r="D178">
        <v>32</v>
      </c>
      <c r="E178">
        <v>6</v>
      </c>
      <c r="F178">
        <v>1</v>
      </c>
      <c r="G178">
        <v>2</v>
      </c>
      <c r="H178">
        <v>3</v>
      </c>
      <c r="I178">
        <v>6</v>
      </c>
      <c r="J178" s="67">
        <v>66.666666666666657</v>
      </c>
    </row>
    <row r="179" spans="2:10" hidden="1" x14ac:dyDescent="0.25">
      <c r="B179" t="s">
        <v>26</v>
      </c>
      <c r="C179">
        <v>1</v>
      </c>
      <c r="D179">
        <v>32</v>
      </c>
      <c r="E179">
        <v>9</v>
      </c>
      <c r="F179">
        <v>2</v>
      </c>
      <c r="G179">
        <v>2</v>
      </c>
      <c r="H179">
        <v>4</v>
      </c>
      <c r="I179">
        <v>10</v>
      </c>
      <c r="J179" s="67">
        <v>58.82352941176471</v>
      </c>
    </row>
    <row r="180" spans="2:10" hidden="1" x14ac:dyDescent="0.25">
      <c r="B180" t="s">
        <v>26</v>
      </c>
      <c r="C180">
        <v>2</v>
      </c>
      <c r="D180">
        <v>32</v>
      </c>
      <c r="E180">
        <v>14</v>
      </c>
      <c r="F180">
        <v>2</v>
      </c>
      <c r="G180">
        <v>3</v>
      </c>
      <c r="H180">
        <v>5</v>
      </c>
      <c r="I180">
        <v>6</v>
      </c>
      <c r="J180" s="67">
        <v>37.5</v>
      </c>
    </row>
    <row r="181" spans="2:10" hidden="1" x14ac:dyDescent="0.25">
      <c r="B181" t="s">
        <v>26</v>
      </c>
      <c r="C181">
        <v>3</v>
      </c>
      <c r="D181">
        <v>32</v>
      </c>
      <c r="E181">
        <v>11</v>
      </c>
      <c r="F181">
        <v>1</v>
      </c>
      <c r="G181">
        <v>3</v>
      </c>
      <c r="H181">
        <v>4</v>
      </c>
      <c r="I181">
        <v>6</v>
      </c>
      <c r="J181" s="67">
        <v>42.857142857142854</v>
      </c>
    </row>
    <row r="182" spans="2:10" hidden="1" x14ac:dyDescent="0.25">
      <c r="B182" t="s">
        <v>17</v>
      </c>
      <c r="C182">
        <v>1</v>
      </c>
      <c r="D182">
        <v>33</v>
      </c>
      <c r="E182">
        <v>3</v>
      </c>
      <c r="F182">
        <v>1</v>
      </c>
      <c r="G182">
        <v>0</v>
      </c>
      <c r="H182">
        <v>1</v>
      </c>
      <c r="I182">
        <v>4</v>
      </c>
      <c r="J182" s="67">
        <v>66.666666666666657</v>
      </c>
    </row>
    <row r="183" spans="2:10" hidden="1" x14ac:dyDescent="0.25">
      <c r="B183" t="s">
        <v>17</v>
      </c>
      <c r="C183">
        <v>2</v>
      </c>
      <c r="D183">
        <v>33</v>
      </c>
      <c r="E183">
        <v>3</v>
      </c>
      <c r="F183">
        <v>0</v>
      </c>
      <c r="G183">
        <v>1</v>
      </c>
      <c r="H183">
        <v>1</v>
      </c>
      <c r="I183">
        <v>3</v>
      </c>
      <c r="J183" s="67">
        <v>60</v>
      </c>
    </row>
    <row r="184" spans="2:10" hidden="1" x14ac:dyDescent="0.25">
      <c r="B184" t="s">
        <v>17</v>
      </c>
      <c r="C184">
        <v>3</v>
      </c>
      <c r="D184">
        <v>33</v>
      </c>
      <c r="E184">
        <v>4</v>
      </c>
      <c r="F184">
        <v>0</v>
      </c>
      <c r="G184">
        <v>0</v>
      </c>
      <c r="H184">
        <v>0</v>
      </c>
      <c r="I184">
        <v>0</v>
      </c>
      <c r="J184" s="67">
        <v>0</v>
      </c>
    </row>
    <row r="185" spans="2:10" hidden="1" x14ac:dyDescent="0.25">
      <c r="B185" t="s">
        <v>17</v>
      </c>
      <c r="C185">
        <v>4</v>
      </c>
      <c r="D185">
        <v>33</v>
      </c>
      <c r="E185">
        <v>2</v>
      </c>
      <c r="F185">
        <v>0</v>
      </c>
      <c r="G185">
        <v>0</v>
      </c>
      <c r="H185">
        <v>0</v>
      </c>
      <c r="I185">
        <v>2</v>
      </c>
      <c r="J185" s="67">
        <v>50</v>
      </c>
    </row>
    <row r="186" spans="2:10" hidden="1" x14ac:dyDescent="0.25">
      <c r="B186" t="s">
        <v>17</v>
      </c>
      <c r="C186">
        <v>5</v>
      </c>
      <c r="D186">
        <v>33</v>
      </c>
      <c r="E186">
        <v>2</v>
      </c>
      <c r="F186">
        <v>0</v>
      </c>
      <c r="G186">
        <v>0</v>
      </c>
      <c r="H186">
        <v>0</v>
      </c>
      <c r="I186">
        <v>3</v>
      </c>
      <c r="J186" s="67">
        <v>60</v>
      </c>
    </row>
    <row r="187" spans="2:10" hidden="1" x14ac:dyDescent="0.25">
      <c r="B187" t="s">
        <v>17</v>
      </c>
      <c r="C187">
        <v>6</v>
      </c>
      <c r="D187">
        <v>33</v>
      </c>
      <c r="E187">
        <v>4</v>
      </c>
      <c r="F187">
        <v>0</v>
      </c>
      <c r="G187">
        <v>0</v>
      </c>
      <c r="H187">
        <v>0</v>
      </c>
      <c r="I187">
        <v>3</v>
      </c>
      <c r="J187" s="67">
        <v>42.857142857142854</v>
      </c>
    </row>
    <row r="188" spans="2:10" hidden="1" x14ac:dyDescent="0.25">
      <c r="B188" t="s">
        <v>17</v>
      </c>
      <c r="C188">
        <v>7</v>
      </c>
      <c r="D188">
        <v>33</v>
      </c>
      <c r="E188">
        <v>4</v>
      </c>
      <c r="F188">
        <v>1</v>
      </c>
      <c r="G188">
        <v>0</v>
      </c>
      <c r="H188">
        <v>1</v>
      </c>
      <c r="I188">
        <v>3</v>
      </c>
      <c r="J188" s="67">
        <v>50</v>
      </c>
    </row>
    <row r="189" spans="2:10" hidden="1" x14ac:dyDescent="0.25">
      <c r="B189" t="s">
        <v>17</v>
      </c>
      <c r="C189">
        <v>8</v>
      </c>
      <c r="D189">
        <v>33</v>
      </c>
      <c r="E189">
        <v>3</v>
      </c>
      <c r="F189">
        <v>0</v>
      </c>
      <c r="G189">
        <v>0</v>
      </c>
      <c r="H189">
        <v>0</v>
      </c>
      <c r="I189">
        <v>2</v>
      </c>
      <c r="J189" s="67">
        <v>40</v>
      </c>
    </row>
    <row r="190" spans="2:10" hidden="1" x14ac:dyDescent="0.25">
      <c r="B190" t="s">
        <v>17</v>
      </c>
      <c r="C190">
        <v>9</v>
      </c>
      <c r="D190">
        <v>33</v>
      </c>
      <c r="E190">
        <v>3</v>
      </c>
      <c r="F190">
        <v>0</v>
      </c>
      <c r="G190">
        <v>2</v>
      </c>
      <c r="H190">
        <v>2</v>
      </c>
      <c r="I190">
        <v>6</v>
      </c>
      <c r="J190" s="67">
        <v>85.714285714285708</v>
      </c>
    </row>
    <row r="191" spans="2:10" hidden="1" x14ac:dyDescent="0.25">
      <c r="B191" t="s">
        <v>17</v>
      </c>
      <c r="C191">
        <v>10</v>
      </c>
      <c r="D191">
        <v>33</v>
      </c>
      <c r="E191">
        <v>3</v>
      </c>
      <c r="F191">
        <v>0</v>
      </c>
      <c r="G191">
        <v>0</v>
      </c>
      <c r="H191">
        <v>0</v>
      </c>
      <c r="I191">
        <v>3</v>
      </c>
      <c r="J191" s="67">
        <v>50</v>
      </c>
    </row>
    <row r="192" spans="2:10" hidden="1" x14ac:dyDescent="0.25">
      <c r="B192" t="s">
        <v>18</v>
      </c>
      <c r="C192">
        <v>1</v>
      </c>
      <c r="D192">
        <v>33</v>
      </c>
      <c r="E192">
        <v>5</v>
      </c>
      <c r="F192">
        <v>0</v>
      </c>
      <c r="G192">
        <v>1</v>
      </c>
      <c r="H192">
        <v>1</v>
      </c>
      <c r="I192">
        <v>4</v>
      </c>
      <c r="J192" s="67">
        <v>50</v>
      </c>
    </row>
    <row r="193" spans="2:10" hidden="1" x14ac:dyDescent="0.25">
      <c r="B193" t="s">
        <v>18</v>
      </c>
      <c r="C193">
        <v>2</v>
      </c>
      <c r="D193">
        <v>33</v>
      </c>
      <c r="E193">
        <v>2</v>
      </c>
      <c r="F193">
        <v>1</v>
      </c>
      <c r="G193">
        <v>0</v>
      </c>
      <c r="H193">
        <v>1</v>
      </c>
      <c r="I193">
        <v>6</v>
      </c>
      <c r="J193" s="67">
        <v>75</v>
      </c>
    </row>
    <row r="194" spans="2:10" hidden="1" x14ac:dyDescent="0.25">
      <c r="B194" t="s">
        <v>18</v>
      </c>
      <c r="C194">
        <v>3</v>
      </c>
      <c r="D194">
        <v>33</v>
      </c>
      <c r="E194">
        <v>11</v>
      </c>
      <c r="F194">
        <v>1</v>
      </c>
      <c r="G194">
        <v>0</v>
      </c>
      <c r="H194">
        <v>1</v>
      </c>
      <c r="I194">
        <v>2</v>
      </c>
      <c r="J194" s="67">
        <v>16.666666666666664</v>
      </c>
    </row>
    <row r="195" spans="2:10" hidden="1" x14ac:dyDescent="0.25">
      <c r="B195" t="s">
        <v>18</v>
      </c>
      <c r="C195">
        <v>4</v>
      </c>
      <c r="D195">
        <v>33</v>
      </c>
      <c r="E195">
        <v>7</v>
      </c>
      <c r="F195">
        <v>1</v>
      </c>
      <c r="G195">
        <v>0</v>
      </c>
      <c r="H195">
        <v>1</v>
      </c>
      <c r="I195">
        <v>5</v>
      </c>
      <c r="J195" s="67">
        <v>45.454545454545453</v>
      </c>
    </row>
    <row r="196" spans="2:10" hidden="1" x14ac:dyDescent="0.25">
      <c r="B196" t="s">
        <v>18</v>
      </c>
      <c r="C196">
        <v>5</v>
      </c>
      <c r="D196">
        <v>33</v>
      </c>
      <c r="E196">
        <v>8</v>
      </c>
      <c r="F196">
        <v>2</v>
      </c>
      <c r="G196">
        <v>1</v>
      </c>
      <c r="H196">
        <v>3</v>
      </c>
      <c r="I196">
        <v>5</v>
      </c>
      <c r="J196" s="67">
        <v>45.454545454545453</v>
      </c>
    </row>
    <row r="197" spans="2:10" hidden="1" x14ac:dyDescent="0.25">
      <c r="B197" t="s">
        <v>20</v>
      </c>
      <c r="C197">
        <v>1</v>
      </c>
      <c r="D197">
        <v>33</v>
      </c>
      <c r="E197">
        <v>8</v>
      </c>
      <c r="F197">
        <v>1</v>
      </c>
      <c r="G197">
        <v>0</v>
      </c>
      <c r="H197">
        <v>1</v>
      </c>
      <c r="I197">
        <v>4</v>
      </c>
      <c r="J197" s="67">
        <v>36.363636363636367</v>
      </c>
    </row>
    <row r="198" spans="2:10" hidden="1" x14ac:dyDescent="0.25">
      <c r="B198" t="s">
        <v>20</v>
      </c>
      <c r="C198">
        <v>2</v>
      </c>
      <c r="D198">
        <v>33</v>
      </c>
      <c r="E198">
        <v>14</v>
      </c>
      <c r="F198">
        <v>2</v>
      </c>
      <c r="G198">
        <v>0</v>
      </c>
      <c r="H198">
        <v>2</v>
      </c>
      <c r="I198">
        <v>6</v>
      </c>
      <c r="J198" s="67">
        <v>31.578947368421051</v>
      </c>
    </row>
    <row r="199" spans="2:10" hidden="1" x14ac:dyDescent="0.25">
      <c r="B199" t="s">
        <v>20</v>
      </c>
      <c r="C199">
        <v>3</v>
      </c>
      <c r="D199">
        <v>33</v>
      </c>
      <c r="E199">
        <v>6</v>
      </c>
      <c r="F199">
        <v>1</v>
      </c>
      <c r="G199">
        <v>1</v>
      </c>
      <c r="H199">
        <v>2</v>
      </c>
      <c r="I199">
        <v>9</v>
      </c>
      <c r="J199" s="67">
        <v>64.285714285714292</v>
      </c>
    </row>
    <row r="200" spans="2:10" hidden="1" x14ac:dyDescent="0.25">
      <c r="B200" t="s">
        <v>24</v>
      </c>
      <c r="C200">
        <v>1</v>
      </c>
      <c r="D200">
        <v>33</v>
      </c>
      <c r="E200">
        <v>0</v>
      </c>
      <c r="F200">
        <v>0</v>
      </c>
      <c r="G200">
        <v>0</v>
      </c>
      <c r="H200">
        <v>0</v>
      </c>
      <c r="I200">
        <v>5</v>
      </c>
      <c r="J200" s="67">
        <v>83.333333333333343</v>
      </c>
    </row>
    <row r="201" spans="2:10" hidden="1" x14ac:dyDescent="0.25">
      <c r="B201" t="s">
        <v>24</v>
      </c>
      <c r="C201">
        <v>2</v>
      </c>
      <c r="D201">
        <v>33</v>
      </c>
      <c r="E201">
        <v>1</v>
      </c>
      <c r="F201">
        <v>1</v>
      </c>
      <c r="G201">
        <v>0</v>
      </c>
      <c r="H201">
        <v>1</v>
      </c>
      <c r="I201">
        <v>7</v>
      </c>
      <c r="J201" s="67">
        <v>100</v>
      </c>
    </row>
    <row r="202" spans="2:10" hidden="1" x14ac:dyDescent="0.25">
      <c r="B202" t="s">
        <v>24</v>
      </c>
      <c r="C202">
        <v>3</v>
      </c>
      <c r="D202">
        <v>33</v>
      </c>
      <c r="E202">
        <v>0</v>
      </c>
      <c r="F202">
        <v>0</v>
      </c>
      <c r="G202">
        <v>0</v>
      </c>
      <c r="H202">
        <v>0</v>
      </c>
      <c r="I202">
        <v>5</v>
      </c>
      <c r="J202" s="67">
        <v>100</v>
      </c>
    </row>
    <row r="203" spans="2:10" hidden="1" x14ac:dyDescent="0.25">
      <c r="B203" t="s">
        <v>24</v>
      </c>
      <c r="C203">
        <v>4</v>
      </c>
      <c r="D203">
        <v>33</v>
      </c>
      <c r="E203">
        <v>1</v>
      </c>
      <c r="F203">
        <v>0</v>
      </c>
      <c r="G203">
        <v>0</v>
      </c>
      <c r="H203">
        <v>0</v>
      </c>
      <c r="I203">
        <v>3</v>
      </c>
      <c r="J203" s="67">
        <v>75</v>
      </c>
    </row>
    <row r="204" spans="2:10" hidden="1" x14ac:dyDescent="0.25">
      <c r="B204" t="s">
        <v>24</v>
      </c>
      <c r="C204">
        <v>5</v>
      </c>
      <c r="D204">
        <v>33</v>
      </c>
      <c r="E204">
        <v>3</v>
      </c>
      <c r="F204">
        <v>1</v>
      </c>
      <c r="G204">
        <v>0</v>
      </c>
      <c r="H204">
        <v>1</v>
      </c>
      <c r="I204">
        <v>2</v>
      </c>
      <c r="J204" s="67">
        <v>50</v>
      </c>
    </row>
    <row r="205" spans="2:10" hidden="1" x14ac:dyDescent="0.25">
      <c r="B205" t="s">
        <v>24</v>
      </c>
      <c r="C205">
        <v>6</v>
      </c>
      <c r="D205">
        <v>33</v>
      </c>
      <c r="E205">
        <v>0</v>
      </c>
      <c r="F205">
        <v>0</v>
      </c>
      <c r="G205">
        <v>0</v>
      </c>
      <c r="H205">
        <v>0</v>
      </c>
      <c r="I205">
        <v>5</v>
      </c>
      <c r="J205" s="67">
        <v>100</v>
      </c>
    </row>
    <row r="206" spans="2:10" hidden="1" x14ac:dyDescent="0.25">
      <c r="B206" t="s">
        <v>24</v>
      </c>
      <c r="C206">
        <v>7</v>
      </c>
      <c r="D206">
        <v>33</v>
      </c>
      <c r="E206">
        <v>3</v>
      </c>
      <c r="F206">
        <v>3</v>
      </c>
      <c r="G206">
        <v>0</v>
      </c>
      <c r="H206">
        <v>3</v>
      </c>
      <c r="I206">
        <v>7</v>
      </c>
      <c r="J206" s="67">
        <v>87.5</v>
      </c>
    </row>
    <row r="207" spans="2:10" hidden="1" x14ac:dyDescent="0.25">
      <c r="B207" t="s">
        <v>24</v>
      </c>
      <c r="C207">
        <v>8</v>
      </c>
      <c r="D207">
        <v>33</v>
      </c>
      <c r="E207">
        <v>4</v>
      </c>
      <c r="F207">
        <v>0</v>
      </c>
      <c r="G207">
        <v>0</v>
      </c>
      <c r="H207">
        <v>0</v>
      </c>
      <c r="I207">
        <v>2</v>
      </c>
      <c r="J207" s="67">
        <v>33.333333333333329</v>
      </c>
    </row>
    <row r="208" spans="2:10" hidden="1" x14ac:dyDescent="0.25">
      <c r="B208" t="s">
        <v>24</v>
      </c>
      <c r="C208">
        <v>9</v>
      </c>
      <c r="D208">
        <v>33</v>
      </c>
      <c r="E208">
        <v>1</v>
      </c>
      <c r="F208">
        <v>0</v>
      </c>
      <c r="G208">
        <v>0</v>
      </c>
      <c r="H208">
        <v>0</v>
      </c>
      <c r="I208">
        <v>5</v>
      </c>
      <c r="J208" s="67">
        <v>83.333333333333343</v>
      </c>
    </row>
    <row r="209" spans="2:10" hidden="1" x14ac:dyDescent="0.25">
      <c r="B209" t="s">
        <v>24</v>
      </c>
      <c r="C209">
        <v>10</v>
      </c>
      <c r="D209">
        <v>33</v>
      </c>
      <c r="E209">
        <v>5</v>
      </c>
      <c r="F209">
        <v>0</v>
      </c>
      <c r="G209">
        <v>1</v>
      </c>
      <c r="H209">
        <v>1</v>
      </c>
      <c r="I209">
        <v>2</v>
      </c>
      <c r="J209" s="67">
        <v>28.571428571428569</v>
      </c>
    </row>
    <row r="210" spans="2:10" hidden="1" x14ac:dyDescent="0.25">
      <c r="B210" t="s">
        <v>25</v>
      </c>
      <c r="C210">
        <v>1</v>
      </c>
      <c r="D210">
        <v>33</v>
      </c>
      <c r="E210">
        <v>0</v>
      </c>
      <c r="F210">
        <v>0</v>
      </c>
      <c r="G210">
        <v>0</v>
      </c>
      <c r="H210">
        <v>0</v>
      </c>
      <c r="I210">
        <v>8</v>
      </c>
      <c r="J210" s="67">
        <v>100</v>
      </c>
    </row>
    <row r="211" spans="2:10" hidden="1" x14ac:dyDescent="0.25">
      <c r="B211" t="s">
        <v>25</v>
      </c>
      <c r="C211">
        <v>2</v>
      </c>
      <c r="D211">
        <v>33</v>
      </c>
      <c r="E211">
        <v>3</v>
      </c>
      <c r="F211">
        <v>0</v>
      </c>
      <c r="G211">
        <v>0</v>
      </c>
      <c r="H211">
        <v>0</v>
      </c>
      <c r="I211">
        <v>6</v>
      </c>
      <c r="J211" s="67">
        <v>60</v>
      </c>
    </row>
    <row r="212" spans="2:10" hidden="1" x14ac:dyDescent="0.25">
      <c r="B212" t="s">
        <v>25</v>
      </c>
      <c r="C212">
        <v>3</v>
      </c>
      <c r="D212">
        <v>33</v>
      </c>
      <c r="E212">
        <v>2</v>
      </c>
      <c r="F212">
        <v>1</v>
      </c>
      <c r="G212">
        <v>0</v>
      </c>
      <c r="H212">
        <v>1</v>
      </c>
      <c r="I212">
        <v>8</v>
      </c>
      <c r="J212" s="67">
        <v>88.888888888888886</v>
      </c>
    </row>
    <row r="213" spans="2:10" hidden="1" x14ac:dyDescent="0.25">
      <c r="B213" t="s">
        <v>25</v>
      </c>
      <c r="C213">
        <v>4</v>
      </c>
      <c r="D213">
        <v>33</v>
      </c>
      <c r="E213">
        <v>4</v>
      </c>
      <c r="F213">
        <v>1</v>
      </c>
      <c r="G213">
        <v>0</v>
      </c>
      <c r="H213">
        <v>1</v>
      </c>
      <c r="I213">
        <v>5</v>
      </c>
      <c r="J213" s="67">
        <v>55.555555555555557</v>
      </c>
    </row>
    <row r="214" spans="2:10" hidden="1" x14ac:dyDescent="0.25">
      <c r="B214" t="s">
        <v>25</v>
      </c>
      <c r="C214">
        <v>5</v>
      </c>
      <c r="D214">
        <v>33</v>
      </c>
      <c r="E214">
        <v>3</v>
      </c>
      <c r="F214">
        <v>0</v>
      </c>
      <c r="G214">
        <v>0</v>
      </c>
      <c r="H214">
        <v>0</v>
      </c>
      <c r="I214">
        <v>6</v>
      </c>
      <c r="J214" s="67">
        <v>66.666666666666657</v>
      </c>
    </row>
    <row r="215" spans="2:10" hidden="1" x14ac:dyDescent="0.25">
      <c r="B215" t="s">
        <v>26</v>
      </c>
      <c r="C215">
        <v>1</v>
      </c>
      <c r="D215">
        <v>33</v>
      </c>
      <c r="E215">
        <v>5</v>
      </c>
      <c r="F215">
        <v>1</v>
      </c>
      <c r="G215">
        <v>0</v>
      </c>
      <c r="H215">
        <v>1</v>
      </c>
      <c r="I215">
        <v>11</v>
      </c>
      <c r="J215" s="67">
        <v>64.705882352941174</v>
      </c>
    </row>
    <row r="216" spans="2:10" hidden="1" x14ac:dyDescent="0.25">
      <c r="B216" t="s">
        <v>26</v>
      </c>
      <c r="C216">
        <v>2</v>
      </c>
      <c r="D216">
        <v>33</v>
      </c>
      <c r="E216">
        <v>8</v>
      </c>
      <c r="F216">
        <v>2</v>
      </c>
      <c r="G216">
        <v>1</v>
      </c>
      <c r="H216">
        <v>3</v>
      </c>
      <c r="I216">
        <v>9</v>
      </c>
      <c r="J216" s="67">
        <v>56.25</v>
      </c>
    </row>
    <row r="217" spans="2:10" hidden="1" x14ac:dyDescent="0.25">
      <c r="B217" t="s">
        <v>26</v>
      </c>
      <c r="C217">
        <v>3</v>
      </c>
      <c r="D217">
        <v>33</v>
      </c>
      <c r="E217">
        <v>7</v>
      </c>
      <c r="F217">
        <v>1</v>
      </c>
      <c r="G217">
        <v>1</v>
      </c>
      <c r="H217">
        <v>2</v>
      </c>
      <c r="I217">
        <v>8</v>
      </c>
      <c r="J217" s="67">
        <v>57.142857142857139</v>
      </c>
    </row>
    <row r="218" spans="2:10" hidden="1" x14ac:dyDescent="0.25">
      <c r="B218" t="s">
        <v>17</v>
      </c>
      <c r="C218">
        <v>1</v>
      </c>
      <c r="D218">
        <v>34</v>
      </c>
      <c r="E218">
        <v>2</v>
      </c>
      <c r="F218">
        <v>1</v>
      </c>
      <c r="G218">
        <v>0</v>
      </c>
      <c r="H218">
        <v>1</v>
      </c>
      <c r="I218">
        <v>5</v>
      </c>
      <c r="J218" s="67">
        <v>83.333333333333343</v>
      </c>
    </row>
    <row r="219" spans="2:10" hidden="1" x14ac:dyDescent="0.25">
      <c r="B219" t="s">
        <v>17</v>
      </c>
      <c r="C219">
        <v>2</v>
      </c>
      <c r="D219">
        <v>34</v>
      </c>
      <c r="E219">
        <v>2</v>
      </c>
      <c r="F219">
        <v>1</v>
      </c>
      <c r="G219">
        <v>0</v>
      </c>
      <c r="H219">
        <v>1</v>
      </c>
      <c r="I219">
        <v>4</v>
      </c>
      <c r="J219" s="67">
        <v>80</v>
      </c>
    </row>
    <row r="220" spans="2:10" hidden="1" x14ac:dyDescent="0.25">
      <c r="B220" t="s">
        <v>17</v>
      </c>
      <c r="C220">
        <v>3</v>
      </c>
      <c r="D220">
        <v>34</v>
      </c>
      <c r="E220">
        <v>4</v>
      </c>
      <c r="F220">
        <v>0</v>
      </c>
      <c r="G220">
        <v>0</v>
      </c>
      <c r="H220">
        <v>0</v>
      </c>
      <c r="I220">
        <v>0</v>
      </c>
      <c r="J220" s="67">
        <v>0</v>
      </c>
    </row>
    <row r="221" spans="2:10" hidden="1" x14ac:dyDescent="0.25">
      <c r="B221" t="s">
        <v>17</v>
      </c>
      <c r="C221">
        <v>4</v>
      </c>
      <c r="D221">
        <v>34</v>
      </c>
      <c r="E221">
        <v>1</v>
      </c>
      <c r="F221">
        <v>0</v>
      </c>
      <c r="G221">
        <v>0</v>
      </c>
      <c r="H221">
        <v>0</v>
      </c>
      <c r="I221">
        <v>2</v>
      </c>
      <c r="J221" s="67">
        <v>50</v>
      </c>
    </row>
    <row r="222" spans="2:10" x14ac:dyDescent="0.25">
      <c r="B222" t="s">
        <v>17</v>
      </c>
      <c r="C222">
        <v>5</v>
      </c>
      <c r="D222">
        <v>34</v>
      </c>
      <c r="E222">
        <v>2</v>
      </c>
      <c r="F222">
        <v>1</v>
      </c>
      <c r="G222">
        <v>0</v>
      </c>
      <c r="H222">
        <v>1</v>
      </c>
      <c r="I222">
        <v>4</v>
      </c>
      <c r="J222" s="67">
        <v>80</v>
      </c>
    </row>
    <row r="223" spans="2:10" hidden="1" x14ac:dyDescent="0.25">
      <c r="B223" t="s">
        <v>17</v>
      </c>
      <c r="C223">
        <v>6</v>
      </c>
      <c r="D223">
        <v>34</v>
      </c>
      <c r="E223">
        <v>4</v>
      </c>
      <c r="F223">
        <v>2</v>
      </c>
      <c r="G223">
        <v>0</v>
      </c>
      <c r="H223">
        <v>2</v>
      </c>
      <c r="I223">
        <v>5</v>
      </c>
      <c r="J223" s="67">
        <v>71.428571428571431</v>
      </c>
    </row>
    <row r="224" spans="2:10" hidden="1" x14ac:dyDescent="0.25">
      <c r="B224" t="s">
        <v>17</v>
      </c>
      <c r="C224">
        <v>7</v>
      </c>
      <c r="D224">
        <v>34</v>
      </c>
      <c r="E224">
        <v>3</v>
      </c>
      <c r="F224">
        <v>1</v>
      </c>
      <c r="G224">
        <v>0</v>
      </c>
      <c r="H224">
        <v>1</v>
      </c>
      <c r="I224">
        <v>4</v>
      </c>
      <c r="J224" s="67">
        <v>66.666666666666657</v>
      </c>
    </row>
    <row r="225" spans="2:10" hidden="1" x14ac:dyDescent="0.25">
      <c r="B225" t="s">
        <v>17</v>
      </c>
      <c r="C225">
        <v>8</v>
      </c>
      <c r="D225">
        <v>34</v>
      </c>
      <c r="E225">
        <v>3</v>
      </c>
      <c r="F225">
        <v>0</v>
      </c>
      <c r="G225">
        <v>1</v>
      </c>
      <c r="H225">
        <v>1</v>
      </c>
      <c r="I225">
        <v>3</v>
      </c>
      <c r="J225" s="67">
        <v>60</v>
      </c>
    </row>
    <row r="226" spans="2:10" hidden="1" x14ac:dyDescent="0.25">
      <c r="B226" t="s">
        <v>17</v>
      </c>
      <c r="C226">
        <v>9</v>
      </c>
      <c r="D226">
        <v>34</v>
      </c>
      <c r="E226">
        <v>1</v>
      </c>
      <c r="F226">
        <v>0</v>
      </c>
      <c r="G226">
        <v>0</v>
      </c>
      <c r="H226">
        <v>0</v>
      </c>
      <c r="I226">
        <v>6</v>
      </c>
      <c r="J226" s="67">
        <v>85.714285714285708</v>
      </c>
    </row>
    <row r="227" spans="2:10" hidden="1" x14ac:dyDescent="0.25">
      <c r="B227" t="s">
        <v>17</v>
      </c>
      <c r="C227">
        <v>10</v>
      </c>
      <c r="D227">
        <v>34</v>
      </c>
      <c r="E227">
        <v>3</v>
      </c>
      <c r="F227">
        <v>1</v>
      </c>
      <c r="G227">
        <v>0</v>
      </c>
      <c r="H227">
        <v>1</v>
      </c>
      <c r="I227">
        <v>4</v>
      </c>
      <c r="J227" s="67">
        <v>66.666666666666657</v>
      </c>
    </row>
    <row r="228" spans="2:10" hidden="1" x14ac:dyDescent="0.25">
      <c r="B228" t="s">
        <v>18</v>
      </c>
      <c r="C228">
        <v>1</v>
      </c>
      <c r="D228">
        <v>34</v>
      </c>
      <c r="E228">
        <v>4</v>
      </c>
      <c r="F228">
        <v>0</v>
      </c>
      <c r="G228">
        <v>0</v>
      </c>
      <c r="H228">
        <v>0</v>
      </c>
      <c r="I228">
        <v>4</v>
      </c>
      <c r="J228" s="67">
        <v>50</v>
      </c>
    </row>
    <row r="229" spans="2:10" hidden="1" x14ac:dyDescent="0.25">
      <c r="B229" t="s">
        <v>18</v>
      </c>
      <c r="C229">
        <v>2</v>
      </c>
      <c r="D229">
        <v>34</v>
      </c>
      <c r="E229">
        <v>1</v>
      </c>
      <c r="F229">
        <v>0</v>
      </c>
      <c r="G229">
        <v>0</v>
      </c>
      <c r="H229">
        <v>0</v>
      </c>
      <c r="I229">
        <v>6</v>
      </c>
      <c r="J229" s="67">
        <v>75</v>
      </c>
    </row>
    <row r="230" spans="2:10" hidden="1" x14ac:dyDescent="0.25">
      <c r="B230" t="s">
        <v>18</v>
      </c>
      <c r="C230">
        <v>3</v>
      </c>
      <c r="D230">
        <v>34</v>
      </c>
      <c r="E230">
        <v>9</v>
      </c>
      <c r="F230">
        <v>0</v>
      </c>
      <c r="G230">
        <v>2</v>
      </c>
      <c r="H230">
        <v>2</v>
      </c>
      <c r="I230">
        <v>4</v>
      </c>
      <c r="J230" s="67">
        <v>33.333333333333329</v>
      </c>
    </row>
    <row r="231" spans="2:10" hidden="1" x14ac:dyDescent="0.25">
      <c r="B231" t="s">
        <v>18</v>
      </c>
      <c r="C231">
        <v>4</v>
      </c>
      <c r="D231">
        <v>34</v>
      </c>
      <c r="E231">
        <v>6</v>
      </c>
      <c r="F231">
        <v>0</v>
      </c>
      <c r="G231">
        <v>1</v>
      </c>
      <c r="H231">
        <v>1</v>
      </c>
      <c r="I231">
        <v>6</v>
      </c>
      <c r="J231" s="67">
        <v>54.54545454545454</v>
      </c>
    </row>
    <row r="232" spans="2:10" hidden="1" x14ac:dyDescent="0.25">
      <c r="B232" t="s">
        <v>18</v>
      </c>
      <c r="C232">
        <v>5</v>
      </c>
      <c r="D232">
        <v>34</v>
      </c>
      <c r="E232">
        <v>5</v>
      </c>
      <c r="F232">
        <v>3</v>
      </c>
      <c r="G232">
        <v>0</v>
      </c>
      <c r="H232">
        <v>3</v>
      </c>
      <c r="I232">
        <v>8</v>
      </c>
      <c r="J232" s="67">
        <v>72.727272727272734</v>
      </c>
    </row>
    <row r="233" spans="2:10" hidden="1" x14ac:dyDescent="0.25">
      <c r="B233" t="s">
        <v>20</v>
      </c>
      <c r="C233">
        <v>1</v>
      </c>
      <c r="D233">
        <v>34</v>
      </c>
      <c r="E233">
        <v>6</v>
      </c>
      <c r="F233">
        <v>3</v>
      </c>
      <c r="G233">
        <v>0</v>
      </c>
      <c r="H233">
        <v>3</v>
      </c>
      <c r="I233">
        <v>7</v>
      </c>
      <c r="J233" s="67">
        <v>63.636363636363633</v>
      </c>
    </row>
    <row r="234" spans="2:10" hidden="1" x14ac:dyDescent="0.25">
      <c r="B234" t="s">
        <v>20</v>
      </c>
      <c r="C234">
        <v>2</v>
      </c>
      <c r="D234">
        <v>34</v>
      </c>
      <c r="E234">
        <v>11</v>
      </c>
      <c r="F234">
        <v>2</v>
      </c>
      <c r="G234">
        <v>0</v>
      </c>
      <c r="H234">
        <v>2</v>
      </c>
      <c r="I234">
        <v>8</v>
      </c>
      <c r="J234" s="67">
        <v>42.105263157894733</v>
      </c>
    </row>
    <row r="235" spans="2:10" hidden="1" x14ac:dyDescent="0.25">
      <c r="B235" t="s">
        <v>20</v>
      </c>
      <c r="C235">
        <v>3</v>
      </c>
      <c r="D235">
        <v>34</v>
      </c>
      <c r="E235">
        <v>4</v>
      </c>
      <c r="F235">
        <v>1</v>
      </c>
      <c r="G235">
        <v>0</v>
      </c>
      <c r="H235">
        <v>1</v>
      </c>
      <c r="I235">
        <v>10</v>
      </c>
      <c r="J235" s="67">
        <v>71.428571428571431</v>
      </c>
    </row>
    <row r="236" spans="2:10" hidden="1" x14ac:dyDescent="0.25">
      <c r="B236" t="s">
        <v>24</v>
      </c>
      <c r="C236">
        <v>1</v>
      </c>
      <c r="D236">
        <v>34</v>
      </c>
      <c r="E236">
        <v>0</v>
      </c>
      <c r="F236">
        <v>0</v>
      </c>
      <c r="G236">
        <v>0</v>
      </c>
      <c r="H236">
        <v>0</v>
      </c>
      <c r="I236">
        <v>5</v>
      </c>
      <c r="J236" s="67">
        <v>83.333333333333343</v>
      </c>
    </row>
    <row r="237" spans="2:10" hidden="1" x14ac:dyDescent="0.25">
      <c r="B237" t="s">
        <v>24</v>
      </c>
      <c r="C237">
        <v>2</v>
      </c>
      <c r="D237">
        <v>34</v>
      </c>
      <c r="E237">
        <v>0</v>
      </c>
      <c r="F237">
        <v>0</v>
      </c>
      <c r="G237">
        <v>0</v>
      </c>
      <c r="H237">
        <v>0</v>
      </c>
      <c r="I237">
        <v>7</v>
      </c>
      <c r="J237" s="67">
        <v>100</v>
      </c>
    </row>
    <row r="238" spans="2:10" hidden="1" x14ac:dyDescent="0.25">
      <c r="B238" t="s">
        <v>24</v>
      </c>
      <c r="C238">
        <v>3</v>
      </c>
      <c r="D238">
        <v>34</v>
      </c>
      <c r="E238">
        <v>0</v>
      </c>
      <c r="F238">
        <v>0</v>
      </c>
      <c r="G238">
        <v>0</v>
      </c>
      <c r="H238">
        <v>0</v>
      </c>
      <c r="I238">
        <v>5</v>
      </c>
      <c r="J238" s="67">
        <v>100</v>
      </c>
    </row>
    <row r="239" spans="2:10" hidden="1" x14ac:dyDescent="0.25">
      <c r="B239" t="s">
        <v>24</v>
      </c>
      <c r="C239">
        <v>4</v>
      </c>
      <c r="D239">
        <v>34</v>
      </c>
      <c r="E239">
        <v>1</v>
      </c>
      <c r="F239">
        <v>1</v>
      </c>
      <c r="G239">
        <v>0</v>
      </c>
      <c r="H239">
        <v>1</v>
      </c>
      <c r="I239">
        <v>4</v>
      </c>
      <c r="J239" s="67">
        <v>100</v>
      </c>
    </row>
    <row r="240" spans="2:10" hidden="1" x14ac:dyDescent="0.25">
      <c r="B240" t="s">
        <v>24</v>
      </c>
      <c r="C240">
        <v>5</v>
      </c>
      <c r="D240">
        <v>34</v>
      </c>
      <c r="E240">
        <v>2</v>
      </c>
      <c r="F240">
        <v>0</v>
      </c>
      <c r="G240">
        <v>0</v>
      </c>
      <c r="H240">
        <v>0</v>
      </c>
      <c r="I240">
        <v>2</v>
      </c>
      <c r="J240" s="67">
        <v>50</v>
      </c>
    </row>
    <row r="241" spans="2:10" hidden="1" x14ac:dyDescent="0.25">
      <c r="B241" t="s">
        <v>24</v>
      </c>
      <c r="C241">
        <v>6</v>
      </c>
      <c r="D241">
        <v>34</v>
      </c>
      <c r="E241">
        <v>0</v>
      </c>
      <c r="F241">
        <v>0</v>
      </c>
      <c r="G241">
        <v>0</v>
      </c>
      <c r="H241">
        <v>0</v>
      </c>
      <c r="I241">
        <v>5</v>
      </c>
      <c r="J241" s="67">
        <v>100</v>
      </c>
    </row>
    <row r="242" spans="2:10" hidden="1" x14ac:dyDescent="0.25">
      <c r="B242" t="s">
        <v>24</v>
      </c>
      <c r="C242">
        <v>7</v>
      </c>
      <c r="D242">
        <v>34</v>
      </c>
      <c r="E242">
        <v>0</v>
      </c>
      <c r="F242">
        <v>0</v>
      </c>
      <c r="G242">
        <v>0</v>
      </c>
      <c r="H242">
        <v>0</v>
      </c>
      <c r="I242">
        <v>7</v>
      </c>
      <c r="J242" s="67">
        <v>87.5</v>
      </c>
    </row>
    <row r="243" spans="2:10" hidden="1" x14ac:dyDescent="0.25">
      <c r="B243" t="s">
        <v>24</v>
      </c>
      <c r="C243">
        <v>8</v>
      </c>
      <c r="D243">
        <v>34</v>
      </c>
      <c r="E243">
        <v>4</v>
      </c>
      <c r="F243">
        <v>1</v>
      </c>
      <c r="G243">
        <v>1</v>
      </c>
      <c r="H243">
        <v>2</v>
      </c>
      <c r="I243">
        <v>4</v>
      </c>
      <c r="J243" s="67">
        <v>66.666666666666657</v>
      </c>
    </row>
    <row r="244" spans="2:10" hidden="1" x14ac:dyDescent="0.25">
      <c r="B244" t="s">
        <v>24</v>
      </c>
      <c r="C244">
        <v>9</v>
      </c>
      <c r="D244">
        <v>34</v>
      </c>
      <c r="E244">
        <v>1</v>
      </c>
      <c r="F244">
        <v>0</v>
      </c>
      <c r="G244">
        <v>0</v>
      </c>
      <c r="H244">
        <v>0</v>
      </c>
      <c r="I244">
        <v>5</v>
      </c>
      <c r="J244" s="67">
        <v>83.333333333333343</v>
      </c>
    </row>
    <row r="245" spans="2:10" hidden="1" x14ac:dyDescent="0.25">
      <c r="B245" t="s">
        <v>24</v>
      </c>
      <c r="C245">
        <v>10</v>
      </c>
      <c r="D245">
        <v>34</v>
      </c>
      <c r="E245">
        <v>4</v>
      </c>
      <c r="F245">
        <v>2</v>
      </c>
      <c r="G245">
        <v>0</v>
      </c>
      <c r="H245">
        <v>2</v>
      </c>
      <c r="I245">
        <v>4</v>
      </c>
      <c r="J245" s="67">
        <v>57.142857142857139</v>
      </c>
    </row>
    <row r="246" spans="2:10" hidden="1" x14ac:dyDescent="0.25">
      <c r="B246" t="s">
        <v>25</v>
      </c>
      <c r="C246">
        <v>1</v>
      </c>
      <c r="D246">
        <v>34</v>
      </c>
      <c r="E246">
        <v>0</v>
      </c>
      <c r="F246">
        <v>0</v>
      </c>
      <c r="G246">
        <v>0</v>
      </c>
      <c r="H246">
        <v>0</v>
      </c>
      <c r="I246">
        <v>8</v>
      </c>
      <c r="J246" s="67">
        <v>100</v>
      </c>
    </row>
    <row r="247" spans="2:10" hidden="1" x14ac:dyDescent="0.25">
      <c r="B247" t="s">
        <v>25</v>
      </c>
      <c r="C247">
        <v>2</v>
      </c>
      <c r="D247">
        <v>34</v>
      </c>
      <c r="E247">
        <v>3</v>
      </c>
      <c r="F247">
        <v>0</v>
      </c>
      <c r="G247">
        <v>1</v>
      </c>
      <c r="H247">
        <v>1</v>
      </c>
      <c r="I247">
        <v>7</v>
      </c>
      <c r="J247" s="67">
        <v>70</v>
      </c>
    </row>
    <row r="248" spans="2:10" hidden="1" x14ac:dyDescent="0.25">
      <c r="B248" t="s">
        <v>25</v>
      </c>
      <c r="C248">
        <v>3</v>
      </c>
      <c r="D248">
        <v>34</v>
      </c>
      <c r="E248">
        <v>1</v>
      </c>
      <c r="F248">
        <v>0</v>
      </c>
      <c r="G248">
        <v>0</v>
      </c>
      <c r="H248">
        <v>0</v>
      </c>
      <c r="I248">
        <v>8</v>
      </c>
      <c r="J248" s="67">
        <v>88.888888888888886</v>
      </c>
    </row>
    <row r="249" spans="2:10" hidden="1" x14ac:dyDescent="0.25">
      <c r="B249" t="s">
        <v>25</v>
      </c>
      <c r="C249">
        <v>4</v>
      </c>
      <c r="D249">
        <v>34</v>
      </c>
      <c r="E249">
        <v>3</v>
      </c>
      <c r="F249">
        <v>0</v>
      </c>
      <c r="G249">
        <v>0</v>
      </c>
      <c r="H249">
        <v>0</v>
      </c>
      <c r="I249">
        <v>5</v>
      </c>
      <c r="J249" s="67">
        <v>55.555555555555557</v>
      </c>
    </row>
    <row r="250" spans="2:10" hidden="1" x14ac:dyDescent="0.25">
      <c r="B250" t="s">
        <v>25</v>
      </c>
      <c r="C250">
        <v>5</v>
      </c>
      <c r="D250">
        <v>34</v>
      </c>
      <c r="E250">
        <v>2</v>
      </c>
      <c r="F250">
        <v>1</v>
      </c>
      <c r="G250">
        <v>0</v>
      </c>
      <c r="H250">
        <v>1</v>
      </c>
      <c r="I250">
        <v>7</v>
      </c>
      <c r="J250" s="67">
        <v>77.777777777777786</v>
      </c>
    </row>
    <row r="251" spans="2:10" hidden="1" x14ac:dyDescent="0.25">
      <c r="B251" t="s">
        <v>26</v>
      </c>
      <c r="C251">
        <v>1</v>
      </c>
      <c r="D251">
        <v>34</v>
      </c>
      <c r="E251">
        <v>4</v>
      </c>
      <c r="F251">
        <v>3</v>
      </c>
      <c r="G251">
        <v>0</v>
      </c>
      <c r="H251">
        <v>3</v>
      </c>
      <c r="I251">
        <v>14</v>
      </c>
      <c r="J251" s="67">
        <v>82.35294117647058</v>
      </c>
    </row>
    <row r="252" spans="2:10" hidden="1" x14ac:dyDescent="0.25">
      <c r="B252" t="s">
        <v>26</v>
      </c>
      <c r="C252">
        <v>2</v>
      </c>
      <c r="D252">
        <v>34</v>
      </c>
      <c r="E252">
        <v>4</v>
      </c>
      <c r="F252">
        <v>1</v>
      </c>
      <c r="G252">
        <v>0</v>
      </c>
      <c r="H252">
        <v>1</v>
      </c>
      <c r="I252">
        <v>10</v>
      </c>
      <c r="J252" s="67">
        <v>62.5</v>
      </c>
    </row>
    <row r="253" spans="2:10" hidden="1" x14ac:dyDescent="0.25">
      <c r="B253" t="s">
        <v>26</v>
      </c>
      <c r="C253">
        <v>3</v>
      </c>
      <c r="D253">
        <v>34</v>
      </c>
      <c r="E253">
        <v>5</v>
      </c>
      <c r="F253">
        <v>2</v>
      </c>
      <c r="G253">
        <v>0</v>
      </c>
      <c r="H253">
        <v>2</v>
      </c>
      <c r="I253">
        <v>10</v>
      </c>
      <c r="J253" s="67">
        <v>71.428571428571431</v>
      </c>
    </row>
    <row r="254" spans="2:10" hidden="1" x14ac:dyDescent="0.25">
      <c r="B254" t="s">
        <v>17</v>
      </c>
      <c r="C254">
        <v>1</v>
      </c>
      <c r="D254">
        <v>35</v>
      </c>
      <c r="E254">
        <v>1</v>
      </c>
      <c r="F254">
        <v>0</v>
      </c>
      <c r="G254">
        <v>0</v>
      </c>
      <c r="H254">
        <v>0</v>
      </c>
      <c r="I254">
        <v>5</v>
      </c>
      <c r="J254" s="67">
        <v>83.333333333333343</v>
      </c>
    </row>
    <row r="255" spans="2:10" hidden="1" x14ac:dyDescent="0.25">
      <c r="B255" t="s">
        <v>17</v>
      </c>
      <c r="C255">
        <v>2</v>
      </c>
      <c r="D255">
        <v>35</v>
      </c>
      <c r="E255">
        <v>1</v>
      </c>
      <c r="F255">
        <v>0</v>
      </c>
      <c r="G255">
        <v>0</v>
      </c>
      <c r="H255">
        <v>0</v>
      </c>
      <c r="I255">
        <v>4</v>
      </c>
      <c r="J255" s="67">
        <v>80</v>
      </c>
    </row>
    <row r="256" spans="2:10" hidden="1" x14ac:dyDescent="0.25">
      <c r="B256" t="s">
        <v>17</v>
      </c>
      <c r="C256">
        <v>3</v>
      </c>
      <c r="D256">
        <v>35</v>
      </c>
      <c r="E256">
        <v>4</v>
      </c>
      <c r="F256">
        <v>2</v>
      </c>
      <c r="G256">
        <v>1</v>
      </c>
      <c r="H256">
        <v>3</v>
      </c>
      <c r="I256">
        <v>3</v>
      </c>
      <c r="J256" s="67">
        <v>75</v>
      </c>
    </row>
    <row r="257" spans="2:10" hidden="1" x14ac:dyDescent="0.25">
      <c r="B257" t="s">
        <v>17</v>
      </c>
      <c r="C257">
        <v>4</v>
      </c>
      <c r="D257">
        <v>35</v>
      </c>
      <c r="E257">
        <v>1</v>
      </c>
      <c r="F257">
        <v>0</v>
      </c>
      <c r="G257">
        <v>0</v>
      </c>
      <c r="H257">
        <v>0</v>
      </c>
      <c r="I257">
        <v>2</v>
      </c>
      <c r="J257" s="67">
        <v>50</v>
      </c>
    </row>
    <row r="258" spans="2:10" hidden="1" x14ac:dyDescent="0.25">
      <c r="B258" t="s">
        <v>17</v>
      </c>
      <c r="C258">
        <v>5</v>
      </c>
      <c r="D258">
        <v>35</v>
      </c>
      <c r="E258">
        <v>1</v>
      </c>
      <c r="F258">
        <v>0</v>
      </c>
      <c r="G258">
        <v>0</v>
      </c>
      <c r="H258">
        <v>0</v>
      </c>
      <c r="I258">
        <v>4</v>
      </c>
      <c r="J258" s="67">
        <v>80</v>
      </c>
    </row>
    <row r="259" spans="2:10" hidden="1" x14ac:dyDescent="0.25">
      <c r="B259" t="s">
        <v>17</v>
      </c>
      <c r="C259">
        <v>6</v>
      </c>
      <c r="D259">
        <v>35</v>
      </c>
      <c r="E259">
        <v>2</v>
      </c>
      <c r="F259">
        <v>1</v>
      </c>
      <c r="G259">
        <v>0</v>
      </c>
      <c r="H259">
        <v>1</v>
      </c>
      <c r="I259">
        <v>6</v>
      </c>
      <c r="J259" s="67">
        <v>85.714285714285708</v>
      </c>
    </row>
    <row r="260" spans="2:10" hidden="1" x14ac:dyDescent="0.25">
      <c r="B260" t="s">
        <v>17</v>
      </c>
      <c r="C260">
        <v>7</v>
      </c>
      <c r="D260">
        <v>35</v>
      </c>
      <c r="E260">
        <v>2</v>
      </c>
      <c r="F260">
        <v>1</v>
      </c>
      <c r="G260">
        <v>0</v>
      </c>
      <c r="H260">
        <v>1</v>
      </c>
      <c r="I260">
        <v>5</v>
      </c>
      <c r="J260" s="67">
        <v>83.333333333333343</v>
      </c>
    </row>
    <row r="261" spans="2:10" hidden="1" x14ac:dyDescent="0.25">
      <c r="B261" t="s">
        <v>17</v>
      </c>
      <c r="C261">
        <v>8</v>
      </c>
      <c r="D261">
        <v>35</v>
      </c>
      <c r="E261">
        <v>2</v>
      </c>
      <c r="F261">
        <v>1</v>
      </c>
      <c r="G261">
        <v>1</v>
      </c>
      <c r="H261">
        <v>2</v>
      </c>
      <c r="I261">
        <v>5</v>
      </c>
      <c r="J261" s="67">
        <v>100</v>
      </c>
    </row>
    <row r="262" spans="2:10" hidden="1" x14ac:dyDescent="0.25">
      <c r="B262" t="s">
        <v>17</v>
      </c>
      <c r="C262">
        <v>9</v>
      </c>
      <c r="D262">
        <v>35</v>
      </c>
      <c r="E262">
        <v>1</v>
      </c>
      <c r="F262">
        <v>0</v>
      </c>
      <c r="G262">
        <v>0</v>
      </c>
      <c r="H262">
        <v>0</v>
      </c>
      <c r="I262">
        <v>6</v>
      </c>
      <c r="J262" s="67">
        <v>85.714285714285708</v>
      </c>
    </row>
    <row r="263" spans="2:10" hidden="1" x14ac:dyDescent="0.25">
      <c r="B263" t="s">
        <v>17</v>
      </c>
      <c r="C263">
        <v>10</v>
      </c>
      <c r="D263">
        <v>35</v>
      </c>
      <c r="E263">
        <v>2</v>
      </c>
      <c r="F263">
        <v>1</v>
      </c>
      <c r="G263">
        <v>1</v>
      </c>
      <c r="H263">
        <v>2</v>
      </c>
      <c r="I263">
        <v>6</v>
      </c>
      <c r="J263" s="67">
        <v>100</v>
      </c>
    </row>
    <row r="264" spans="2:10" hidden="1" x14ac:dyDescent="0.25">
      <c r="B264" t="s">
        <v>18</v>
      </c>
      <c r="C264">
        <v>1</v>
      </c>
      <c r="D264">
        <v>35</v>
      </c>
      <c r="E264">
        <v>4</v>
      </c>
      <c r="F264">
        <v>2</v>
      </c>
      <c r="G264">
        <v>0</v>
      </c>
      <c r="H264">
        <v>2</v>
      </c>
      <c r="I264">
        <v>6</v>
      </c>
      <c r="J264" s="67">
        <v>75</v>
      </c>
    </row>
    <row r="265" spans="2:10" hidden="1" x14ac:dyDescent="0.25">
      <c r="B265" t="s">
        <v>18</v>
      </c>
      <c r="C265">
        <v>2</v>
      </c>
      <c r="D265">
        <v>35</v>
      </c>
      <c r="E265">
        <v>1</v>
      </c>
      <c r="F265">
        <v>0</v>
      </c>
      <c r="G265">
        <v>0</v>
      </c>
      <c r="H265">
        <v>0</v>
      </c>
      <c r="I265">
        <v>6</v>
      </c>
      <c r="J265" s="67">
        <v>75</v>
      </c>
    </row>
    <row r="266" spans="2:10" hidden="1" x14ac:dyDescent="0.25">
      <c r="B266" t="s">
        <v>18</v>
      </c>
      <c r="C266">
        <v>3</v>
      </c>
      <c r="D266">
        <v>35</v>
      </c>
      <c r="E266">
        <v>7</v>
      </c>
      <c r="F266">
        <v>1</v>
      </c>
      <c r="G266">
        <v>0</v>
      </c>
      <c r="H266">
        <v>1</v>
      </c>
      <c r="I266">
        <v>5</v>
      </c>
      <c r="J266" s="67">
        <v>41.666666666666671</v>
      </c>
    </row>
    <row r="267" spans="2:10" hidden="1" x14ac:dyDescent="0.25">
      <c r="B267" t="s">
        <v>18</v>
      </c>
      <c r="C267">
        <v>4</v>
      </c>
      <c r="D267">
        <v>35</v>
      </c>
      <c r="E267">
        <v>5</v>
      </c>
      <c r="F267">
        <v>0</v>
      </c>
      <c r="G267">
        <v>0</v>
      </c>
      <c r="H267">
        <v>0</v>
      </c>
      <c r="I267">
        <v>6</v>
      </c>
      <c r="J267" s="67">
        <v>54.54545454545454</v>
      </c>
    </row>
    <row r="268" spans="2:10" hidden="1" x14ac:dyDescent="0.25">
      <c r="B268" t="s">
        <v>18</v>
      </c>
      <c r="C268">
        <v>5</v>
      </c>
      <c r="D268">
        <v>35</v>
      </c>
      <c r="E268">
        <v>2</v>
      </c>
      <c r="F268">
        <v>1</v>
      </c>
      <c r="G268">
        <v>1</v>
      </c>
      <c r="H268">
        <v>2</v>
      </c>
      <c r="I268">
        <v>10</v>
      </c>
      <c r="J268" s="67">
        <v>90.909090909090907</v>
      </c>
    </row>
    <row r="269" spans="2:10" hidden="1" x14ac:dyDescent="0.25">
      <c r="B269" t="s">
        <v>20</v>
      </c>
      <c r="C269">
        <v>1</v>
      </c>
      <c r="D269">
        <v>35</v>
      </c>
      <c r="E269">
        <v>3</v>
      </c>
      <c r="F269">
        <v>1</v>
      </c>
      <c r="G269">
        <v>0</v>
      </c>
      <c r="H269">
        <v>1</v>
      </c>
      <c r="I269">
        <v>8</v>
      </c>
      <c r="J269" s="67">
        <v>72.727272727272734</v>
      </c>
    </row>
    <row r="270" spans="2:10" hidden="1" x14ac:dyDescent="0.25">
      <c r="B270" t="s">
        <v>20</v>
      </c>
      <c r="C270">
        <v>2</v>
      </c>
      <c r="D270">
        <v>35</v>
      </c>
      <c r="E270">
        <v>9</v>
      </c>
      <c r="F270">
        <v>0</v>
      </c>
      <c r="G270">
        <v>0</v>
      </c>
      <c r="H270">
        <v>0</v>
      </c>
      <c r="I270">
        <v>8</v>
      </c>
      <c r="J270" s="67">
        <v>42.105263157894733</v>
      </c>
    </row>
    <row r="271" spans="2:10" hidden="1" x14ac:dyDescent="0.25">
      <c r="B271" t="s">
        <v>20</v>
      </c>
      <c r="C271">
        <v>3</v>
      </c>
      <c r="D271">
        <v>35</v>
      </c>
      <c r="E271">
        <v>3</v>
      </c>
      <c r="F271">
        <v>1</v>
      </c>
      <c r="G271">
        <v>0</v>
      </c>
      <c r="H271">
        <v>1</v>
      </c>
      <c r="I271">
        <v>11</v>
      </c>
      <c r="J271" s="67">
        <v>78.571428571428569</v>
      </c>
    </row>
    <row r="272" spans="2:10" hidden="1" x14ac:dyDescent="0.25">
      <c r="B272" t="s">
        <v>24</v>
      </c>
      <c r="C272">
        <v>1</v>
      </c>
      <c r="D272">
        <v>35</v>
      </c>
      <c r="E272">
        <v>0</v>
      </c>
      <c r="F272">
        <v>0</v>
      </c>
      <c r="G272">
        <v>0</v>
      </c>
      <c r="H272">
        <v>0</v>
      </c>
      <c r="I272">
        <v>5</v>
      </c>
      <c r="J272" s="67">
        <v>83.333333333333343</v>
      </c>
    </row>
    <row r="273" spans="2:10" hidden="1" x14ac:dyDescent="0.25">
      <c r="B273" t="s">
        <v>24</v>
      </c>
      <c r="C273">
        <v>2</v>
      </c>
      <c r="D273">
        <v>35</v>
      </c>
      <c r="E273">
        <v>0</v>
      </c>
      <c r="F273">
        <v>0</v>
      </c>
      <c r="G273">
        <v>0</v>
      </c>
      <c r="H273">
        <v>0</v>
      </c>
      <c r="I273">
        <v>7</v>
      </c>
      <c r="J273" s="67">
        <v>100</v>
      </c>
    </row>
    <row r="274" spans="2:10" hidden="1" x14ac:dyDescent="0.25">
      <c r="B274" t="s">
        <v>24</v>
      </c>
      <c r="C274">
        <v>3</v>
      </c>
      <c r="D274">
        <v>35</v>
      </c>
      <c r="E274">
        <v>0</v>
      </c>
      <c r="F274">
        <v>0</v>
      </c>
      <c r="G274">
        <v>0</v>
      </c>
      <c r="H274">
        <v>0</v>
      </c>
      <c r="I274">
        <v>5</v>
      </c>
      <c r="J274" s="67">
        <v>100</v>
      </c>
    </row>
    <row r="275" spans="2:10" hidden="1" x14ac:dyDescent="0.25">
      <c r="B275" t="s">
        <v>24</v>
      </c>
      <c r="C275">
        <v>4</v>
      </c>
      <c r="D275">
        <v>35</v>
      </c>
      <c r="E275">
        <v>0</v>
      </c>
      <c r="F275">
        <v>0</v>
      </c>
      <c r="G275">
        <v>0</v>
      </c>
      <c r="H275">
        <v>0</v>
      </c>
      <c r="I275">
        <v>4</v>
      </c>
      <c r="J275" s="67">
        <v>100</v>
      </c>
    </row>
    <row r="276" spans="2:10" hidden="1" x14ac:dyDescent="0.25">
      <c r="B276" t="s">
        <v>24</v>
      </c>
      <c r="C276">
        <v>5</v>
      </c>
      <c r="D276">
        <v>35</v>
      </c>
      <c r="E276">
        <v>2</v>
      </c>
      <c r="F276">
        <v>2</v>
      </c>
      <c r="G276">
        <v>0</v>
      </c>
      <c r="H276">
        <v>2</v>
      </c>
      <c r="I276">
        <v>4</v>
      </c>
      <c r="J276" s="67">
        <v>100</v>
      </c>
    </row>
    <row r="277" spans="2:10" hidden="1" x14ac:dyDescent="0.25">
      <c r="B277" t="s">
        <v>24</v>
      </c>
      <c r="C277">
        <v>6</v>
      </c>
      <c r="D277">
        <v>35</v>
      </c>
      <c r="E277">
        <v>0</v>
      </c>
      <c r="F277">
        <v>0</v>
      </c>
      <c r="G277">
        <v>0</v>
      </c>
      <c r="H277">
        <v>0</v>
      </c>
      <c r="I277">
        <v>5</v>
      </c>
      <c r="J277" s="67">
        <v>100</v>
      </c>
    </row>
    <row r="278" spans="2:10" hidden="1" x14ac:dyDescent="0.25">
      <c r="B278" t="s">
        <v>24</v>
      </c>
      <c r="C278">
        <v>7</v>
      </c>
      <c r="D278">
        <v>35</v>
      </c>
      <c r="E278">
        <v>0</v>
      </c>
      <c r="F278">
        <v>0</v>
      </c>
      <c r="G278">
        <v>0</v>
      </c>
      <c r="H278">
        <v>0</v>
      </c>
      <c r="I278">
        <v>7</v>
      </c>
      <c r="J278" s="67">
        <v>87.5</v>
      </c>
    </row>
    <row r="279" spans="2:10" hidden="1" x14ac:dyDescent="0.25">
      <c r="B279" t="s">
        <v>24</v>
      </c>
      <c r="C279">
        <v>8</v>
      </c>
      <c r="D279">
        <v>35</v>
      </c>
      <c r="E279">
        <v>2</v>
      </c>
      <c r="F279">
        <v>1</v>
      </c>
      <c r="G279">
        <v>0</v>
      </c>
      <c r="H279">
        <v>1</v>
      </c>
      <c r="I279">
        <v>5</v>
      </c>
      <c r="J279" s="67">
        <v>83.333333333333343</v>
      </c>
    </row>
    <row r="280" spans="2:10" hidden="1" x14ac:dyDescent="0.25">
      <c r="B280" t="s">
        <v>24</v>
      </c>
      <c r="C280">
        <v>9</v>
      </c>
      <c r="D280">
        <v>35</v>
      </c>
      <c r="E280">
        <v>1</v>
      </c>
      <c r="F280">
        <v>0</v>
      </c>
      <c r="G280">
        <v>1</v>
      </c>
      <c r="H280">
        <v>1</v>
      </c>
      <c r="I280">
        <v>6</v>
      </c>
      <c r="J280" s="67">
        <v>100</v>
      </c>
    </row>
    <row r="281" spans="2:10" hidden="1" x14ac:dyDescent="0.25">
      <c r="B281" t="s">
        <v>24</v>
      </c>
      <c r="C281">
        <v>10</v>
      </c>
      <c r="D281">
        <v>35</v>
      </c>
      <c r="E281">
        <v>2</v>
      </c>
      <c r="F281">
        <v>0</v>
      </c>
      <c r="G281">
        <v>0</v>
      </c>
      <c r="H281">
        <v>0</v>
      </c>
      <c r="I281">
        <v>4</v>
      </c>
      <c r="J281" s="67">
        <v>57.142857142857139</v>
      </c>
    </row>
    <row r="282" spans="2:10" hidden="1" x14ac:dyDescent="0.25">
      <c r="B282" t="s">
        <v>25</v>
      </c>
      <c r="C282">
        <v>1</v>
      </c>
      <c r="D282">
        <v>35</v>
      </c>
      <c r="E282">
        <v>0</v>
      </c>
      <c r="F282">
        <v>0</v>
      </c>
      <c r="G282">
        <v>0</v>
      </c>
      <c r="H282">
        <v>0</v>
      </c>
      <c r="I282">
        <v>8</v>
      </c>
      <c r="J282" s="67">
        <v>100</v>
      </c>
    </row>
    <row r="283" spans="2:10" hidden="1" x14ac:dyDescent="0.25">
      <c r="B283" t="s">
        <v>25</v>
      </c>
      <c r="C283">
        <v>2</v>
      </c>
      <c r="D283">
        <v>35</v>
      </c>
      <c r="E283">
        <v>2</v>
      </c>
      <c r="F283">
        <v>0</v>
      </c>
      <c r="G283">
        <v>0</v>
      </c>
      <c r="H283">
        <v>0</v>
      </c>
      <c r="I283">
        <v>7</v>
      </c>
      <c r="J283" s="67">
        <v>70</v>
      </c>
    </row>
    <row r="284" spans="2:10" hidden="1" x14ac:dyDescent="0.25">
      <c r="B284" t="s">
        <v>25</v>
      </c>
      <c r="C284">
        <v>3</v>
      </c>
      <c r="D284">
        <v>35</v>
      </c>
      <c r="E284">
        <v>1</v>
      </c>
      <c r="F284">
        <v>0</v>
      </c>
      <c r="G284">
        <v>0</v>
      </c>
      <c r="H284">
        <v>0</v>
      </c>
      <c r="I284">
        <v>8</v>
      </c>
      <c r="J284" s="67">
        <v>88.888888888888886</v>
      </c>
    </row>
    <row r="285" spans="2:10" hidden="1" x14ac:dyDescent="0.25">
      <c r="B285" t="s">
        <v>25</v>
      </c>
      <c r="C285">
        <v>4</v>
      </c>
      <c r="D285">
        <v>35</v>
      </c>
      <c r="E285">
        <v>3</v>
      </c>
      <c r="F285">
        <v>1</v>
      </c>
      <c r="G285">
        <v>0</v>
      </c>
      <c r="H285">
        <v>1</v>
      </c>
      <c r="I285">
        <v>6</v>
      </c>
      <c r="J285" s="67">
        <v>66.666666666666657</v>
      </c>
    </row>
    <row r="286" spans="2:10" hidden="1" x14ac:dyDescent="0.25">
      <c r="B286" t="s">
        <v>25</v>
      </c>
      <c r="C286">
        <v>5</v>
      </c>
      <c r="D286">
        <v>35</v>
      </c>
      <c r="E286">
        <v>1</v>
      </c>
      <c r="F286">
        <v>0</v>
      </c>
      <c r="G286">
        <v>0</v>
      </c>
      <c r="H286">
        <v>0</v>
      </c>
      <c r="I286">
        <v>7</v>
      </c>
      <c r="J286" s="67">
        <v>77.777777777777786</v>
      </c>
    </row>
    <row r="287" spans="2:10" hidden="1" x14ac:dyDescent="0.25">
      <c r="B287" t="s">
        <v>26</v>
      </c>
      <c r="C287">
        <v>1</v>
      </c>
      <c r="D287">
        <v>35</v>
      </c>
      <c r="E287">
        <v>1</v>
      </c>
      <c r="F287">
        <v>0</v>
      </c>
      <c r="G287">
        <v>0</v>
      </c>
      <c r="H287">
        <v>0</v>
      </c>
      <c r="I287">
        <v>14</v>
      </c>
      <c r="J287" s="67">
        <v>82.35294117647058</v>
      </c>
    </row>
    <row r="288" spans="2:10" hidden="1" x14ac:dyDescent="0.25">
      <c r="B288" t="s">
        <v>26</v>
      </c>
      <c r="C288">
        <v>2</v>
      </c>
      <c r="D288">
        <v>35</v>
      </c>
      <c r="E288">
        <v>3</v>
      </c>
      <c r="F288">
        <v>0</v>
      </c>
      <c r="G288">
        <v>0</v>
      </c>
      <c r="H288">
        <v>0</v>
      </c>
      <c r="I288">
        <v>10</v>
      </c>
      <c r="J288" s="67">
        <v>62.5</v>
      </c>
    </row>
    <row r="289" spans="2:10" hidden="1" x14ac:dyDescent="0.25">
      <c r="B289" t="s">
        <v>26</v>
      </c>
      <c r="C289">
        <v>3</v>
      </c>
      <c r="D289">
        <v>35</v>
      </c>
      <c r="E289">
        <v>3</v>
      </c>
      <c r="F289">
        <v>1</v>
      </c>
      <c r="G289">
        <v>0</v>
      </c>
      <c r="H289">
        <v>1</v>
      </c>
      <c r="I289">
        <v>11</v>
      </c>
      <c r="J289" s="67">
        <v>78.571428571428569</v>
      </c>
    </row>
    <row r="290" spans="2:10" hidden="1" x14ac:dyDescent="0.25">
      <c r="B290" t="s">
        <v>17</v>
      </c>
      <c r="C290">
        <v>1</v>
      </c>
      <c r="D290">
        <v>36</v>
      </c>
      <c r="E290">
        <v>1</v>
      </c>
      <c r="F290">
        <v>0</v>
      </c>
      <c r="G290">
        <v>0</v>
      </c>
      <c r="H290">
        <v>0</v>
      </c>
      <c r="I290">
        <v>5</v>
      </c>
      <c r="J290" s="67">
        <v>83.333333333333343</v>
      </c>
    </row>
    <row r="291" spans="2:10" hidden="1" x14ac:dyDescent="0.25">
      <c r="B291" t="s">
        <v>17</v>
      </c>
      <c r="C291">
        <v>2</v>
      </c>
      <c r="D291">
        <v>36</v>
      </c>
      <c r="E291">
        <v>1</v>
      </c>
      <c r="F291">
        <v>0</v>
      </c>
      <c r="G291">
        <v>0</v>
      </c>
      <c r="H291">
        <v>0</v>
      </c>
      <c r="I291">
        <v>4</v>
      </c>
      <c r="J291" s="67">
        <v>80</v>
      </c>
    </row>
    <row r="292" spans="2:10" hidden="1" x14ac:dyDescent="0.25">
      <c r="B292" t="s">
        <v>17</v>
      </c>
      <c r="C292">
        <v>3</v>
      </c>
      <c r="D292">
        <v>36</v>
      </c>
      <c r="E292">
        <v>1</v>
      </c>
      <c r="F292">
        <v>0</v>
      </c>
      <c r="G292">
        <v>0</v>
      </c>
      <c r="H292">
        <v>0</v>
      </c>
      <c r="I292">
        <v>3</v>
      </c>
      <c r="J292" s="67">
        <v>75</v>
      </c>
    </row>
    <row r="293" spans="2:10" hidden="1" x14ac:dyDescent="0.25">
      <c r="B293" t="s">
        <v>17</v>
      </c>
      <c r="C293">
        <v>4</v>
      </c>
      <c r="D293">
        <v>36</v>
      </c>
      <c r="E293">
        <v>1</v>
      </c>
      <c r="F293">
        <v>0</v>
      </c>
      <c r="G293">
        <v>0</v>
      </c>
      <c r="H293">
        <v>0</v>
      </c>
      <c r="I293">
        <v>2</v>
      </c>
      <c r="J293" s="67">
        <v>50</v>
      </c>
    </row>
    <row r="294" spans="2:10" x14ac:dyDescent="0.25">
      <c r="B294" t="s">
        <v>17</v>
      </c>
      <c r="C294">
        <v>5</v>
      </c>
      <c r="D294">
        <v>36</v>
      </c>
      <c r="E294">
        <v>1</v>
      </c>
      <c r="F294">
        <v>1</v>
      </c>
      <c r="G294">
        <v>0</v>
      </c>
      <c r="H294">
        <v>1</v>
      </c>
      <c r="I294">
        <v>5</v>
      </c>
      <c r="J294" s="67">
        <v>100</v>
      </c>
    </row>
    <row r="295" spans="2:10" hidden="1" x14ac:dyDescent="0.25">
      <c r="B295" t="s">
        <v>17</v>
      </c>
      <c r="C295">
        <v>6</v>
      </c>
      <c r="D295">
        <v>36</v>
      </c>
      <c r="E295">
        <v>1</v>
      </c>
      <c r="F295">
        <v>0</v>
      </c>
      <c r="G295">
        <v>0</v>
      </c>
      <c r="H295">
        <v>0</v>
      </c>
      <c r="I295">
        <v>6</v>
      </c>
      <c r="J295" s="67">
        <v>85.714285714285708</v>
      </c>
    </row>
    <row r="296" spans="2:10" hidden="1" x14ac:dyDescent="0.25">
      <c r="B296" t="s">
        <v>17</v>
      </c>
      <c r="C296">
        <v>7</v>
      </c>
      <c r="D296">
        <v>36</v>
      </c>
      <c r="E296">
        <v>1</v>
      </c>
      <c r="F296">
        <v>0</v>
      </c>
      <c r="G296">
        <v>0</v>
      </c>
      <c r="H296">
        <v>0</v>
      </c>
      <c r="I296">
        <v>5</v>
      </c>
      <c r="J296" s="67">
        <v>83.333333333333343</v>
      </c>
    </row>
    <row r="297" spans="2:10" hidden="1" x14ac:dyDescent="0.25">
      <c r="B297" t="s">
        <v>17</v>
      </c>
      <c r="C297">
        <v>8</v>
      </c>
      <c r="D297">
        <v>36</v>
      </c>
      <c r="E297">
        <v>0</v>
      </c>
      <c r="F297">
        <v>0</v>
      </c>
      <c r="G297">
        <v>0</v>
      </c>
      <c r="H297">
        <v>0</v>
      </c>
      <c r="I297">
        <v>5</v>
      </c>
      <c r="J297" s="67">
        <v>100</v>
      </c>
    </row>
    <row r="298" spans="2:10" hidden="1" x14ac:dyDescent="0.25">
      <c r="B298" t="s">
        <v>17</v>
      </c>
      <c r="C298">
        <v>9</v>
      </c>
      <c r="D298">
        <v>36</v>
      </c>
      <c r="E298">
        <v>1</v>
      </c>
      <c r="F298">
        <v>0</v>
      </c>
      <c r="G298">
        <v>0</v>
      </c>
      <c r="H298">
        <v>0</v>
      </c>
      <c r="I298">
        <v>6</v>
      </c>
      <c r="J298" s="67">
        <v>85.714285714285708</v>
      </c>
    </row>
    <row r="299" spans="2:10" hidden="1" x14ac:dyDescent="0.25">
      <c r="B299" t="s">
        <v>17</v>
      </c>
      <c r="C299">
        <v>10</v>
      </c>
      <c r="D299">
        <v>36</v>
      </c>
      <c r="E299">
        <v>0</v>
      </c>
      <c r="F299">
        <v>0</v>
      </c>
      <c r="G299">
        <v>0</v>
      </c>
      <c r="H299">
        <v>0</v>
      </c>
      <c r="I299">
        <v>6</v>
      </c>
      <c r="J299" s="67">
        <v>100</v>
      </c>
    </row>
    <row r="300" spans="2:10" hidden="1" x14ac:dyDescent="0.25">
      <c r="B300" t="s">
        <v>18</v>
      </c>
      <c r="C300">
        <v>1</v>
      </c>
      <c r="D300">
        <v>36</v>
      </c>
      <c r="E300">
        <v>2</v>
      </c>
      <c r="F300">
        <v>1</v>
      </c>
      <c r="G300">
        <v>0</v>
      </c>
      <c r="H300">
        <v>1</v>
      </c>
      <c r="I300">
        <v>7</v>
      </c>
      <c r="J300" s="67">
        <v>87.5</v>
      </c>
    </row>
    <row r="301" spans="2:10" hidden="1" x14ac:dyDescent="0.25">
      <c r="B301" t="s">
        <v>18</v>
      </c>
      <c r="C301">
        <v>2</v>
      </c>
      <c r="D301">
        <v>36</v>
      </c>
      <c r="E301">
        <v>1</v>
      </c>
      <c r="F301">
        <v>0</v>
      </c>
      <c r="G301">
        <v>0</v>
      </c>
      <c r="H301">
        <v>0</v>
      </c>
      <c r="I301">
        <v>6</v>
      </c>
      <c r="J301" s="67">
        <v>75</v>
      </c>
    </row>
    <row r="302" spans="2:10" hidden="1" x14ac:dyDescent="0.25">
      <c r="B302" t="s">
        <v>18</v>
      </c>
      <c r="C302">
        <v>3</v>
      </c>
      <c r="D302">
        <v>36</v>
      </c>
      <c r="E302">
        <v>6</v>
      </c>
      <c r="F302">
        <v>0</v>
      </c>
      <c r="G302">
        <v>0</v>
      </c>
      <c r="H302">
        <v>0</v>
      </c>
      <c r="I302">
        <v>5</v>
      </c>
      <c r="J302" s="67">
        <v>41.666666666666671</v>
      </c>
    </row>
    <row r="303" spans="2:10" hidden="1" x14ac:dyDescent="0.25">
      <c r="B303" t="s">
        <v>18</v>
      </c>
      <c r="C303">
        <v>4</v>
      </c>
      <c r="D303">
        <v>36</v>
      </c>
      <c r="E303">
        <v>4</v>
      </c>
      <c r="F303">
        <v>0</v>
      </c>
      <c r="G303">
        <v>1</v>
      </c>
      <c r="H303">
        <v>1</v>
      </c>
      <c r="I303">
        <v>7</v>
      </c>
      <c r="J303" s="67">
        <v>63.636363636363633</v>
      </c>
    </row>
    <row r="304" spans="2:10" hidden="1" x14ac:dyDescent="0.25">
      <c r="B304" t="s">
        <v>18</v>
      </c>
      <c r="C304">
        <v>5</v>
      </c>
      <c r="D304">
        <v>36</v>
      </c>
      <c r="E304">
        <v>0</v>
      </c>
      <c r="F304">
        <v>0</v>
      </c>
      <c r="G304">
        <v>0</v>
      </c>
      <c r="H304">
        <v>0</v>
      </c>
      <c r="I304">
        <v>10</v>
      </c>
      <c r="J304" s="67">
        <v>90.909090909090907</v>
      </c>
    </row>
    <row r="305" spans="2:10" hidden="1" x14ac:dyDescent="0.25">
      <c r="B305" t="s">
        <v>20</v>
      </c>
      <c r="C305">
        <v>1</v>
      </c>
      <c r="D305">
        <v>36</v>
      </c>
      <c r="E305">
        <v>2</v>
      </c>
      <c r="F305">
        <v>0</v>
      </c>
      <c r="G305">
        <v>0</v>
      </c>
      <c r="H305">
        <v>0</v>
      </c>
      <c r="I305">
        <v>8</v>
      </c>
      <c r="J305" s="67">
        <v>72.727272727272734</v>
      </c>
    </row>
    <row r="306" spans="2:10" hidden="1" x14ac:dyDescent="0.25">
      <c r="B306" t="s">
        <v>20</v>
      </c>
      <c r="C306">
        <v>2</v>
      </c>
      <c r="D306">
        <v>36</v>
      </c>
      <c r="E306">
        <v>8</v>
      </c>
      <c r="F306">
        <v>0</v>
      </c>
      <c r="G306">
        <v>0</v>
      </c>
      <c r="H306">
        <v>0</v>
      </c>
      <c r="I306">
        <v>8</v>
      </c>
      <c r="J306" s="67">
        <v>42.105263157894733</v>
      </c>
    </row>
    <row r="307" spans="2:10" hidden="1" x14ac:dyDescent="0.25">
      <c r="B307" t="s">
        <v>20</v>
      </c>
      <c r="C307">
        <v>3</v>
      </c>
      <c r="D307">
        <v>36</v>
      </c>
      <c r="E307">
        <v>2</v>
      </c>
      <c r="F307">
        <v>0</v>
      </c>
      <c r="G307">
        <v>0</v>
      </c>
      <c r="H307">
        <v>0</v>
      </c>
      <c r="I307">
        <v>11</v>
      </c>
      <c r="J307" s="67">
        <v>78.571428571428569</v>
      </c>
    </row>
    <row r="308" spans="2:10" hidden="1" x14ac:dyDescent="0.25">
      <c r="B308" t="s">
        <v>24</v>
      </c>
      <c r="C308">
        <v>1</v>
      </c>
      <c r="D308">
        <v>36</v>
      </c>
      <c r="E308">
        <v>0</v>
      </c>
      <c r="F308">
        <v>0</v>
      </c>
      <c r="G308">
        <v>0</v>
      </c>
      <c r="H308">
        <v>0</v>
      </c>
      <c r="I308">
        <v>5</v>
      </c>
      <c r="J308" s="67">
        <v>83.333333333333343</v>
      </c>
    </row>
    <row r="309" spans="2:10" hidden="1" x14ac:dyDescent="0.25">
      <c r="B309" t="s">
        <v>24</v>
      </c>
      <c r="C309">
        <v>2</v>
      </c>
      <c r="D309">
        <v>36</v>
      </c>
      <c r="E309">
        <v>0</v>
      </c>
      <c r="F309">
        <v>0</v>
      </c>
      <c r="G309">
        <v>0</v>
      </c>
      <c r="H309">
        <v>0</v>
      </c>
      <c r="I309">
        <v>7</v>
      </c>
      <c r="J309" s="67">
        <v>100</v>
      </c>
    </row>
    <row r="310" spans="2:10" hidden="1" x14ac:dyDescent="0.25">
      <c r="B310" t="s">
        <v>24</v>
      </c>
      <c r="C310">
        <v>3</v>
      </c>
      <c r="D310">
        <v>36</v>
      </c>
      <c r="E310">
        <v>0</v>
      </c>
      <c r="F310">
        <v>0</v>
      </c>
      <c r="G310">
        <v>0</v>
      </c>
      <c r="H310">
        <v>0</v>
      </c>
      <c r="I310">
        <v>5</v>
      </c>
      <c r="J310" s="67">
        <v>100</v>
      </c>
    </row>
    <row r="311" spans="2:10" hidden="1" x14ac:dyDescent="0.25">
      <c r="B311" t="s">
        <v>24</v>
      </c>
      <c r="C311">
        <v>4</v>
      </c>
      <c r="D311">
        <v>36</v>
      </c>
      <c r="E311">
        <v>0</v>
      </c>
      <c r="F311">
        <v>0</v>
      </c>
      <c r="G311">
        <v>0</v>
      </c>
      <c r="H311">
        <v>0</v>
      </c>
      <c r="I311">
        <v>4</v>
      </c>
      <c r="J311" s="67">
        <v>100</v>
      </c>
    </row>
    <row r="312" spans="2:10" hidden="1" x14ac:dyDescent="0.25">
      <c r="B312" t="s">
        <v>24</v>
      </c>
      <c r="C312">
        <v>5</v>
      </c>
      <c r="D312">
        <v>36</v>
      </c>
      <c r="E312">
        <v>0</v>
      </c>
      <c r="F312">
        <v>0</v>
      </c>
      <c r="G312">
        <v>0</v>
      </c>
      <c r="H312">
        <v>0</v>
      </c>
      <c r="I312">
        <v>4</v>
      </c>
      <c r="J312" s="67">
        <v>100</v>
      </c>
    </row>
    <row r="313" spans="2:10" hidden="1" x14ac:dyDescent="0.25">
      <c r="B313" t="s">
        <v>24</v>
      </c>
      <c r="C313">
        <v>6</v>
      </c>
      <c r="D313">
        <v>36</v>
      </c>
      <c r="E313">
        <v>0</v>
      </c>
      <c r="F313">
        <v>0</v>
      </c>
      <c r="G313">
        <v>0</v>
      </c>
      <c r="H313">
        <v>0</v>
      </c>
      <c r="I313">
        <v>5</v>
      </c>
      <c r="J313" s="67">
        <v>100</v>
      </c>
    </row>
    <row r="314" spans="2:10" hidden="1" x14ac:dyDescent="0.25">
      <c r="B314" t="s">
        <v>24</v>
      </c>
      <c r="C314">
        <v>7</v>
      </c>
      <c r="D314">
        <v>36</v>
      </c>
      <c r="E314">
        <v>0</v>
      </c>
      <c r="F314">
        <v>0</v>
      </c>
      <c r="G314">
        <v>0</v>
      </c>
      <c r="H314">
        <v>0</v>
      </c>
      <c r="I314">
        <v>7</v>
      </c>
      <c r="J314" s="67">
        <v>87.5</v>
      </c>
    </row>
    <row r="315" spans="2:10" hidden="1" x14ac:dyDescent="0.25">
      <c r="B315" t="s">
        <v>24</v>
      </c>
      <c r="C315">
        <v>8</v>
      </c>
      <c r="D315">
        <v>36</v>
      </c>
      <c r="E315">
        <v>1</v>
      </c>
      <c r="F315">
        <v>0</v>
      </c>
      <c r="G315">
        <v>0</v>
      </c>
      <c r="H315">
        <v>0</v>
      </c>
      <c r="I315">
        <v>5</v>
      </c>
      <c r="J315" s="67">
        <v>83.333333333333343</v>
      </c>
    </row>
    <row r="316" spans="2:10" hidden="1" x14ac:dyDescent="0.25">
      <c r="B316" t="s">
        <v>24</v>
      </c>
      <c r="C316">
        <v>9</v>
      </c>
      <c r="D316">
        <v>36</v>
      </c>
      <c r="E316">
        <v>0</v>
      </c>
      <c r="F316">
        <v>0</v>
      </c>
      <c r="G316">
        <v>0</v>
      </c>
      <c r="H316">
        <v>0</v>
      </c>
      <c r="I316">
        <v>6</v>
      </c>
      <c r="J316" s="67">
        <v>100</v>
      </c>
    </row>
    <row r="317" spans="2:10" hidden="1" x14ac:dyDescent="0.25">
      <c r="B317" t="s">
        <v>24</v>
      </c>
      <c r="C317">
        <v>10</v>
      </c>
      <c r="D317">
        <v>36</v>
      </c>
      <c r="E317">
        <v>2</v>
      </c>
      <c r="F317">
        <v>0</v>
      </c>
      <c r="G317">
        <v>1</v>
      </c>
      <c r="H317">
        <v>1</v>
      </c>
      <c r="I317">
        <v>5</v>
      </c>
      <c r="J317" s="67">
        <v>71.428571428571431</v>
      </c>
    </row>
    <row r="318" spans="2:10" hidden="1" x14ac:dyDescent="0.25">
      <c r="B318" t="s">
        <v>25</v>
      </c>
      <c r="C318">
        <v>1</v>
      </c>
      <c r="D318">
        <v>36</v>
      </c>
      <c r="E318">
        <v>0</v>
      </c>
      <c r="F318">
        <v>0</v>
      </c>
      <c r="G318">
        <v>0</v>
      </c>
      <c r="H318">
        <v>0</v>
      </c>
      <c r="I318">
        <v>8</v>
      </c>
      <c r="J318" s="67">
        <v>100</v>
      </c>
    </row>
    <row r="319" spans="2:10" hidden="1" x14ac:dyDescent="0.25">
      <c r="B319" t="s">
        <v>25</v>
      </c>
      <c r="C319">
        <v>2</v>
      </c>
      <c r="D319">
        <v>36</v>
      </c>
      <c r="E319">
        <v>2</v>
      </c>
      <c r="F319">
        <v>0</v>
      </c>
      <c r="G319">
        <v>0</v>
      </c>
      <c r="H319">
        <v>0</v>
      </c>
      <c r="I319">
        <v>7</v>
      </c>
      <c r="J319" s="67">
        <v>70</v>
      </c>
    </row>
    <row r="320" spans="2:10" hidden="1" x14ac:dyDescent="0.25">
      <c r="B320" t="s">
        <v>25</v>
      </c>
      <c r="C320">
        <v>3</v>
      </c>
      <c r="D320">
        <v>36</v>
      </c>
      <c r="E320">
        <v>1</v>
      </c>
      <c r="F320">
        <v>0</v>
      </c>
      <c r="G320">
        <v>0</v>
      </c>
      <c r="H320">
        <v>0</v>
      </c>
      <c r="I320">
        <v>8</v>
      </c>
      <c r="J320" s="67">
        <v>88.888888888888886</v>
      </c>
    </row>
    <row r="321" spans="2:10" hidden="1" x14ac:dyDescent="0.25">
      <c r="B321" t="s">
        <v>25</v>
      </c>
      <c r="C321">
        <v>4</v>
      </c>
      <c r="D321">
        <v>36</v>
      </c>
      <c r="E321">
        <v>2</v>
      </c>
      <c r="F321">
        <v>0</v>
      </c>
      <c r="G321">
        <v>1</v>
      </c>
      <c r="H321">
        <v>1</v>
      </c>
      <c r="I321">
        <v>7</v>
      </c>
      <c r="J321" s="67">
        <v>77.777777777777786</v>
      </c>
    </row>
    <row r="322" spans="2:10" hidden="1" x14ac:dyDescent="0.25">
      <c r="B322" t="s">
        <v>25</v>
      </c>
      <c r="C322">
        <v>5</v>
      </c>
      <c r="D322">
        <v>36</v>
      </c>
      <c r="E322">
        <v>1</v>
      </c>
      <c r="F322">
        <v>0</v>
      </c>
      <c r="G322">
        <v>0</v>
      </c>
      <c r="H322">
        <v>0</v>
      </c>
      <c r="I322">
        <v>7</v>
      </c>
      <c r="J322" s="67">
        <v>77.777777777777786</v>
      </c>
    </row>
    <row r="323" spans="2:10" hidden="1" x14ac:dyDescent="0.25">
      <c r="B323" t="s">
        <v>26</v>
      </c>
      <c r="C323">
        <v>1</v>
      </c>
      <c r="D323">
        <v>36</v>
      </c>
      <c r="E323">
        <v>1</v>
      </c>
      <c r="F323">
        <v>0</v>
      </c>
      <c r="G323">
        <v>0</v>
      </c>
      <c r="H323">
        <v>0</v>
      </c>
      <c r="I323">
        <v>14</v>
      </c>
      <c r="J323" s="67">
        <v>82.35294117647058</v>
      </c>
    </row>
    <row r="324" spans="2:10" hidden="1" x14ac:dyDescent="0.25">
      <c r="B324" t="s">
        <v>26</v>
      </c>
      <c r="C324">
        <v>2</v>
      </c>
      <c r="D324">
        <v>36</v>
      </c>
      <c r="E324">
        <v>3</v>
      </c>
      <c r="F324">
        <v>0</v>
      </c>
      <c r="G324">
        <v>0</v>
      </c>
      <c r="H324">
        <v>0</v>
      </c>
      <c r="I324">
        <v>10</v>
      </c>
      <c r="J324" s="67">
        <v>62.5</v>
      </c>
    </row>
    <row r="325" spans="2:10" hidden="1" x14ac:dyDescent="0.25">
      <c r="B325" t="s">
        <v>26</v>
      </c>
      <c r="C325">
        <v>3</v>
      </c>
      <c r="D325">
        <v>36</v>
      </c>
      <c r="E325">
        <v>2</v>
      </c>
      <c r="F325">
        <v>0</v>
      </c>
      <c r="G325">
        <v>0</v>
      </c>
      <c r="H325">
        <v>0</v>
      </c>
      <c r="I325">
        <v>11</v>
      </c>
      <c r="J325" s="67">
        <v>78.571428571428569</v>
      </c>
    </row>
    <row r="326" spans="2:10" hidden="1" x14ac:dyDescent="0.25">
      <c r="B326" t="s">
        <v>17</v>
      </c>
      <c r="C326">
        <v>1</v>
      </c>
      <c r="D326">
        <v>37</v>
      </c>
      <c r="E326">
        <v>1</v>
      </c>
      <c r="F326">
        <v>0</v>
      </c>
      <c r="G326">
        <v>0</v>
      </c>
      <c r="H326">
        <v>0</v>
      </c>
      <c r="I326">
        <v>5</v>
      </c>
      <c r="J326" s="67">
        <v>83.333333333333343</v>
      </c>
    </row>
    <row r="327" spans="2:10" hidden="1" x14ac:dyDescent="0.25">
      <c r="B327" t="s">
        <v>17</v>
      </c>
      <c r="C327">
        <v>2</v>
      </c>
      <c r="D327">
        <v>37</v>
      </c>
      <c r="E327">
        <v>1</v>
      </c>
      <c r="F327">
        <v>0</v>
      </c>
      <c r="G327">
        <v>0</v>
      </c>
      <c r="H327">
        <v>0</v>
      </c>
      <c r="I327">
        <v>4</v>
      </c>
      <c r="J327" s="67">
        <v>80</v>
      </c>
    </row>
    <row r="328" spans="2:10" hidden="1" x14ac:dyDescent="0.25">
      <c r="B328" t="s">
        <v>17</v>
      </c>
      <c r="C328">
        <v>3</v>
      </c>
      <c r="D328">
        <v>37</v>
      </c>
      <c r="E328">
        <v>1</v>
      </c>
      <c r="F328">
        <v>0</v>
      </c>
      <c r="G328">
        <v>1</v>
      </c>
      <c r="H328">
        <v>1</v>
      </c>
      <c r="I328">
        <v>4</v>
      </c>
      <c r="J328" s="67">
        <v>100</v>
      </c>
    </row>
    <row r="329" spans="2:10" hidden="1" x14ac:dyDescent="0.25">
      <c r="B329" t="s">
        <v>17</v>
      </c>
      <c r="C329">
        <v>4</v>
      </c>
      <c r="D329">
        <v>37</v>
      </c>
      <c r="E329">
        <v>1</v>
      </c>
      <c r="F329">
        <v>1</v>
      </c>
      <c r="G329">
        <v>0</v>
      </c>
      <c r="H329">
        <v>1</v>
      </c>
      <c r="I329">
        <v>3</v>
      </c>
      <c r="J329" s="67">
        <v>75</v>
      </c>
    </row>
    <row r="330" spans="2:10" hidden="1" x14ac:dyDescent="0.25">
      <c r="B330" t="s">
        <v>17</v>
      </c>
      <c r="C330">
        <v>5</v>
      </c>
      <c r="D330">
        <v>37</v>
      </c>
      <c r="E330">
        <v>0</v>
      </c>
      <c r="F330">
        <v>0</v>
      </c>
      <c r="G330">
        <v>0</v>
      </c>
      <c r="H330">
        <v>0</v>
      </c>
      <c r="I330">
        <v>5</v>
      </c>
      <c r="J330" s="67">
        <v>100</v>
      </c>
    </row>
    <row r="331" spans="2:10" hidden="1" x14ac:dyDescent="0.25">
      <c r="B331" t="s">
        <v>17</v>
      </c>
      <c r="C331">
        <v>6</v>
      </c>
      <c r="D331">
        <v>37</v>
      </c>
      <c r="E331">
        <v>1</v>
      </c>
      <c r="F331">
        <v>0</v>
      </c>
      <c r="G331">
        <v>0</v>
      </c>
      <c r="H331">
        <v>0</v>
      </c>
      <c r="I331">
        <v>6</v>
      </c>
      <c r="J331" s="67">
        <v>85.714285714285708</v>
      </c>
    </row>
    <row r="332" spans="2:10" hidden="1" x14ac:dyDescent="0.25">
      <c r="B332" t="s">
        <v>17</v>
      </c>
      <c r="C332">
        <v>7</v>
      </c>
      <c r="D332">
        <v>37</v>
      </c>
      <c r="E332">
        <v>1</v>
      </c>
      <c r="F332">
        <v>0</v>
      </c>
      <c r="G332">
        <v>0</v>
      </c>
      <c r="H332">
        <v>0</v>
      </c>
      <c r="I332">
        <v>5</v>
      </c>
      <c r="J332" s="67">
        <v>83.333333333333343</v>
      </c>
    </row>
    <row r="333" spans="2:10" hidden="1" x14ac:dyDescent="0.25">
      <c r="B333" t="s">
        <v>17</v>
      </c>
      <c r="C333">
        <v>8</v>
      </c>
      <c r="D333">
        <v>37</v>
      </c>
      <c r="E333">
        <v>0</v>
      </c>
      <c r="F333">
        <v>0</v>
      </c>
      <c r="G333">
        <v>0</v>
      </c>
      <c r="H333">
        <v>0</v>
      </c>
      <c r="I333">
        <v>5</v>
      </c>
      <c r="J333" s="67">
        <v>100</v>
      </c>
    </row>
    <row r="334" spans="2:10" hidden="1" x14ac:dyDescent="0.25">
      <c r="B334" t="s">
        <v>17</v>
      </c>
      <c r="C334">
        <v>9</v>
      </c>
      <c r="D334">
        <v>37</v>
      </c>
      <c r="E334">
        <v>1</v>
      </c>
      <c r="F334">
        <v>0</v>
      </c>
      <c r="G334">
        <v>0</v>
      </c>
      <c r="H334">
        <v>0</v>
      </c>
      <c r="I334">
        <v>6</v>
      </c>
      <c r="J334" s="67">
        <v>85.714285714285708</v>
      </c>
    </row>
    <row r="335" spans="2:10" hidden="1" x14ac:dyDescent="0.25">
      <c r="B335" t="s">
        <v>17</v>
      </c>
      <c r="C335">
        <v>10</v>
      </c>
      <c r="D335">
        <v>37</v>
      </c>
      <c r="E335">
        <v>0</v>
      </c>
      <c r="F335">
        <v>0</v>
      </c>
      <c r="G335">
        <v>0</v>
      </c>
      <c r="H335">
        <v>0</v>
      </c>
      <c r="I335">
        <v>6</v>
      </c>
      <c r="J335" s="67">
        <v>100</v>
      </c>
    </row>
    <row r="336" spans="2:10" hidden="1" x14ac:dyDescent="0.25">
      <c r="B336" t="s">
        <v>18</v>
      </c>
      <c r="C336">
        <v>1</v>
      </c>
      <c r="D336">
        <v>37</v>
      </c>
      <c r="E336">
        <v>1</v>
      </c>
      <c r="F336">
        <v>0</v>
      </c>
      <c r="G336">
        <v>0</v>
      </c>
      <c r="H336">
        <v>0</v>
      </c>
      <c r="I336">
        <v>7</v>
      </c>
      <c r="J336" s="67">
        <v>87.5</v>
      </c>
    </row>
    <row r="337" spans="2:10" hidden="1" x14ac:dyDescent="0.25">
      <c r="B337" t="s">
        <v>18</v>
      </c>
      <c r="C337">
        <v>2</v>
      </c>
      <c r="D337">
        <v>37</v>
      </c>
      <c r="E337">
        <v>1</v>
      </c>
      <c r="F337">
        <v>0</v>
      </c>
      <c r="G337">
        <v>0</v>
      </c>
      <c r="H337">
        <v>0</v>
      </c>
      <c r="I337">
        <v>6</v>
      </c>
      <c r="J337" s="67">
        <v>75</v>
      </c>
    </row>
    <row r="338" spans="2:10" hidden="1" x14ac:dyDescent="0.25">
      <c r="B338" t="s">
        <v>18</v>
      </c>
      <c r="C338">
        <v>3</v>
      </c>
      <c r="D338">
        <v>37</v>
      </c>
      <c r="E338">
        <v>6</v>
      </c>
      <c r="F338">
        <v>2</v>
      </c>
      <c r="G338">
        <v>1</v>
      </c>
      <c r="H338">
        <v>3</v>
      </c>
      <c r="I338">
        <v>8</v>
      </c>
      <c r="J338" s="67">
        <v>66.666666666666657</v>
      </c>
    </row>
    <row r="339" spans="2:10" hidden="1" x14ac:dyDescent="0.25">
      <c r="B339" t="s">
        <v>18</v>
      </c>
      <c r="C339">
        <v>4</v>
      </c>
      <c r="D339">
        <v>37</v>
      </c>
      <c r="E339">
        <v>3</v>
      </c>
      <c r="F339">
        <v>0</v>
      </c>
      <c r="G339">
        <v>0</v>
      </c>
      <c r="H339">
        <v>0</v>
      </c>
      <c r="I339">
        <v>7</v>
      </c>
      <c r="J339" s="67">
        <v>63.636363636363633</v>
      </c>
    </row>
    <row r="340" spans="2:10" hidden="1" x14ac:dyDescent="0.25">
      <c r="B340" t="s">
        <v>18</v>
      </c>
      <c r="C340">
        <v>5</v>
      </c>
      <c r="D340">
        <v>37</v>
      </c>
      <c r="E340">
        <v>0</v>
      </c>
      <c r="F340">
        <v>0</v>
      </c>
      <c r="G340">
        <v>0</v>
      </c>
      <c r="H340">
        <v>0</v>
      </c>
      <c r="I340">
        <v>10</v>
      </c>
      <c r="J340" s="67">
        <v>90.909090909090907</v>
      </c>
    </row>
    <row r="341" spans="2:10" hidden="1" x14ac:dyDescent="0.25">
      <c r="B341" t="s">
        <v>20</v>
      </c>
      <c r="C341">
        <v>1</v>
      </c>
      <c r="D341">
        <v>37</v>
      </c>
      <c r="E341">
        <v>2</v>
      </c>
      <c r="F341">
        <v>0</v>
      </c>
      <c r="G341">
        <v>0</v>
      </c>
      <c r="H341">
        <v>0</v>
      </c>
      <c r="I341">
        <v>8</v>
      </c>
      <c r="J341" s="67">
        <v>72.727272727272734</v>
      </c>
    </row>
    <row r="342" spans="2:10" hidden="1" x14ac:dyDescent="0.25">
      <c r="B342" t="s">
        <v>20</v>
      </c>
      <c r="C342">
        <v>2</v>
      </c>
      <c r="D342">
        <v>37</v>
      </c>
      <c r="E342">
        <v>8</v>
      </c>
      <c r="F342">
        <v>1</v>
      </c>
      <c r="G342">
        <v>1</v>
      </c>
      <c r="H342">
        <v>2</v>
      </c>
      <c r="I342">
        <v>10</v>
      </c>
      <c r="J342" s="67">
        <v>52.631578947368418</v>
      </c>
    </row>
    <row r="343" spans="2:10" hidden="1" x14ac:dyDescent="0.25">
      <c r="B343" t="s">
        <v>20</v>
      </c>
      <c r="C343">
        <v>3</v>
      </c>
      <c r="D343">
        <v>37</v>
      </c>
      <c r="E343">
        <v>2</v>
      </c>
      <c r="F343">
        <v>0</v>
      </c>
      <c r="G343">
        <v>0</v>
      </c>
      <c r="H343">
        <v>0</v>
      </c>
      <c r="I343">
        <v>11</v>
      </c>
      <c r="J343" s="67">
        <v>78.571428571428569</v>
      </c>
    </row>
    <row r="344" spans="2:10" hidden="1" x14ac:dyDescent="0.25">
      <c r="B344" t="s">
        <v>24</v>
      </c>
      <c r="C344">
        <v>1</v>
      </c>
      <c r="D344">
        <v>37</v>
      </c>
      <c r="E344">
        <v>0</v>
      </c>
      <c r="F344">
        <v>0</v>
      </c>
      <c r="G344">
        <v>0</v>
      </c>
      <c r="H344">
        <v>0</v>
      </c>
      <c r="I344">
        <v>5</v>
      </c>
      <c r="J344" s="67">
        <v>83.333333333333343</v>
      </c>
    </row>
    <row r="345" spans="2:10" hidden="1" x14ac:dyDescent="0.25">
      <c r="B345" t="s">
        <v>24</v>
      </c>
      <c r="C345">
        <v>2</v>
      </c>
      <c r="D345">
        <v>37</v>
      </c>
      <c r="E345">
        <v>0</v>
      </c>
      <c r="F345">
        <v>0</v>
      </c>
      <c r="G345">
        <v>0</v>
      </c>
      <c r="H345">
        <v>0</v>
      </c>
      <c r="I345">
        <v>7</v>
      </c>
      <c r="J345" s="67">
        <v>100</v>
      </c>
    </row>
    <row r="346" spans="2:10" hidden="1" x14ac:dyDescent="0.25">
      <c r="B346" t="s">
        <v>24</v>
      </c>
      <c r="C346">
        <v>3</v>
      </c>
      <c r="D346">
        <v>37</v>
      </c>
      <c r="E346">
        <v>0</v>
      </c>
      <c r="F346">
        <v>0</v>
      </c>
      <c r="G346">
        <v>0</v>
      </c>
      <c r="H346">
        <v>0</v>
      </c>
      <c r="I346">
        <v>5</v>
      </c>
      <c r="J346" s="67">
        <v>100</v>
      </c>
    </row>
    <row r="347" spans="2:10" hidden="1" x14ac:dyDescent="0.25">
      <c r="B347" t="s">
        <v>24</v>
      </c>
      <c r="C347">
        <v>4</v>
      </c>
      <c r="D347">
        <v>37</v>
      </c>
      <c r="E347">
        <v>0</v>
      </c>
      <c r="F347">
        <v>0</v>
      </c>
      <c r="G347">
        <v>0</v>
      </c>
      <c r="H347">
        <v>0</v>
      </c>
      <c r="I347">
        <v>4</v>
      </c>
      <c r="J347" s="67">
        <v>100</v>
      </c>
    </row>
    <row r="348" spans="2:10" hidden="1" x14ac:dyDescent="0.25">
      <c r="B348" t="s">
        <v>24</v>
      </c>
      <c r="C348">
        <v>5</v>
      </c>
      <c r="D348">
        <v>37</v>
      </c>
      <c r="E348">
        <v>0</v>
      </c>
      <c r="F348">
        <v>0</v>
      </c>
      <c r="G348">
        <v>0</v>
      </c>
      <c r="H348">
        <v>0</v>
      </c>
      <c r="I348">
        <v>4</v>
      </c>
      <c r="J348" s="67">
        <v>100</v>
      </c>
    </row>
    <row r="349" spans="2:10" hidden="1" x14ac:dyDescent="0.25">
      <c r="B349" t="s">
        <v>24</v>
      </c>
      <c r="C349">
        <v>6</v>
      </c>
      <c r="D349">
        <v>37</v>
      </c>
      <c r="E349">
        <v>0</v>
      </c>
      <c r="F349">
        <v>0</v>
      </c>
      <c r="G349">
        <v>0</v>
      </c>
      <c r="H349">
        <v>0</v>
      </c>
      <c r="I349">
        <v>5</v>
      </c>
      <c r="J349" s="67">
        <v>100</v>
      </c>
    </row>
    <row r="350" spans="2:10" hidden="1" x14ac:dyDescent="0.25">
      <c r="B350" t="s">
        <v>24</v>
      </c>
      <c r="C350">
        <v>7</v>
      </c>
      <c r="D350">
        <v>37</v>
      </c>
      <c r="E350">
        <v>0</v>
      </c>
      <c r="F350">
        <v>0</v>
      </c>
      <c r="G350">
        <v>0</v>
      </c>
      <c r="H350">
        <v>0</v>
      </c>
      <c r="I350">
        <v>7</v>
      </c>
      <c r="J350" s="67">
        <v>87.5</v>
      </c>
    </row>
    <row r="351" spans="2:10" hidden="1" x14ac:dyDescent="0.25">
      <c r="B351" t="s">
        <v>24</v>
      </c>
      <c r="C351">
        <v>8</v>
      </c>
      <c r="D351">
        <v>37</v>
      </c>
      <c r="E351">
        <v>1</v>
      </c>
      <c r="F351">
        <v>0</v>
      </c>
      <c r="G351">
        <v>0</v>
      </c>
      <c r="H351">
        <v>0</v>
      </c>
      <c r="I351">
        <v>5</v>
      </c>
      <c r="J351" s="67">
        <v>83.333333333333343</v>
      </c>
    </row>
    <row r="352" spans="2:10" hidden="1" x14ac:dyDescent="0.25">
      <c r="B352" t="s">
        <v>24</v>
      </c>
      <c r="C352">
        <v>9</v>
      </c>
      <c r="D352">
        <v>37</v>
      </c>
      <c r="E352">
        <v>0</v>
      </c>
      <c r="F352">
        <v>0</v>
      </c>
      <c r="G352">
        <v>0</v>
      </c>
      <c r="H352">
        <v>0</v>
      </c>
      <c r="I352">
        <v>6</v>
      </c>
      <c r="J352" s="67">
        <v>100</v>
      </c>
    </row>
    <row r="353" spans="2:10" hidden="1" x14ac:dyDescent="0.25">
      <c r="B353" t="s">
        <v>24</v>
      </c>
      <c r="C353">
        <v>10</v>
      </c>
      <c r="D353">
        <v>37</v>
      </c>
      <c r="E353">
        <v>1</v>
      </c>
      <c r="F353">
        <v>1</v>
      </c>
      <c r="G353">
        <v>0</v>
      </c>
      <c r="H353">
        <v>1</v>
      </c>
      <c r="I353">
        <v>6</v>
      </c>
      <c r="J353" s="67">
        <v>85.714285714285708</v>
      </c>
    </row>
    <row r="354" spans="2:10" hidden="1" x14ac:dyDescent="0.25">
      <c r="B354" t="s">
        <v>25</v>
      </c>
      <c r="C354">
        <v>1</v>
      </c>
      <c r="D354">
        <v>37</v>
      </c>
      <c r="E354">
        <v>0</v>
      </c>
      <c r="F354">
        <v>0</v>
      </c>
      <c r="G354">
        <v>0</v>
      </c>
      <c r="H354">
        <v>0</v>
      </c>
      <c r="I354">
        <v>8</v>
      </c>
      <c r="J354" s="67">
        <v>100</v>
      </c>
    </row>
    <row r="355" spans="2:10" hidden="1" x14ac:dyDescent="0.25">
      <c r="B355" t="s">
        <v>25</v>
      </c>
      <c r="C355">
        <v>2</v>
      </c>
      <c r="D355">
        <v>37</v>
      </c>
      <c r="E355">
        <v>1</v>
      </c>
      <c r="F355">
        <v>0</v>
      </c>
      <c r="G355">
        <v>0</v>
      </c>
      <c r="H355">
        <v>0</v>
      </c>
      <c r="I355">
        <v>7</v>
      </c>
      <c r="J355" s="67">
        <v>70</v>
      </c>
    </row>
    <row r="356" spans="2:10" hidden="1" x14ac:dyDescent="0.25">
      <c r="B356" t="s">
        <v>25</v>
      </c>
      <c r="C356">
        <v>3</v>
      </c>
      <c r="D356">
        <v>37</v>
      </c>
      <c r="E356">
        <v>1</v>
      </c>
      <c r="F356">
        <v>0</v>
      </c>
      <c r="G356">
        <v>0</v>
      </c>
      <c r="H356">
        <v>0</v>
      </c>
      <c r="I356">
        <v>8</v>
      </c>
      <c r="J356" s="67">
        <v>88.888888888888886</v>
      </c>
    </row>
    <row r="357" spans="2:10" hidden="1" x14ac:dyDescent="0.25">
      <c r="B357" t="s">
        <v>25</v>
      </c>
      <c r="C357">
        <v>4</v>
      </c>
      <c r="D357">
        <v>37</v>
      </c>
      <c r="E357">
        <v>0</v>
      </c>
      <c r="F357">
        <v>0</v>
      </c>
      <c r="G357">
        <v>0</v>
      </c>
      <c r="H357">
        <v>0</v>
      </c>
      <c r="I357">
        <v>7</v>
      </c>
      <c r="J357" s="67">
        <v>77.777777777777786</v>
      </c>
    </row>
    <row r="358" spans="2:10" hidden="1" x14ac:dyDescent="0.25">
      <c r="B358" t="s">
        <v>25</v>
      </c>
      <c r="C358">
        <v>5</v>
      </c>
      <c r="D358">
        <v>37</v>
      </c>
      <c r="E358">
        <v>1</v>
      </c>
      <c r="F358">
        <v>0</v>
      </c>
      <c r="G358">
        <v>0</v>
      </c>
      <c r="H358">
        <v>0</v>
      </c>
      <c r="I358">
        <v>7</v>
      </c>
      <c r="J358" s="67">
        <v>77.777777777777786</v>
      </c>
    </row>
    <row r="359" spans="2:10" hidden="1" x14ac:dyDescent="0.25">
      <c r="B359" t="s">
        <v>26</v>
      </c>
      <c r="C359">
        <v>1</v>
      </c>
      <c r="D359">
        <v>37</v>
      </c>
      <c r="E359">
        <v>1</v>
      </c>
      <c r="F359">
        <v>0</v>
      </c>
      <c r="G359">
        <v>1</v>
      </c>
      <c r="H359">
        <v>1</v>
      </c>
      <c r="I359">
        <v>15</v>
      </c>
      <c r="J359" s="67">
        <v>88.235294117647058</v>
      </c>
    </row>
    <row r="360" spans="2:10" hidden="1" x14ac:dyDescent="0.25">
      <c r="B360" t="s">
        <v>26</v>
      </c>
      <c r="C360">
        <v>2</v>
      </c>
      <c r="D360">
        <v>37</v>
      </c>
      <c r="E360">
        <v>3</v>
      </c>
      <c r="F360">
        <v>1</v>
      </c>
      <c r="G360">
        <v>0</v>
      </c>
      <c r="H360">
        <v>1</v>
      </c>
      <c r="I360">
        <v>11</v>
      </c>
      <c r="J360" s="67">
        <v>68.75</v>
      </c>
    </row>
    <row r="361" spans="2:10" hidden="1" x14ac:dyDescent="0.25">
      <c r="B361" t="s">
        <v>26</v>
      </c>
      <c r="C361">
        <v>3</v>
      </c>
      <c r="D361">
        <v>37</v>
      </c>
      <c r="E361">
        <v>2</v>
      </c>
      <c r="F361">
        <v>1</v>
      </c>
      <c r="G361">
        <v>0</v>
      </c>
      <c r="H361">
        <v>1</v>
      </c>
      <c r="I361">
        <v>12</v>
      </c>
      <c r="J361" s="67">
        <v>85.714285714285708</v>
      </c>
    </row>
    <row r="362" spans="2:10" hidden="1" x14ac:dyDescent="0.25">
      <c r="B362" t="s">
        <v>17</v>
      </c>
      <c r="C362">
        <v>1</v>
      </c>
      <c r="D362">
        <v>38</v>
      </c>
      <c r="E362">
        <v>1</v>
      </c>
      <c r="F362">
        <v>0</v>
      </c>
      <c r="G362">
        <v>0</v>
      </c>
      <c r="H362">
        <v>0</v>
      </c>
      <c r="I362">
        <v>5</v>
      </c>
      <c r="J362" s="67">
        <v>83.333333333333343</v>
      </c>
    </row>
    <row r="363" spans="2:10" hidden="1" x14ac:dyDescent="0.25">
      <c r="B363" t="s">
        <v>17</v>
      </c>
      <c r="C363">
        <v>2</v>
      </c>
      <c r="D363">
        <v>38</v>
      </c>
      <c r="E363">
        <v>1</v>
      </c>
      <c r="F363">
        <v>0</v>
      </c>
      <c r="G363">
        <v>0</v>
      </c>
      <c r="H363">
        <v>0</v>
      </c>
      <c r="I363">
        <v>4</v>
      </c>
      <c r="J363" s="67">
        <v>80</v>
      </c>
    </row>
    <row r="364" spans="2:10" hidden="1" x14ac:dyDescent="0.25">
      <c r="B364" t="s">
        <v>17</v>
      </c>
      <c r="C364">
        <v>3</v>
      </c>
      <c r="D364">
        <v>38</v>
      </c>
      <c r="E364">
        <v>0</v>
      </c>
      <c r="F364">
        <v>0</v>
      </c>
      <c r="G364">
        <v>0</v>
      </c>
      <c r="H364">
        <v>0</v>
      </c>
      <c r="I364">
        <v>4</v>
      </c>
      <c r="J364" s="67">
        <v>100</v>
      </c>
    </row>
    <row r="365" spans="2:10" hidden="1" x14ac:dyDescent="0.25">
      <c r="B365" t="s">
        <v>17</v>
      </c>
      <c r="C365">
        <v>4</v>
      </c>
      <c r="D365">
        <v>38</v>
      </c>
      <c r="E365">
        <v>0</v>
      </c>
      <c r="F365">
        <v>0</v>
      </c>
      <c r="G365">
        <v>0</v>
      </c>
      <c r="H365">
        <v>0</v>
      </c>
      <c r="I365">
        <v>3</v>
      </c>
      <c r="J365" s="67">
        <v>75</v>
      </c>
    </row>
    <row r="366" spans="2:10" hidden="1" x14ac:dyDescent="0.25">
      <c r="B366" t="s">
        <v>17</v>
      </c>
      <c r="C366">
        <v>5</v>
      </c>
      <c r="D366">
        <v>38</v>
      </c>
      <c r="E366">
        <v>0</v>
      </c>
      <c r="F366">
        <v>0</v>
      </c>
      <c r="G366">
        <v>0</v>
      </c>
      <c r="H366">
        <v>0</v>
      </c>
      <c r="I366">
        <v>5</v>
      </c>
      <c r="J366" s="67">
        <v>100</v>
      </c>
    </row>
    <row r="367" spans="2:10" hidden="1" x14ac:dyDescent="0.25">
      <c r="B367" t="s">
        <v>17</v>
      </c>
      <c r="C367">
        <v>6</v>
      </c>
      <c r="D367">
        <v>38</v>
      </c>
      <c r="E367">
        <v>1</v>
      </c>
      <c r="F367">
        <v>0</v>
      </c>
      <c r="G367">
        <v>0</v>
      </c>
      <c r="H367">
        <v>0</v>
      </c>
      <c r="I367">
        <v>6</v>
      </c>
      <c r="J367" s="67">
        <v>85.714285714285708</v>
      </c>
    </row>
    <row r="368" spans="2:10" hidden="1" x14ac:dyDescent="0.25">
      <c r="B368" t="s">
        <v>17</v>
      </c>
      <c r="C368">
        <v>7</v>
      </c>
      <c r="D368">
        <v>38</v>
      </c>
      <c r="E368">
        <v>1</v>
      </c>
      <c r="F368">
        <v>1</v>
      </c>
      <c r="G368">
        <v>0</v>
      </c>
      <c r="H368">
        <v>1</v>
      </c>
      <c r="I368">
        <v>6</v>
      </c>
      <c r="J368" s="67">
        <v>100</v>
      </c>
    </row>
    <row r="369" spans="2:10" hidden="1" x14ac:dyDescent="0.25">
      <c r="B369" t="s">
        <v>17</v>
      </c>
      <c r="C369">
        <v>8</v>
      </c>
      <c r="D369">
        <v>38</v>
      </c>
      <c r="E369">
        <v>0</v>
      </c>
      <c r="F369">
        <v>0</v>
      </c>
      <c r="G369">
        <v>0</v>
      </c>
      <c r="H369">
        <v>0</v>
      </c>
      <c r="I369">
        <v>5</v>
      </c>
      <c r="J369" s="67">
        <v>100</v>
      </c>
    </row>
    <row r="370" spans="2:10" hidden="1" x14ac:dyDescent="0.25">
      <c r="B370" t="s">
        <v>17</v>
      </c>
      <c r="C370">
        <v>9</v>
      </c>
      <c r="D370">
        <v>38</v>
      </c>
      <c r="E370">
        <v>1</v>
      </c>
      <c r="F370">
        <v>0</v>
      </c>
      <c r="G370">
        <v>1</v>
      </c>
      <c r="H370">
        <v>1</v>
      </c>
      <c r="I370">
        <v>7</v>
      </c>
      <c r="J370" s="67">
        <v>100</v>
      </c>
    </row>
    <row r="371" spans="2:10" hidden="1" x14ac:dyDescent="0.25">
      <c r="B371" t="s">
        <v>17</v>
      </c>
      <c r="C371">
        <v>10</v>
      </c>
      <c r="D371">
        <v>38</v>
      </c>
      <c r="E371">
        <v>0</v>
      </c>
      <c r="F371">
        <v>0</v>
      </c>
      <c r="G371">
        <v>0</v>
      </c>
      <c r="H371">
        <v>0</v>
      </c>
      <c r="I371">
        <v>6</v>
      </c>
      <c r="J371" s="67">
        <v>100</v>
      </c>
    </row>
    <row r="372" spans="2:10" hidden="1" x14ac:dyDescent="0.25">
      <c r="B372" t="s">
        <v>18</v>
      </c>
      <c r="C372">
        <v>1</v>
      </c>
      <c r="D372">
        <v>38</v>
      </c>
      <c r="E372">
        <v>1</v>
      </c>
      <c r="F372">
        <v>0</v>
      </c>
      <c r="G372">
        <v>0</v>
      </c>
      <c r="H372">
        <v>0</v>
      </c>
      <c r="I372">
        <v>7</v>
      </c>
      <c r="J372" s="67">
        <v>87.5</v>
      </c>
    </row>
    <row r="373" spans="2:10" hidden="1" x14ac:dyDescent="0.25">
      <c r="B373" t="s">
        <v>18</v>
      </c>
      <c r="C373">
        <v>2</v>
      </c>
      <c r="D373">
        <v>38</v>
      </c>
      <c r="E373">
        <v>1</v>
      </c>
      <c r="F373">
        <v>1</v>
      </c>
      <c r="G373">
        <v>0</v>
      </c>
      <c r="H373">
        <v>1</v>
      </c>
      <c r="I373">
        <v>7</v>
      </c>
      <c r="J373" s="67">
        <v>87.5</v>
      </c>
    </row>
    <row r="374" spans="2:10" hidden="1" x14ac:dyDescent="0.25">
      <c r="B374" t="s">
        <v>18</v>
      </c>
      <c r="C374">
        <v>3</v>
      </c>
      <c r="D374">
        <v>38</v>
      </c>
      <c r="E374">
        <v>3</v>
      </c>
      <c r="F374">
        <v>1</v>
      </c>
      <c r="G374">
        <v>0</v>
      </c>
      <c r="H374">
        <v>1</v>
      </c>
      <c r="I374">
        <v>9</v>
      </c>
      <c r="J374" s="67">
        <v>75</v>
      </c>
    </row>
    <row r="375" spans="2:10" hidden="1" x14ac:dyDescent="0.25">
      <c r="B375" t="s">
        <v>18</v>
      </c>
      <c r="C375">
        <v>4</v>
      </c>
      <c r="D375">
        <v>38</v>
      </c>
      <c r="E375">
        <v>3</v>
      </c>
      <c r="F375">
        <v>0</v>
      </c>
      <c r="G375">
        <v>1</v>
      </c>
      <c r="H375">
        <v>1</v>
      </c>
      <c r="I375">
        <v>8</v>
      </c>
      <c r="J375" s="67">
        <v>72.727272727272734</v>
      </c>
    </row>
    <row r="376" spans="2:10" hidden="1" x14ac:dyDescent="0.25">
      <c r="B376" t="s">
        <v>18</v>
      </c>
      <c r="C376">
        <v>5</v>
      </c>
      <c r="D376">
        <v>38</v>
      </c>
      <c r="E376">
        <v>0</v>
      </c>
      <c r="F376">
        <v>0</v>
      </c>
      <c r="G376">
        <v>0</v>
      </c>
      <c r="H376">
        <v>0</v>
      </c>
      <c r="I376">
        <v>10</v>
      </c>
      <c r="J376" s="67">
        <v>90.909090909090907</v>
      </c>
    </row>
    <row r="377" spans="2:10" hidden="1" x14ac:dyDescent="0.25">
      <c r="B377" t="s">
        <v>20</v>
      </c>
      <c r="C377">
        <v>1</v>
      </c>
      <c r="D377">
        <v>38</v>
      </c>
      <c r="E377">
        <v>2</v>
      </c>
      <c r="F377">
        <v>0</v>
      </c>
      <c r="G377">
        <v>1</v>
      </c>
      <c r="H377">
        <v>1</v>
      </c>
      <c r="I377">
        <v>9</v>
      </c>
      <c r="J377" s="67">
        <v>81.818181818181827</v>
      </c>
    </row>
    <row r="378" spans="2:10" hidden="1" x14ac:dyDescent="0.25">
      <c r="B378" t="s">
        <v>20</v>
      </c>
      <c r="C378">
        <v>2</v>
      </c>
      <c r="D378">
        <v>38</v>
      </c>
      <c r="E378">
        <v>6</v>
      </c>
      <c r="F378">
        <v>0</v>
      </c>
      <c r="G378">
        <v>2</v>
      </c>
      <c r="H378">
        <v>2</v>
      </c>
      <c r="I378">
        <v>12</v>
      </c>
      <c r="J378" s="67">
        <v>63.157894736842103</v>
      </c>
    </row>
    <row r="379" spans="2:10" hidden="1" x14ac:dyDescent="0.25">
      <c r="B379" t="s">
        <v>20</v>
      </c>
      <c r="C379">
        <v>3</v>
      </c>
      <c r="D379">
        <v>38</v>
      </c>
      <c r="E379">
        <v>2</v>
      </c>
      <c r="F379">
        <v>0</v>
      </c>
      <c r="G379">
        <v>0</v>
      </c>
      <c r="H379">
        <v>0</v>
      </c>
      <c r="I379">
        <v>11</v>
      </c>
      <c r="J379" s="67">
        <v>78.571428571428569</v>
      </c>
    </row>
    <row r="380" spans="2:10" hidden="1" x14ac:dyDescent="0.25">
      <c r="B380" t="s">
        <v>24</v>
      </c>
      <c r="C380">
        <v>1</v>
      </c>
      <c r="D380">
        <v>38</v>
      </c>
      <c r="E380">
        <v>0</v>
      </c>
      <c r="F380">
        <v>0</v>
      </c>
      <c r="G380">
        <v>0</v>
      </c>
      <c r="H380">
        <v>0</v>
      </c>
      <c r="I380">
        <v>5</v>
      </c>
      <c r="J380" s="67">
        <v>83.333333333333343</v>
      </c>
    </row>
    <row r="381" spans="2:10" hidden="1" x14ac:dyDescent="0.25">
      <c r="B381" t="s">
        <v>24</v>
      </c>
      <c r="C381">
        <v>2</v>
      </c>
      <c r="D381">
        <v>38</v>
      </c>
      <c r="E381">
        <v>0</v>
      </c>
      <c r="F381">
        <v>0</v>
      </c>
      <c r="G381">
        <v>0</v>
      </c>
      <c r="H381">
        <v>0</v>
      </c>
      <c r="I381">
        <v>7</v>
      </c>
      <c r="J381" s="67">
        <v>100</v>
      </c>
    </row>
    <row r="382" spans="2:10" hidden="1" x14ac:dyDescent="0.25">
      <c r="B382" t="s">
        <v>24</v>
      </c>
      <c r="C382">
        <v>3</v>
      </c>
      <c r="D382">
        <v>38</v>
      </c>
      <c r="E382">
        <v>0</v>
      </c>
      <c r="F382">
        <v>0</v>
      </c>
      <c r="G382">
        <v>0</v>
      </c>
      <c r="H382">
        <v>0</v>
      </c>
      <c r="I382">
        <v>5</v>
      </c>
      <c r="J382" s="67">
        <v>100</v>
      </c>
    </row>
    <row r="383" spans="2:10" hidden="1" x14ac:dyDescent="0.25">
      <c r="B383" t="s">
        <v>24</v>
      </c>
      <c r="C383">
        <v>4</v>
      </c>
      <c r="D383">
        <v>38</v>
      </c>
      <c r="E383">
        <v>0</v>
      </c>
      <c r="F383">
        <v>0</v>
      </c>
      <c r="G383">
        <v>0</v>
      </c>
      <c r="H383">
        <v>0</v>
      </c>
      <c r="I383">
        <v>4</v>
      </c>
      <c r="J383" s="67">
        <v>100</v>
      </c>
    </row>
    <row r="384" spans="2:10" hidden="1" x14ac:dyDescent="0.25">
      <c r="B384" t="s">
        <v>24</v>
      </c>
      <c r="C384">
        <v>5</v>
      </c>
      <c r="D384">
        <v>38</v>
      </c>
      <c r="E384">
        <v>0</v>
      </c>
      <c r="F384">
        <v>0</v>
      </c>
      <c r="G384">
        <v>0</v>
      </c>
      <c r="H384">
        <v>0</v>
      </c>
      <c r="I384">
        <v>4</v>
      </c>
      <c r="J384" s="67">
        <v>100</v>
      </c>
    </row>
    <row r="385" spans="2:10" hidden="1" x14ac:dyDescent="0.25">
      <c r="B385" t="s">
        <v>24</v>
      </c>
      <c r="C385">
        <v>6</v>
      </c>
      <c r="D385">
        <v>38</v>
      </c>
      <c r="E385">
        <v>0</v>
      </c>
      <c r="F385">
        <v>0</v>
      </c>
      <c r="G385">
        <v>0</v>
      </c>
      <c r="H385">
        <v>0</v>
      </c>
      <c r="I385">
        <v>5</v>
      </c>
      <c r="J385" s="67">
        <v>100</v>
      </c>
    </row>
    <row r="386" spans="2:10" hidden="1" x14ac:dyDescent="0.25">
      <c r="B386" t="s">
        <v>24</v>
      </c>
      <c r="C386">
        <v>7</v>
      </c>
      <c r="D386">
        <v>38</v>
      </c>
      <c r="E386">
        <v>0</v>
      </c>
      <c r="F386">
        <v>0</v>
      </c>
      <c r="G386">
        <v>0</v>
      </c>
      <c r="H386">
        <v>0</v>
      </c>
      <c r="I386">
        <v>7</v>
      </c>
      <c r="J386" s="67">
        <v>87.5</v>
      </c>
    </row>
    <row r="387" spans="2:10" hidden="1" x14ac:dyDescent="0.25">
      <c r="B387" t="s">
        <v>24</v>
      </c>
      <c r="C387">
        <v>8</v>
      </c>
      <c r="D387">
        <v>38</v>
      </c>
      <c r="E387">
        <v>1</v>
      </c>
      <c r="F387">
        <v>0</v>
      </c>
      <c r="G387">
        <v>0</v>
      </c>
      <c r="H387">
        <v>0</v>
      </c>
      <c r="I387">
        <v>5</v>
      </c>
      <c r="J387" s="67">
        <v>83.333333333333343</v>
      </c>
    </row>
    <row r="388" spans="2:10" hidden="1" x14ac:dyDescent="0.25">
      <c r="B388" t="s">
        <v>24</v>
      </c>
      <c r="C388">
        <v>9</v>
      </c>
      <c r="D388">
        <v>38</v>
      </c>
      <c r="E388">
        <v>0</v>
      </c>
      <c r="F388">
        <v>0</v>
      </c>
      <c r="G388">
        <v>0</v>
      </c>
      <c r="H388">
        <v>0</v>
      </c>
      <c r="I388">
        <v>6</v>
      </c>
      <c r="J388" s="67">
        <v>100</v>
      </c>
    </row>
    <row r="389" spans="2:10" hidden="1" x14ac:dyDescent="0.25">
      <c r="B389" t="s">
        <v>24</v>
      </c>
      <c r="C389">
        <v>10</v>
      </c>
      <c r="D389">
        <v>38</v>
      </c>
      <c r="E389">
        <v>0</v>
      </c>
      <c r="F389">
        <v>0</v>
      </c>
      <c r="G389">
        <v>0</v>
      </c>
      <c r="H389">
        <v>0</v>
      </c>
      <c r="I389">
        <v>6</v>
      </c>
      <c r="J389" s="67">
        <v>85.714285714285708</v>
      </c>
    </row>
    <row r="390" spans="2:10" hidden="1" x14ac:dyDescent="0.25">
      <c r="B390" t="s">
        <v>25</v>
      </c>
      <c r="C390">
        <v>1</v>
      </c>
      <c r="D390">
        <v>38</v>
      </c>
      <c r="E390">
        <v>0</v>
      </c>
      <c r="F390">
        <v>0</v>
      </c>
      <c r="G390">
        <v>0</v>
      </c>
      <c r="H390">
        <v>0</v>
      </c>
      <c r="I390">
        <v>8</v>
      </c>
      <c r="J390" s="67">
        <v>100</v>
      </c>
    </row>
    <row r="391" spans="2:10" hidden="1" x14ac:dyDescent="0.25">
      <c r="B391" t="s">
        <v>25</v>
      </c>
      <c r="C391">
        <v>2</v>
      </c>
      <c r="D391">
        <v>38</v>
      </c>
      <c r="E391">
        <v>1</v>
      </c>
      <c r="F391">
        <v>0</v>
      </c>
      <c r="G391">
        <v>1</v>
      </c>
      <c r="H391">
        <v>1</v>
      </c>
      <c r="I391">
        <v>8</v>
      </c>
      <c r="J391" s="67">
        <v>80</v>
      </c>
    </row>
    <row r="392" spans="2:10" hidden="1" x14ac:dyDescent="0.25">
      <c r="B392" t="s">
        <v>25</v>
      </c>
      <c r="C392">
        <v>3</v>
      </c>
      <c r="D392">
        <v>38</v>
      </c>
      <c r="E392">
        <v>1</v>
      </c>
      <c r="F392">
        <v>0</v>
      </c>
      <c r="G392">
        <v>0</v>
      </c>
      <c r="H392">
        <v>0</v>
      </c>
      <c r="I392">
        <v>8</v>
      </c>
      <c r="J392" s="67">
        <v>88.888888888888886</v>
      </c>
    </row>
    <row r="393" spans="2:10" hidden="1" x14ac:dyDescent="0.25">
      <c r="B393" t="s">
        <v>25</v>
      </c>
      <c r="C393">
        <v>4</v>
      </c>
      <c r="D393">
        <v>38</v>
      </c>
      <c r="E393">
        <v>0</v>
      </c>
      <c r="F393">
        <v>0</v>
      </c>
      <c r="G393">
        <v>0</v>
      </c>
      <c r="H393">
        <v>0</v>
      </c>
      <c r="I393">
        <v>7</v>
      </c>
      <c r="J393" s="67">
        <v>77.777777777777786</v>
      </c>
    </row>
    <row r="394" spans="2:10" hidden="1" x14ac:dyDescent="0.25">
      <c r="B394" t="s">
        <v>25</v>
      </c>
      <c r="C394">
        <v>5</v>
      </c>
      <c r="D394">
        <v>38</v>
      </c>
      <c r="E394">
        <v>0</v>
      </c>
      <c r="F394">
        <v>0</v>
      </c>
      <c r="G394">
        <v>0</v>
      </c>
      <c r="H394">
        <v>0</v>
      </c>
      <c r="I394">
        <v>7</v>
      </c>
      <c r="J394" s="67">
        <v>77.777777777777786</v>
      </c>
    </row>
    <row r="395" spans="2:10" hidden="1" x14ac:dyDescent="0.25">
      <c r="B395" t="s">
        <v>26</v>
      </c>
      <c r="C395">
        <v>1</v>
      </c>
      <c r="D395">
        <v>38</v>
      </c>
      <c r="E395">
        <v>0</v>
      </c>
      <c r="F395">
        <v>0</v>
      </c>
      <c r="G395">
        <v>0</v>
      </c>
      <c r="H395">
        <v>0</v>
      </c>
      <c r="I395">
        <v>15</v>
      </c>
      <c r="J395" s="67">
        <v>88.235294117647058</v>
      </c>
    </row>
    <row r="396" spans="2:10" hidden="1" x14ac:dyDescent="0.25">
      <c r="B396" t="s">
        <v>26</v>
      </c>
      <c r="C396">
        <v>2</v>
      </c>
      <c r="D396">
        <v>38</v>
      </c>
      <c r="E396">
        <v>2</v>
      </c>
      <c r="F396">
        <v>0</v>
      </c>
      <c r="G396">
        <v>0</v>
      </c>
      <c r="H396">
        <v>0</v>
      </c>
      <c r="I396">
        <v>11</v>
      </c>
      <c r="J396" s="67">
        <v>68.75</v>
      </c>
    </row>
    <row r="397" spans="2:10" hidden="1" x14ac:dyDescent="0.25">
      <c r="B397" t="s">
        <v>26</v>
      </c>
      <c r="C397">
        <v>3</v>
      </c>
      <c r="D397">
        <v>38</v>
      </c>
      <c r="E397">
        <v>0</v>
      </c>
      <c r="F397">
        <v>0</v>
      </c>
      <c r="G397">
        <v>0</v>
      </c>
      <c r="H397">
        <v>0</v>
      </c>
      <c r="I397">
        <v>12</v>
      </c>
      <c r="J397" s="67">
        <v>85.714285714285708</v>
      </c>
    </row>
    <row r="398" spans="2:10" hidden="1" x14ac:dyDescent="0.25">
      <c r="B398" t="s">
        <v>17</v>
      </c>
      <c r="C398">
        <v>1</v>
      </c>
      <c r="D398">
        <v>39</v>
      </c>
      <c r="E398">
        <v>1</v>
      </c>
      <c r="F398">
        <v>1</v>
      </c>
      <c r="G398">
        <v>0</v>
      </c>
      <c r="H398">
        <v>1</v>
      </c>
      <c r="I398">
        <v>6</v>
      </c>
      <c r="J398" s="67">
        <v>100</v>
      </c>
    </row>
    <row r="399" spans="2:10" hidden="1" x14ac:dyDescent="0.25">
      <c r="B399" t="s">
        <v>17</v>
      </c>
      <c r="C399">
        <v>2</v>
      </c>
      <c r="D399">
        <v>39</v>
      </c>
      <c r="E399">
        <v>1</v>
      </c>
      <c r="F399">
        <v>0</v>
      </c>
      <c r="G399">
        <v>0</v>
      </c>
      <c r="H399">
        <v>0</v>
      </c>
      <c r="I399">
        <v>4</v>
      </c>
      <c r="J399" s="67">
        <v>80</v>
      </c>
    </row>
    <row r="400" spans="2:10" hidden="1" x14ac:dyDescent="0.25">
      <c r="B400" t="s">
        <v>17</v>
      </c>
      <c r="C400">
        <v>3</v>
      </c>
      <c r="D400">
        <v>39</v>
      </c>
      <c r="E400">
        <v>0</v>
      </c>
      <c r="F400">
        <v>0</v>
      </c>
      <c r="G400">
        <v>0</v>
      </c>
      <c r="H400">
        <v>0</v>
      </c>
      <c r="I400">
        <v>4</v>
      </c>
      <c r="J400" s="67">
        <v>100</v>
      </c>
    </row>
    <row r="401" spans="2:10" hidden="1" x14ac:dyDescent="0.25">
      <c r="B401" t="s">
        <v>17</v>
      </c>
      <c r="C401">
        <v>4</v>
      </c>
      <c r="D401">
        <v>39</v>
      </c>
      <c r="E401">
        <v>0</v>
      </c>
      <c r="F401">
        <v>0</v>
      </c>
      <c r="G401">
        <v>0</v>
      </c>
      <c r="H401">
        <v>0</v>
      </c>
      <c r="I401">
        <v>3</v>
      </c>
      <c r="J401" s="67">
        <v>75</v>
      </c>
    </row>
    <row r="402" spans="2:10" hidden="1" x14ac:dyDescent="0.25">
      <c r="B402" t="s">
        <v>17</v>
      </c>
      <c r="C402">
        <v>5</v>
      </c>
      <c r="D402">
        <v>39</v>
      </c>
      <c r="E402">
        <v>0</v>
      </c>
      <c r="F402">
        <v>0</v>
      </c>
      <c r="G402">
        <v>0</v>
      </c>
      <c r="H402">
        <v>0</v>
      </c>
      <c r="I402">
        <v>5</v>
      </c>
      <c r="J402" s="67">
        <v>100</v>
      </c>
    </row>
    <row r="403" spans="2:10" hidden="1" x14ac:dyDescent="0.25">
      <c r="B403" t="s">
        <v>17</v>
      </c>
      <c r="C403">
        <v>6</v>
      </c>
      <c r="D403">
        <v>39</v>
      </c>
      <c r="E403">
        <v>1</v>
      </c>
      <c r="F403">
        <v>0</v>
      </c>
      <c r="G403">
        <v>0</v>
      </c>
      <c r="H403">
        <v>0</v>
      </c>
      <c r="I403">
        <v>6</v>
      </c>
      <c r="J403" s="67">
        <v>85.714285714285708</v>
      </c>
    </row>
    <row r="404" spans="2:10" hidden="1" x14ac:dyDescent="0.25">
      <c r="B404" t="s">
        <v>17</v>
      </c>
      <c r="C404">
        <v>7</v>
      </c>
      <c r="D404">
        <v>39</v>
      </c>
      <c r="E404">
        <v>0</v>
      </c>
      <c r="F404">
        <v>0</v>
      </c>
      <c r="G404">
        <v>0</v>
      </c>
      <c r="H404">
        <v>0</v>
      </c>
      <c r="I404">
        <v>6</v>
      </c>
      <c r="J404" s="67">
        <v>100</v>
      </c>
    </row>
    <row r="405" spans="2:10" hidden="1" x14ac:dyDescent="0.25">
      <c r="B405" t="s">
        <v>17</v>
      </c>
      <c r="C405">
        <v>8</v>
      </c>
      <c r="D405">
        <v>39</v>
      </c>
      <c r="E405">
        <v>0</v>
      </c>
      <c r="F405">
        <v>0</v>
      </c>
      <c r="G405">
        <v>0</v>
      </c>
      <c r="H405">
        <v>0</v>
      </c>
      <c r="I405">
        <v>5</v>
      </c>
      <c r="J405" s="67">
        <v>100</v>
      </c>
    </row>
    <row r="406" spans="2:10" hidden="1" x14ac:dyDescent="0.25">
      <c r="B406" t="s">
        <v>17</v>
      </c>
      <c r="C406">
        <v>9</v>
      </c>
      <c r="D406">
        <v>39</v>
      </c>
      <c r="E406">
        <v>0</v>
      </c>
      <c r="F406">
        <v>0</v>
      </c>
      <c r="G406">
        <v>0</v>
      </c>
      <c r="H406">
        <v>0</v>
      </c>
      <c r="I406">
        <v>7</v>
      </c>
      <c r="J406" s="67">
        <v>100</v>
      </c>
    </row>
    <row r="407" spans="2:10" hidden="1" x14ac:dyDescent="0.25">
      <c r="B407" t="s">
        <v>17</v>
      </c>
      <c r="C407">
        <v>10</v>
      </c>
      <c r="D407">
        <v>39</v>
      </c>
      <c r="E407">
        <v>0</v>
      </c>
      <c r="F407">
        <v>0</v>
      </c>
      <c r="G407">
        <v>0</v>
      </c>
      <c r="H407">
        <v>0</v>
      </c>
      <c r="I407">
        <v>6</v>
      </c>
      <c r="J407" s="67">
        <v>100</v>
      </c>
    </row>
    <row r="408" spans="2:10" hidden="1" x14ac:dyDescent="0.25">
      <c r="B408" t="s">
        <v>18</v>
      </c>
      <c r="C408">
        <v>1</v>
      </c>
      <c r="D408">
        <v>39</v>
      </c>
      <c r="E408">
        <v>1</v>
      </c>
      <c r="F408">
        <v>0</v>
      </c>
      <c r="G408">
        <v>0</v>
      </c>
      <c r="H408">
        <v>0</v>
      </c>
      <c r="I408">
        <v>7</v>
      </c>
      <c r="J408" s="67">
        <v>87.5</v>
      </c>
    </row>
    <row r="409" spans="2:10" hidden="1" x14ac:dyDescent="0.25">
      <c r="B409" t="s">
        <v>18</v>
      </c>
      <c r="C409">
        <v>2</v>
      </c>
      <c r="D409">
        <v>39</v>
      </c>
      <c r="E409">
        <v>0</v>
      </c>
      <c r="F409">
        <v>0</v>
      </c>
      <c r="G409">
        <v>0</v>
      </c>
      <c r="H409">
        <v>0</v>
      </c>
      <c r="I409">
        <v>7</v>
      </c>
      <c r="J409" s="67">
        <v>87.5</v>
      </c>
    </row>
    <row r="410" spans="2:10" hidden="1" x14ac:dyDescent="0.25">
      <c r="B410" t="s">
        <v>18</v>
      </c>
      <c r="C410">
        <v>3</v>
      </c>
      <c r="D410">
        <v>39</v>
      </c>
      <c r="E410">
        <v>2</v>
      </c>
      <c r="F410">
        <v>0</v>
      </c>
      <c r="G410">
        <v>1</v>
      </c>
      <c r="H410">
        <v>1</v>
      </c>
      <c r="I410">
        <v>10</v>
      </c>
      <c r="J410" s="67">
        <v>83.333333333333343</v>
      </c>
    </row>
    <row r="411" spans="2:10" hidden="1" x14ac:dyDescent="0.25">
      <c r="B411" t="s">
        <v>18</v>
      </c>
      <c r="C411">
        <v>4</v>
      </c>
      <c r="D411">
        <v>39</v>
      </c>
      <c r="E411">
        <v>2</v>
      </c>
      <c r="F411">
        <v>0</v>
      </c>
      <c r="G411">
        <v>1</v>
      </c>
      <c r="H411">
        <v>1</v>
      </c>
      <c r="I411">
        <v>9</v>
      </c>
      <c r="J411" s="67">
        <v>81.818181818181827</v>
      </c>
    </row>
    <row r="412" spans="2:10" hidden="1" x14ac:dyDescent="0.25">
      <c r="B412" t="s">
        <v>18</v>
      </c>
      <c r="C412">
        <v>5</v>
      </c>
      <c r="D412">
        <v>39</v>
      </c>
      <c r="E412">
        <v>0</v>
      </c>
      <c r="F412">
        <v>0</v>
      </c>
      <c r="G412">
        <v>0</v>
      </c>
      <c r="H412">
        <v>0</v>
      </c>
      <c r="I412">
        <v>10</v>
      </c>
      <c r="J412" s="67">
        <v>90.909090909090907</v>
      </c>
    </row>
    <row r="413" spans="2:10" hidden="1" x14ac:dyDescent="0.25">
      <c r="B413" t="s">
        <v>20</v>
      </c>
      <c r="C413">
        <v>1</v>
      </c>
      <c r="D413">
        <v>39</v>
      </c>
      <c r="E413">
        <v>1</v>
      </c>
      <c r="F413">
        <v>1</v>
      </c>
      <c r="G413">
        <v>0</v>
      </c>
      <c r="H413">
        <v>1</v>
      </c>
      <c r="I413">
        <v>10</v>
      </c>
      <c r="J413" s="67">
        <v>90.909090909090907</v>
      </c>
    </row>
    <row r="414" spans="2:10" hidden="1" x14ac:dyDescent="0.25">
      <c r="B414" t="s">
        <v>20</v>
      </c>
      <c r="C414">
        <v>2</v>
      </c>
      <c r="D414">
        <v>39</v>
      </c>
      <c r="E414">
        <v>4</v>
      </c>
      <c r="F414">
        <v>0</v>
      </c>
      <c r="G414">
        <v>1</v>
      </c>
      <c r="H414">
        <v>1</v>
      </c>
      <c r="I414">
        <v>13</v>
      </c>
      <c r="J414" s="67">
        <v>68.421052631578945</v>
      </c>
    </row>
    <row r="415" spans="2:10" hidden="1" x14ac:dyDescent="0.25">
      <c r="B415" t="s">
        <v>20</v>
      </c>
      <c r="C415">
        <v>3</v>
      </c>
      <c r="D415">
        <v>39</v>
      </c>
      <c r="E415">
        <v>2</v>
      </c>
      <c r="F415">
        <v>1</v>
      </c>
      <c r="G415">
        <v>0</v>
      </c>
      <c r="H415">
        <v>1</v>
      </c>
      <c r="I415">
        <v>12</v>
      </c>
      <c r="J415" s="67">
        <v>85.714285714285708</v>
      </c>
    </row>
    <row r="416" spans="2:10" hidden="1" x14ac:dyDescent="0.25">
      <c r="B416" t="s">
        <v>24</v>
      </c>
      <c r="C416">
        <v>1</v>
      </c>
      <c r="D416">
        <v>39</v>
      </c>
      <c r="E416">
        <v>0</v>
      </c>
      <c r="F416">
        <v>0</v>
      </c>
      <c r="G416">
        <v>0</v>
      </c>
      <c r="H416">
        <v>0</v>
      </c>
      <c r="I416">
        <v>5</v>
      </c>
      <c r="J416" s="67">
        <v>83.333333333333343</v>
      </c>
    </row>
    <row r="417" spans="2:10" hidden="1" x14ac:dyDescent="0.25">
      <c r="B417" t="s">
        <v>24</v>
      </c>
      <c r="C417">
        <v>2</v>
      </c>
      <c r="D417">
        <v>39</v>
      </c>
      <c r="E417">
        <v>0</v>
      </c>
      <c r="F417">
        <v>0</v>
      </c>
      <c r="G417">
        <v>0</v>
      </c>
      <c r="H417">
        <v>0</v>
      </c>
      <c r="I417">
        <v>7</v>
      </c>
      <c r="J417" s="67">
        <v>100</v>
      </c>
    </row>
    <row r="418" spans="2:10" hidden="1" x14ac:dyDescent="0.25">
      <c r="B418" t="s">
        <v>24</v>
      </c>
      <c r="C418">
        <v>3</v>
      </c>
      <c r="D418">
        <v>39</v>
      </c>
      <c r="E418">
        <v>0</v>
      </c>
      <c r="F418">
        <v>0</v>
      </c>
      <c r="G418">
        <v>0</v>
      </c>
      <c r="H418">
        <v>0</v>
      </c>
      <c r="I418">
        <v>5</v>
      </c>
      <c r="J418" s="67">
        <v>100</v>
      </c>
    </row>
    <row r="419" spans="2:10" hidden="1" x14ac:dyDescent="0.25">
      <c r="B419" t="s">
        <v>24</v>
      </c>
      <c r="C419">
        <v>4</v>
      </c>
      <c r="D419">
        <v>39</v>
      </c>
      <c r="E419">
        <v>0</v>
      </c>
      <c r="F419">
        <v>0</v>
      </c>
      <c r="G419">
        <v>0</v>
      </c>
      <c r="H419">
        <v>0</v>
      </c>
      <c r="I419">
        <v>4</v>
      </c>
      <c r="J419" s="67">
        <v>100</v>
      </c>
    </row>
    <row r="420" spans="2:10" hidden="1" x14ac:dyDescent="0.25">
      <c r="B420" t="s">
        <v>24</v>
      </c>
      <c r="C420">
        <v>5</v>
      </c>
      <c r="D420">
        <v>39</v>
      </c>
      <c r="E420">
        <v>0</v>
      </c>
      <c r="F420">
        <v>0</v>
      </c>
      <c r="G420">
        <v>0</v>
      </c>
      <c r="H420">
        <v>0</v>
      </c>
      <c r="I420">
        <v>4</v>
      </c>
      <c r="J420" s="67">
        <v>100</v>
      </c>
    </row>
    <row r="421" spans="2:10" hidden="1" x14ac:dyDescent="0.25">
      <c r="B421" t="s">
        <v>24</v>
      </c>
      <c r="C421">
        <v>6</v>
      </c>
      <c r="D421">
        <v>39</v>
      </c>
      <c r="E421">
        <v>0</v>
      </c>
      <c r="F421">
        <v>0</v>
      </c>
      <c r="G421">
        <v>0</v>
      </c>
      <c r="H421">
        <v>0</v>
      </c>
      <c r="I421">
        <v>5</v>
      </c>
      <c r="J421" s="67">
        <v>100</v>
      </c>
    </row>
    <row r="422" spans="2:10" hidden="1" x14ac:dyDescent="0.25">
      <c r="B422" t="s">
        <v>24</v>
      </c>
      <c r="C422">
        <v>7</v>
      </c>
      <c r="D422">
        <v>39</v>
      </c>
      <c r="E422">
        <v>0</v>
      </c>
      <c r="F422">
        <v>0</v>
      </c>
      <c r="G422">
        <v>0</v>
      </c>
      <c r="H422">
        <v>0</v>
      </c>
      <c r="I422">
        <v>7</v>
      </c>
      <c r="J422" s="67">
        <v>87.5</v>
      </c>
    </row>
    <row r="423" spans="2:10" hidden="1" x14ac:dyDescent="0.25">
      <c r="B423" t="s">
        <v>24</v>
      </c>
      <c r="C423">
        <v>8</v>
      </c>
      <c r="D423">
        <v>39</v>
      </c>
      <c r="E423">
        <v>1</v>
      </c>
      <c r="F423">
        <v>0</v>
      </c>
      <c r="G423">
        <v>0</v>
      </c>
      <c r="H423">
        <v>0</v>
      </c>
      <c r="I423">
        <v>5</v>
      </c>
      <c r="J423" s="67">
        <v>83.333333333333343</v>
      </c>
    </row>
    <row r="424" spans="2:10" hidden="1" x14ac:dyDescent="0.25">
      <c r="B424" t="s">
        <v>24</v>
      </c>
      <c r="C424">
        <v>9</v>
      </c>
      <c r="D424">
        <v>39</v>
      </c>
      <c r="E424">
        <v>0</v>
      </c>
      <c r="F424">
        <v>0</v>
      </c>
      <c r="G424">
        <v>0</v>
      </c>
      <c r="H424">
        <v>0</v>
      </c>
      <c r="I424">
        <v>6</v>
      </c>
      <c r="J424" s="67">
        <v>100</v>
      </c>
    </row>
    <row r="425" spans="2:10" hidden="1" x14ac:dyDescent="0.25">
      <c r="B425" t="s">
        <v>24</v>
      </c>
      <c r="C425">
        <v>10</v>
      </c>
      <c r="D425">
        <v>39</v>
      </c>
      <c r="E425">
        <v>0</v>
      </c>
      <c r="F425">
        <v>0</v>
      </c>
      <c r="G425">
        <v>0</v>
      </c>
      <c r="H425">
        <v>0</v>
      </c>
      <c r="I425">
        <v>6</v>
      </c>
      <c r="J425" s="67">
        <v>85.714285714285708</v>
      </c>
    </row>
    <row r="426" spans="2:10" hidden="1" x14ac:dyDescent="0.25">
      <c r="B426" t="s">
        <v>25</v>
      </c>
      <c r="C426">
        <v>1</v>
      </c>
      <c r="D426">
        <v>39</v>
      </c>
      <c r="E426">
        <v>0</v>
      </c>
      <c r="F426">
        <v>0</v>
      </c>
      <c r="G426">
        <v>0</v>
      </c>
      <c r="H426">
        <v>0</v>
      </c>
      <c r="I426">
        <v>8</v>
      </c>
      <c r="J426" s="67">
        <v>100</v>
      </c>
    </row>
    <row r="427" spans="2:10" hidden="1" x14ac:dyDescent="0.25">
      <c r="B427" t="s">
        <v>25</v>
      </c>
      <c r="C427">
        <v>2</v>
      </c>
      <c r="D427">
        <v>39</v>
      </c>
      <c r="E427">
        <v>0</v>
      </c>
      <c r="F427">
        <v>0</v>
      </c>
      <c r="G427">
        <v>0</v>
      </c>
      <c r="H427">
        <v>0</v>
      </c>
      <c r="I427">
        <v>8</v>
      </c>
      <c r="J427" s="67">
        <v>80</v>
      </c>
    </row>
    <row r="428" spans="2:10" hidden="1" x14ac:dyDescent="0.25">
      <c r="B428" t="s">
        <v>25</v>
      </c>
      <c r="C428">
        <v>3</v>
      </c>
      <c r="D428">
        <v>39</v>
      </c>
      <c r="E428">
        <v>1</v>
      </c>
      <c r="F428">
        <v>0</v>
      </c>
      <c r="G428">
        <v>0</v>
      </c>
      <c r="H428">
        <v>0</v>
      </c>
      <c r="I428">
        <v>8</v>
      </c>
      <c r="J428" s="67">
        <v>88.888888888888886</v>
      </c>
    </row>
    <row r="429" spans="2:10" hidden="1" x14ac:dyDescent="0.25">
      <c r="B429" t="s">
        <v>25</v>
      </c>
      <c r="C429">
        <v>4</v>
      </c>
      <c r="D429">
        <v>39</v>
      </c>
      <c r="E429">
        <v>0</v>
      </c>
      <c r="F429">
        <v>0</v>
      </c>
      <c r="G429">
        <v>0</v>
      </c>
      <c r="H429">
        <v>0</v>
      </c>
      <c r="I429">
        <v>7</v>
      </c>
      <c r="J429" s="67">
        <v>77.777777777777786</v>
      </c>
    </row>
    <row r="430" spans="2:10" hidden="1" x14ac:dyDescent="0.25">
      <c r="B430" t="s">
        <v>25</v>
      </c>
      <c r="C430">
        <v>5</v>
      </c>
      <c r="D430">
        <v>39</v>
      </c>
      <c r="E430">
        <v>0</v>
      </c>
      <c r="F430">
        <v>0</v>
      </c>
      <c r="G430">
        <v>0</v>
      </c>
      <c r="H430">
        <v>0</v>
      </c>
      <c r="I430">
        <v>7</v>
      </c>
      <c r="J430" s="67">
        <v>77.777777777777786</v>
      </c>
    </row>
    <row r="431" spans="2:10" hidden="1" x14ac:dyDescent="0.25">
      <c r="B431" t="s">
        <v>26</v>
      </c>
      <c r="C431">
        <v>1</v>
      </c>
      <c r="D431">
        <v>39</v>
      </c>
      <c r="E431">
        <v>0</v>
      </c>
      <c r="F431">
        <v>0</v>
      </c>
      <c r="G431">
        <v>0</v>
      </c>
      <c r="H431">
        <v>0</v>
      </c>
      <c r="I431">
        <v>15</v>
      </c>
      <c r="J431" s="67">
        <v>88.235294117647058</v>
      </c>
    </row>
    <row r="432" spans="2:10" hidden="1" x14ac:dyDescent="0.25">
      <c r="B432" t="s">
        <v>26</v>
      </c>
      <c r="C432">
        <v>2</v>
      </c>
      <c r="D432">
        <v>39</v>
      </c>
      <c r="E432">
        <v>1</v>
      </c>
      <c r="F432">
        <v>0</v>
      </c>
      <c r="G432">
        <v>0</v>
      </c>
      <c r="H432">
        <v>0</v>
      </c>
      <c r="I432">
        <v>11</v>
      </c>
      <c r="J432" s="67">
        <v>68.75</v>
      </c>
    </row>
    <row r="433" spans="2:10" hidden="1" x14ac:dyDescent="0.25">
      <c r="B433" t="s">
        <v>26</v>
      </c>
      <c r="C433">
        <v>3</v>
      </c>
      <c r="D433">
        <v>39</v>
      </c>
      <c r="E433">
        <v>0</v>
      </c>
      <c r="F433">
        <v>0</v>
      </c>
      <c r="G433">
        <v>0</v>
      </c>
      <c r="H433">
        <v>0</v>
      </c>
      <c r="I433">
        <v>12</v>
      </c>
      <c r="J433" s="67">
        <v>85.714285714285708</v>
      </c>
    </row>
    <row r="434" spans="2:10" hidden="1" x14ac:dyDescent="0.25">
      <c r="B434" t="s">
        <v>17</v>
      </c>
      <c r="C434">
        <v>1</v>
      </c>
      <c r="D434">
        <v>40</v>
      </c>
      <c r="E434">
        <v>0</v>
      </c>
      <c r="F434">
        <v>0</v>
      </c>
      <c r="G434">
        <v>0</v>
      </c>
      <c r="H434">
        <v>0</v>
      </c>
      <c r="I434">
        <v>6</v>
      </c>
      <c r="J434" s="67">
        <v>100</v>
      </c>
    </row>
    <row r="435" spans="2:10" hidden="1" x14ac:dyDescent="0.25">
      <c r="B435" t="s">
        <v>17</v>
      </c>
      <c r="C435">
        <v>2</v>
      </c>
      <c r="D435">
        <v>40</v>
      </c>
      <c r="E435">
        <v>1</v>
      </c>
      <c r="F435">
        <v>0</v>
      </c>
      <c r="G435">
        <v>0</v>
      </c>
      <c r="H435">
        <v>0</v>
      </c>
      <c r="I435">
        <v>4</v>
      </c>
      <c r="J435" s="67">
        <v>80</v>
      </c>
    </row>
    <row r="436" spans="2:10" hidden="1" x14ac:dyDescent="0.25">
      <c r="B436" t="s">
        <v>17</v>
      </c>
      <c r="C436">
        <v>3</v>
      </c>
      <c r="D436">
        <v>40</v>
      </c>
      <c r="E436">
        <v>0</v>
      </c>
      <c r="F436">
        <v>0</v>
      </c>
      <c r="G436">
        <v>0</v>
      </c>
      <c r="H436">
        <v>0</v>
      </c>
      <c r="I436">
        <v>4</v>
      </c>
      <c r="J436" s="67">
        <v>100</v>
      </c>
    </row>
    <row r="437" spans="2:10" hidden="1" x14ac:dyDescent="0.25">
      <c r="B437" t="s">
        <v>17</v>
      </c>
      <c r="C437">
        <v>4</v>
      </c>
      <c r="D437">
        <v>40</v>
      </c>
      <c r="E437">
        <v>0</v>
      </c>
      <c r="F437">
        <v>0</v>
      </c>
      <c r="G437">
        <v>0</v>
      </c>
      <c r="H437">
        <v>0</v>
      </c>
      <c r="I437">
        <v>3</v>
      </c>
      <c r="J437" s="67">
        <v>75</v>
      </c>
    </row>
    <row r="438" spans="2:10" hidden="1" x14ac:dyDescent="0.25">
      <c r="B438" t="s">
        <v>17</v>
      </c>
      <c r="C438">
        <v>5</v>
      </c>
      <c r="D438">
        <v>40</v>
      </c>
      <c r="E438">
        <v>0</v>
      </c>
      <c r="F438">
        <v>0</v>
      </c>
      <c r="G438">
        <v>0</v>
      </c>
      <c r="H438">
        <v>0</v>
      </c>
      <c r="I438">
        <v>5</v>
      </c>
      <c r="J438" s="67">
        <v>100</v>
      </c>
    </row>
    <row r="439" spans="2:10" hidden="1" x14ac:dyDescent="0.25">
      <c r="B439" t="s">
        <v>17</v>
      </c>
      <c r="C439">
        <v>6</v>
      </c>
      <c r="D439">
        <v>40</v>
      </c>
      <c r="E439">
        <v>1</v>
      </c>
      <c r="F439">
        <v>1</v>
      </c>
      <c r="G439">
        <v>0</v>
      </c>
      <c r="H439">
        <v>1</v>
      </c>
      <c r="I439">
        <v>7</v>
      </c>
      <c r="J439" s="67">
        <v>100</v>
      </c>
    </row>
    <row r="440" spans="2:10" hidden="1" x14ac:dyDescent="0.25">
      <c r="B440" t="s">
        <v>17</v>
      </c>
      <c r="C440">
        <v>7</v>
      </c>
      <c r="D440">
        <v>40</v>
      </c>
      <c r="E440">
        <v>0</v>
      </c>
      <c r="F440">
        <v>0</v>
      </c>
      <c r="G440">
        <v>0</v>
      </c>
      <c r="H440">
        <v>0</v>
      </c>
      <c r="I440">
        <v>6</v>
      </c>
      <c r="J440" s="67">
        <v>100</v>
      </c>
    </row>
    <row r="441" spans="2:10" hidden="1" x14ac:dyDescent="0.25">
      <c r="B441" t="s">
        <v>17</v>
      </c>
      <c r="C441">
        <v>8</v>
      </c>
      <c r="D441">
        <v>40</v>
      </c>
      <c r="E441">
        <v>0</v>
      </c>
      <c r="F441">
        <v>0</v>
      </c>
      <c r="G441">
        <v>0</v>
      </c>
      <c r="H441">
        <v>0</v>
      </c>
      <c r="I441">
        <v>5</v>
      </c>
      <c r="J441" s="67">
        <v>100</v>
      </c>
    </row>
    <row r="442" spans="2:10" hidden="1" x14ac:dyDescent="0.25">
      <c r="B442" t="s">
        <v>17</v>
      </c>
      <c r="C442">
        <v>9</v>
      </c>
      <c r="D442">
        <v>40</v>
      </c>
      <c r="E442">
        <v>0</v>
      </c>
      <c r="F442">
        <v>0</v>
      </c>
      <c r="G442">
        <v>0</v>
      </c>
      <c r="H442">
        <v>0</v>
      </c>
      <c r="I442">
        <v>7</v>
      </c>
      <c r="J442" s="67">
        <v>100</v>
      </c>
    </row>
    <row r="443" spans="2:10" hidden="1" x14ac:dyDescent="0.25">
      <c r="B443" t="s">
        <v>17</v>
      </c>
      <c r="C443">
        <v>10</v>
      </c>
      <c r="D443">
        <v>40</v>
      </c>
      <c r="E443">
        <v>0</v>
      </c>
      <c r="F443">
        <v>0</v>
      </c>
      <c r="G443">
        <v>0</v>
      </c>
      <c r="H443">
        <v>0</v>
      </c>
      <c r="I443">
        <v>6</v>
      </c>
      <c r="J443" s="67">
        <v>100</v>
      </c>
    </row>
    <row r="444" spans="2:10" hidden="1" x14ac:dyDescent="0.25">
      <c r="B444" t="s">
        <v>18</v>
      </c>
      <c r="C444">
        <v>1</v>
      </c>
      <c r="D444">
        <v>40</v>
      </c>
      <c r="E444">
        <v>1</v>
      </c>
      <c r="F444">
        <v>0</v>
      </c>
      <c r="G444">
        <v>0</v>
      </c>
      <c r="H444">
        <v>0</v>
      </c>
      <c r="I444">
        <v>7</v>
      </c>
      <c r="J444" s="67">
        <v>87.5</v>
      </c>
    </row>
    <row r="445" spans="2:10" hidden="1" x14ac:dyDescent="0.25">
      <c r="B445" t="s">
        <v>18</v>
      </c>
      <c r="C445">
        <v>2</v>
      </c>
      <c r="D445">
        <v>40</v>
      </c>
      <c r="E445">
        <v>0</v>
      </c>
      <c r="F445">
        <v>0</v>
      </c>
      <c r="G445">
        <v>0</v>
      </c>
      <c r="H445">
        <v>0</v>
      </c>
      <c r="I445">
        <v>7</v>
      </c>
      <c r="J445" s="67">
        <v>87.5</v>
      </c>
    </row>
    <row r="446" spans="2:10" hidden="1" x14ac:dyDescent="0.25">
      <c r="B446" t="s">
        <v>18</v>
      </c>
      <c r="C446">
        <v>3</v>
      </c>
      <c r="D446">
        <v>40</v>
      </c>
      <c r="E446">
        <v>1</v>
      </c>
      <c r="F446">
        <v>0</v>
      </c>
      <c r="G446">
        <v>1</v>
      </c>
      <c r="H446">
        <v>1</v>
      </c>
      <c r="I446">
        <v>11</v>
      </c>
      <c r="J446" s="67">
        <v>91.666666666666657</v>
      </c>
    </row>
    <row r="447" spans="2:10" hidden="1" x14ac:dyDescent="0.25">
      <c r="B447" t="s">
        <v>18</v>
      </c>
      <c r="C447">
        <v>4</v>
      </c>
      <c r="D447">
        <v>40</v>
      </c>
      <c r="E447">
        <v>1</v>
      </c>
      <c r="F447">
        <v>0</v>
      </c>
      <c r="G447">
        <v>1</v>
      </c>
      <c r="H447">
        <v>1</v>
      </c>
      <c r="I447">
        <v>10</v>
      </c>
      <c r="J447" s="67">
        <v>90.909090909090907</v>
      </c>
    </row>
    <row r="448" spans="2:10" hidden="1" x14ac:dyDescent="0.25">
      <c r="B448" t="s">
        <v>18</v>
      </c>
      <c r="C448">
        <v>5</v>
      </c>
      <c r="D448">
        <v>40</v>
      </c>
      <c r="E448">
        <v>0</v>
      </c>
      <c r="F448">
        <v>0</v>
      </c>
      <c r="G448">
        <v>0</v>
      </c>
      <c r="H448">
        <v>0</v>
      </c>
      <c r="I448">
        <v>10</v>
      </c>
      <c r="J448" s="67">
        <v>90.909090909090907</v>
      </c>
    </row>
    <row r="449" spans="2:10" hidden="1" x14ac:dyDescent="0.25">
      <c r="B449" t="s">
        <v>20</v>
      </c>
      <c r="C449">
        <v>1</v>
      </c>
      <c r="D449">
        <v>40</v>
      </c>
      <c r="E449">
        <v>0</v>
      </c>
      <c r="F449">
        <v>0</v>
      </c>
      <c r="G449">
        <v>0</v>
      </c>
      <c r="H449">
        <v>0</v>
      </c>
      <c r="I449">
        <v>10</v>
      </c>
      <c r="J449" s="67">
        <v>90.909090909090907</v>
      </c>
    </row>
    <row r="450" spans="2:10" hidden="1" x14ac:dyDescent="0.25">
      <c r="B450" t="s">
        <v>20</v>
      </c>
      <c r="C450">
        <v>2</v>
      </c>
      <c r="D450">
        <v>40</v>
      </c>
      <c r="E450">
        <v>3</v>
      </c>
      <c r="F450">
        <v>0</v>
      </c>
      <c r="G450">
        <v>1</v>
      </c>
      <c r="H450">
        <v>1</v>
      </c>
      <c r="I450">
        <v>14</v>
      </c>
      <c r="J450" s="67">
        <v>73.68421052631578</v>
      </c>
    </row>
    <row r="451" spans="2:10" hidden="1" x14ac:dyDescent="0.25">
      <c r="B451" t="s">
        <v>20</v>
      </c>
      <c r="C451">
        <v>3</v>
      </c>
      <c r="D451">
        <v>40</v>
      </c>
      <c r="E451">
        <v>1</v>
      </c>
      <c r="F451">
        <v>0</v>
      </c>
      <c r="G451">
        <v>0</v>
      </c>
      <c r="H451">
        <v>0</v>
      </c>
      <c r="I451">
        <v>12</v>
      </c>
      <c r="J451" s="67">
        <v>85.714285714285708</v>
      </c>
    </row>
    <row r="452" spans="2:10" hidden="1" x14ac:dyDescent="0.25">
      <c r="B452" t="s">
        <v>24</v>
      </c>
      <c r="C452">
        <v>1</v>
      </c>
      <c r="D452">
        <v>40</v>
      </c>
      <c r="E452">
        <v>0</v>
      </c>
      <c r="F452">
        <v>0</v>
      </c>
      <c r="G452">
        <v>0</v>
      </c>
      <c r="H452">
        <v>0</v>
      </c>
      <c r="I452">
        <v>5</v>
      </c>
      <c r="J452" s="67">
        <v>83.333333333333343</v>
      </c>
    </row>
    <row r="453" spans="2:10" hidden="1" x14ac:dyDescent="0.25">
      <c r="B453" t="s">
        <v>24</v>
      </c>
      <c r="C453">
        <v>2</v>
      </c>
      <c r="D453">
        <v>40</v>
      </c>
      <c r="E453">
        <v>0</v>
      </c>
      <c r="F453">
        <v>0</v>
      </c>
      <c r="G453">
        <v>0</v>
      </c>
      <c r="H453">
        <v>0</v>
      </c>
      <c r="I453">
        <v>7</v>
      </c>
      <c r="J453" s="67">
        <v>100</v>
      </c>
    </row>
    <row r="454" spans="2:10" hidden="1" x14ac:dyDescent="0.25">
      <c r="B454" t="s">
        <v>24</v>
      </c>
      <c r="C454">
        <v>3</v>
      </c>
      <c r="D454">
        <v>40</v>
      </c>
      <c r="E454">
        <v>0</v>
      </c>
      <c r="F454">
        <v>0</v>
      </c>
      <c r="G454">
        <v>0</v>
      </c>
      <c r="H454">
        <v>0</v>
      </c>
      <c r="I454">
        <v>5</v>
      </c>
      <c r="J454" s="67">
        <v>100</v>
      </c>
    </row>
    <row r="455" spans="2:10" hidden="1" x14ac:dyDescent="0.25">
      <c r="B455" t="s">
        <v>24</v>
      </c>
      <c r="C455">
        <v>4</v>
      </c>
      <c r="D455">
        <v>40</v>
      </c>
      <c r="E455">
        <v>0</v>
      </c>
      <c r="F455">
        <v>0</v>
      </c>
      <c r="G455">
        <v>0</v>
      </c>
      <c r="H455">
        <v>0</v>
      </c>
      <c r="I455">
        <v>4</v>
      </c>
      <c r="J455" s="67">
        <v>100</v>
      </c>
    </row>
    <row r="456" spans="2:10" hidden="1" x14ac:dyDescent="0.25">
      <c r="B456" t="s">
        <v>24</v>
      </c>
      <c r="C456">
        <v>5</v>
      </c>
      <c r="D456">
        <v>40</v>
      </c>
      <c r="E456">
        <v>0</v>
      </c>
      <c r="F456">
        <v>0</v>
      </c>
      <c r="G456">
        <v>0</v>
      </c>
      <c r="H456">
        <v>0</v>
      </c>
      <c r="I456">
        <v>4</v>
      </c>
      <c r="J456" s="67">
        <v>100</v>
      </c>
    </row>
    <row r="457" spans="2:10" hidden="1" x14ac:dyDescent="0.25">
      <c r="B457" t="s">
        <v>24</v>
      </c>
      <c r="C457">
        <v>6</v>
      </c>
      <c r="D457">
        <v>40</v>
      </c>
      <c r="E457">
        <v>0</v>
      </c>
      <c r="F457">
        <v>0</v>
      </c>
      <c r="G457">
        <v>0</v>
      </c>
      <c r="H457">
        <v>0</v>
      </c>
      <c r="I457">
        <v>5</v>
      </c>
      <c r="J457" s="67">
        <v>100</v>
      </c>
    </row>
    <row r="458" spans="2:10" hidden="1" x14ac:dyDescent="0.25">
      <c r="B458" t="s">
        <v>24</v>
      </c>
      <c r="C458">
        <v>7</v>
      </c>
      <c r="D458">
        <v>40</v>
      </c>
      <c r="E458">
        <v>0</v>
      </c>
      <c r="F458">
        <v>0</v>
      </c>
      <c r="G458">
        <v>0</v>
      </c>
      <c r="H458">
        <v>0</v>
      </c>
      <c r="I458">
        <v>7</v>
      </c>
      <c r="J458" s="67">
        <v>87.5</v>
      </c>
    </row>
    <row r="459" spans="2:10" hidden="1" x14ac:dyDescent="0.25">
      <c r="B459" t="s">
        <v>24</v>
      </c>
      <c r="C459">
        <v>8</v>
      </c>
      <c r="D459">
        <v>40</v>
      </c>
      <c r="E459">
        <v>1</v>
      </c>
      <c r="F459">
        <v>0</v>
      </c>
      <c r="G459">
        <v>0</v>
      </c>
      <c r="H459">
        <v>0</v>
      </c>
      <c r="I459">
        <v>5</v>
      </c>
      <c r="J459" s="67">
        <v>83.333333333333343</v>
      </c>
    </row>
    <row r="460" spans="2:10" hidden="1" x14ac:dyDescent="0.25">
      <c r="B460" t="s">
        <v>24</v>
      </c>
      <c r="C460">
        <v>9</v>
      </c>
      <c r="D460">
        <v>40</v>
      </c>
      <c r="E460">
        <v>0</v>
      </c>
      <c r="F460">
        <v>0</v>
      </c>
      <c r="G460">
        <v>0</v>
      </c>
      <c r="H460">
        <v>0</v>
      </c>
      <c r="I460">
        <v>6</v>
      </c>
      <c r="J460" s="67">
        <v>100</v>
      </c>
    </row>
    <row r="461" spans="2:10" hidden="1" x14ac:dyDescent="0.25">
      <c r="B461" t="s">
        <v>24</v>
      </c>
      <c r="C461">
        <v>10</v>
      </c>
      <c r="D461">
        <v>40</v>
      </c>
      <c r="E461">
        <v>0</v>
      </c>
      <c r="F461">
        <v>0</v>
      </c>
      <c r="G461">
        <v>0</v>
      </c>
      <c r="H461">
        <v>0</v>
      </c>
      <c r="I461">
        <v>6</v>
      </c>
      <c r="J461" s="67">
        <v>85.714285714285708</v>
      </c>
    </row>
    <row r="462" spans="2:10" hidden="1" x14ac:dyDescent="0.25">
      <c r="B462" t="s">
        <v>25</v>
      </c>
      <c r="C462">
        <v>1</v>
      </c>
      <c r="D462">
        <v>40</v>
      </c>
      <c r="E462">
        <v>0</v>
      </c>
      <c r="F462">
        <v>0</v>
      </c>
      <c r="G462">
        <v>0</v>
      </c>
      <c r="H462">
        <v>0</v>
      </c>
      <c r="I462">
        <v>8</v>
      </c>
      <c r="J462" s="67">
        <v>100</v>
      </c>
    </row>
    <row r="463" spans="2:10" hidden="1" x14ac:dyDescent="0.25">
      <c r="B463" t="s">
        <v>25</v>
      </c>
      <c r="C463">
        <v>2</v>
      </c>
      <c r="D463">
        <v>40</v>
      </c>
      <c r="E463">
        <v>0</v>
      </c>
      <c r="F463">
        <v>0</v>
      </c>
      <c r="G463">
        <v>0</v>
      </c>
      <c r="H463">
        <v>0</v>
      </c>
      <c r="I463">
        <v>8</v>
      </c>
      <c r="J463" s="67">
        <v>80</v>
      </c>
    </row>
    <row r="464" spans="2:10" hidden="1" x14ac:dyDescent="0.25">
      <c r="B464" t="s">
        <v>25</v>
      </c>
      <c r="C464">
        <v>3</v>
      </c>
      <c r="D464">
        <v>40</v>
      </c>
      <c r="E464">
        <v>1</v>
      </c>
      <c r="F464">
        <v>0</v>
      </c>
      <c r="G464">
        <v>0</v>
      </c>
      <c r="H464">
        <v>0</v>
      </c>
      <c r="I464">
        <v>8</v>
      </c>
      <c r="J464" s="67">
        <v>88.888888888888886</v>
      </c>
    </row>
    <row r="465" spans="2:10" hidden="1" x14ac:dyDescent="0.25">
      <c r="B465" t="s">
        <v>25</v>
      </c>
      <c r="C465">
        <v>4</v>
      </c>
      <c r="D465">
        <v>40</v>
      </c>
      <c r="E465">
        <v>0</v>
      </c>
      <c r="F465">
        <v>0</v>
      </c>
      <c r="G465">
        <v>0</v>
      </c>
      <c r="H465">
        <v>0</v>
      </c>
      <c r="I465">
        <v>7</v>
      </c>
      <c r="J465" s="67">
        <v>77.777777777777786</v>
      </c>
    </row>
    <row r="466" spans="2:10" hidden="1" x14ac:dyDescent="0.25">
      <c r="B466" t="s">
        <v>25</v>
      </c>
      <c r="C466">
        <v>5</v>
      </c>
      <c r="D466">
        <v>40</v>
      </c>
      <c r="E466">
        <v>0</v>
      </c>
      <c r="F466">
        <v>0</v>
      </c>
      <c r="G466">
        <v>0</v>
      </c>
      <c r="H466">
        <v>0</v>
      </c>
      <c r="I466">
        <v>7</v>
      </c>
      <c r="J466" s="67">
        <v>77.777777777777786</v>
      </c>
    </row>
    <row r="467" spans="2:10" hidden="1" x14ac:dyDescent="0.25">
      <c r="B467" t="s">
        <v>26</v>
      </c>
      <c r="C467">
        <v>1</v>
      </c>
      <c r="D467">
        <v>40</v>
      </c>
      <c r="E467">
        <v>0</v>
      </c>
      <c r="F467">
        <v>0</v>
      </c>
      <c r="G467">
        <v>0</v>
      </c>
      <c r="H467">
        <v>0</v>
      </c>
      <c r="I467">
        <v>15</v>
      </c>
      <c r="J467" s="67">
        <v>88.235294117647058</v>
      </c>
    </row>
    <row r="468" spans="2:10" hidden="1" x14ac:dyDescent="0.25">
      <c r="B468" t="s">
        <v>26</v>
      </c>
      <c r="C468">
        <v>2</v>
      </c>
      <c r="D468">
        <v>40</v>
      </c>
      <c r="E468">
        <v>1</v>
      </c>
      <c r="F468">
        <v>0</v>
      </c>
      <c r="G468">
        <v>0</v>
      </c>
      <c r="H468">
        <v>0</v>
      </c>
      <c r="I468">
        <v>11</v>
      </c>
      <c r="J468" s="67">
        <v>68.75</v>
      </c>
    </row>
    <row r="469" spans="2:10" hidden="1" x14ac:dyDescent="0.25">
      <c r="B469" t="s">
        <v>26</v>
      </c>
      <c r="C469">
        <v>3</v>
      </c>
      <c r="D469">
        <v>40</v>
      </c>
      <c r="E469">
        <v>0</v>
      </c>
      <c r="F469">
        <v>0</v>
      </c>
      <c r="G469">
        <v>0</v>
      </c>
      <c r="H469">
        <v>0</v>
      </c>
      <c r="I469">
        <v>12</v>
      </c>
      <c r="J469" s="67">
        <v>85.714285714285708</v>
      </c>
    </row>
    <row r="470" spans="2:10" hidden="1" x14ac:dyDescent="0.25">
      <c r="B470" t="s">
        <v>17</v>
      </c>
      <c r="C470">
        <v>1</v>
      </c>
      <c r="D470">
        <v>41</v>
      </c>
      <c r="E470">
        <v>0</v>
      </c>
      <c r="F470">
        <v>0</v>
      </c>
      <c r="G470">
        <v>0</v>
      </c>
      <c r="H470">
        <v>0</v>
      </c>
      <c r="I470">
        <v>6</v>
      </c>
      <c r="J470" s="67">
        <v>100</v>
      </c>
    </row>
    <row r="471" spans="2:10" hidden="1" x14ac:dyDescent="0.25">
      <c r="B471" t="s">
        <v>17</v>
      </c>
      <c r="C471">
        <v>2</v>
      </c>
      <c r="D471">
        <v>41</v>
      </c>
      <c r="E471">
        <v>1</v>
      </c>
      <c r="F471">
        <v>0</v>
      </c>
      <c r="G471">
        <v>0</v>
      </c>
      <c r="H471">
        <v>0</v>
      </c>
      <c r="I471">
        <v>4</v>
      </c>
      <c r="J471" s="67">
        <v>80</v>
      </c>
    </row>
    <row r="472" spans="2:10" hidden="1" x14ac:dyDescent="0.25">
      <c r="B472" t="s">
        <v>17</v>
      </c>
      <c r="C472">
        <v>3</v>
      </c>
      <c r="D472">
        <v>41</v>
      </c>
      <c r="E472">
        <v>0</v>
      </c>
      <c r="F472">
        <v>0</v>
      </c>
      <c r="G472">
        <v>0</v>
      </c>
      <c r="H472">
        <v>0</v>
      </c>
      <c r="I472">
        <v>4</v>
      </c>
      <c r="J472" s="67">
        <v>100</v>
      </c>
    </row>
    <row r="473" spans="2:10" hidden="1" x14ac:dyDescent="0.25">
      <c r="B473" t="s">
        <v>17</v>
      </c>
      <c r="C473">
        <v>4</v>
      </c>
      <c r="D473">
        <v>41</v>
      </c>
      <c r="E473">
        <v>0</v>
      </c>
      <c r="F473">
        <v>0</v>
      </c>
      <c r="G473">
        <v>0</v>
      </c>
      <c r="H473">
        <v>0</v>
      </c>
      <c r="I473">
        <v>3</v>
      </c>
      <c r="J473" s="67">
        <v>75</v>
      </c>
    </row>
    <row r="474" spans="2:10" hidden="1" x14ac:dyDescent="0.25">
      <c r="B474" t="s">
        <v>17</v>
      </c>
      <c r="C474">
        <v>5</v>
      </c>
      <c r="D474">
        <v>41</v>
      </c>
      <c r="E474">
        <v>0</v>
      </c>
      <c r="F474">
        <v>0</v>
      </c>
      <c r="G474">
        <v>0</v>
      </c>
      <c r="H474">
        <v>0</v>
      </c>
      <c r="I474">
        <v>5</v>
      </c>
      <c r="J474" s="67">
        <v>100</v>
      </c>
    </row>
    <row r="475" spans="2:10" hidden="1" x14ac:dyDescent="0.25">
      <c r="B475" t="s">
        <v>17</v>
      </c>
      <c r="C475">
        <v>6</v>
      </c>
      <c r="D475">
        <v>41</v>
      </c>
      <c r="E475">
        <v>0</v>
      </c>
      <c r="F475">
        <v>0</v>
      </c>
      <c r="G475">
        <v>0</v>
      </c>
      <c r="H475">
        <v>0</v>
      </c>
      <c r="I475">
        <v>7</v>
      </c>
      <c r="J475" s="67">
        <v>100</v>
      </c>
    </row>
    <row r="476" spans="2:10" hidden="1" x14ac:dyDescent="0.25">
      <c r="B476" t="s">
        <v>17</v>
      </c>
      <c r="C476">
        <v>7</v>
      </c>
      <c r="D476">
        <v>41</v>
      </c>
      <c r="E476">
        <v>0</v>
      </c>
      <c r="F476">
        <v>0</v>
      </c>
      <c r="G476">
        <v>0</v>
      </c>
      <c r="H476">
        <v>0</v>
      </c>
      <c r="I476">
        <v>6</v>
      </c>
      <c r="J476" s="67">
        <v>100</v>
      </c>
    </row>
    <row r="477" spans="2:10" hidden="1" x14ac:dyDescent="0.25">
      <c r="B477" t="s">
        <v>17</v>
      </c>
      <c r="C477">
        <v>8</v>
      </c>
      <c r="D477">
        <v>41</v>
      </c>
      <c r="E477">
        <v>0</v>
      </c>
      <c r="F477">
        <v>0</v>
      </c>
      <c r="G477">
        <v>0</v>
      </c>
      <c r="H477">
        <v>0</v>
      </c>
      <c r="I477">
        <v>5</v>
      </c>
      <c r="J477" s="67">
        <v>100</v>
      </c>
    </row>
    <row r="478" spans="2:10" hidden="1" x14ac:dyDescent="0.25">
      <c r="B478" t="s">
        <v>17</v>
      </c>
      <c r="C478">
        <v>9</v>
      </c>
      <c r="D478">
        <v>41</v>
      </c>
      <c r="E478">
        <v>0</v>
      </c>
      <c r="F478">
        <v>0</v>
      </c>
      <c r="G478">
        <v>0</v>
      </c>
      <c r="H478">
        <v>0</v>
      </c>
      <c r="I478">
        <v>7</v>
      </c>
      <c r="J478" s="67">
        <v>100</v>
      </c>
    </row>
    <row r="479" spans="2:10" hidden="1" x14ac:dyDescent="0.25">
      <c r="B479" t="s">
        <v>17</v>
      </c>
      <c r="C479">
        <v>10</v>
      </c>
      <c r="D479">
        <v>41</v>
      </c>
      <c r="E479">
        <v>0</v>
      </c>
      <c r="F479">
        <v>0</v>
      </c>
      <c r="G479">
        <v>0</v>
      </c>
      <c r="H479">
        <v>0</v>
      </c>
      <c r="I479">
        <v>6</v>
      </c>
      <c r="J479" s="67">
        <v>100</v>
      </c>
    </row>
    <row r="480" spans="2:10" hidden="1" x14ac:dyDescent="0.25">
      <c r="B480" t="s">
        <v>18</v>
      </c>
      <c r="C480">
        <v>1</v>
      </c>
      <c r="D480">
        <v>41</v>
      </c>
      <c r="E480">
        <v>1</v>
      </c>
      <c r="F480">
        <v>1</v>
      </c>
      <c r="G480">
        <v>0</v>
      </c>
      <c r="H480">
        <v>1</v>
      </c>
      <c r="I480">
        <v>8</v>
      </c>
      <c r="J480" s="67">
        <v>100</v>
      </c>
    </row>
    <row r="481" spans="2:10" hidden="1" x14ac:dyDescent="0.25">
      <c r="B481" t="s">
        <v>18</v>
      </c>
      <c r="C481">
        <v>2</v>
      </c>
      <c r="D481">
        <v>41</v>
      </c>
      <c r="E481">
        <v>0</v>
      </c>
      <c r="F481">
        <v>0</v>
      </c>
      <c r="G481">
        <v>0</v>
      </c>
      <c r="H481">
        <v>0</v>
      </c>
      <c r="I481">
        <v>7</v>
      </c>
      <c r="J481" s="67">
        <v>87.5</v>
      </c>
    </row>
    <row r="482" spans="2:10" hidden="1" x14ac:dyDescent="0.25">
      <c r="B482" t="s">
        <v>18</v>
      </c>
      <c r="C482">
        <v>3</v>
      </c>
      <c r="D482">
        <v>41</v>
      </c>
      <c r="E482">
        <v>0</v>
      </c>
      <c r="F482">
        <v>0</v>
      </c>
      <c r="G482">
        <v>0</v>
      </c>
      <c r="H482">
        <v>0</v>
      </c>
      <c r="I482">
        <v>11</v>
      </c>
      <c r="J482" s="67">
        <v>91.666666666666657</v>
      </c>
    </row>
    <row r="483" spans="2:10" hidden="1" x14ac:dyDescent="0.25">
      <c r="B483" t="s">
        <v>18</v>
      </c>
      <c r="C483">
        <v>4</v>
      </c>
      <c r="D483">
        <v>41</v>
      </c>
      <c r="E483">
        <v>0</v>
      </c>
      <c r="F483">
        <v>0</v>
      </c>
      <c r="G483">
        <v>0</v>
      </c>
      <c r="H483">
        <v>0</v>
      </c>
      <c r="I483">
        <v>10</v>
      </c>
      <c r="J483" s="67">
        <v>90.909090909090907</v>
      </c>
    </row>
    <row r="484" spans="2:10" hidden="1" x14ac:dyDescent="0.25">
      <c r="B484" t="s">
        <v>18</v>
      </c>
      <c r="C484">
        <v>5</v>
      </c>
      <c r="D484">
        <v>41</v>
      </c>
      <c r="E484">
        <v>0</v>
      </c>
      <c r="F484">
        <v>0</v>
      </c>
      <c r="G484">
        <v>0</v>
      </c>
      <c r="H484">
        <v>0</v>
      </c>
      <c r="I484">
        <v>10</v>
      </c>
      <c r="J484" s="67">
        <v>90.909090909090907</v>
      </c>
    </row>
    <row r="485" spans="2:10" hidden="1" x14ac:dyDescent="0.25">
      <c r="B485" t="s">
        <v>20</v>
      </c>
      <c r="C485">
        <v>1</v>
      </c>
      <c r="D485">
        <v>41</v>
      </c>
      <c r="E485">
        <v>0</v>
      </c>
      <c r="F485">
        <v>0</v>
      </c>
      <c r="G485">
        <v>0</v>
      </c>
      <c r="H485">
        <v>0</v>
      </c>
      <c r="I485">
        <v>10</v>
      </c>
      <c r="J485" s="67">
        <v>90.909090909090907</v>
      </c>
    </row>
    <row r="486" spans="2:10" hidden="1" x14ac:dyDescent="0.25">
      <c r="B486" t="s">
        <v>20</v>
      </c>
      <c r="C486">
        <v>2</v>
      </c>
      <c r="D486">
        <v>41</v>
      </c>
      <c r="E486">
        <v>2</v>
      </c>
      <c r="F486">
        <v>2</v>
      </c>
      <c r="G486">
        <v>0</v>
      </c>
      <c r="H486">
        <v>2</v>
      </c>
      <c r="I486">
        <v>16</v>
      </c>
      <c r="J486" s="67">
        <v>84.210526315789465</v>
      </c>
    </row>
    <row r="487" spans="2:10" hidden="1" x14ac:dyDescent="0.25">
      <c r="B487" t="s">
        <v>20</v>
      </c>
      <c r="C487">
        <v>3</v>
      </c>
      <c r="D487">
        <v>41</v>
      </c>
      <c r="E487">
        <v>1</v>
      </c>
      <c r="F487">
        <v>0</v>
      </c>
      <c r="G487">
        <v>0</v>
      </c>
      <c r="H487">
        <v>0</v>
      </c>
      <c r="I487">
        <v>12</v>
      </c>
      <c r="J487" s="67">
        <v>85.714285714285708</v>
      </c>
    </row>
    <row r="488" spans="2:10" hidden="1" x14ac:dyDescent="0.25">
      <c r="B488" t="s">
        <v>24</v>
      </c>
      <c r="C488">
        <v>1</v>
      </c>
      <c r="D488">
        <v>41</v>
      </c>
      <c r="E488">
        <v>0</v>
      </c>
      <c r="F488">
        <v>0</v>
      </c>
      <c r="G488">
        <v>0</v>
      </c>
      <c r="H488">
        <v>0</v>
      </c>
      <c r="I488">
        <v>5</v>
      </c>
      <c r="J488" s="67">
        <v>83.333333333333343</v>
      </c>
    </row>
    <row r="489" spans="2:10" hidden="1" x14ac:dyDescent="0.25">
      <c r="B489" t="s">
        <v>24</v>
      </c>
      <c r="C489">
        <v>2</v>
      </c>
      <c r="D489">
        <v>41</v>
      </c>
      <c r="E489">
        <v>0</v>
      </c>
      <c r="F489">
        <v>0</v>
      </c>
      <c r="G489">
        <v>0</v>
      </c>
      <c r="H489">
        <v>0</v>
      </c>
      <c r="I489">
        <v>7</v>
      </c>
      <c r="J489" s="67">
        <v>100</v>
      </c>
    </row>
    <row r="490" spans="2:10" hidden="1" x14ac:dyDescent="0.25">
      <c r="B490" t="s">
        <v>24</v>
      </c>
      <c r="C490">
        <v>3</v>
      </c>
      <c r="D490">
        <v>41</v>
      </c>
      <c r="E490">
        <v>0</v>
      </c>
      <c r="F490">
        <v>0</v>
      </c>
      <c r="G490">
        <v>0</v>
      </c>
      <c r="H490">
        <v>0</v>
      </c>
      <c r="I490">
        <v>5</v>
      </c>
      <c r="J490" s="67">
        <v>100</v>
      </c>
    </row>
    <row r="491" spans="2:10" hidden="1" x14ac:dyDescent="0.25">
      <c r="B491" t="s">
        <v>24</v>
      </c>
      <c r="C491">
        <v>4</v>
      </c>
      <c r="D491">
        <v>41</v>
      </c>
      <c r="E491">
        <v>0</v>
      </c>
      <c r="F491">
        <v>0</v>
      </c>
      <c r="G491">
        <v>0</v>
      </c>
      <c r="H491">
        <v>0</v>
      </c>
      <c r="I491">
        <v>4</v>
      </c>
      <c r="J491" s="67">
        <v>100</v>
      </c>
    </row>
    <row r="492" spans="2:10" hidden="1" x14ac:dyDescent="0.25">
      <c r="B492" t="s">
        <v>24</v>
      </c>
      <c r="C492">
        <v>5</v>
      </c>
      <c r="D492">
        <v>41</v>
      </c>
      <c r="E492">
        <v>0</v>
      </c>
      <c r="F492">
        <v>0</v>
      </c>
      <c r="G492">
        <v>0</v>
      </c>
      <c r="H492">
        <v>0</v>
      </c>
      <c r="I492">
        <v>4</v>
      </c>
      <c r="J492" s="67">
        <v>100</v>
      </c>
    </row>
    <row r="493" spans="2:10" hidden="1" x14ac:dyDescent="0.25">
      <c r="B493" t="s">
        <v>24</v>
      </c>
      <c r="C493">
        <v>6</v>
      </c>
      <c r="D493">
        <v>41</v>
      </c>
      <c r="E493">
        <v>0</v>
      </c>
      <c r="F493">
        <v>0</v>
      </c>
      <c r="G493">
        <v>0</v>
      </c>
      <c r="H493">
        <v>0</v>
      </c>
      <c r="I493">
        <v>5</v>
      </c>
      <c r="J493" s="67">
        <v>100</v>
      </c>
    </row>
    <row r="494" spans="2:10" hidden="1" x14ac:dyDescent="0.25">
      <c r="B494" t="s">
        <v>24</v>
      </c>
      <c r="C494">
        <v>7</v>
      </c>
      <c r="D494">
        <v>41</v>
      </c>
      <c r="E494">
        <v>0</v>
      </c>
      <c r="F494">
        <v>0</v>
      </c>
      <c r="G494">
        <v>0</v>
      </c>
      <c r="H494">
        <v>0</v>
      </c>
      <c r="I494">
        <v>7</v>
      </c>
      <c r="J494" s="67">
        <v>87.5</v>
      </c>
    </row>
    <row r="495" spans="2:10" hidden="1" x14ac:dyDescent="0.25">
      <c r="B495" t="s">
        <v>24</v>
      </c>
      <c r="C495">
        <v>8</v>
      </c>
      <c r="D495">
        <v>41</v>
      </c>
      <c r="E495">
        <v>1</v>
      </c>
      <c r="F495">
        <v>0</v>
      </c>
      <c r="G495">
        <v>0</v>
      </c>
      <c r="H495">
        <v>0</v>
      </c>
      <c r="I495">
        <v>5</v>
      </c>
      <c r="J495" s="67">
        <v>83.333333333333343</v>
      </c>
    </row>
    <row r="496" spans="2:10" hidden="1" x14ac:dyDescent="0.25">
      <c r="B496" t="s">
        <v>24</v>
      </c>
      <c r="C496">
        <v>9</v>
      </c>
      <c r="D496">
        <v>41</v>
      </c>
      <c r="E496">
        <v>0</v>
      </c>
      <c r="F496">
        <v>0</v>
      </c>
      <c r="G496">
        <v>0</v>
      </c>
      <c r="H496">
        <v>0</v>
      </c>
      <c r="I496">
        <v>6</v>
      </c>
      <c r="J496" s="67">
        <v>100</v>
      </c>
    </row>
    <row r="497" spans="2:10" hidden="1" x14ac:dyDescent="0.25">
      <c r="B497" t="s">
        <v>24</v>
      </c>
      <c r="C497">
        <v>10</v>
      </c>
      <c r="D497">
        <v>41</v>
      </c>
      <c r="E497">
        <v>0</v>
      </c>
      <c r="F497">
        <v>0</v>
      </c>
      <c r="G497">
        <v>0</v>
      </c>
      <c r="H497">
        <v>0</v>
      </c>
      <c r="I497">
        <v>6</v>
      </c>
      <c r="J497" s="67">
        <v>85.714285714285708</v>
      </c>
    </row>
    <row r="498" spans="2:10" hidden="1" x14ac:dyDescent="0.25">
      <c r="B498" t="s">
        <v>25</v>
      </c>
      <c r="C498">
        <v>1</v>
      </c>
      <c r="D498">
        <v>41</v>
      </c>
      <c r="E498">
        <v>0</v>
      </c>
      <c r="F498">
        <v>0</v>
      </c>
      <c r="G498">
        <v>0</v>
      </c>
      <c r="H498">
        <v>0</v>
      </c>
      <c r="I498">
        <v>8</v>
      </c>
      <c r="J498" s="67">
        <v>100</v>
      </c>
    </row>
    <row r="499" spans="2:10" hidden="1" x14ac:dyDescent="0.25">
      <c r="B499" t="s">
        <v>25</v>
      </c>
      <c r="C499">
        <v>2</v>
      </c>
      <c r="D499">
        <v>41</v>
      </c>
      <c r="E499">
        <v>0</v>
      </c>
      <c r="F499">
        <v>0</v>
      </c>
      <c r="G499">
        <v>0</v>
      </c>
      <c r="H499">
        <v>0</v>
      </c>
      <c r="I499">
        <v>8</v>
      </c>
      <c r="J499" s="67">
        <v>80</v>
      </c>
    </row>
    <row r="500" spans="2:10" hidden="1" x14ac:dyDescent="0.25">
      <c r="B500" t="s">
        <v>25</v>
      </c>
      <c r="C500">
        <v>3</v>
      </c>
      <c r="D500">
        <v>41</v>
      </c>
      <c r="E500">
        <v>1</v>
      </c>
      <c r="F500">
        <v>0</v>
      </c>
      <c r="G500">
        <v>0</v>
      </c>
      <c r="H500">
        <v>0</v>
      </c>
      <c r="I500">
        <v>8</v>
      </c>
      <c r="J500" s="67">
        <v>88.888888888888886</v>
      </c>
    </row>
    <row r="501" spans="2:10" hidden="1" x14ac:dyDescent="0.25">
      <c r="B501" t="s">
        <v>25</v>
      </c>
      <c r="C501">
        <v>4</v>
      </c>
      <c r="D501">
        <v>41</v>
      </c>
      <c r="E501">
        <v>0</v>
      </c>
      <c r="F501">
        <v>0</v>
      </c>
      <c r="G501">
        <v>0</v>
      </c>
      <c r="H501">
        <v>0</v>
      </c>
      <c r="I501">
        <v>7</v>
      </c>
      <c r="J501" s="67">
        <v>77.777777777777786</v>
      </c>
    </row>
    <row r="502" spans="2:10" hidden="1" x14ac:dyDescent="0.25">
      <c r="B502" t="s">
        <v>25</v>
      </c>
      <c r="C502">
        <v>5</v>
      </c>
      <c r="D502">
        <v>41</v>
      </c>
      <c r="E502">
        <v>0</v>
      </c>
      <c r="F502">
        <v>0</v>
      </c>
      <c r="G502">
        <v>0</v>
      </c>
      <c r="H502">
        <v>0</v>
      </c>
      <c r="I502">
        <v>7</v>
      </c>
      <c r="J502" s="67">
        <v>77.777777777777786</v>
      </c>
    </row>
    <row r="503" spans="2:10" hidden="1" x14ac:dyDescent="0.25">
      <c r="B503" t="s">
        <v>26</v>
      </c>
      <c r="C503">
        <v>1</v>
      </c>
      <c r="D503">
        <v>41</v>
      </c>
      <c r="E503">
        <v>0</v>
      </c>
      <c r="F503">
        <v>0</v>
      </c>
      <c r="G503">
        <v>0</v>
      </c>
      <c r="H503">
        <v>0</v>
      </c>
      <c r="I503">
        <v>15</v>
      </c>
      <c r="J503" s="67">
        <v>88.235294117647058</v>
      </c>
    </row>
    <row r="504" spans="2:10" hidden="1" x14ac:dyDescent="0.25">
      <c r="B504" t="s">
        <v>26</v>
      </c>
      <c r="C504">
        <v>2</v>
      </c>
      <c r="D504">
        <v>41</v>
      </c>
      <c r="E504">
        <v>1</v>
      </c>
      <c r="F504">
        <v>0</v>
      </c>
      <c r="G504">
        <v>0</v>
      </c>
      <c r="H504">
        <v>0</v>
      </c>
      <c r="I504">
        <v>11</v>
      </c>
      <c r="J504" s="67">
        <v>68.75</v>
      </c>
    </row>
    <row r="505" spans="2:10" hidden="1" x14ac:dyDescent="0.25">
      <c r="B505" t="s">
        <v>26</v>
      </c>
      <c r="C505">
        <v>3</v>
      </c>
      <c r="D505">
        <v>41</v>
      </c>
      <c r="E505">
        <v>0</v>
      </c>
      <c r="F505">
        <v>0</v>
      </c>
      <c r="G505">
        <v>0</v>
      </c>
      <c r="H505">
        <v>0</v>
      </c>
      <c r="I505">
        <v>12</v>
      </c>
      <c r="J505" s="67">
        <v>85.714285714285708</v>
      </c>
    </row>
    <row r="506" spans="2:10" hidden="1" x14ac:dyDescent="0.25">
      <c r="B506" t="s">
        <v>17</v>
      </c>
      <c r="C506">
        <v>1</v>
      </c>
      <c r="D506">
        <v>42</v>
      </c>
      <c r="E506">
        <v>0</v>
      </c>
      <c r="F506">
        <v>0</v>
      </c>
      <c r="G506">
        <v>0</v>
      </c>
      <c r="H506">
        <v>0</v>
      </c>
      <c r="I506">
        <v>6</v>
      </c>
      <c r="J506" s="67">
        <v>100</v>
      </c>
    </row>
    <row r="507" spans="2:10" hidden="1" x14ac:dyDescent="0.25">
      <c r="B507" t="s">
        <v>17</v>
      </c>
      <c r="C507">
        <v>2</v>
      </c>
      <c r="D507">
        <v>42</v>
      </c>
      <c r="E507">
        <v>1</v>
      </c>
      <c r="F507">
        <v>0</v>
      </c>
      <c r="G507">
        <v>0</v>
      </c>
      <c r="H507">
        <v>0</v>
      </c>
      <c r="I507">
        <v>4</v>
      </c>
      <c r="J507" s="67">
        <v>80</v>
      </c>
    </row>
    <row r="508" spans="2:10" hidden="1" x14ac:dyDescent="0.25">
      <c r="B508" t="s">
        <v>17</v>
      </c>
      <c r="C508">
        <v>3</v>
      </c>
      <c r="D508">
        <v>42</v>
      </c>
      <c r="E508">
        <v>0</v>
      </c>
      <c r="F508">
        <v>0</v>
      </c>
      <c r="G508">
        <v>0</v>
      </c>
      <c r="H508">
        <v>0</v>
      </c>
      <c r="I508">
        <v>4</v>
      </c>
      <c r="J508" s="67">
        <v>100</v>
      </c>
    </row>
    <row r="509" spans="2:10" hidden="1" x14ac:dyDescent="0.25">
      <c r="B509" t="s">
        <v>17</v>
      </c>
      <c r="C509">
        <v>4</v>
      </c>
      <c r="D509">
        <v>42</v>
      </c>
      <c r="E509">
        <v>0</v>
      </c>
      <c r="F509">
        <v>0</v>
      </c>
      <c r="G509">
        <v>0</v>
      </c>
      <c r="H509">
        <v>0</v>
      </c>
      <c r="I509">
        <v>3</v>
      </c>
      <c r="J509" s="67">
        <v>75</v>
      </c>
    </row>
    <row r="510" spans="2:10" hidden="1" x14ac:dyDescent="0.25">
      <c r="B510" t="s">
        <v>17</v>
      </c>
      <c r="C510">
        <v>5</v>
      </c>
      <c r="D510">
        <v>42</v>
      </c>
      <c r="E510">
        <v>0</v>
      </c>
      <c r="F510">
        <v>0</v>
      </c>
      <c r="G510">
        <v>0</v>
      </c>
      <c r="H510">
        <v>0</v>
      </c>
      <c r="I510">
        <v>5</v>
      </c>
      <c r="J510" s="67">
        <v>100</v>
      </c>
    </row>
    <row r="511" spans="2:10" hidden="1" x14ac:dyDescent="0.25">
      <c r="B511" t="s">
        <v>17</v>
      </c>
      <c r="C511">
        <v>6</v>
      </c>
      <c r="D511">
        <v>42</v>
      </c>
      <c r="E511">
        <v>0</v>
      </c>
      <c r="F511">
        <v>0</v>
      </c>
      <c r="G511">
        <v>0</v>
      </c>
      <c r="H511">
        <v>0</v>
      </c>
      <c r="I511">
        <v>7</v>
      </c>
      <c r="J511" s="67">
        <v>100</v>
      </c>
    </row>
    <row r="512" spans="2:10" hidden="1" x14ac:dyDescent="0.25">
      <c r="B512" t="s">
        <v>17</v>
      </c>
      <c r="C512">
        <v>7</v>
      </c>
      <c r="D512">
        <v>42</v>
      </c>
      <c r="E512">
        <v>0</v>
      </c>
      <c r="F512">
        <v>0</v>
      </c>
      <c r="G512">
        <v>0</v>
      </c>
      <c r="H512">
        <v>0</v>
      </c>
      <c r="I512">
        <v>6</v>
      </c>
      <c r="J512" s="67">
        <v>100</v>
      </c>
    </row>
    <row r="513" spans="2:10" hidden="1" x14ac:dyDescent="0.25">
      <c r="B513" t="s">
        <v>17</v>
      </c>
      <c r="C513">
        <v>8</v>
      </c>
      <c r="D513">
        <v>42</v>
      </c>
      <c r="E513">
        <v>0</v>
      </c>
      <c r="F513">
        <v>0</v>
      </c>
      <c r="G513">
        <v>0</v>
      </c>
      <c r="H513">
        <v>0</v>
      </c>
      <c r="I513">
        <v>5</v>
      </c>
      <c r="J513" s="67">
        <v>100</v>
      </c>
    </row>
    <row r="514" spans="2:10" hidden="1" x14ac:dyDescent="0.25">
      <c r="B514" t="s">
        <v>17</v>
      </c>
      <c r="C514">
        <v>9</v>
      </c>
      <c r="D514">
        <v>42</v>
      </c>
      <c r="E514">
        <v>0</v>
      </c>
      <c r="F514">
        <v>0</v>
      </c>
      <c r="G514">
        <v>0</v>
      </c>
      <c r="H514">
        <v>0</v>
      </c>
      <c r="I514">
        <v>7</v>
      </c>
      <c r="J514" s="67">
        <v>100</v>
      </c>
    </row>
    <row r="515" spans="2:10" hidden="1" x14ac:dyDescent="0.25">
      <c r="B515" t="s">
        <v>17</v>
      </c>
      <c r="C515">
        <v>10</v>
      </c>
      <c r="D515">
        <v>42</v>
      </c>
      <c r="E515">
        <v>0</v>
      </c>
      <c r="F515">
        <v>0</v>
      </c>
      <c r="G515">
        <v>0</v>
      </c>
      <c r="H515">
        <v>0</v>
      </c>
      <c r="I515">
        <v>6</v>
      </c>
      <c r="J515" s="67">
        <v>100</v>
      </c>
    </row>
    <row r="516" spans="2:10" hidden="1" x14ac:dyDescent="0.25">
      <c r="B516" t="s">
        <v>18</v>
      </c>
      <c r="C516">
        <v>1</v>
      </c>
      <c r="D516">
        <v>42</v>
      </c>
      <c r="E516">
        <v>0</v>
      </c>
      <c r="F516">
        <v>0</v>
      </c>
      <c r="G516">
        <v>0</v>
      </c>
      <c r="H516">
        <v>0</v>
      </c>
      <c r="I516">
        <v>8</v>
      </c>
      <c r="J516" s="67">
        <v>100</v>
      </c>
    </row>
    <row r="517" spans="2:10" hidden="1" x14ac:dyDescent="0.25">
      <c r="B517" t="s">
        <v>18</v>
      </c>
      <c r="C517">
        <v>2</v>
      </c>
      <c r="D517">
        <v>42</v>
      </c>
      <c r="E517">
        <v>0</v>
      </c>
      <c r="F517">
        <v>0</v>
      </c>
      <c r="G517">
        <v>0</v>
      </c>
      <c r="H517">
        <v>0</v>
      </c>
      <c r="I517">
        <v>7</v>
      </c>
      <c r="J517" s="67">
        <v>87.5</v>
      </c>
    </row>
    <row r="518" spans="2:10" hidden="1" x14ac:dyDescent="0.25">
      <c r="B518" t="s">
        <v>18</v>
      </c>
      <c r="C518">
        <v>3</v>
      </c>
      <c r="D518">
        <v>42</v>
      </c>
      <c r="E518">
        <v>0</v>
      </c>
      <c r="F518">
        <v>0</v>
      </c>
      <c r="G518">
        <v>0</v>
      </c>
      <c r="H518">
        <v>0</v>
      </c>
      <c r="I518">
        <v>11</v>
      </c>
      <c r="J518" s="67">
        <v>91.666666666666657</v>
      </c>
    </row>
    <row r="519" spans="2:10" hidden="1" x14ac:dyDescent="0.25">
      <c r="B519" t="s">
        <v>18</v>
      </c>
      <c r="C519">
        <v>4</v>
      </c>
      <c r="D519">
        <v>42</v>
      </c>
      <c r="E519">
        <v>0</v>
      </c>
      <c r="F519">
        <v>0</v>
      </c>
      <c r="G519">
        <v>0</v>
      </c>
      <c r="H519">
        <v>0</v>
      </c>
      <c r="I519">
        <v>10</v>
      </c>
      <c r="J519" s="67">
        <v>90.909090909090907</v>
      </c>
    </row>
    <row r="520" spans="2:10" hidden="1" x14ac:dyDescent="0.25">
      <c r="B520" t="s">
        <v>18</v>
      </c>
      <c r="C520">
        <v>5</v>
      </c>
      <c r="D520">
        <v>42</v>
      </c>
      <c r="E520">
        <v>0</v>
      </c>
      <c r="F520">
        <v>0</v>
      </c>
      <c r="G520">
        <v>0</v>
      </c>
      <c r="H520">
        <v>0</v>
      </c>
      <c r="I520">
        <v>10</v>
      </c>
      <c r="J520" s="67">
        <v>90.909090909090907</v>
      </c>
    </row>
    <row r="521" spans="2:10" hidden="1" x14ac:dyDescent="0.25">
      <c r="B521" t="s">
        <v>20</v>
      </c>
      <c r="C521">
        <v>1</v>
      </c>
      <c r="D521">
        <v>42</v>
      </c>
      <c r="E521">
        <v>0</v>
      </c>
      <c r="F521">
        <v>0</v>
      </c>
      <c r="G521">
        <v>0</v>
      </c>
      <c r="H521">
        <v>0</v>
      </c>
      <c r="I521">
        <v>10</v>
      </c>
      <c r="J521" s="67">
        <v>90.909090909090907</v>
      </c>
    </row>
    <row r="522" spans="2:10" hidden="1" x14ac:dyDescent="0.25">
      <c r="B522" t="s">
        <v>20</v>
      </c>
      <c r="C522">
        <v>2</v>
      </c>
      <c r="D522">
        <v>42</v>
      </c>
      <c r="E522">
        <v>0</v>
      </c>
      <c r="F522">
        <v>0</v>
      </c>
      <c r="G522">
        <v>0</v>
      </c>
      <c r="H522">
        <v>0</v>
      </c>
      <c r="I522">
        <v>16</v>
      </c>
      <c r="J522" s="67">
        <v>84.210526315789465</v>
      </c>
    </row>
    <row r="523" spans="2:10" hidden="1" x14ac:dyDescent="0.25">
      <c r="B523" t="s">
        <v>20</v>
      </c>
      <c r="C523">
        <v>3</v>
      </c>
      <c r="D523">
        <v>42</v>
      </c>
      <c r="E523">
        <v>0</v>
      </c>
      <c r="F523">
        <v>0</v>
      </c>
      <c r="G523">
        <v>0</v>
      </c>
      <c r="H523">
        <v>0</v>
      </c>
      <c r="I523">
        <v>12</v>
      </c>
      <c r="J523" s="67">
        <v>85.714285714285708</v>
      </c>
    </row>
    <row r="524" spans="2:10" hidden="1" x14ac:dyDescent="0.25">
      <c r="B524" t="s">
        <v>24</v>
      </c>
      <c r="C524">
        <v>1</v>
      </c>
      <c r="D524">
        <v>42</v>
      </c>
      <c r="E524">
        <v>0</v>
      </c>
      <c r="F524">
        <v>0</v>
      </c>
      <c r="G524">
        <v>0</v>
      </c>
      <c r="H524">
        <v>0</v>
      </c>
      <c r="I524">
        <v>5</v>
      </c>
      <c r="J524" s="67">
        <v>83.333333333333343</v>
      </c>
    </row>
    <row r="525" spans="2:10" hidden="1" x14ac:dyDescent="0.25">
      <c r="B525" t="s">
        <v>24</v>
      </c>
      <c r="C525">
        <v>2</v>
      </c>
      <c r="D525">
        <v>42</v>
      </c>
      <c r="E525">
        <v>0</v>
      </c>
      <c r="F525">
        <v>0</v>
      </c>
      <c r="G525">
        <v>0</v>
      </c>
      <c r="H525">
        <v>0</v>
      </c>
      <c r="I525">
        <v>7</v>
      </c>
      <c r="J525" s="67">
        <v>100</v>
      </c>
    </row>
    <row r="526" spans="2:10" hidden="1" x14ac:dyDescent="0.25">
      <c r="B526" t="s">
        <v>24</v>
      </c>
      <c r="C526">
        <v>3</v>
      </c>
      <c r="D526">
        <v>42</v>
      </c>
      <c r="E526">
        <v>0</v>
      </c>
      <c r="F526">
        <v>0</v>
      </c>
      <c r="G526">
        <v>0</v>
      </c>
      <c r="H526">
        <v>0</v>
      </c>
      <c r="I526">
        <v>5</v>
      </c>
      <c r="J526" s="67">
        <v>100</v>
      </c>
    </row>
    <row r="527" spans="2:10" hidden="1" x14ac:dyDescent="0.25">
      <c r="B527" t="s">
        <v>24</v>
      </c>
      <c r="C527">
        <v>4</v>
      </c>
      <c r="D527">
        <v>42</v>
      </c>
      <c r="E527">
        <v>0</v>
      </c>
      <c r="F527">
        <v>0</v>
      </c>
      <c r="G527">
        <v>0</v>
      </c>
      <c r="H527">
        <v>0</v>
      </c>
      <c r="I527">
        <v>4</v>
      </c>
      <c r="J527" s="67">
        <v>100</v>
      </c>
    </row>
    <row r="528" spans="2:10" hidden="1" x14ac:dyDescent="0.25">
      <c r="B528" t="s">
        <v>24</v>
      </c>
      <c r="C528">
        <v>5</v>
      </c>
      <c r="D528">
        <v>42</v>
      </c>
      <c r="E528">
        <v>0</v>
      </c>
      <c r="F528">
        <v>0</v>
      </c>
      <c r="G528">
        <v>0</v>
      </c>
      <c r="H528">
        <v>0</v>
      </c>
      <c r="I528">
        <v>4</v>
      </c>
      <c r="J528" s="67">
        <v>100</v>
      </c>
    </row>
    <row r="529" spans="2:10" hidden="1" x14ac:dyDescent="0.25">
      <c r="B529" t="s">
        <v>24</v>
      </c>
      <c r="C529">
        <v>6</v>
      </c>
      <c r="D529">
        <v>42</v>
      </c>
      <c r="E529">
        <v>0</v>
      </c>
      <c r="F529">
        <v>0</v>
      </c>
      <c r="G529">
        <v>0</v>
      </c>
      <c r="H529">
        <v>0</v>
      </c>
      <c r="I529">
        <v>5</v>
      </c>
      <c r="J529" s="67">
        <v>100</v>
      </c>
    </row>
    <row r="530" spans="2:10" hidden="1" x14ac:dyDescent="0.25">
      <c r="B530" t="s">
        <v>24</v>
      </c>
      <c r="C530">
        <v>7</v>
      </c>
      <c r="D530">
        <v>42</v>
      </c>
      <c r="E530">
        <v>0</v>
      </c>
      <c r="F530">
        <v>0</v>
      </c>
      <c r="G530">
        <v>0</v>
      </c>
      <c r="H530">
        <v>0</v>
      </c>
      <c r="I530">
        <v>7</v>
      </c>
      <c r="J530" s="67">
        <v>87.5</v>
      </c>
    </row>
    <row r="531" spans="2:10" hidden="1" x14ac:dyDescent="0.25">
      <c r="B531" t="s">
        <v>24</v>
      </c>
      <c r="C531">
        <v>8</v>
      </c>
      <c r="D531">
        <v>42</v>
      </c>
      <c r="E531">
        <v>1</v>
      </c>
      <c r="F531">
        <v>0</v>
      </c>
      <c r="G531">
        <v>1</v>
      </c>
      <c r="H531">
        <v>1</v>
      </c>
      <c r="I531">
        <v>6</v>
      </c>
      <c r="J531" s="67">
        <v>100</v>
      </c>
    </row>
    <row r="532" spans="2:10" hidden="1" x14ac:dyDescent="0.25">
      <c r="B532" t="s">
        <v>24</v>
      </c>
      <c r="C532">
        <v>9</v>
      </c>
      <c r="D532">
        <v>42</v>
      </c>
      <c r="E532">
        <v>0</v>
      </c>
      <c r="F532">
        <v>0</v>
      </c>
      <c r="G532">
        <v>0</v>
      </c>
      <c r="H532">
        <v>0</v>
      </c>
      <c r="I532">
        <v>6</v>
      </c>
      <c r="J532" s="67">
        <v>100</v>
      </c>
    </row>
    <row r="533" spans="2:10" hidden="1" x14ac:dyDescent="0.25">
      <c r="B533" t="s">
        <v>24</v>
      </c>
      <c r="C533">
        <v>10</v>
      </c>
      <c r="D533">
        <v>42</v>
      </c>
      <c r="E533">
        <v>0</v>
      </c>
      <c r="F533">
        <v>0</v>
      </c>
      <c r="G533">
        <v>0</v>
      </c>
      <c r="H533">
        <v>0</v>
      </c>
      <c r="I533">
        <v>6</v>
      </c>
      <c r="J533" s="67">
        <v>85.714285714285708</v>
      </c>
    </row>
    <row r="534" spans="2:10" hidden="1" x14ac:dyDescent="0.25">
      <c r="B534" t="s">
        <v>25</v>
      </c>
      <c r="C534">
        <v>1</v>
      </c>
      <c r="D534">
        <v>42</v>
      </c>
      <c r="E534">
        <v>0</v>
      </c>
      <c r="F534">
        <v>0</v>
      </c>
      <c r="G534">
        <v>0</v>
      </c>
      <c r="H534">
        <v>0</v>
      </c>
      <c r="I534">
        <v>8</v>
      </c>
      <c r="J534" s="67">
        <v>100</v>
      </c>
    </row>
    <row r="535" spans="2:10" hidden="1" x14ac:dyDescent="0.25">
      <c r="B535" t="s">
        <v>25</v>
      </c>
      <c r="C535">
        <v>2</v>
      </c>
      <c r="D535">
        <v>42</v>
      </c>
      <c r="E535">
        <v>0</v>
      </c>
      <c r="F535">
        <v>0</v>
      </c>
      <c r="G535">
        <v>0</v>
      </c>
      <c r="H535">
        <v>0</v>
      </c>
      <c r="I535">
        <v>8</v>
      </c>
      <c r="J535" s="67">
        <v>80</v>
      </c>
    </row>
    <row r="536" spans="2:10" hidden="1" x14ac:dyDescent="0.25">
      <c r="B536" t="s">
        <v>25</v>
      </c>
      <c r="C536">
        <v>3</v>
      </c>
      <c r="D536">
        <v>42</v>
      </c>
      <c r="E536">
        <v>1</v>
      </c>
      <c r="F536">
        <v>0</v>
      </c>
      <c r="G536">
        <v>0</v>
      </c>
      <c r="H536">
        <v>0</v>
      </c>
      <c r="I536">
        <v>8</v>
      </c>
      <c r="J536" s="67">
        <v>88.888888888888886</v>
      </c>
    </row>
    <row r="537" spans="2:10" hidden="1" x14ac:dyDescent="0.25">
      <c r="B537" t="s">
        <v>25</v>
      </c>
      <c r="C537">
        <v>4</v>
      </c>
      <c r="D537">
        <v>42</v>
      </c>
      <c r="E537">
        <v>0</v>
      </c>
      <c r="F537">
        <v>0</v>
      </c>
      <c r="G537">
        <v>0</v>
      </c>
      <c r="H537">
        <v>0</v>
      </c>
      <c r="I537">
        <v>7</v>
      </c>
      <c r="J537" s="67">
        <v>77.777777777777786</v>
      </c>
    </row>
    <row r="538" spans="2:10" hidden="1" x14ac:dyDescent="0.25">
      <c r="B538" t="s">
        <v>25</v>
      </c>
      <c r="C538">
        <v>5</v>
      </c>
      <c r="D538">
        <v>42</v>
      </c>
      <c r="E538">
        <v>0</v>
      </c>
      <c r="F538">
        <v>0</v>
      </c>
      <c r="G538">
        <v>0</v>
      </c>
      <c r="H538">
        <v>0</v>
      </c>
      <c r="I538">
        <v>7</v>
      </c>
      <c r="J538" s="67">
        <v>77.777777777777786</v>
      </c>
    </row>
    <row r="539" spans="2:10" hidden="1" x14ac:dyDescent="0.25">
      <c r="B539" t="s">
        <v>26</v>
      </c>
      <c r="C539">
        <v>1</v>
      </c>
      <c r="D539">
        <v>42</v>
      </c>
      <c r="E539">
        <v>0</v>
      </c>
      <c r="F539">
        <v>0</v>
      </c>
      <c r="G539">
        <v>0</v>
      </c>
      <c r="H539">
        <v>0</v>
      </c>
      <c r="I539">
        <v>15</v>
      </c>
      <c r="J539" s="67">
        <v>88.235294117647058</v>
      </c>
    </row>
    <row r="540" spans="2:10" hidden="1" x14ac:dyDescent="0.25">
      <c r="B540" t="s">
        <v>26</v>
      </c>
      <c r="C540">
        <v>2</v>
      </c>
      <c r="D540">
        <v>42</v>
      </c>
      <c r="E540">
        <v>1</v>
      </c>
      <c r="F540">
        <v>0</v>
      </c>
      <c r="G540">
        <v>0</v>
      </c>
      <c r="H540">
        <v>0</v>
      </c>
      <c r="I540">
        <v>11</v>
      </c>
      <c r="J540" s="67">
        <v>68.75</v>
      </c>
    </row>
    <row r="541" spans="2:10" hidden="1" x14ac:dyDescent="0.25">
      <c r="B541" t="s">
        <v>26</v>
      </c>
      <c r="C541">
        <v>3</v>
      </c>
      <c r="D541">
        <v>42</v>
      </c>
      <c r="E541">
        <v>0</v>
      </c>
      <c r="F541">
        <v>0</v>
      </c>
      <c r="G541">
        <v>0</v>
      </c>
      <c r="H541">
        <v>0</v>
      </c>
      <c r="I541">
        <v>12</v>
      </c>
      <c r="J541" s="67">
        <v>85.714285714285708</v>
      </c>
    </row>
    <row r="542" spans="2:10" hidden="1" x14ac:dyDescent="0.25">
      <c r="B542" t="s">
        <v>17</v>
      </c>
      <c r="C542">
        <v>1</v>
      </c>
      <c r="D542">
        <v>43</v>
      </c>
      <c r="E542">
        <v>0</v>
      </c>
      <c r="F542">
        <v>0</v>
      </c>
      <c r="G542">
        <v>0</v>
      </c>
      <c r="H542">
        <v>0</v>
      </c>
      <c r="I542">
        <v>6</v>
      </c>
      <c r="J542" s="67">
        <v>100</v>
      </c>
    </row>
    <row r="543" spans="2:10" hidden="1" x14ac:dyDescent="0.25">
      <c r="B543" t="s">
        <v>17</v>
      </c>
      <c r="C543">
        <v>2</v>
      </c>
      <c r="D543">
        <v>43</v>
      </c>
      <c r="E543">
        <v>1</v>
      </c>
      <c r="F543">
        <v>0</v>
      </c>
      <c r="G543">
        <v>0</v>
      </c>
      <c r="H543">
        <v>0</v>
      </c>
      <c r="I543">
        <v>4</v>
      </c>
      <c r="J543" s="67">
        <v>80</v>
      </c>
    </row>
    <row r="544" spans="2:10" hidden="1" x14ac:dyDescent="0.25">
      <c r="B544" t="s">
        <v>17</v>
      </c>
      <c r="C544">
        <v>3</v>
      </c>
      <c r="D544">
        <v>43</v>
      </c>
      <c r="E544">
        <v>0</v>
      </c>
      <c r="F544">
        <v>0</v>
      </c>
      <c r="G544">
        <v>0</v>
      </c>
      <c r="H544">
        <v>0</v>
      </c>
      <c r="I544">
        <v>4</v>
      </c>
      <c r="J544" s="67">
        <v>100</v>
      </c>
    </row>
    <row r="545" spans="2:10" hidden="1" x14ac:dyDescent="0.25">
      <c r="B545" t="s">
        <v>17</v>
      </c>
      <c r="C545">
        <v>4</v>
      </c>
      <c r="D545">
        <v>43</v>
      </c>
      <c r="E545">
        <v>0</v>
      </c>
      <c r="F545">
        <v>0</v>
      </c>
      <c r="G545">
        <v>0</v>
      </c>
      <c r="H545">
        <v>0</v>
      </c>
      <c r="I545">
        <v>3</v>
      </c>
      <c r="J545" s="67">
        <v>75</v>
      </c>
    </row>
    <row r="546" spans="2:10" hidden="1" x14ac:dyDescent="0.25">
      <c r="B546" t="s">
        <v>17</v>
      </c>
      <c r="C546">
        <v>5</v>
      </c>
      <c r="D546">
        <v>43</v>
      </c>
      <c r="E546">
        <v>0</v>
      </c>
      <c r="F546">
        <v>0</v>
      </c>
      <c r="G546">
        <v>0</v>
      </c>
      <c r="H546">
        <v>0</v>
      </c>
      <c r="I546">
        <v>5</v>
      </c>
      <c r="J546" s="67">
        <v>100</v>
      </c>
    </row>
    <row r="547" spans="2:10" hidden="1" x14ac:dyDescent="0.25">
      <c r="B547" t="s">
        <v>17</v>
      </c>
      <c r="C547">
        <v>6</v>
      </c>
      <c r="D547">
        <v>43</v>
      </c>
      <c r="E547">
        <v>0</v>
      </c>
      <c r="F547">
        <v>0</v>
      </c>
      <c r="G547">
        <v>0</v>
      </c>
      <c r="H547">
        <v>0</v>
      </c>
      <c r="I547">
        <v>7</v>
      </c>
      <c r="J547" s="67">
        <v>100</v>
      </c>
    </row>
    <row r="548" spans="2:10" hidden="1" x14ac:dyDescent="0.25">
      <c r="B548" t="s">
        <v>17</v>
      </c>
      <c r="C548">
        <v>7</v>
      </c>
      <c r="D548">
        <v>43</v>
      </c>
      <c r="E548">
        <v>0</v>
      </c>
      <c r="F548">
        <v>0</v>
      </c>
      <c r="G548">
        <v>0</v>
      </c>
      <c r="H548">
        <v>0</v>
      </c>
      <c r="I548">
        <v>6</v>
      </c>
      <c r="J548" s="67">
        <v>100</v>
      </c>
    </row>
    <row r="549" spans="2:10" hidden="1" x14ac:dyDescent="0.25">
      <c r="B549" t="s">
        <v>17</v>
      </c>
      <c r="C549">
        <v>8</v>
      </c>
      <c r="D549">
        <v>43</v>
      </c>
      <c r="E549">
        <v>0</v>
      </c>
      <c r="F549">
        <v>0</v>
      </c>
      <c r="G549">
        <v>0</v>
      </c>
      <c r="H549">
        <v>0</v>
      </c>
      <c r="I549">
        <v>5</v>
      </c>
      <c r="J549" s="67">
        <v>100</v>
      </c>
    </row>
    <row r="550" spans="2:10" hidden="1" x14ac:dyDescent="0.25">
      <c r="B550" t="s">
        <v>17</v>
      </c>
      <c r="C550">
        <v>9</v>
      </c>
      <c r="D550">
        <v>43</v>
      </c>
      <c r="E550">
        <v>0</v>
      </c>
      <c r="F550">
        <v>0</v>
      </c>
      <c r="G550">
        <v>0</v>
      </c>
      <c r="H550">
        <v>0</v>
      </c>
      <c r="I550">
        <v>7</v>
      </c>
      <c r="J550" s="67">
        <v>100</v>
      </c>
    </row>
    <row r="551" spans="2:10" hidden="1" x14ac:dyDescent="0.25">
      <c r="B551" t="s">
        <v>17</v>
      </c>
      <c r="C551">
        <v>10</v>
      </c>
      <c r="D551">
        <v>43</v>
      </c>
      <c r="E551">
        <v>0</v>
      </c>
      <c r="F551">
        <v>0</v>
      </c>
      <c r="G551">
        <v>0</v>
      </c>
      <c r="H551">
        <v>0</v>
      </c>
      <c r="I551">
        <v>6</v>
      </c>
      <c r="J551" s="67">
        <v>100</v>
      </c>
    </row>
    <row r="552" spans="2:10" hidden="1" x14ac:dyDescent="0.25">
      <c r="B552" t="s">
        <v>18</v>
      </c>
      <c r="C552">
        <v>1</v>
      </c>
      <c r="D552">
        <v>43</v>
      </c>
      <c r="E552">
        <v>0</v>
      </c>
      <c r="F552">
        <v>0</v>
      </c>
      <c r="G552">
        <v>0</v>
      </c>
      <c r="H552">
        <v>0</v>
      </c>
      <c r="I552">
        <v>8</v>
      </c>
      <c r="J552" s="67">
        <v>100</v>
      </c>
    </row>
    <row r="553" spans="2:10" hidden="1" x14ac:dyDescent="0.25">
      <c r="B553" t="s">
        <v>18</v>
      </c>
      <c r="C553">
        <v>2</v>
      </c>
      <c r="D553">
        <v>43</v>
      </c>
      <c r="E553">
        <v>0</v>
      </c>
      <c r="F553">
        <v>0</v>
      </c>
      <c r="G553">
        <v>0</v>
      </c>
      <c r="H553">
        <v>0</v>
      </c>
      <c r="I553">
        <v>7</v>
      </c>
      <c r="J553" s="67">
        <v>87.5</v>
      </c>
    </row>
    <row r="554" spans="2:10" hidden="1" x14ac:dyDescent="0.25">
      <c r="B554" t="s">
        <v>18</v>
      </c>
      <c r="C554">
        <v>3</v>
      </c>
      <c r="D554">
        <v>43</v>
      </c>
      <c r="E554">
        <v>0</v>
      </c>
      <c r="F554">
        <v>0</v>
      </c>
      <c r="G554">
        <v>0</v>
      </c>
      <c r="H554">
        <v>0</v>
      </c>
      <c r="I554">
        <v>11</v>
      </c>
      <c r="J554" s="67">
        <v>91.666666666666657</v>
      </c>
    </row>
    <row r="555" spans="2:10" hidden="1" x14ac:dyDescent="0.25">
      <c r="B555" t="s">
        <v>18</v>
      </c>
      <c r="C555">
        <v>4</v>
      </c>
      <c r="D555">
        <v>43</v>
      </c>
      <c r="E555">
        <v>0</v>
      </c>
      <c r="F555">
        <v>0</v>
      </c>
      <c r="G555">
        <v>0</v>
      </c>
      <c r="H555">
        <v>0</v>
      </c>
      <c r="I555">
        <v>10</v>
      </c>
      <c r="J555" s="67">
        <v>90.909090909090907</v>
      </c>
    </row>
    <row r="556" spans="2:10" hidden="1" x14ac:dyDescent="0.25">
      <c r="B556" t="s">
        <v>18</v>
      </c>
      <c r="C556">
        <v>5</v>
      </c>
      <c r="D556">
        <v>43</v>
      </c>
      <c r="E556">
        <v>0</v>
      </c>
      <c r="F556">
        <v>0</v>
      </c>
      <c r="G556">
        <v>0</v>
      </c>
      <c r="H556">
        <v>0</v>
      </c>
      <c r="I556">
        <v>10</v>
      </c>
      <c r="J556" s="67">
        <v>90.909090909090907</v>
      </c>
    </row>
    <row r="557" spans="2:10" hidden="1" x14ac:dyDescent="0.25">
      <c r="B557" t="s">
        <v>20</v>
      </c>
      <c r="C557">
        <v>1</v>
      </c>
      <c r="D557">
        <v>43</v>
      </c>
      <c r="E557">
        <v>0</v>
      </c>
      <c r="F557">
        <v>0</v>
      </c>
      <c r="G557">
        <v>0</v>
      </c>
      <c r="H557">
        <v>0</v>
      </c>
      <c r="I557">
        <v>10</v>
      </c>
      <c r="J557" s="67">
        <v>90.909090909090907</v>
      </c>
    </row>
    <row r="558" spans="2:10" hidden="1" x14ac:dyDescent="0.25">
      <c r="B558" t="s">
        <v>20</v>
      </c>
      <c r="C558">
        <v>2</v>
      </c>
      <c r="D558">
        <v>43</v>
      </c>
      <c r="E558">
        <v>0</v>
      </c>
      <c r="F558">
        <v>0</v>
      </c>
      <c r="G558">
        <v>0</v>
      </c>
      <c r="H558">
        <v>0</v>
      </c>
      <c r="I558">
        <v>16</v>
      </c>
      <c r="J558" s="67">
        <v>84.210526315789465</v>
      </c>
    </row>
    <row r="559" spans="2:10" hidden="1" x14ac:dyDescent="0.25">
      <c r="B559" t="s">
        <v>20</v>
      </c>
      <c r="C559">
        <v>3</v>
      </c>
      <c r="D559">
        <v>43</v>
      </c>
      <c r="E559">
        <v>0</v>
      </c>
      <c r="F559">
        <v>0</v>
      </c>
      <c r="G559">
        <v>0</v>
      </c>
      <c r="H559">
        <v>0</v>
      </c>
      <c r="I559">
        <v>12</v>
      </c>
      <c r="J559" s="67">
        <v>85.714285714285708</v>
      </c>
    </row>
    <row r="560" spans="2:10" hidden="1" x14ac:dyDescent="0.25">
      <c r="B560" t="s">
        <v>24</v>
      </c>
      <c r="C560">
        <v>1</v>
      </c>
      <c r="D560">
        <v>43</v>
      </c>
      <c r="E560">
        <v>0</v>
      </c>
      <c r="F560">
        <v>0</v>
      </c>
      <c r="G560">
        <v>0</v>
      </c>
      <c r="H560">
        <v>0</v>
      </c>
      <c r="I560">
        <v>5</v>
      </c>
      <c r="J560" s="67">
        <v>83.333333333333343</v>
      </c>
    </row>
    <row r="561" spans="2:10" hidden="1" x14ac:dyDescent="0.25">
      <c r="B561" t="s">
        <v>24</v>
      </c>
      <c r="C561">
        <v>2</v>
      </c>
      <c r="D561">
        <v>43</v>
      </c>
      <c r="E561">
        <v>0</v>
      </c>
      <c r="F561">
        <v>0</v>
      </c>
      <c r="G561">
        <v>0</v>
      </c>
      <c r="H561">
        <v>0</v>
      </c>
      <c r="I561">
        <v>7</v>
      </c>
      <c r="J561" s="67">
        <v>100</v>
      </c>
    </row>
    <row r="562" spans="2:10" hidden="1" x14ac:dyDescent="0.25">
      <c r="B562" t="s">
        <v>24</v>
      </c>
      <c r="C562">
        <v>3</v>
      </c>
      <c r="D562">
        <v>43</v>
      </c>
      <c r="E562">
        <v>0</v>
      </c>
      <c r="F562">
        <v>0</v>
      </c>
      <c r="G562">
        <v>0</v>
      </c>
      <c r="H562">
        <v>0</v>
      </c>
      <c r="I562">
        <v>5</v>
      </c>
      <c r="J562" s="67">
        <v>100</v>
      </c>
    </row>
    <row r="563" spans="2:10" hidden="1" x14ac:dyDescent="0.25">
      <c r="B563" t="s">
        <v>24</v>
      </c>
      <c r="C563">
        <v>4</v>
      </c>
      <c r="D563">
        <v>43</v>
      </c>
      <c r="E563">
        <v>0</v>
      </c>
      <c r="F563">
        <v>0</v>
      </c>
      <c r="G563">
        <v>0</v>
      </c>
      <c r="H563">
        <v>0</v>
      </c>
      <c r="I563">
        <v>4</v>
      </c>
      <c r="J563" s="67">
        <v>100</v>
      </c>
    </row>
    <row r="564" spans="2:10" hidden="1" x14ac:dyDescent="0.25">
      <c r="B564" t="s">
        <v>24</v>
      </c>
      <c r="C564">
        <v>5</v>
      </c>
      <c r="D564">
        <v>43</v>
      </c>
      <c r="E564">
        <v>0</v>
      </c>
      <c r="F564">
        <v>0</v>
      </c>
      <c r="G564">
        <v>0</v>
      </c>
      <c r="H564">
        <v>0</v>
      </c>
      <c r="I564">
        <v>4</v>
      </c>
      <c r="J564" s="67">
        <v>100</v>
      </c>
    </row>
    <row r="565" spans="2:10" hidden="1" x14ac:dyDescent="0.25">
      <c r="B565" t="s">
        <v>24</v>
      </c>
      <c r="C565">
        <v>6</v>
      </c>
      <c r="D565">
        <v>43</v>
      </c>
      <c r="E565">
        <v>0</v>
      </c>
      <c r="F565">
        <v>0</v>
      </c>
      <c r="G565">
        <v>0</v>
      </c>
      <c r="H565">
        <v>0</v>
      </c>
      <c r="I565">
        <v>5</v>
      </c>
      <c r="J565" s="67">
        <v>100</v>
      </c>
    </row>
    <row r="566" spans="2:10" hidden="1" x14ac:dyDescent="0.25">
      <c r="B566" t="s">
        <v>24</v>
      </c>
      <c r="C566">
        <v>7</v>
      </c>
      <c r="D566">
        <v>43</v>
      </c>
      <c r="E566">
        <v>0</v>
      </c>
      <c r="F566">
        <v>0</v>
      </c>
      <c r="G566">
        <v>0</v>
      </c>
      <c r="H566">
        <v>0</v>
      </c>
      <c r="I566">
        <v>7</v>
      </c>
      <c r="J566" s="67">
        <v>87.5</v>
      </c>
    </row>
    <row r="567" spans="2:10" hidden="1" x14ac:dyDescent="0.25">
      <c r="B567" t="s">
        <v>24</v>
      </c>
      <c r="C567">
        <v>8</v>
      </c>
      <c r="D567">
        <v>43</v>
      </c>
      <c r="E567">
        <v>0</v>
      </c>
      <c r="F567">
        <v>0</v>
      </c>
      <c r="G567">
        <v>0</v>
      </c>
      <c r="H567">
        <v>0</v>
      </c>
      <c r="I567">
        <v>6</v>
      </c>
      <c r="J567" s="67">
        <v>100</v>
      </c>
    </row>
    <row r="568" spans="2:10" hidden="1" x14ac:dyDescent="0.25">
      <c r="B568" t="s">
        <v>24</v>
      </c>
      <c r="C568">
        <v>9</v>
      </c>
      <c r="D568">
        <v>43</v>
      </c>
      <c r="E568">
        <v>0</v>
      </c>
      <c r="F568">
        <v>0</v>
      </c>
      <c r="G568">
        <v>0</v>
      </c>
      <c r="H568">
        <v>0</v>
      </c>
      <c r="I568">
        <v>6</v>
      </c>
      <c r="J568" s="67">
        <v>100</v>
      </c>
    </row>
    <row r="569" spans="2:10" hidden="1" x14ac:dyDescent="0.25">
      <c r="B569" t="s">
        <v>24</v>
      </c>
      <c r="C569">
        <v>10</v>
      </c>
      <c r="D569">
        <v>43</v>
      </c>
      <c r="E569">
        <v>0</v>
      </c>
      <c r="F569">
        <v>0</v>
      </c>
      <c r="G569">
        <v>0</v>
      </c>
      <c r="H569">
        <v>0</v>
      </c>
      <c r="I569">
        <v>6</v>
      </c>
      <c r="J569" s="67">
        <v>85.714285714285708</v>
      </c>
    </row>
    <row r="570" spans="2:10" hidden="1" x14ac:dyDescent="0.25">
      <c r="B570" t="s">
        <v>25</v>
      </c>
      <c r="C570">
        <v>1</v>
      </c>
      <c r="D570">
        <v>43</v>
      </c>
      <c r="E570">
        <v>0</v>
      </c>
      <c r="F570">
        <v>0</v>
      </c>
      <c r="G570">
        <v>0</v>
      </c>
      <c r="H570">
        <v>0</v>
      </c>
      <c r="I570">
        <v>8</v>
      </c>
      <c r="J570" s="67">
        <v>100</v>
      </c>
    </row>
    <row r="571" spans="2:10" hidden="1" x14ac:dyDescent="0.25">
      <c r="B571" t="s">
        <v>25</v>
      </c>
      <c r="C571">
        <v>2</v>
      </c>
      <c r="D571">
        <v>43</v>
      </c>
      <c r="E571">
        <v>0</v>
      </c>
      <c r="F571">
        <v>0</v>
      </c>
      <c r="G571">
        <v>0</v>
      </c>
      <c r="H571">
        <v>0</v>
      </c>
      <c r="I571">
        <v>8</v>
      </c>
      <c r="J571" s="67">
        <v>80</v>
      </c>
    </row>
    <row r="572" spans="2:10" hidden="1" x14ac:dyDescent="0.25">
      <c r="B572" t="s">
        <v>25</v>
      </c>
      <c r="C572">
        <v>3</v>
      </c>
      <c r="D572">
        <v>43</v>
      </c>
      <c r="E572">
        <v>1</v>
      </c>
      <c r="F572">
        <v>0</v>
      </c>
      <c r="G572">
        <v>0</v>
      </c>
      <c r="H572">
        <v>0</v>
      </c>
      <c r="I572">
        <v>8</v>
      </c>
      <c r="J572" s="67">
        <v>88.888888888888886</v>
      </c>
    </row>
    <row r="573" spans="2:10" hidden="1" x14ac:dyDescent="0.25">
      <c r="B573" t="s">
        <v>25</v>
      </c>
      <c r="C573">
        <v>4</v>
      </c>
      <c r="D573">
        <v>43</v>
      </c>
      <c r="E573">
        <v>0</v>
      </c>
      <c r="F573">
        <v>0</v>
      </c>
      <c r="G573">
        <v>0</v>
      </c>
      <c r="H573">
        <v>0</v>
      </c>
      <c r="I573">
        <v>7</v>
      </c>
      <c r="J573" s="67">
        <v>77.777777777777786</v>
      </c>
    </row>
    <row r="574" spans="2:10" hidden="1" x14ac:dyDescent="0.25">
      <c r="B574" t="s">
        <v>25</v>
      </c>
      <c r="C574">
        <v>5</v>
      </c>
      <c r="D574">
        <v>43</v>
      </c>
      <c r="E574">
        <v>0</v>
      </c>
      <c r="F574">
        <v>0</v>
      </c>
      <c r="G574">
        <v>0</v>
      </c>
      <c r="H574">
        <v>0</v>
      </c>
      <c r="I574">
        <v>7</v>
      </c>
      <c r="J574" s="67">
        <v>77.777777777777786</v>
      </c>
    </row>
    <row r="575" spans="2:10" hidden="1" x14ac:dyDescent="0.25">
      <c r="B575" t="s">
        <v>26</v>
      </c>
      <c r="C575">
        <v>1</v>
      </c>
      <c r="D575">
        <v>43</v>
      </c>
      <c r="E575">
        <v>0</v>
      </c>
      <c r="F575">
        <v>0</v>
      </c>
      <c r="G575">
        <v>0</v>
      </c>
      <c r="H575">
        <v>0</v>
      </c>
      <c r="I575">
        <v>15</v>
      </c>
      <c r="J575" s="67">
        <v>88.235294117647058</v>
      </c>
    </row>
    <row r="576" spans="2:10" hidden="1" x14ac:dyDescent="0.25">
      <c r="B576" t="s">
        <v>26</v>
      </c>
      <c r="C576">
        <v>2</v>
      </c>
      <c r="D576">
        <v>43</v>
      </c>
      <c r="E576">
        <v>0</v>
      </c>
      <c r="F576">
        <v>0</v>
      </c>
      <c r="G576">
        <v>0</v>
      </c>
      <c r="H576">
        <v>0</v>
      </c>
      <c r="I576">
        <v>11</v>
      </c>
      <c r="J576" s="67">
        <v>68.75</v>
      </c>
    </row>
    <row r="577" spans="2:10" hidden="1" x14ac:dyDescent="0.25">
      <c r="B577" t="s">
        <v>26</v>
      </c>
      <c r="C577">
        <v>3</v>
      </c>
      <c r="D577">
        <v>43</v>
      </c>
      <c r="E577">
        <v>0</v>
      </c>
      <c r="F577">
        <v>0</v>
      </c>
      <c r="G577">
        <v>0</v>
      </c>
      <c r="H577">
        <v>0</v>
      </c>
      <c r="I577">
        <v>12</v>
      </c>
      <c r="J577" s="67">
        <v>85.714285714285708</v>
      </c>
    </row>
    <row r="578" spans="2:10" hidden="1" x14ac:dyDescent="0.25">
      <c r="B578" t="s">
        <v>17</v>
      </c>
      <c r="C578">
        <v>1</v>
      </c>
      <c r="D578">
        <v>44</v>
      </c>
      <c r="E578">
        <v>0</v>
      </c>
      <c r="F578">
        <v>0</v>
      </c>
      <c r="G578">
        <v>0</v>
      </c>
      <c r="H578">
        <v>0</v>
      </c>
      <c r="I578">
        <v>6</v>
      </c>
      <c r="J578" s="67">
        <v>100</v>
      </c>
    </row>
    <row r="579" spans="2:10" hidden="1" x14ac:dyDescent="0.25">
      <c r="B579" t="s">
        <v>17</v>
      </c>
      <c r="C579">
        <v>2</v>
      </c>
      <c r="D579">
        <v>44</v>
      </c>
      <c r="E579">
        <v>1</v>
      </c>
      <c r="F579">
        <v>0</v>
      </c>
      <c r="G579">
        <v>0</v>
      </c>
      <c r="H579">
        <v>0</v>
      </c>
      <c r="I579">
        <v>4</v>
      </c>
      <c r="J579" s="67">
        <v>80</v>
      </c>
    </row>
    <row r="580" spans="2:10" hidden="1" x14ac:dyDescent="0.25">
      <c r="B580" t="s">
        <v>17</v>
      </c>
      <c r="C580">
        <v>3</v>
      </c>
      <c r="D580">
        <v>44</v>
      </c>
      <c r="E580">
        <v>0</v>
      </c>
      <c r="F580">
        <v>0</v>
      </c>
      <c r="G580">
        <v>0</v>
      </c>
      <c r="H580">
        <v>0</v>
      </c>
      <c r="I580">
        <v>4</v>
      </c>
      <c r="J580" s="67">
        <v>100</v>
      </c>
    </row>
    <row r="581" spans="2:10" hidden="1" x14ac:dyDescent="0.25">
      <c r="B581" t="s">
        <v>17</v>
      </c>
      <c r="C581">
        <v>4</v>
      </c>
      <c r="D581">
        <v>44</v>
      </c>
      <c r="E581">
        <v>0</v>
      </c>
      <c r="F581">
        <v>0</v>
      </c>
      <c r="G581">
        <v>0</v>
      </c>
      <c r="H581">
        <v>0</v>
      </c>
      <c r="I581">
        <v>3</v>
      </c>
      <c r="J581" s="67">
        <v>75</v>
      </c>
    </row>
    <row r="582" spans="2:10" hidden="1" x14ac:dyDescent="0.25">
      <c r="B582" t="s">
        <v>17</v>
      </c>
      <c r="C582">
        <v>5</v>
      </c>
      <c r="D582">
        <v>44</v>
      </c>
      <c r="E582">
        <v>0</v>
      </c>
      <c r="F582">
        <v>0</v>
      </c>
      <c r="G582">
        <v>0</v>
      </c>
      <c r="H582">
        <v>0</v>
      </c>
      <c r="I582">
        <v>5</v>
      </c>
      <c r="J582" s="67">
        <v>100</v>
      </c>
    </row>
    <row r="583" spans="2:10" hidden="1" x14ac:dyDescent="0.25">
      <c r="B583" t="s">
        <v>17</v>
      </c>
      <c r="C583">
        <v>6</v>
      </c>
      <c r="D583">
        <v>44</v>
      </c>
      <c r="E583">
        <v>0</v>
      </c>
      <c r="F583">
        <v>0</v>
      </c>
      <c r="G583">
        <v>0</v>
      </c>
      <c r="H583">
        <v>0</v>
      </c>
      <c r="I583">
        <v>7</v>
      </c>
      <c r="J583" s="67">
        <v>100</v>
      </c>
    </row>
    <row r="584" spans="2:10" hidden="1" x14ac:dyDescent="0.25">
      <c r="B584" t="s">
        <v>17</v>
      </c>
      <c r="C584">
        <v>7</v>
      </c>
      <c r="D584">
        <v>44</v>
      </c>
      <c r="E584">
        <v>0</v>
      </c>
      <c r="F584">
        <v>0</v>
      </c>
      <c r="G584">
        <v>0</v>
      </c>
      <c r="H584">
        <v>0</v>
      </c>
      <c r="I584">
        <v>6</v>
      </c>
      <c r="J584" s="67">
        <v>100</v>
      </c>
    </row>
    <row r="585" spans="2:10" hidden="1" x14ac:dyDescent="0.25">
      <c r="B585" t="s">
        <v>17</v>
      </c>
      <c r="C585">
        <v>8</v>
      </c>
      <c r="D585">
        <v>44</v>
      </c>
      <c r="E585">
        <v>0</v>
      </c>
      <c r="F585">
        <v>0</v>
      </c>
      <c r="G585">
        <v>0</v>
      </c>
      <c r="H585">
        <v>0</v>
      </c>
      <c r="I585">
        <v>5</v>
      </c>
      <c r="J585" s="67">
        <v>100</v>
      </c>
    </row>
    <row r="586" spans="2:10" hidden="1" x14ac:dyDescent="0.25">
      <c r="B586" t="s">
        <v>17</v>
      </c>
      <c r="C586">
        <v>9</v>
      </c>
      <c r="D586">
        <v>44</v>
      </c>
      <c r="E586">
        <v>0</v>
      </c>
      <c r="F586">
        <v>0</v>
      </c>
      <c r="G586">
        <v>0</v>
      </c>
      <c r="H586">
        <v>0</v>
      </c>
      <c r="I586">
        <v>7</v>
      </c>
      <c r="J586" s="67">
        <v>100</v>
      </c>
    </row>
    <row r="587" spans="2:10" hidden="1" x14ac:dyDescent="0.25">
      <c r="B587" t="s">
        <v>17</v>
      </c>
      <c r="C587">
        <v>10</v>
      </c>
      <c r="D587">
        <v>44</v>
      </c>
      <c r="E587">
        <v>0</v>
      </c>
      <c r="F587">
        <v>0</v>
      </c>
      <c r="G587">
        <v>0</v>
      </c>
      <c r="H587">
        <v>0</v>
      </c>
      <c r="I587">
        <v>6</v>
      </c>
      <c r="J587" s="67">
        <v>100</v>
      </c>
    </row>
    <row r="588" spans="2:10" hidden="1" x14ac:dyDescent="0.25">
      <c r="B588" t="s">
        <v>18</v>
      </c>
      <c r="C588">
        <v>1</v>
      </c>
      <c r="D588">
        <v>44</v>
      </c>
      <c r="E588">
        <v>0</v>
      </c>
      <c r="F588">
        <v>0</v>
      </c>
      <c r="G588">
        <v>0</v>
      </c>
      <c r="H588">
        <v>0</v>
      </c>
      <c r="I588">
        <v>8</v>
      </c>
      <c r="J588" s="67">
        <v>100</v>
      </c>
    </row>
    <row r="589" spans="2:10" hidden="1" x14ac:dyDescent="0.25">
      <c r="B589" t="s">
        <v>18</v>
      </c>
      <c r="C589">
        <v>2</v>
      </c>
      <c r="D589">
        <v>44</v>
      </c>
      <c r="E589">
        <v>0</v>
      </c>
      <c r="F589">
        <v>0</v>
      </c>
      <c r="G589">
        <v>0</v>
      </c>
      <c r="H589">
        <v>0</v>
      </c>
      <c r="I589">
        <v>7</v>
      </c>
      <c r="J589" s="67">
        <v>87.5</v>
      </c>
    </row>
    <row r="590" spans="2:10" hidden="1" x14ac:dyDescent="0.25">
      <c r="B590" t="s">
        <v>18</v>
      </c>
      <c r="C590">
        <v>3</v>
      </c>
      <c r="D590">
        <v>44</v>
      </c>
      <c r="E590">
        <v>0</v>
      </c>
      <c r="F590">
        <v>0</v>
      </c>
      <c r="G590">
        <v>0</v>
      </c>
      <c r="H590">
        <v>0</v>
      </c>
      <c r="I590">
        <v>11</v>
      </c>
      <c r="J590" s="67">
        <v>91.666666666666657</v>
      </c>
    </row>
    <row r="591" spans="2:10" hidden="1" x14ac:dyDescent="0.25">
      <c r="B591" t="s">
        <v>18</v>
      </c>
      <c r="C591">
        <v>4</v>
      </c>
      <c r="D591">
        <v>44</v>
      </c>
      <c r="E591">
        <v>0</v>
      </c>
      <c r="F591">
        <v>0</v>
      </c>
      <c r="G591">
        <v>0</v>
      </c>
      <c r="H591">
        <v>0</v>
      </c>
      <c r="I591">
        <v>10</v>
      </c>
      <c r="J591" s="67">
        <v>90.909090909090907</v>
      </c>
    </row>
    <row r="592" spans="2:10" hidden="1" x14ac:dyDescent="0.25">
      <c r="B592" t="s">
        <v>18</v>
      </c>
      <c r="C592">
        <v>5</v>
      </c>
      <c r="D592">
        <v>44</v>
      </c>
      <c r="E592">
        <v>0</v>
      </c>
      <c r="F592">
        <v>0</v>
      </c>
      <c r="G592">
        <v>0</v>
      </c>
      <c r="H592">
        <v>0</v>
      </c>
      <c r="I592">
        <v>10</v>
      </c>
      <c r="J592" s="67">
        <v>90.909090909090907</v>
      </c>
    </row>
    <row r="593" spans="2:10" hidden="1" x14ac:dyDescent="0.25">
      <c r="B593" t="s">
        <v>20</v>
      </c>
      <c r="C593">
        <v>1</v>
      </c>
      <c r="D593">
        <v>44</v>
      </c>
      <c r="E593">
        <v>0</v>
      </c>
      <c r="F593">
        <v>0</v>
      </c>
      <c r="G593">
        <v>0</v>
      </c>
      <c r="H593">
        <v>0</v>
      </c>
      <c r="I593">
        <v>10</v>
      </c>
      <c r="J593" s="67">
        <v>90.909090909090907</v>
      </c>
    </row>
    <row r="594" spans="2:10" hidden="1" x14ac:dyDescent="0.25">
      <c r="B594" t="s">
        <v>20</v>
      </c>
      <c r="C594">
        <v>2</v>
      </c>
      <c r="D594">
        <v>44</v>
      </c>
      <c r="E594">
        <v>0</v>
      </c>
      <c r="F594">
        <v>0</v>
      </c>
      <c r="G594">
        <v>0</v>
      </c>
      <c r="H594">
        <v>0</v>
      </c>
      <c r="I594">
        <v>16</v>
      </c>
      <c r="J594" s="67">
        <v>84.210526315789465</v>
      </c>
    </row>
    <row r="595" spans="2:10" hidden="1" x14ac:dyDescent="0.25">
      <c r="B595" t="s">
        <v>20</v>
      </c>
      <c r="C595">
        <v>3</v>
      </c>
      <c r="D595">
        <v>44</v>
      </c>
      <c r="E595">
        <v>0</v>
      </c>
      <c r="F595">
        <v>0</v>
      </c>
      <c r="G595">
        <v>0</v>
      </c>
      <c r="H595">
        <v>0</v>
      </c>
      <c r="I595">
        <v>12</v>
      </c>
      <c r="J595" s="67">
        <v>85.714285714285708</v>
      </c>
    </row>
    <row r="596" spans="2:10" hidden="1" x14ac:dyDescent="0.25">
      <c r="B596" t="s">
        <v>24</v>
      </c>
      <c r="C596">
        <v>1</v>
      </c>
      <c r="D596">
        <v>44</v>
      </c>
      <c r="E596">
        <v>0</v>
      </c>
      <c r="F596">
        <v>0</v>
      </c>
      <c r="G596">
        <v>0</v>
      </c>
      <c r="H596">
        <v>0</v>
      </c>
      <c r="I596">
        <v>5</v>
      </c>
      <c r="J596" s="67">
        <v>83.333333333333343</v>
      </c>
    </row>
    <row r="597" spans="2:10" hidden="1" x14ac:dyDescent="0.25">
      <c r="B597" t="s">
        <v>24</v>
      </c>
      <c r="C597">
        <v>2</v>
      </c>
      <c r="D597">
        <v>44</v>
      </c>
      <c r="E597">
        <v>0</v>
      </c>
      <c r="F597">
        <v>0</v>
      </c>
      <c r="G597">
        <v>0</v>
      </c>
      <c r="H597">
        <v>0</v>
      </c>
      <c r="I597">
        <v>7</v>
      </c>
      <c r="J597" s="67">
        <v>100</v>
      </c>
    </row>
    <row r="598" spans="2:10" hidden="1" x14ac:dyDescent="0.25">
      <c r="B598" t="s">
        <v>24</v>
      </c>
      <c r="C598">
        <v>3</v>
      </c>
      <c r="D598">
        <v>44</v>
      </c>
      <c r="E598">
        <v>0</v>
      </c>
      <c r="F598">
        <v>0</v>
      </c>
      <c r="G598">
        <v>0</v>
      </c>
      <c r="H598">
        <v>0</v>
      </c>
      <c r="I598">
        <v>5</v>
      </c>
      <c r="J598" s="67">
        <v>100</v>
      </c>
    </row>
    <row r="599" spans="2:10" hidden="1" x14ac:dyDescent="0.25">
      <c r="B599" t="s">
        <v>24</v>
      </c>
      <c r="C599">
        <v>4</v>
      </c>
      <c r="D599">
        <v>44</v>
      </c>
      <c r="E599">
        <v>0</v>
      </c>
      <c r="F599">
        <v>0</v>
      </c>
      <c r="G599">
        <v>0</v>
      </c>
      <c r="H599">
        <v>0</v>
      </c>
      <c r="I599">
        <v>4</v>
      </c>
      <c r="J599" s="67">
        <v>100</v>
      </c>
    </row>
    <row r="600" spans="2:10" hidden="1" x14ac:dyDescent="0.25">
      <c r="B600" t="s">
        <v>24</v>
      </c>
      <c r="C600">
        <v>5</v>
      </c>
      <c r="D600">
        <v>44</v>
      </c>
      <c r="E600">
        <v>0</v>
      </c>
      <c r="F600">
        <v>0</v>
      </c>
      <c r="G600">
        <v>0</v>
      </c>
      <c r="H600">
        <v>0</v>
      </c>
      <c r="I600">
        <v>4</v>
      </c>
      <c r="J600" s="67">
        <v>100</v>
      </c>
    </row>
    <row r="601" spans="2:10" hidden="1" x14ac:dyDescent="0.25">
      <c r="B601" t="s">
        <v>24</v>
      </c>
      <c r="C601">
        <v>6</v>
      </c>
      <c r="D601">
        <v>44</v>
      </c>
      <c r="E601">
        <v>0</v>
      </c>
      <c r="F601">
        <v>0</v>
      </c>
      <c r="G601">
        <v>0</v>
      </c>
      <c r="H601">
        <v>0</v>
      </c>
      <c r="I601">
        <v>5</v>
      </c>
      <c r="J601" s="67">
        <v>100</v>
      </c>
    </row>
    <row r="602" spans="2:10" hidden="1" x14ac:dyDescent="0.25">
      <c r="B602" t="s">
        <v>24</v>
      </c>
      <c r="C602">
        <v>7</v>
      </c>
      <c r="D602">
        <v>44</v>
      </c>
      <c r="E602">
        <v>0</v>
      </c>
      <c r="F602">
        <v>0</v>
      </c>
      <c r="G602">
        <v>0</v>
      </c>
      <c r="H602">
        <v>0</v>
      </c>
      <c r="I602">
        <v>7</v>
      </c>
      <c r="J602" s="67">
        <v>87.5</v>
      </c>
    </row>
    <row r="603" spans="2:10" hidden="1" x14ac:dyDescent="0.25">
      <c r="B603" t="s">
        <v>24</v>
      </c>
      <c r="C603">
        <v>8</v>
      </c>
      <c r="D603">
        <v>44</v>
      </c>
      <c r="E603">
        <v>0</v>
      </c>
      <c r="F603">
        <v>0</v>
      </c>
      <c r="G603">
        <v>0</v>
      </c>
      <c r="H603">
        <v>0</v>
      </c>
      <c r="I603">
        <v>6</v>
      </c>
      <c r="J603" s="67">
        <v>100</v>
      </c>
    </row>
    <row r="604" spans="2:10" hidden="1" x14ac:dyDescent="0.25">
      <c r="B604" t="s">
        <v>24</v>
      </c>
      <c r="C604">
        <v>9</v>
      </c>
      <c r="D604">
        <v>44</v>
      </c>
      <c r="E604">
        <v>0</v>
      </c>
      <c r="F604">
        <v>0</v>
      </c>
      <c r="G604">
        <v>0</v>
      </c>
      <c r="H604">
        <v>0</v>
      </c>
      <c r="I604">
        <v>6</v>
      </c>
      <c r="J604" s="67">
        <v>100</v>
      </c>
    </row>
    <row r="605" spans="2:10" hidden="1" x14ac:dyDescent="0.25">
      <c r="B605" t="s">
        <v>24</v>
      </c>
      <c r="C605">
        <v>10</v>
      </c>
      <c r="D605">
        <v>44</v>
      </c>
      <c r="E605">
        <v>0</v>
      </c>
      <c r="F605">
        <v>0</v>
      </c>
      <c r="G605">
        <v>0</v>
      </c>
      <c r="H605">
        <v>0</v>
      </c>
      <c r="I605">
        <v>6</v>
      </c>
      <c r="J605" s="67">
        <v>85.714285714285708</v>
      </c>
    </row>
    <row r="606" spans="2:10" hidden="1" x14ac:dyDescent="0.25">
      <c r="B606" t="s">
        <v>25</v>
      </c>
      <c r="C606">
        <v>1</v>
      </c>
      <c r="D606">
        <v>44</v>
      </c>
      <c r="E606">
        <v>0</v>
      </c>
      <c r="F606">
        <v>0</v>
      </c>
      <c r="G606">
        <v>0</v>
      </c>
      <c r="H606">
        <v>0</v>
      </c>
      <c r="I606">
        <v>8</v>
      </c>
      <c r="J606" s="67">
        <v>100</v>
      </c>
    </row>
    <row r="607" spans="2:10" hidden="1" x14ac:dyDescent="0.25">
      <c r="B607" t="s">
        <v>25</v>
      </c>
      <c r="C607">
        <v>2</v>
      </c>
      <c r="D607">
        <v>44</v>
      </c>
      <c r="E607">
        <v>0</v>
      </c>
      <c r="F607">
        <v>0</v>
      </c>
      <c r="G607">
        <v>0</v>
      </c>
      <c r="H607">
        <v>0</v>
      </c>
      <c r="I607">
        <v>8</v>
      </c>
      <c r="J607" s="67">
        <v>80</v>
      </c>
    </row>
    <row r="608" spans="2:10" hidden="1" x14ac:dyDescent="0.25">
      <c r="B608" t="s">
        <v>25</v>
      </c>
      <c r="C608">
        <v>3</v>
      </c>
      <c r="D608">
        <v>44</v>
      </c>
      <c r="E608">
        <v>1</v>
      </c>
      <c r="F608">
        <v>0</v>
      </c>
      <c r="G608">
        <v>0</v>
      </c>
      <c r="H608">
        <v>0</v>
      </c>
      <c r="I608">
        <v>8</v>
      </c>
      <c r="J608" s="67">
        <v>88.888888888888886</v>
      </c>
    </row>
    <row r="609" spans="2:10" hidden="1" x14ac:dyDescent="0.25">
      <c r="B609" t="s">
        <v>25</v>
      </c>
      <c r="C609">
        <v>4</v>
      </c>
      <c r="D609">
        <v>44</v>
      </c>
      <c r="E609">
        <v>0</v>
      </c>
      <c r="F609">
        <v>0</v>
      </c>
      <c r="G609">
        <v>0</v>
      </c>
      <c r="H609">
        <v>0</v>
      </c>
      <c r="I609">
        <v>7</v>
      </c>
      <c r="J609" s="67">
        <v>77.777777777777786</v>
      </c>
    </row>
    <row r="610" spans="2:10" hidden="1" x14ac:dyDescent="0.25">
      <c r="B610" t="s">
        <v>25</v>
      </c>
      <c r="C610">
        <v>5</v>
      </c>
      <c r="D610">
        <v>44</v>
      </c>
      <c r="E610">
        <v>0</v>
      </c>
      <c r="F610">
        <v>0</v>
      </c>
      <c r="G610">
        <v>0</v>
      </c>
      <c r="H610">
        <v>0</v>
      </c>
      <c r="I610">
        <v>7</v>
      </c>
      <c r="J610" s="67">
        <v>77.777777777777786</v>
      </c>
    </row>
    <row r="611" spans="2:10" hidden="1" x14ac:dyDescent="0.25">
      <c r="B611" t="s">
        <v>26</v>
      </c>
      <c r="C611">
        <v>1</v>
      </c>
      <c r="D611">
        <v>44</v>
      </c>
      <c r="E611">
        <v>0</v>
      </c>
      <c r="F611">
        <v>0</v>
      </c>
      <c r="G611">
        <v>0</v>
      </c>
      <c r="H611">
        <v>0</v>
      </c>
      <c r="I611">
        <v>15</v>
      </c>
      <c r="J611" s="67">
        <v>88.235294117647058</v>
      </c>
    </row>
    <row r="612" spans="2:10" hidden="1" x14ac:dyDescent="0.25">
      <c r="B612" t="s">
        <v>26</v>
      </c>
      <c r="C612">
        <v>2</v>
      </c>
      <c r="D612">
        <v>44</v>
      </c>
      <c r="E612">
        <v>0</v>
      </c>
      <c r="F612">
        <v>0</v>
      </c>
      <c r="G612">
        <v>0</v>
      </c>
      <c r="H612">
        <v>0</v>
      </c>
      <c r="I612">
        <v>11</v>
      </c>
      <c r="J612" s="67">
        <v>68.75</v>
      </c>
    </row>
    <row r="613" spans="2:10" hidden="1" x14ac:dyDescent="0.25">
      <c r="B613" t="s">
        <v>26</v>
      </c>
      <c r="C613">
        <v>3</v>
      </c>
      <c r="D613">
        <v>44</v>
      </c>
      <c r="E613">
        <v>0</v>
      </c>
      <c r="F613">
        <v>0</v>
      </c>
      <c r="G613">
        <v>0</v>
      </c>
      <c r="H613">
        <v>0</v>
      </c>
      <c r="I613">
        <v>12</v>
      </c>
      <c r="J613" s="67">
        <v>85.714285714285708</v>
      </c>
    </row>
    <row r="614" spans="2:10" hidden="1" x14ac:dyDescent="0.25">
      <c r="B614" t="s">
        <v>17</v>
      </c>
      <c r="C614">
        <v>1</v>
      </c>
      <c r="D614">
        <v>45</v>
      </c>
      <c r="E614">
        <v>0</v>
      </c>
      <c r="F614">
        <v>0</v>
      </c>
      <c r="G614">
        <v>0</v>
      </c>
      <c r="H614">
        <v>0</v>
      </c>
      <c r="I614">
        <v>6</v>
      </c>
      <c r="J614" s="67">
        <v>100</v>
      </c>
    </row>
    <row r="615" spans="2:10" hidden="1" x14ac:dyDescent="0.25">
      <c r="B615" t="s">
        <v>17</v>
      </c>
      <c r="C615">
        <v>2</v>
      </c>
      <c r="D615">
        <v>45</v>
      </c>
      <c r="E615">
        <v>1</v>
      </c>
      <c r="F615">
        <v>0</v>
      </c>
      <c r="G615">
        <v>0</v>
      </c>
      <c r="H615">
        <v>0</v>
      </c>
      <c r="I615">
        <v>4</v>
      </c>
      <c r="J615" s="67">
        <v>80</v>
      </c>
    </row>
    <row r="616" spans="2:10" hidden="1" x14ac:dyDescent="0.25">
      <c r="B616" t="s">
        <v>17</v>
      </c>
      <c r="C616">
        <v>3</v>
      </c>
      <c r="D616">
        <v>45</v>
      </c>
      <c r="E616">
        <v>0</v>
      </c>
      <c r="F616">
        <v>0</v>
      </c>
      <c r="G616">
        <v>0</v>
      </c>
      <c r="H616">
        <v>0</v>
      </c>
      <c r="I616">
        <v>4</v>
      </c>
      <c r="J616" s="67">
        <v>100</v>
      </c>
    </row>
    <row r="617" spans="2:10" hidden="1" x14ac:dyDescent="0.25">
      <c r="B617" t="s">
        <v>17</v>
      </c>
      <c r="C617">
        <v>4</v>
      </c>
      <c r="D617">
        <v>45</v>
      </c>
      <c r="E617">
        <v>0</v>
      </c>
      <c r="F617">
        <v>0</v>
      </c>
      <c r="G617">
        <v>0</v>
      </c>
      <c r="H617">
        <v>0</v>
      </c>
      <c r="I617">
        <v>3</v>
      </c>
      <c r="J617" s="67">
        <v>75</v>
      </c>
    </row>
    <row r="618" spans="2:10" hidden="1" x14ac:dyDescent="0.25">
      <c r="B618" t="s">
        <v>17</v>
      </c>
      <c r="C618">
        <v>5</v>
      </c>
      <c r="D618">
        <v>45</v>
      </c>
      <c r="E618">
        <v>0</v>
      </c>
      <c r="F618">
        <v>0</v>
      </c>
      <c r="G618">
        <v>0</v>
      </c>
      <c r="H618">
        <v>0</v>
      </c>
      <c r="I618">
        <v>5</v>
      </c>
      <c r="J618" s="67">
        <v>100</v>
      </c>
    </row>
    <row r="619" spans="2:10" hidden="1" x14ac:dyDescent="0.25">
      <c r="B619" t="s">
        <v>17</v>
      </c>
      <c r="C619">
        <v>6</v>
      </c>
      <c r="D619">
        <v>45</v>
      </c>
      <c r="E619">
        <v>0</v>
      </c>
      <c r="F619">
        <v>0</v>
      </c>
      <c r="G619">
        <v>0</v>
      </c>
      <c r="H619">
        <v>0</v>
      </c>
      <c r="I619">
        <v>7</v>
      </c>
      <c r="J619" s="67">
        <v>100</v>
      </c>
    </row>
    <row r="620" spans="2:10" hidden="1" x14ac:dyDescent="0.25">
      <c r="B620" t="s">
        <v>17</v>
      </c>
      <c r="C620">
        <v>7</v>
      </c>
      <c r="D620">
        <v>45</v>
      </c>
      <c r="E620">
        <v>0</v>
      </c>
      <c r="F620">
        <v>0</v>
      </c>
      <c r="G620">
        <v>0</v>
      </c>
      <c r="H620">
        <v>0</v>
      </c>
      <c r="I620">
        <v>6</v>
      </c>
      <c r="J620" s="67">
        <v>100</v>
      </c>
    </row>
    <row r="621" spans="2:10" hidden="1" x14ac:dyDescent="0.25">
      <c r="B621" t="s">
        <v>17</v>
      </c>
      <c r="C621">
        <v>8</v>
      </c>
      <c r="D621">
        <v>45</v>
      </c>
      <c r="E621">
        <v>0</v>
      </c>
      <c r="F621">
        <v>0</v>
      </c>
      <c r="G621">
        <v>0</v>
      </c>
      <c r="H621">
        <v>0</v>
      </c>
      <c r="I621">
        <v>5</v>
      </c>
      <c r="J621" s="67">
        <v>100</v>
      </c>
    </row>
    <row r="622" spans="2:10" hidden="1" x14ac:dyDescent="0.25">
      <c r="B622" t="s">
        <v>17</v>
      </c>
      <c r="C622">
        <v>9</v>
      </c>
      <c r="D622">
        <v>45</v>
      </c>
      <c r="E622">
        <v>0</v>
      </c>
      <c r="F622">
        <v>0</v>
      </c>
      <c r="G622">
        <v>0</v>
      </c>
      <c r="H622">
        <v>0</v>
      </c>
      <c r="I622">
        <v>7</v>
      </c>
      <c r="J622" s="67">
        <v>100</v>
      </c>
    </row>
    <row r="623" spans="2:10" hidden="1" x14ac:dyDescent="0.25">
      <c r="B623" t="s">
        <v>17</v>
      </c>
      <c r="C623">
        <v>10</v>
      </c>
      <c r="D623">
        <v>45</v>
      </c>
      <c r="E623">
        <v>0</v>
      </c>
      <c r="F623">
        <v>0</v>
      </c>
      <c r="G623">
        <v>0</v>
      </c>
      <c r="H623">
        <v>0</v>
      </c>
      <c r="I623">
        <v>6</v>
      </c>
      <c r="J623" s="67">
        <v>100</v>
      </c>
    </row>
    <row r="624" spans="2:10" hidden="1" x14ac:dyDescent="0.25">
      <c r="B624" t="s">
        <v>18</v>
      </c>
      <c r="C624">
        <v>1</v>
      </c>
      <c r="D624">
        <v>45</v>
      </c>
      <c r="E624">
        <v>0</v>
      </c>
      <c r="F624">
        <v>0</v>
      </c>
      <c r="G624">
        <v>0</v>
      </c>
      <c r="H624">
        <v>0</v>
      </c>
      <c r="I624">
        <v>8</v>
      </c>
      <c r="J624" s="67">
        <v>100</v>
      </c>
    </row>
    <row r="625" spans="2:10" hidden="1" x14ac:dyDescent="0.25">
      <c r="B625" t="s">
        <v>18</v>
      </c>
      <c r="C625">
        <v>2</v>
      </c>
      <c r="D625">
        <v>45</v>
      </c>
      <c r="E625">
        <v>0</v>
      </c>
      <c r="F625">
        <v>0</v>
      </c>
      <c r="G625">
        <v>0</v>
      </c>
      <c r="H625">
        <v>0</v>
      </c>
      <c r="I625">
        <v>7</v>
      </c>
      <c r="J625" s="67">
        <v>87.5</v>
      </c>
    </row>
    <row r="626" spans="2:10" hidden="1" x14ac:dyDescent="0.25">
      <c r="B626" t="s">
        <v>18</v>
      </c>
      <c r="C626">
        <v>3</v>
      </c>
      <c r="D626">
        <v>45</v>
      </c>
      <c r="E626">
        <v>0</v>
      </c>
      <c r="F626">
        <v>0</v>
      </c>
      <c r="G626">
        <v>0</v>
      </c>
      <c r="H626">
        <v>0</v>
      </c>
      <c r="I626">
        <v>11</v>
      </c>
      <c r="J626" s="67">
        <v>91.666666666666657</v>
      </c>
    </row>
    <row r="627" spans="2:10" hidden="1" x14ac:dyDescent="0.25">
      <c r="B627" t="s">
        <v>18</v>
      </c>
      <c r="C627">
        <v>4</v>
      </c>
      <c r="D627">
        <v>45</v>
      </c>
      <c r="E627">
        <v>0</v>
      </c>
      <c r="F627">
        <v>0</v>
      </c>
      <c r="G627">
        <v>0</v>
      </c>
      <c r="H627">
        <v>0</v>
      </c>
      <c r="I627">
        <v>10</v>
      </c>
      <c r="J627" s="67">
        <v>90.909090909090907</v>
      </c>
    </row>
    <row r="628" spans="2:10" hidden="1" x14ac:dyDescent="0.25">
      <c r="B628" t="s">
        <v>18</v>
      </c>
      <c r="C628">
        <v>5</v>
      </c>
      <c r="D628">
        <v>45</v>
      </c>
      <c r="E628">
        <v>0</v>
      </c>
      <c r="F628">
        <v>0</v>
      </c>
      <c r="G628">
        <v>0</v>
      </c>
      <c r="H628">
        <v>0</v>
      </c>
      <c r="I628">
        <v>10</v>
      </c>
      <c r="J628" s="67">
        <v>90.909090909090907</v>
      </c>
    </row>
    <row r="629" spans="2:10" hidden="1" x14ac:dyDescent="0.25">
      <c r="B629" t="s">
        <v>20</v>
      </c>
      <c r="C629">
        <v>1</v>
      </c>
      <c r="D629">
        <v>45</v>
      </c>
      <c r="E629">
        <v>0</v>
      </c>
      <c r="F629">
        <v>0</v>
      </c>
      <c r="G629">
        <v>0</v>
      </c>
      <c r="H629">
        <v>0</v>
      </c>
      <c r="I629">
        <v>10</v>
      </c>
      <c r="J629" s="67">
        <v>90.909090909090907</v>
      </c>
    </row>
    <row r="630" spans="2:10" hidden="1" x14ac:dyDescent="0.25">
      <c r="B630" t="s">
        <v>20</v>
      </c>
      <c r="C630">
        <v>2</v>
      </c>
      <c r="D630">
        <v>45</v>
      </c>
      <c r="E630">
        <v>0</v>
      </c>
      <c r="F630">
        <v>0</v>
      </c>
      <c r="G630">
        <v>0</v>
      </c>
      <c r="H630">
        <v>0</v>
      </c>
      <c r="I630">
        <v>16</v>
      </c>
      <c r="J630" s="67">
        <v>84.210526315789465</v>
      </c>
    </row>
    <row r="631" spans="2:10" hidden="1" x14ac:dyDescent="0.25">
      <c r="B631" t="s">
        <v>20</v>
      </c>
      <c r="C631">
        <v>3</v>
      </c>
      <c r="D631">
        <v>45</v>
      </c>
      <c r="E631">
        <v>0</v>
      </c>
      <c r="F631">
        <v>0</v>
      </c>
      <c r="G631">
        <v>0</v>
      </c>
      <c r="H631">
        <v>0</v>
      </c>
      <c r="I631">
        <v>12</v>
      </c>
      <c r="J631" s="67">
        <v>85.714285714285708</v>
      </c>
    </row>
    <row r="632" spans="2:10" hidden="1" x14ac:dyDescent="0.25">
      <c r="B632" t="s">
        <v>24</v>
      </c>
      <c r="C632">
        <v>1</v>
      </c>
      <c r="D632">
        <v>45</v>
      </c>
      <c r="E632">
        <v>0</v>
      </c>
      <c r="F632">
        <v>0</v>
      </c>
      <c r="G632">
        <v>0</v>
      </c>
      <c r="H632">
        <v>0</v>
      </c>
      <c r="I632">
        <v>5</v>
      </c>
      <c r="J632" s="67">
        <v>83.333333333333343</v>
      </c>
    </row>
    <row r="633" spans="2:10" hidden="1" x14ac:dyDescent="0.25">
      <c r="B633" t="s">
        <v>24</v>
      </c>
      <c r="C633">
        <v>2</v>
      </c>
      <c r="D633">
        <v>45</v>
      </c>
      <c r="E633">
        <v>0</v>
      </c>
      <c r="F633">
        <v>0</v>
      </c>
      <c r="G633">
        <v>0</v>
      </c>
      <c r="H633">
        <v>0</v>
      </c>
      <c r="I633">
        <v>7</v>
      </c>
      <c r="J633" s="67">
        <v>100</v>
      </c>
    </row>
    <row r="634" spans="2:10" hidden="1" x14ac:dyDescent="0.25">
      <c r="B634" t="s">
        <v>24</v>
      </c>
      <c r="C634">
        <v>3</v>
      </c>
      <c r="D634">
        <v>45</v>
      </c>
      <c r="E634">
        <v>0</v>
      </c>
      <c r="F634">
        <v>0</v>
      </c>
      <c r="G634">
        <v>0</v>
      </c>
      <c r="H634">
        <v>0</v>
      </c>
      <c r="I634">
        <v>5</v>
      </c>
      <c r="J634" s="67">
        <v>100</v>
      </c>
    </row>
    <row r="635" spans="2:10" hidden="1" x14ac:dyDescent="0.25">
      <c r="B635" t="s">
        <v>24</v>
      </c>
      <c r="C635">
        <v>4</v>
      </c>
      <c r="D635">
        <v>45</v>
      </c>
      <c r="E635">
        <v>0</v>
      </c>
      <c r="F635">
        <v>0</v>
      </c>
      <c r="G635">
        <v>0</v>
      </c>
      <c r="H635">
        <v>0</v>
      </c>
      <c r="I635">
        <v>4</v>
      </c>
      <c r="J635" s="67">
        <v>100</v>
      </c>
    </row>
    <row r="636" spans="2:10" hidden="1" x14ac:dyDescent="0.25">
      <c r="B636" t="s">
        <v>24</v>
      </c>
      <c r="C636">
        <v>5</v>
      </c>
      <c r="D636">
        <v>45</v>
      </c>
      <c r="E636">
        <v>0</v>
      </c>
      <c r="F636">
        <v>0</v>
      </c>
      <c r="G636">
        <v>0</v>
      </c>
      <c r="H636">
        <v>0</v>
      </c>
      <c r="I636">
        <v>4</v>
      </c>
      <c r="J636" s="67">
        <v>100</v>
      </c>
    </row>
    <row r="637" spans="2:10" hidden="1" x14ac:dyDescent="0.25">
      <c r="B637" t="s">
        <v>24</v>
      </c>
      <c r="C637">
        <v>6</v>
      </c>
      <c r="D637">
        <v>45</v>
      </c>
      <c r="E637">
        <v>0</v>
      </c>
      <c r="F637">
        <v>0</v>
      </c>
      <c r="G637">
        <v>0</v>
      </c>
      <c r="H637">
        <v>0</v>
      </c>
      <c r="I637">
        <v>5</v>
      </c>
      <c r="J637" s="67">
        <v>100</v>
      </c>
    </row>
    <row r="638" spans="2:10" hidden="1" x14ac:dyDescent="0.25">
      <c r="B638" t="s">
        <v>24</v>
      </c>
      <c r="C638">
        <v>7</v>
      </c>
      <c r="D638">
        <v>45</v>
      </c>
      <c r="E638">
        <v>0</v>
      </c>
      <c r="F638">
        <v>0</v>
      </c>
      <c r="G638">
        <v>0</v>
      </c>
      <c r="H638">
        <v>0</v>
      </c>
      <c r="I638">
        <v>7</v>
      </c>
      <c r="J638" s="67">
        <v>87.5</v>
      </c>
    </row>
    <row r="639" spans="2:10" hidden="1" x14ac:dyDescent="0.25">
      <c r="B639" t="s">
        <v>24</v>
      </c>
      <c r="C639">
        <v>8</v>
      </c>
      <c r="D639">
        <v>45</v>
      </c>
      <c r="E639">
        <v>0</v>
      </c>
      <c r="F639">
        <v>0</v>
      </c>
      <c r="G639">
        <v>0</v>
      </c>
      <c r="H639">
        <v>0</v>
      </c>
      <c r="I639">
        <v>6</v>
      </c>
      <c r="J639" s="67">
        <v>100</v>
      </c>
    </row>
    <row r="640" spans="2:10" hidden="1" x14ac:dyDescent="0.25">
      <c r="B640" t="s">
        <v>24</v>
      </c>
      <c r="C640">
        <v>9</v>
      </c>
      <c r="D640">
        <v>45</v>
      </c>
      <c r="E640">
        <v>0</v>
      </c>
      <c r="F640">
        <v>0</v>
      </c>
      <c r="G640">
        <v>0</v>
      </c>
      <c r="H640">
        <v>0</v>
      </c>
      <c r="I640">
        <v>6</v>
      </c>
      <c r="J640" s="67">
        <v>100</v>
      </c>
    </row>
    <row r="641" spans="2:10" hidden="1" x14ac:dyDescent="0.25">
      <c r="B641" t="s">
        <v>24</v>
      </c>
      <c r="C641">
        <v>10</v>
      </c>
      <c r="D641">
        <v>45</v>
      </c>
      <c r="E641">
        <v>0</v>
      </c>
      <c r="F641">
        <v>0</v>
      </c>
      <c r="G641">
        <v>0</v>
      </c>
      <c r="H641">
        <v>0</v>
      </c>
      <c r="I641">
        <v>6</v>
      </c>
      <c r="J641" s="67">
        <v>85.714285714285708</v>
      </c>
    </row>
    <row r="642" spans="2:10" hidden="1" x14ac:dyDescent="0.25">
      <c r="B642" t="s">
        <v>25</v>
      </c>
      <c r="C642">
        <v>1</v>
      </c>
      <c r="D642">
        <v>45</v>
      </c>
      <c r="E642">
        <v>0</v>
      </c>
      <c r="F642">
        <v>0</v>
      </c>
      <c r="G642">
        <v>0</v>
      </c>
      <c r="H642">
        <v>0</v>
      </c>
      <c r="I642">
        <v>8</v>
      </c>
      <c r="J642" s="67">
        <v>100</v>
      </c>
    </row>
    <row r="643" spans="2:10" hidden="1" x14ac:dyDescent="0.25">
      <c r="B643" t="s">
        <v>25</v>
      </c>
      <c r="C643">
        <v>2</v>
      </c>
      <c r="D643">
        <v>45</v>
      </c>
      <c r="E643">
        <v>0</v>
      </c>
      <c r="F643">
        <v>0</v>
      </c>
      <c r="G643">
        <v>0</v>
      </c>
      <c r="H643">
        <v>0</v>
      </c>
      <c r="I643">
        <v>8</v>
      </c>
      <c r="J643" s="67">
        <v>80</v>
      </c>
    </row>
    <row r="644" spans="2:10" hidden="1" x14ac:dyDescent="0.25">
      <c r="B644" t="s">
        <v>25</v>
      </c>
      <c r="C644">
        <v>3</v>
      </c>
      <c r="D644">
        <v>45</v>
      </c>
      <c r="E644">
        <v>0</v>
      </c>
      <c r="F644">
        <v>0</v>
      </c>
      <c r="G644">
        <v>0</v>
      </c>
      <c r="H644">
        <v>0</v>
      </c>
      <c r="I644">
        <v>8</v>
      </c>
      <c r="J644" s="67">
        <v>88.888888888888886</v>
      </c>
    </row>
    <row r="645" spans="2:10" hidden="1" x14ac:dyDescent="0.25">
      <c r="B645" t="s">
        <v>25</v>
      </c>
      <c r="C645">
        <v>4</v>
      </c>
      <c r="D645">
        <v>45</v>
      </c>
      <c r="E645">
        <v>0</v>
      </c>
      <c r="F645">
        <v>0</v>
      </c>
      <c r="G645">
        <v>0</v>
      </c>
      <c r="H645">
        <v>0</v>
      </c>
      <c r="I645">
        <v>7</v>
      </c>
      <c r="J645" s="67">
        <v>77.777777777777786</v>
      </c>
    </row>
    <row r="646" spans="2:10" hidden="1" x14ac:dyDescent="0.25">
      <c r="B646" t="s">
        <v>25</v>
      </c>
      <c r="C646">
        <v>5</v>
      </c>
      <c r="D646">
        <v>45</v>
      </c>
      <c r="E646">
        <v>0</v>
      </c>
      <c r="F646">
        <v>0</v>
      </c>
      <c r="G646">
        <v>0</v>
      </c>
      <c r="H646">
        <v>0</v>
      </c>
      <c r="I646">
        <v>7</v>
      </c>
      <c r="J646" s="67">
        <v>77.777777777777786</v>
      </c>
    </row>
    <row r="647" spans="2:10" hidden="1" x14ac:dyDescent="0.25">
      <c r="B647" t="s">
        <v>26</v>
      </c>
      <c r="C647">
        <v>1</v>
      </c>
      <c r="D647">
        <v>45</v>
      </c>
      <c r="E647">
        <v>0</v>
      </c>
      <c r="F647">
        <v>0</v>
      </c>
      <c r="G647">
        <v>0</v>
      </c>
      <c r="H647">
        <v>0</v>
      </c>
      <c r="I647">
        <v>15</v>
      </c>
      <c r="J647" s="67">
        <v>88.235294117647058</v>
      </c>
    </row>
    <row r="648" spans="2:10" hidden="1" x14ac:dyDescent="0.25">
      <c r="B648" t="s">
        <v>26</v>
      </c>
      <c r="C648">
        <v>2</v>
      </c>
      <c r="D648">
        <v>45</v>
      </c>
      <c r="E648">
        <v>0</v>
      </c>
      <c r="F648">
        <v>0</v>
      </c>
      <c r="G648">
        <v>0</v>
      </c>
      <c r="H648">
        <v>0</v>
      </c>
      <c r="I648">
        <v>11</v>
      </c>
      <c r="J648" s="67">
        <v>68.75</v>
      </c>
    </row>
    <row r="649" spans="2:10" hidden="1" x14ac:dyDescent="0.25">
      <c r="B649" t="s">
        <v>26</v>
      </c>
      <c r="C649">
        <v>3</v>
      </c>
      <c r="D649">
        <v>45</v>
      </c>
      <c r="E649">
        <v>0</v>
      </c>
      <c r="F649">
        <v>0</v>
      </c>
      <c r="G649">
        <v>0</v>
      </c>
      <c r="H649">
        <v>0</v>
      </c>
      <c r="I649">
        <v>12</v>
      </c>
      <c r="J649" s="67">
        <v>85.714285714285708</v>
      </c>
    </row>
    <row r="650" spans="2:10" hidden="1" x14ac:dyDescent="0.25">
      <c r="B650" t="s">
        <v>17</v>
      </c>
      <c r="C650">
        <v>1</v>
      </c>
      <c r="D650">
        <v>46</v>
      </c>
      <c r="E650">
        <v>0</v>
      </c>
      <c r="F650">
        <v>0</v>
      </c>
      <c r="G650">
        <v>0</v>
      </c>
      <c r="H650">
        <v>0</v>
      </c>
      <c r="I650">
        <v>6</v>
      </c>
      <c r="J650" s="67">
        <v>100</v>
      </c>
    </row>
    <row r="651" spans="2:10" hidden="1" x14ac:dyDescent="0.25">
      <c r="B651" t="s">
        <v>17</v>
      </c>
      <c r="C651">
        <v>2</v>
      </c>
      <c r="D651">
        <v>46</v>
      </c>
      <c r="E651">
        <v>1</v>
      </c>
      <c r="F651">
        <v>0</v>
      </c>
      <c r="G651">
        <v>0</v>
      </c>
      <c r="H651">
        <v>0</v>
      </c>
      <c r="I651">
        <v>4</v>
      </c>
      <c r="J651" s="67">
        <v>80</v>
      </c>
    </row>
    <row r="652" spans="2:10" hidden="1" x14ac:dyDescent="0.25">
      <c r="B652" t="s">
        <v>17</v>
      </c>
      <c r="C652">
        <v>3</v>
      </c>
      <c r="D652">
        <v>46</v>
      </c>
      <c r="E652">
        <v>0</v>
      </c>
      <c r="F652">
        <v>0</v>
      </c>
      <c r="G652">
        <v>0</v>
      </c>
      <c r="H652">
        <v>0</v>
      </c>
      <c r="I652">
        <v>4</v>
      </c>
      <c r="J652" s="67">
        <v>100</v>
      </c>
    </row>
    <row r="653" spans="2:10" hidden="1" x14ac:dyDescent="0.25">
      <c r="B653" t="s">
        <v>17</v>
      </c>
      <c r="C653">
        <v>4</v>
      </c>
      <c r="D653">
        <v>46</v>
      </c>
      <c r="E653">
        <v>0</v>
      </c>
      <c r="F653">
        <v>0</v>
      </c>
      <c r="G653">
        <v>0</v>
      </c>
      <c r="H653">
        <v>0</v>
      </c>
      <c r="I653">
        <v>3</v>
      </c>
      <c r="J653" s="67">
        <v>75</v>
      </c>
    </row>
    <row r="654" spans="2:10" hidden="1" x14ac:dyDescent="0.25">
      <c r="B654" t="s">
        <v>17</v>
      </c>
      <c r="C654">
        <v>5</v>
      </c>
      <c r="D654">
        <v>46</v>
      </c>
      <c r="E654">
        <v>0</v>
      </c>
      <c r="F654">
        <v>0</v>
      </c>
      <c r="G654">
        <v>0</v>
      </c>
      <c r="H654">
        <v>0</v>
      </c>
      <c r="I654">
        <v>5</v>
      </c>
      <c r="J654" s="67">
        <v>100</v>
      </c>
    </row>
    <row r="655" spans="2:10" hidden="1" x14ac:dyDescent="0.25">
      <c r="B655" t="s">
        <v>17</v>
      </c>
      <c r="C655">
        <v>6</v>
      </c>
      <c r="D655">
        <v>46</v>
      </c>
      <c r="E655">
        <v>0</v>
      </c>
      <c r="F655">
        <v>0</v>
      </c>
      <c r="G655">
        <v>0</v>
      </c>
      <c r="H655">
        <v>0</v>
      </c>
      <c r="I655">
        <v>7</v>
      </c>
      <c r="J655" s="67">
        <v>100</v>
      </c>
    </row>
    <row r="656" spans="2:10" hidden="1" x14ac:dyDescent="0.25">
      <c r="B656" t="s">
        <v>17</v>
      </c>
      <c r="C656">
        <v>7</v>
      </c>
      <c r="D656">
        <v>46</v>
      </c>
      <c r="E656">
        <v>0</v>
      </c>
      <c r="F656">
        <v>0</v>
      </c>
      <c r="G656">
        <v>0</v>
      </c>
      <c r="H656">
        <v>0</v>
      </c>
      <c r="I656">
        <v>6</v>
      </c>
      <c r="J656" s="67">
        <v>100</v>
      </c>
    </row>
    <row r="657" spans="2:10" hidden="1" x14ac:dyDescent="0.25">
      <c r="B657" t="s">
        <v>17</v>
      </c>
      <c r="C657">
        <v>8</v>
      </c>
      <c r="D657">
        <v>46</v>
      </c>
      <c r="E657">
        <v>0</v>
      </c>
      <c r="F657">
        <v>0</v>
      </c>
      <c r="G657">
        <v>0</v>
      </c>
      <c r="H657">
        <v>0</v>
      </c>
      <c r="I657">
        <v>5</v>
      </c>
      <c r="J657" s="67">
        <v>100</v>
      </c>
    </row>
    <row r="658" spans="2:10" hidden="1" x14ac:dyDescent="0.25">
      <c r="B658" t="s">
        <v>17</v>
      </c>
      <c r="C658">
        <v>9</v>
      </c>
      <c r="D658">
        <v>46</v>
      </c>
      <c r="E658">
        <v>0</v>
      </c>
      <c r="F658">
        <v>0</v>
      </c>
      <c r="G658">
        <v>0</v>
      </c>
      <c r="H658">
        <v>0</v>
      </c>
      <c r="I658">
        <v>7</v>
      </c>
      <c r="J658" s="67">
        <v>100</v>
      </c>
    </row>
    <row r="659" spans="2:10" hidden="1" x14ac:dyDescent="0.25">
      <c r="B659" t="s">
        <v>17</v>
      </c>
      <c r="C659">
        <v>10</v>
      </c>
      <c r="D659">
        <v>46</v>
      </c>
      <c r="E659">
        <v>0</v>
      </c>
      <c r="F659">
        <v>0</v>
      </c>
      <c r="G659">
        <v>0</v>
      </c>
      <c r="H659">
        <v>0</v>
      </c>
      <c r="I659">
        <v>6</v>
      </c>
      <c r="J659" s="67">
        <v>100</v>
      </c>
    </row>
    <row r="660" spans="2:10" hidden="1" x14ac:dyDescent="0.25">
      <c r="B660" t="s">
        <v>18</v>
      </c>
      <c r="C660">
        <v>1</v>
      </c>
      <c r="D660">
        <v>46</v>
      </c>
      <c r="E660">
        <v>0</v>
      </c>
      <c r="F660">
        <v>0</v>
      </c>
      <c r="G660">
        <v>0</v>
      </c>
      <c r="H660">
        <v>0</v>
      </c>
      <c r="I660">
        <v>8</v>
      </c>
      <c r="J660" s="67">
        <v>100</v>
      </c>
    </row>
    <row r="661" spans="2:10" hidden="1" x14ac:dyDescent="0.25">
      <c r="B661" t="s">
        <v>18</v>
      </c>
      <c r="C661">
        <v>2</v>
      </c>
      <c r="D661">
        <v>46</v>
      </c>
      <c r="E661">
        <v>0</v>
      </c>
      <c r="F661">
        <v>0</v>
      </c>
      <c r="G661">
        <v>0</v>
      </c>
      <c r="H661">
        <v>0</v>
      </c>
      <c r="I661">
        <v>7</v>
      </c>
      <c r="J661" s="67">
        <v>87.5</v>
      </c>
    </row>
    <row r="662" spans="2:10" hidden="1" x14ac:dyDescent="0.25">
      <c r="B662" t="s">
        <v>18</v>
      </c>
      <c r="C662">
        <v>3</v>
      </c>
      <c r="D662">
        <v>46</v>
      </c>
      <c r="E662">
        <v>0</v>
      </c>
      <c r="F662">
        <v>0</v>
      </c>
      <c r="G662">
        <v>0</v>
      </c>
      <c r="H662">
        <v>0</v>
      </c>
      <c r="I662">
        <v>11</v>
      </c>
      <c r="J662" s="67">
        <v>91.666666666666657</v>
      </c>
    </row>
    <row r="663" spans="2:10" hidden="1" x14ac:dyDescent="0.25">
      <c r="B663" t="s">
        <v>18</v>
      </c>
      <c r="C663">
        <v>4</v>
      </c>
      <c r="D663">
        <v>46</v>
      </c>
      <c r="E663">
        <v>0</v>
      </c>
      <c r="F663">
        <v>0</v>
      </c>
      <c r="G663">
        <v>0</v>
      </c>
      <c r="H663">
        <v>0</v>
      </c>
      <c r="I663">
        <v>10</v>
      </c>
      <c r="J663" s="67">
        <v>90.909090909090907</v>
      </c>
    </row>
    <row r="664" spans="2:10" hidden="1" x14ac:dyDescent="0.25">
      <c r="B664" t="s">
        <v>18</v>
      </c>
      <c r="C664">
        <v>5</v>
      </c>
      <c r="D664">
        <v>46</v>
      </c>
      <c r="E664">
        <v>0</v>
      </c>
      <c r="F664">
        <v>0</v>
      </c>
      <c r="G664">
        <v>0</v>
      </c>
      <c r="H664">
        <v>0</v>
      </c>
      <c r="I664">
        <v>10</v>
      </c>
      <c r="J664" s="67">
        <v>90.909090909090907</v>
      </c>
    </row>
    <row r="665" spans="2:10" hidden="1" x14ac:dyDescent="0.25">
      <c r="B665" t="s">
        <v>20</v>
      </c>
      <c r="C665">
        <v>1</v>
      </c>
      <c r="D665">
        <v>46</v>
      </c>
      <c r="E665">
        <v>0</v>
      </c>
      <c r="F665">
        <v>0</v>
      </c>
      <c r="G665">
        <v>0</v>
      </c>
      <c r="H665">
        <v>0</v>
      </c>
      <c r="I665">
        <v>10</v>
      </c>
      <c r="J665" s="67">
        <v>90.909090909090907</v>
      </c>
    </row>
    <row r="666" spans="2:10" hidden="1" x14ac:dyDescent="0.25">
      <c r="B666" t="s">
        <v>20</v>
      </c>
      <c r="C666">
        <v>2</v>
      </c>
      <c r="D666">
        <v>46</v>
      </c>
      <c r="E666">
        <v>0</v>
      </c>
      <c r="F666">
        <v>0</v>
      </c>
      <c r="G666">
        <v>0</v>
      </c>
      <c r="H666">
        <v>0</v>
      </c>
      <c r="I666">
        <v>16</v>
      </c>
      <c r="J666" s="67">
        <v>84.210526315789465</v>
      </c>
    </row>
    <row r="667" spans="2:10" hidden="1" x14ac:dyDescent="0.25">
      <c r="B667" t="s">
        <v>20</v>
      </c>
      <c r="C667">
        <v>3</v>
      </c>
      <c r="D667">
        <v>46</v>
      </c>
      <c r="E667">
        <v>0</v>
      </c>
      <c r="F667">
        <v>0</v>
      </c>
      <c r="G667">
        <v>0</v>
      </c>
      <c r="H667">
        <v>0</v>
      </c>
      <c r="I667">
        <v>12</v>
      </c>
      <c r="J667" s="67">
        <v>85.714285714285708</v>
      </c>
    </row>
    <row r="668" spans="2:10" hidden="1" x14ac:dyDescent="0.25">
      <c r="B668" t="s">
        <v>24</v>
      </c>
      <c r="C668">
        <v>1</v>
      </c>
      <c r="D668">
        <v>46</v>
      </c>
      <c r="E668">
        <v>0</v>
      </c>
      <c r="F668">
        <v>0</v>
      </c>
      <c r="G668">
        <v>0</v>
      </c>
      <c r="H668">
        <v>0</v>
      </c>
      <c r="I668">
        <v>5</v>
      </c>
      <c r="J668" s="67">
        <v>83.333333333333343</v>
      </c>
    </row>
    <row r="669" spans="2:10" hidden="1" x14ac:dyDescent="0.25">
      <c r="B669" t="s">
        <v>24</v>
      </c>
      <c r="C669">
        <v>2</v>
      </c>
      <c r="D669">
        <v>46</v>
      </c>
      <c r="E669">
        <v>0</v>
      </c>
      <c r="F669">
        <v>0</v>
      </c>
      <c r="G669">
        <v>0</v>
      </c>
      <c r="H669">
        <v>0</v>
      </c>
      <c r="I669">
        <v>7</v>
      </c>
      <c r="J669" s="67">
        <v>100</v>
      </c>
    </row>
    <row r="670" spans="2:10" hidden="1" x14ac:dyDescent="0.25">
      <c r="B670" t="s">
        <v>24</v>
      </c>
      <c r="C670">
        <v>3</v>
      </c>
      <c r="D670">
        <v>46</v>
      </c>
      <c r="E670">
        <v>0</v>
      </c>
      <c r="F670">
        <v>0</v>
      </c>
      <c r="G670">
        <v>0</v>
      </c>
      <c r="H670">
        <v>0</v>
      </c>
      <c r="I670">
        <v>5</v>
      </c>
      <c r="J670" s="67">
        <v>100</v>
      </c>
    </row>
    <row r="671" spans="2:10" hidden="1" x14ac:dyDescent="0.25">
      <c r="B671" t="s">
        <v>24</v>
      </c>
      <c r="C671">
        <v>4</v>
      </c>
      <c r="D671">
        <v>46</v>
      </c>
      <c r="E671">
        <v>0</v>
      </c>
      <c r="F671">
        <v>0</v>
      </c>
      <c r="G671">
        <v>0</v>
      </c>
      <c r="H671">
        <v>0</v>
      </c>
      <c r="I671">
        <v>4</v>
      </c>
      <c r="J671" s="67">
        <v>100</v>
      </c>
    </row>
    <row r="672" spans="2:10" hidden="1" x14ac:dyDescent="0.25">
      <c r="B672" t="s">
        <v>24</v>
      </c>
      <c r="C672">
        <v>5</v>
      </c>
      <c r="D672">
        <v>46</v>
      </c>
      <c r="E672">
        <v>0</v>
      </c>
      <c r="F672">
        <v>0</v>
      </c>
      <c r="G672">
        <v>0</v>
      </c>
      <c r="H672">
        <v>0</v>
      </c>
      <c r="I672">
        <v>4</v>
      </c>
      <c r="J672" s="67">
        <v>100</v>
      </c>
    </row>
    <row r="673" spans="2:10" hidden="1" x14ac:dyDescent="0.25">
      <c r="B673" t="s">
        <v>24</v>
      </c>
      <c r="C673">
        <v>6</v>
      </c>
      <c r="D673">
        <v>46</v>
      </c>
      <c r="E673">
        <v>0</v>
      </c>
      <c r="F673">
        <v>0</v>
      </c>
      <c r="G673">
        <v>0</v>
      </c>
      <c r="H673">
        <v>0</v>
      </c>
      <c r="I673">
        <v>5</v>
      </c>
      <c r="J673" s="67">
        <v>100</v>
      </c>
    </row>
    <row r="674" spans="2:10" hidden="1" x14ac:dyDescent="0.25">
      <c r="B674" t="s">
        <v>24</v>
      </c>
      <c r="C674">
        <v>7</v>
      </c>
      <c r="D674">
        <v>46</v>
      </c>
      <c r="E674">
        <v>0</v>
      </c>
      <c r="F674">
        <v>0</v>
      </c>
      <c r="G674">
        <v>0</v>
      </c>
      <c r="H674">
        <v>0</v>
      </c>
      <c r="I674">
        <v>7</v>
      </c>
      <c r="J674" s="67">
        <v>87.5</v>
      </c>
    </row>
    <row r="675" spans="2:10" hidden="1" x14ac:dyDescent="0.25">
      <c r="B675" t="s">
        <v>24</v>
      </c>
      <c r="C675">
        <v>8</v>
      </c>
      <c r="D675">
        <v>46</v>
      </c>
      <c r="E675">
        <v>0</v>
      </c>
      <c r="F675">
        <v>0</v>
      </c>
      <c r="G675">
        <v>0</v>
      </c>
      <c r="H675">
        <v>0</v>
      </c>
      <c r="I675">
        <v>6</v>
      </c>
      <c r="J675" s="67">
        <v>100</v>
      </c>
    </row>
    <row r="676" spans="2:10" hidden="1" x14ac:dyDescent="0.25">
      <c r="B676" t="s">
        <v>24</v>
      </c>
      <c r="C676">
        <v>9</v>
      </c>
      <c r="D676">
        <v>46</v>
      </c>
      <c r="E676">
        <v>0</v>
      </c>
      <c r="F676">
        <v>0</v>
      </c>
      <c r="G676">
        <v>0</v>
      </c>
      <c r="H676">
        <v>0</v>
      </c>
      <c r="I676">
        <v>6</v>
      </c>
      <c r="J676" s="67">
        <v>100</v>
      </c>
    </row>
    <row r="677" spans="2:10" hidden="1" x14ac:dyDescent="0.25">
      <c r="B677" t="s">
        <v>24</v>
      </c>
      <c r="C677">
        <v>10</v>
      </c>
      <c r="D677">
        <v>46</v>
      </c>
      <c r="E677">
        <v>0</v>
      </c>
      <c r="F677">
        <v>0</v>
      </c>
      <c r="G677">
        <v>0</v>
      </c>
      <c r="H677">
        <v>0</v>
      </c>
      <c r="I677">
        <v>6</v>
      </c>
      <c r="J677" s="67">
        <v>85.714285714285708</v>
      </c>
    </row>
    <row r="678" spans="2:10" hidden="1" x14ac:dyDescent="0.25">
      <c r="B678" t="s">
        <v>25</v>
      </c>
      <c r="C678">
        <v>1</v>
      </c>
      <c r="D678">
        <v>46</v>
      </c>
      <c r="E678">
        <v>0</v>
      </c>
      <c r="F678">
        <v>0</v>
      </c>
      <c r="G678">
        <v>0</v>
      </c>
      <c r="H678">
        <v>0</v>
      </c>
      <c r="I678">
        <v>8</v>
      </c>
      <c r="J678" s="67">
        <v>100</v>
      </c>
    </row>
    <row r="679" spans="2:10" hidden="1" x14ac:dyDescent="0.25">
      <c r="B679" t="s">
        <v>25</v>
      </c>
      <c r="C679">
        <v>2</v>
      </c>
      <c r="D679">
        <v>46</v>
      </c>
      <c r="E679">
        <v>0</v>
      </c>
      <c r="F679">
        <v>0</v>
      </c>
      <c r="G679">
        <v>0</v>
      </c>
      <c r="H679">
        <v>0</v>
      </c>
      <c r="I679">
        <v>8</v>
      </c>
      <c r="J679" s="67">
        <v>80</v>
      </c>
    </row>
    <row r="680" spans="2:10" hidden="1" x14ac:dyDescent="0.25">
      <c r="B680" t="s">
        <v>25</v>
      </c>
      <c r="C680">
        <v>3</v>
      </c>
      <c r="D680">
        <v>46</v>
      </c>
      <c r="E680">
        <v>0</v>
      </c>
      <c r="F680">
        <v>0</v>
      </c>
      <c r="G680">
        <v>0</v>
      </c>
      <c r="H680">
        <v>0</v>
      </c>
      <c r="I680">
        <v>8</v>
      </c>
      <c r="J680" s="67">
        <v>88.888888888888886</v>
      </c>
    </row>
    <row r="681" spans="2:10" hidden="1" x14ac:dyDescent="0.25">
      <c r="B681" t="s">
        <v>25</v>
      </c>
      <c r="C681">
        <v>4</v>
      </c>
      <c r="D681">
        <v>46</v>
      </c>
      <c r="E681">
        <v>0</v>
      </c>
      <c r="F681">
        <v>0</v>
      </c>
      <c r="G681">
        <v>0</v>
      </c>
      <c r="H681">
        <v>0</v>
      </c>
      <c r="I681">
        <v>7</v>
      </c>
      <c r="J681" s="67">
        <v>77.777777777777786</v>
      </c>
    </row>
    <row r="682" spans="2:10" hidden="1" x14ac:dyDescent="0.25">
      <c r="B682" t="s">
        <v>25</v>
      </c>
      <c r="C682">
        <v>5</v>
      </c>
      <c r="D682">
        <v>46</v>
      </c>
      <c r="E682">
        <v>0</v>
      </c>
      <c r="F682">
        <v>0</v>
      </c>
      <c r="G682">
        <v>0</v>
      </c>
      <c r="H682">
        <v>0</v>
      </c>
      <c r="I682">
        <v>7</v>
      </c>
      <c r="J682" s="67">
        <v>77.777777777777786</v>
      </c>
    </row>
    <row r="683" spans="2:10" hidden="1" x14ac:dyDescent="0.25">
      <c r="B683" t="s">
        <v>26</v>
      </c>
      <c r="C683">
        <v>1</v>
      </c>
      <c r="D683">
        <v>46</v>
      </c>
      <c r="E683">
        <v>0</v>
      </c>
      <c r="F683">
        <v>0</v>
      </c>
      <c r="G683">
        <v>0</v>
      </c>
      <c r="H683">
        <v>0</v>
      </c>
      <c r="I683">
        <v>15</v>
      </c>
      <c r="J683" s="67">
        <v>88.235294117647058</v>
      </c>
    </row>
    <row r="684" spans="2:10" hidden="1" x14ac:dyDescent="0.25">
      <c r="B684" t="s">
        <v>26</v>
      </c>
      <c r="C684">
        <v>2</v>
      </c>
      <c r="D684">
        <v>46</v>
      </c>
      <c r="E684">
        <v>0</v>
      </c>
      <c r="F684">
        <v>0</v>
      </c>
      <c r="G684">
        <v>0</v>
      </c>
      <c r="H684">
        <v>0</v>
      </c>
      <c r="I684">
        <v>11</v>
      </c>
      <c r="J684" s="67">
        <v>68.75</v>
      </c>
    </row>
    <row r="685" spans="2:10" hidden="1" x14ac:dyDescent="0.25">
      <c r="B685" t="s">
        <v>26</v>
      </c>
      <c r="C685">
        <v>3</v>
      </c>
      <c r="D685">
        <v>46</v>
      </c>
      <c r="E685">
        <v>0</v>
      </c>
      <c r="F685">
        <v>0</v>
      </c>
      <c r="G685">
        <v>0</v>
      </c>
      <c r="H685">
        <v>0</v>
      </c>
      <c r="I685">
        <v>12</v>
      </c>
      <c r="J685" s="67">
        <v>85.714285714285708</v>
      </c>
    </row>
    <row r="686" spans="2:10" hidden="1" x14ac:dyDescent="0.25">
      <c r="B686" t="s">
        <v>17</v>
      </c>
      <c r="C686">
        <v>1</v>
      </c>
      <c r="D686">
        <v>47</v>
      </c>
      <c r="E686">
        <v>0</v>
      </c>
      <c r="F686">
        <v>0</v>
      </c>
      <c r="G686">
        <v>0</v>
      </c>
      <c r="H686">
        <v>0</v>
      </c>
      <c r="I686">
        <v>6</v>
      </c>
      <c r="J686" s="67">
        <v>100</v>
      </c>
    </row>
    <row r="687" spans="2:10" hidden="1" x14ac:dyDescent="0.25">
      <c r="B687" t="s">
        <v>17</v>
      </c>
      <c r="C687">
        <v>2</v>
      </c>
      <c r="D687">
        <v>47</v>
      </c>
      <c r="E687">
        <v>1</v>
      </c>
      <c r="F687">
        <v>0</v>
      </c>
      <c r="G687">
        <v>0</v>
      </c>
      <c r="H687">
        <v>0</v>
      </c>
      <c r="I687">
        <v>4</v>
      </c>
      <c r="J687" s="67">
        <v>80</v>
      </c>
    </row>
    <row r="688" spans="2:10" hidden="1" x14ac:dyDescent="0.25">
      <c r="B688" t="s">
        <v>17</v>
      </c>
      <c r="C688">
        <v>3</v>
      </c>
      <c r="D688">
        <v>47</v>
      </c>
      <c r="E688">
        <v>0</v>
      </c>
      <c r="F688">
        <v>0</v>
      </c>
      <c r="G688">
        <v>0</v>
      </c>
      <c r="H688">
        <v>0</v>
      </c>
      <c r="I688">
        <v>4</v>
      </c>
      <c r="J688" s="67">
        <v>100</v>
      </c>
    </row>
    <row r="689" spans="2:10" hidden="1" x14ac:dyDescent="0.25">
      <c r="B689" t="s">
        <v>17</v>
      </c>
      <c r="C689">
        <v>4</v>
      </c>
      <c r="D689">
        <v>47</v>
      </c>
      <c r="E689">
        <v>0</v>
      </c>
      <c r="F689">
        <v>0</v>
      </c>
      <c r="G689">
        <v>0</v>
      </c>
      <c r="H689">
        <v>0</v>
      </c>
      <c r="I689">
        <v>3</v>
      </c>
      <c r="J689" s="67">
        <v>75</v>
      </c>
    </row>
    <row r="690" spans="2:10" hidden="1" x14ac:dyDescent="0.25">
      <c r="B690" t="s">
        <v>17</v>
      </c>
      <c r="C690">
        <v>5</v>
      </c>
      <c r="D690">
        <v>47</v>
      </c>
      <c r="E690">
        <v>0</v>
      </c>
      <c r="F690">
        <v>0</v>
      </c>
      <c r="G690">
        <v>0</v>
      </c>
      <c r="H690">
        <v>0</v>
      </c>
      <c r="I690">
        <v>5</v>
      </c>
      <c r="J690" s="67">
        <v>100</v>
      </c>
    </row>
    <row r="691" spans="2:10" hidden="1" x14ac:dyDescent="0.25">
      <c r="B691" t="s">
        <v>17</v>
      </c>
      <c r="C691">
        <v>6</v>
      </c>
      <c r="D691">
        <v>47</v>
      </c>
      <c r="E691">
        <v>0</v>
      </c>
      <c r="F691">
        <v>0</v>
      </c>
      <c r="G691">
        <v>0</v>
      </c>
      <c r="H691">
        <v>0</v>
      </c>
      <c r="I691">
        <v>7</v>
      </c>
      <c r="J691" s="67">
        <v>100</v>
      </c>
    </row>
    <row r="692" spans="2:10" hidden="1" x14ac:dyDescent="0.25">
      <c r="B692" t="s">
        <v>17</v>
      </c>
      <c r="C692">
        <v>7</v>
      </c>
      <c r="D692">
        <v>47</v>
      </c>
      <c r="E692">
        <v>0</v>
      </c>
      <c r="F692">
        <v>0</v>
      </c>
      <c r="G692">
        <v>0</v>
      </c>
      <c r="H692">
        <v>0</v>
      </c>
      <c r="I692">
        <v>6</v>
      </c>
      <c r="J692" s="67">
        <v>100</v>
      </c>
    </row>
    <row r="693" spans="2:10" hidden="1" x14ac:dyDescent="0.25">
      <c r="B693" t="s">
        <v>17</v>
      </c>
      <c r="C693">
        <v>8</v>
      </c>
      <c r="D693">
        <v>47</v>
      </c>
      <c r="E693">
        <v>0</v>
      </c>
      <c r="F693">
        <v>0</v>
      </c>
      <c r="G693">
        <v>0</v>
      </c>
      <c r="H693">
        <v>0</v>
      </c>
      <c r="I693">
        <v>5</v>
      </c>
      <c r="J693" s="67">
        <v>100</v>
      </c>
    </row>
    <row r="694" spans="2:10" hidden="1" x14ac:dyDescent="0.25">
      <c r="B694" t="s">
        <v>17</v>
      </c>
      <c r="C694">
        <v>9</v>
      </c>
      <c r="D694">
        <v>47</v>
      </c>
      <c r="E694">
        <v>0</v>
      </c>
      <c r="F694">
        <v>0</v>
      </c>
      <c r="G694">
        <v>0</v>
      </c>
      <c r="H694">
        <v>0</v>
      </c>
      <c r="I694">
        <v>7</v>
      </c>
      <c r="J694" s="67">
        <v>100</v>
      </c>
    </row>
    <row r="695" spans="2:10" hidden="1" x14ac:dyDescent="0.25">
      <c r="B695" t="s">
        <v>17</v>
      </c>
      <c r="C695">
        <v>10</v>
      </c>
      <c r="D695">
        <v>47</v>
      </c>
      <c r="E695">
        <v>0</v>
      </c>
      <c r="F695">
        <v>0</v>
      </c>
      <c r="G695">
        <v>0</v>
      </c>
      <c r="H695">
        <v>0</v>
      </c>
      <c r="I695">
        <v>6</v>
      </c>
      <c r="J695" s="67">
        <v>100</v>
      </c>
    </row>
    <row r="696" spans="2:10" hidden="1" x14ac:dyDescent="0.25">
      <c r="B696" t="s">
        <v>18</v>
      </c>
      <c r="C696">
        <v>1</v>
      </c>
      <c r="D696">
        <v>47</v>
      </c>
      <c r="E696">
        <v>0</v>
      </c>
      <c r="F696">
        <v>0</v>
      </c>
      <c r="G696">
        <v>0</v>
      </c>
      <c r="H696">
        <v>0</v>
      </c>
      <c r="I696">
        <v>8</v>
      </c>
      <c r="J696" s="67">
        <v>100</v>
      </c>
    </row>
    <row r="697" spans="2:10" hidden="1" x14ac:dyDescent="0.25">
      <c r="B697" t="s">
        <v>18</v>
      </c>
      <c r="C697">
        <v>2</v>
      </c>
      <c r="D697">
        <v>47</v>
      </c>
      <c r="E697">
        <v>0</v>
      </c>
      <c r="F697">
        <v>0</v>
      </c>
      <c r="G697">
        <v>0</v>
      </c>
      <c r="H697">
        <v>0</v>
      </c>
      <c r="I697">
        <v>7</v>
      </c>
      <c r="J697" s="67">
        <v>87.5</v>
      </c>
    </row>
    <row r="698" spans="2:10" hidden="1" x14ac:dyDescent="0.25">
      <c r="B698" t="s">
        <v>18</v>
      </c>
      <c r="C698">
        <v>3</v>
      </c>
      <c r="D698">
        <v>47</v>
      </c>
      <c r="E698">
        <v>0</v>
      </c>
      <c r="F698">
        <v>0</v>
      </c>
      <c r="G698">
        <v>0</v>
      </c>
      <c r="H698">
        <v>0</v>
      </c>
      <c r="I698">
        <v>11</v>
      </c>
      <c r="J698" s="67">
        <v>91.666666666666657</v>
      </c>
    </row>
    <row r="699" spans="2:10" hidden="1" x14ac:dyDescent="0.25">
      <c r="B699" t="s">
        <v>18</v>
      </c>
      <c r="C699">
        <v>4</v>
      </c>
      <c r="D699">
        <v>47</v>
      </c>
      <c r="E699">
        <v>0</v>
      </c>
      <c r="F699">
        <v>0</v>
      </c>
      <c r="G699">
        <v>0</v>
      </c>
      <c r="H699">
        <v>0</v>
      </c>
      <c r="I699">
        <v>10</v>
      </c>
      <c r="J699" s="67">
        <v>90.909090909090907</v>
      </c>
    </row>
    <row r="700" spans="2:10" hidden="1" x14ac:dyDescent="0.25">
      <c r="B700" t="s">
        <v>18</v>
      </c>
      <c r="C700">
        <v>5</v>
      </c>
      <c r="D700">
        <v>47</v>
      </c>
      <c r="E700">
        <v>0</v>
      </c>
      <c r="F700">
        <v>0</v>
      </c>
      <c r="G700">
        <v>0</v>
      </c>
      <c r="H700">
        <v>0</v>
      </c>
      <c r="I700">
        <v>10</v>
      </c>
      <c r="J700" s="67">
        <v>90.909090909090907</v>
      </c>
    </row>
    <row r="701" spans="2:10" hidden="1" x14ac:dyDescent="0.25">
      <c r="B701" t="s">
        <v>20</v>
      </c>
      <c r="C701">
        <v>1</v>
      </c>
      <c r="D701">
        <v>47</v>
      </c>
      <c r="E701">
        <v>0</v>
      </c>
      <c r="F701">
        <v>0</v>
      </c>
      <c r="G701">
        <v>0</v>
      </c>
      <c r="H701">
        <v>0</v>
      </c>
      <c r="I701">
        <v>10</v>
      </c>
      <c r="J701" s="67">
        <v>90.909090909090907</v>
      </c>
    </row>
    <row r="702" spans="2:10" hidden="1" x14ac:dyDescent="0.25">
      <c r="B702" t="s">
        <v>20</v>
      </c>
      <c r="C702">
        <v>2</v>
      </c>
      <c r="D702">
        <v>47</v>
      </c>
      <c r="E702">
        <v>0</v>
      </c>
      <c r="F702">
        <v>0</v>
      </c>
      <c r="G702">
        <v>0</v>
      </c>
      <c r="H702">
        <v>0</v>
      </c>
      <c r="I702">
        <v>16</v>
      </c>
      <c r="J702" s="67">
        <v>84.210526315789465</v>
      </c>
    </row>
    <row r="703" spans="2:10" hidden="1" x14ac:dyDescent="0.25">
      <c r="B703" t="s">
        <v>20</v>
      </c>
      <c r="C703">
        <v>3</v>
      </c>
      <c r="D703">
        <v>47</v>
      </c>
      <c r="E703">
        <v>0</v>
      </c>
      <c r="F703">
        <v>0</v>
      </c>
      <c r="G703">
        <v>0</v>
      </c>
      <c r="H703">
        <v>0</v>
      </c>
      <c r="I703">
        <v>12</v>
      </c>
      <c r="J703" s="67">
        <v>85.714285714285708</v>
      </c>
    </row>
    <row r="704" spans="2:10" hidden="1" x14ac:dyDescent="0.25">
      <c r="B704" t="s">
        <v>24</v>
      </c>
      <c r="C704">
        <v>1</v>
      </c>
      <c r="D704">
        <v>47</v>
      </c>
      <c r="E704">
        <v>0</v>
      </c>
      <c r="F704">
        <v>0</v>
      </c>
      <c r="G704">
        <v>0</v>
      </c>
      <c r="H704">
        <v>0</v>
      </c>
      <c r="I704">
        <v>5</v>
      </c>
      <c r="J704" s="67">
        <v>83.333333333333343</v>
      </c>
    </row>
    <row r="705" spans="2:10" hidden="1" x14ac:dyDescent="0.25">
      <c r="B705" t="s">
        <v>24</v>
      </c>
      <c r="C705">
        <v>2</v>
      </c>
      <c r="D705">
        <v>47</v>
      </c>
      <c r="E705">
        <v>0</v>
      </c>
      <c r="F705">
        <v>0</v>
      </c>
      <c r="G705">
        <v>0</v>
      </c>
      <c r="H705">
        <v>0</v>
      </c>
      <c r="I705">
        <v>7</v>
      </c>
      <c r="J705" s="67">
        <v>100</v>
      </c>
    </row>
    <row r="706" spans="2:10" hidden="1" x14ac:dyDescent="0.25">
      <c r="B706" t="s">
        <v>24</v>
      </c>
      <c r="C706">
        <v>3</v>
      </c>
      <c r="D706">
        <v>47</v>
      </c>
      <c r="E706">
        <v>0</v>
      </c>
      <c r="F706">
        <v>0</v>
      </c>
      <c r="G706">
        <v>0</v>
      </c>
      <c r="H706">
        <v>0</v>
      </c>
      <c r="I706">
        <v>5</v>
      </c>
      <c r="J706" s="67">
        <v>100</v>
      </c>
    </row>
    <row r="707" spans="2:10" hidden="1" x14ac:dyDescent="0.25">
      <c r="B707" t="s">
        <v>24</v>
      </c>
      <c r="C707">
        <v>4</v>
      </c>
      <c r="D707">
        <v>47</v>
      </c>
      <c r="E707">
        <v>0</v>
      </c>
      <c r="F707">
        <v>0</v>
      </c>
      <c r="G707">
        <v>0</v>
      </c>
      <c r="H707">
        <v>0</v>
      </c>
      <c r="I707">
        <v>4</v>
      </c>
      <c r="J707" s="67">
        <v>100</v>
      </c>
    </row>
    <row r="708" spans="2:10" hidden="1" x14ac:dyDescent="0.25">
      <c r="B708" t="s">
        <v>24</v>
      </c>
      <c r="C708">
        <v>5</v>
      </c>
      <c r="D708">
        <v>47</v>
      </c>
      <c r="E708">
        <v>0</v>
      </c>
      <c r="F708">
        <v>0</v>
      </c>
      <c r="G708">
        <v>0</v>
      </c>
      <c r="H708">
        <v>0</v>
      </c>
      <c r="I708">
        <v>4</v>
      </c>
      <c r="J708" s="67">
        <v>100</v>
      </c>
    </row>
    <row r="709" spans="2:10" hidden="1" x14ac:dyDescent="0.25">
      <c r="B709" t="s">
        <v>24</v>
      </c>
      <c r="C709">
        <v>6</v>
      </c>
      <c r="D709">
        <v>47</v>
      </c>
      <c r="E709">
        <v>0</v>
      </c>
      <c r="F709">
        <v>0</v>
      </c>
      <c r="G709">
        <v>0</v>
      </c>
      <c r="H709">
        <v>0</v>
      </c>
      <c r="I709">
        <v>5</v>
      </c>
      <c r="J709" s="67">
        <v>100</v>
      </c>
    </row>
    <row r="710" spans="2:10" hidden="1" x14ac:dyDescent="0.25">
      <c r="B710" t="s">
        <v>24</v>
      </c>
      <c r="C710">
        <v>7</v>
      </c>
      <c r="D710">
        <v>47</v>
      </c>
      <c r="E710">
        <v>0</v>
      </c>
      <c r="F710">
        <v>0</v>
      </c>
      <c r="G710">
        <v>0</v>
      </c>
      <c r="H710">
        <v>0</v>
      </c>
      <c r="I710">
        <v>7</v>
      </c>
      <c r="J710" s="67">
        <v>87.5</v>
      </c>
    </row>
    <row r="711" spans="2:10" hidden="1" x14ac:dyDescent="0.25">
      <c r="B711" t="s">
        <v>24</v>
      </c>
      <c r="C711">
        <v>8</v>
      </c>
      <c r="D711">
        <v>47</v>
      </c>
      <c r="E711">
        <v>0</v>
      </c>
      <c r="F711">
        <v>0</v>
      </c>
      <c r="G711">
        <v>0</v>
      </c>
      <c r="H711">
        <v>0</v>
      </c>
      <c r="I711">
        <v>6</v>
      </c>
      <c r="J711" s="67">
        <v>100</v>
      </c>
    </row>
    <row r="712" spans="2:10" hidden="1" x14ac:dyDescent="0.25">
      <c r="B712" t="s">
        <v>24</v>
      </c>
      <c r="C712">
        <v>9</v>
      </c>
      <c r="D712">
        <v>47</v>
      </c>
      <c r="E712">
        <v>0</v>
      </c>
      <c r="F712">
        <v>0</v>
      </c>
      <c r="G712">
        <v>0</v>
      </c>
      <c r="H712">
        <v>0</v>
      </c>
      <c r="I712">
        <v>6</v>
      </c>
      <c r="J712" s="67">
        <v>100</v>
      </c>
    </row>
    <row r="713" spans="2:10" hidden="1" x14ac:dyDescent="0.25">
      <c r="B713" t="s">
        <v>24</v>
      </c>
      <c r="C713">
        <v>10</v>
      </c>
      <c r="D713">
        <v>47</v>
      </c>
      <c r="E713">
        <v>0</v>
      </c>
      <c r="F713">
        <v>0</v>
      </c>
      <c r="G713">
        <v>0</v>
      </c>
      <c r="H713">
        <v>0</v>
      </c>
      <c r="I713">
        <v>6</v>
      </c>
      <c r="J713" s="67">
        <v>85.714285714285708</v>
      </c>
    </row>
    <row r="714" spans="2:10" hidden="1" x14ac:dyDescent="0.25">
      <c r="B714" t="s">
        <v>25</v>
      </c>
      <c r="C714">
        <v>1</v>
      </c>
      <c r="D714">
        <v>47</v>
      </c>
      <c r="E714">
        <v>0</v>
      </c>
      <c r="F714">
        <v>0</v>
      </c>
      <c r="G714">
        <v>0</v>
      </c>
      <c r="H714">
        <v>0</v>
      </c>
      <c r="I714">
        <v>8</v>
      </c>
      <c r="J714" s="67">
        <v>100</v>
      </c>
    </row>
    <row r="715" spans="2:10" hidden="1" x14ac:dyDescent="0.25">
      <c r="B715" t="s">
        <v>25</v>
      </c>
      <c r="C715">
        <v>2</v>
      </c>
      <c r="D715">
        <v>47</v>
      </c>
      <c r="E715">
        <v>0</v>
      </c>
      <c r="F715">
        <v>0</v>
      </c>
      <c r="G715">
        <v>0</v>
      </c>
      <c r="H715">
        <v>0</v>
      </c>
      <c r="I715">
        <v>8</v>
      </c>
      <c r="J715" s="67">
        <v>80</v>
      </c>
    </row>
    <row r="716" spans="2:10" hidden="1" x14ac:dyDescent="0.25">
      <c r="B716" t="s">
        <v>25</v>
      </c>
      <c r="C716">
        <v>3</v>
      </c>
      <c r="D716">
        <v>47</v>
      </c>
      <c r="E716">
        <v>0</v>
      </c>
      <c r="F716">
        <v>0</v>
      </c>
      <c r="G716">
        <v>0</v>
      </c>
      <c r="H716">
        <v>0</v>
      </c>
      <c r="I716">
        <v>8</v>
      </c>
      <c r="J716" s="67">
        <v>88.888888888888886</v>
      </c>
    </row>
    <row r="717" spans="2:10" hidden="1" x14ac:dyDescent="0.25">
      <c r="B717" t="s">
        <v>25</v>
      </c>
      <c r="C717">
        <v>4</v>
      </c>
      <c r="D717">
        <v>47</v>
      </c>
      <c r="E717">
        <v>0</v>
      </c>
      <c r="F717">
        <v>0</v>
      </c>
      <c r="G717">
        <v>0</v>
      </c>
      <c r="H717">
        <v>0</v>
      </c>
      <c r="I717">
        <v>7</v>
      </c>
      <c r="J717" s="67">
        <v>77.777777777777786</v>
      </c>
    </row>
    <row r="718" spans="2:10" hidden="1" x14ac:dyDescent="0.25">
      <c r="B718" t="s">
        <v>25</v>
      </c>
      <c r="C718">
        <v>5</v>
      </c>
      <c r="D718">
        <v>47</v>
      </c>
      <c r="E718">
        <v>0</v>
      </c>
      <c r="F718">
        <v>0</v>
      </c>
      <c r="G718">
        <v>0</v>
      </c>
      <c r="H718">
        <v>0</v>
      </c>
      <c r="I718">
        <v>7</v>
      </c>
      <c r="J718" s="67">
        <v>77.777777777777786</v>
      </c>
    </row>
    <row r="719" spans="2:10" hidden="1" x14ac:dyDescent="0.25">
      <c r="B719" t="s">
        <v>26</v>
      </c>
      <c r="C719">
        <v>1</v>
      </c>
      <c r="D719">
        <v>47</v>
      </c>
      <c r="E719">
        <v>0</v>
      </c>
      <c r="F719">
        <v>0</v>
      </c>
      <c r="G719">
        <v>0</v>
      </c>
      <c r="H719">
        <v>0</v>
      </c>
      <c r="I719">
        <v>15</v>
      </c>
      <c r="J719" s="67">
        <v>88.235294117647058</v>
      </c>
    </row>
    <row r="720" spans="2:10" hidden="1" x14ac:dyDescent="0.25">
      <c r="B720" t="s">
        <v>26</v>
      </c>
      <c r="C720">
        <v>2</v>
      </c>
      <c r="D720">
        <v>47</v>
      </c>
      <c r="E720">
        <v>0</v>
      </c>
      <c r="F720">
        <v>0</v>
      </c>
      <c r="G720">
        <v>0</v>
      </c>
      <c r="H720">
        <v>0</v>
      </c>
      <c r="I720">
        <v>11</v>
      </c>
      <c r="J720" s="67">
        <v>68.75</v>
      </c>
    </row>
    <row r="721" spans="2:10" hidden="1" x14ac:dyDescent="0.25">
      <c r="B721" t="s">
        <v>26</v>
      </c>
      <c r="C721">
        <v>3</v>
      </c>
      <c r="D721">
        <v>47</v>
      </c>
      <c r="E721">
        <v>0</v>
      </c>
      <c r="F721">
        <v>0</v>
      </c>
      <c r="G721">
        <v>0</v>
      </c>
      <c r="H721">
        <v>0</v>
      </c>
      <c r="I721">
        <v>12</v>
      </c>
      <c r="J721" s="67">
        <v>85.714285714285708</v>
      </c>
    </row>
    <row r="722" spans="2:10" hidden="1" x14ac:dyDescent="0.25">
      <c r="B722" t="s">
        <v>17</v>
      </c>
      <c r="C722">
        <v>1</v>
      </c>
      <c r="D722">
        <v>48</v>
      </c>
      <c r="E722">
        <v>0</v>
      </c>
      <c r="F722">
        <v>0</v>
      </c>
      <c r="G722">
        <v>0</v>
      </c>
      <c r="H722">
        <v>0</v>
      </c>
      <c r="I722">
        <v>6</v>
      </c>
      <c r="J722" s="67">
        <v>100</v>
      </c>
    </row>
    <row r="723" spans="2:10" hidden="1" x14ac:dyDescent="0.25">
      <c r="B723" t="s">
        <v>17</v>
      </c>
      <c r="C723">
        <v>2</v>
      </c>
      <c r="D723">
        <v>48</v>
      </c>
      <c r="E723">
        <v>1</v>
      </c>
      <c r="F723">
        <v>0</v>
      </c>
      <c r="G723">
        <v>0</v>
      </c>
      <c r="H723">
        <v>0</v>
      </c>
      <c r="I723">
        <v>4</v>
      </c>
      <c r="J723" s="67">
        <v>80</v>
      </c>
    </row>
    <row r="724" spans="2:10" hidden="1" x14ac:dyDescent="0.25">
      <c r="B724" t="s">
        <v>17</v>
      </c>
      <c r="C724">
        <v>3</v>
      </c>
      <c r="D724">
        <v>48</v>
      </c>
      <c r="E724">
        <v>0</v>
      </c>
      <c r="F724">
        <v>0</v>
      </c>
      <c r="G724">
        <v>0</v>
      </c>
      <c r="H724">
        <v>0</v>
      </c>
      <c r="I724">
        <v>4</v>
      </c>
      <c r="J724" s="67">
        <v>100</v>
      </c>
    </row>
    <row r="725" spans="2:10" hidden="1" x14ac:dyDescent="0.25">
      <c r="B725" t="s">
        <v>17</v>
      </c>
      <c r="C725">
        <v>4</v>
      </c>
      <c r="D725">
        <v>48</v>
      </c>
      <c r="E725">
        <v>0</v>
      </c>
      <c r="F725">
        <v>0</v>
      </c>
      <c r="G725">
        <v>0</v>
      </c>
      <c r="H725">
        <v>0</v>
      </c>
      <c r="I725">
        <v>3</v>
      </c>
      <c r="J725" s="67">
        <v>75</v>
      </c>
    </row>
    <row r="726" spans="2:10" hidden="1" x14ac:dyDescent="0.25">
      <c r="B726" t="s">
        <v>17</v>
      </c>
      <c r="C726">
        <v>5</v>
      </c>
      <c r="D726">
        <v>48</v>
      </c>
      <c r="E726">
        <v>0</v>
      </c>
      <c r="F726">
        <v>0</v>
      </c>
      <c r="G726">
        <v>0</v>
      </c>
      <c r="H726">
        <v>0</v>
      </c>
      <c r="I726">
        <v>5</v>
      </c>
      <c r="J726" s="67">
        <v>100</v>
      </c>
    </row>
    <row r="727" spans="2:10" hidden="1" x14ac:dyDescent="0.25">
      <c r="B727" t="s">
        <v>17</v>
      </c>
      <c r="C727">
        <v>6</v>
      </c>
      <c r="D727">
        <v>48</v>
      </c>
      <c r="E727">
        <v>0</v>
      </c>
      <c r="F727">
        <v>0</v>
      </c>
      <c r="G727">
        <v>0</v>
      </c>
      <c r="H727">
        <v>0</v>
      </c>
      <c r="I727">
        <v>7</v>
      </c>
      <c r="J727" s="67">
        <v>100</v>
      </c>
    </row>
    <row r="728" spans="2:10" hidden="1" x14ac:dyDescent="0.25">
      <c r="B728" t="s">
        <v>17</v>
      </c>
      <c r="C728">
        <v>7</v>
      </c>
      <c r="D728">
        <v>48</v>
      </c>
      <c r="E728">
        <v>0</v>
      </c>
      <c r="F728">
        <v>0</v>
      </c>
      <c r="G728">
        <v>0</v>
      </c>
      <c r="H728">
        <v>0</v>
      </c>
      <c r="I728">
        <v>6</v>
      </c>
      <c r="J728" s="67">
        <v>100</v>
      </c>
    </row>
    <row r="729" spans="2:10" hidden="1" x14ac:dyDescent="0.25">
      <c r="B729" t="s">
        <v>17</v>
      </c>
      <c r="C729">
        <v>8</v>
      </c>
      <c r="D729">
        <v>48</v>
      </c>
      <c r="E729">
        <v>0</v>
      </c>
      <c r="F729">
        <v>0</v>
      </c>
      <c r="G729">
        <v>0</v>
      </c>
      <c r="H729">
        <v>0</v>
      </c>
      <c r="I729">
        <v>5</v>
      </c>
      <c r="J729" s="67">
        <v>100</v>
      </c>
    </row>
    <row r="730" spans="2:10" hidden="1" x14ac:dyDescent="0.25">
      <c r="B730" t="s">
        <v>17</v>
      </c>
      <c r="C730">
        <v>9</v>
      </c>
      <c r="D730">
        <v>48</v>
      </c>
      <c r="E730">
        <v>0</v>
      </c>
      <c r="F730">
        <v>0</v>
      </c>
      <c r="G730">
        <v>0</v>
      </c>
      <c r="H730">
        <v>0</v>
      </c>
      <c r="I730">
        <v>7</v>
      </c>
      <c r="J730" s="67">
        <v>100</v>
      </c>
    </row>
    <row r="731" spans="2:10" hidden="1" x14ac:dyDescent="0.25">
      <c r="B731" t="s">
        <v>17</v>
      </c>
      <c r="C731">
        <v>10</v>
      </c>
      <c r="D731">
        <v>48</v>
      </c>
      <c r="E731">
        <v>0</v>
      </c>
      <c r="F731">
        <v>0</v>
      </c>
      <c r="G731">
        <v>0</v>
      </c>
      <c r="H731">
        <v>0</v>
      </c>
      <c r="I731">
        <v>6</v>
      </c>
      <c r="J731" s="67">
        <v>100</v>
      </c>
    </row>
    <row r="732" spans="2:10" hidden="1" x14ac:dyDescent="0.25">
      <c r="B732" t="s">
        <v>18</v>
      </c>
      <c r="C732">
        <v>1</v>
      </c>
      <c r="D732">
        <v>48</v>
      </c>
      <c r="E732">
        <v>0</v>
      </c>
      <c r="F732">
        <v>0</v>
      </c>
      <c r="G732">
        <v>0</v>
      </c>
      <c r="H732">
        <v>0</v>
      </c>
      <c r="I732">
        <v>8</v>
      </c>
      <c r="J732" s="67">
        <v>100</v>
      </c>
    </row>
    <row r="733" spans="2:10" hidden="1" x14ac:dyDescent="0.25">
      <c r="B733" t="s">
        <v>18</v>
      </c>
      <c r="C733">
        <v>2</v>
      </c>
      <c r="D733">
        <v>48</v>
      </c>
      <c r="E733">
        <v>0</v>
      </c>
      <c r="F733">
        <v>0</v>
      </c>
      <c r="G733">
        <v>0</v>
      </c>
      <c r="H733">
        <v>0</v>
      </c>
      <c r="I733">
        <v>7</v>
      </c>
      <c r="J733" s="67">
        <v>87.5</v>
      </c>
    </row>
    <row r="734" spans="2:10" hidden="1" x14ac:dyDescent="0.25">
      <c r="B734" t="s">
        <v>18</v>
      </c>
      <c r="C734">
        <v>3</v>
      </c>
      <c r="D734">
        <v>48</v>
      </c>
      <c r="E734">
        <v>0</v>
      </c>
      <c r="F734">
        <v>0</v>
      </c>
      <c r="G734">
        <v>0</v>
      </c>
      <c r="H734">
        <v>0</v>
      </c>
      <c r="I734">
        <v>11</v>
      </c>
      <c r="J734" s="67">
        <v>91.666666666666657</v>
      </c>
    </row>
    <row r="735" spans="2:10" hidden="1" x14ac:dyDescent="0.25">
      <c r="B735" t="s">
        <v>18</v>
      </c>
      <c r="C735">
        <v>4</v>
      </c>
      <c r="D735">
        <v>48</v>
      </c>
      <c r="E735">
        <v>0</v>
      </c>
      <c r="F735">
        <v>0</v>
      </c>
      <c r="G735">
        <v>0</v>
      </c>
      <c r="H735">
        <v>0</v>
      </c>
      <c r="I735">
        <v>10</v>
      </c>
      <c r="J735" s="67">
        <v>90.909090909090907</v>
      </c>
    </row>
    <row r="736" spans="2:10" hidden="1" x14ac:dyDescent="0.25">
      <c r="B736" t="s">
        <v>18</v>
      </c>
      <c r="C736">
        <v>5</v>
      </c>
      <c r="D736">
        <v>48</v>
      </c>
      <c r="E736">
        <v>0</v>
      </c>
      <c r="F736">
        <v>0</v>
      </c>
      <c r="G736">
        <v>0</v>
      </c>
      <c r="H736">
        <v>0</v>
      </c>
      <c r="I736">
        <v>10</v>
      </c>
      <c r="J736" s="67">
        <v>90.909090909090907</v>
      </c>
    </row>
    <row r="737" spans="2:10" hidden="1" x14ac:dyDescent="0.25">
      <c r="B737" t="s">
        <v>20</v>
      </c>
      <c r="C737">
        <v>1</v>
      </c>
      <c r="D737">
        <v>48</v>
      </c>
      <c r="E737">
        <v>0</v>
      </c>
      <c r="F737">
        <v>0</v>
      </c>
      <c r="G737">
        <v>0</v>
      </c>
      <c r="H737">
        <v>0</v>
      </c>
      <c r="I737">
        <v>10</v>
      </c>
      <c r="J737" s="67">
        <v>90.909090909090907</v>
      </c>
    </row>
    <row r="738" spans="2:10" hidden="1" x14ac:dyDescent="0.25">
      <c r="B738" t="s">
        <v>20</v>
      </c>
      <c r="C738">
        <v>2</v>
      </c>
      <c r="D738">
        <v>48</v>
      </c>
      <c r="E738">
        <v>0</v>
      </c>
      <c r="F738">
        <v>0</v>
      </c>
      <c r="G738">
        <v>0</v>
      </c>
      <c r="H738">
        <v>0</v>
      </c>
      <c r="I738">
        <v>16</v>
      </c>
      <c r="J738" s="67">
        <v>84.210526315789465</v>
      </c>
    </row>
    <row r="739" spans="2:10" hidden="1" x14ac:dyDescent="0.25">
      <c r="B739" t="s">
        <v>20</v>
      </c>
      <c r="C739">
        <v>3</v>
      </c>
      <c r="D739">
        <v>48</v>
      </c>
      <c r="E739">
        <v>0</v>
      </c>
      <c r="F739">
        <v>0</v>
      </c>
      <c r="G739">
        <v>0</v>
      </c>
      <c r="H739">
        <v>0</v>
      </c>
      <c r="I739">
        <v>12</v>
      </c>
      <c r="J739" s="67">
        <v>85.714285714285708</v>
      </c>
    </row>
    <row r="740" spans="2:10" hidden="1" x14ac:dyDescent="0.25">
      <c r="B740" t="s">
        <v>24</v>
      </c>
      <c r="C740">
        <v>1</v>
      </c>
      <c r="D740">
        <v>48</v>
      </c>
      <c r="E740">
        <v>0</v>
      </c>
      <c r="F740">
        <v>0</v>
      </c>
      <c r="G740">
        <v>0</v>
      </c>
      <c r="H740">
        <v>0</v>
      </c>
      <c r="I740">
        <v>5</v>
      </c>
      <c r="J740" s="67">
        <v>83.333333333333343</v>
      </c>
    </row>
    <row r="741" spans="2:10" hidden="1" x14ac:dyDescent="0.25">
      <c r="B741" t="s">
        <v>24</v>
      </c>
      <c r="C741">
        <v>2</v>
      </c>
      <c r="D741">
        <v>48</v>
      </c>
      <c r="E741">
        <v>0</v>
      </c>
      <c r="F741">
        <v>0</v>
      </c>
      <c r="G741">
        <v>0</v>
      </c>
      <c r="H741">
        <v>0</v>
      </c>
      <c r="I741">
        <v>7</v>
      </c>
      <c r="J741" s="67">
        <v>100</v>
      </c>
    </row>
    <row r="742" spans="2:10" hidden="1" x14ac:dyDescent="0.25">
      <c r="B742" t="s">
        <v>24</v>
      </c>
      <c r="C742">
        <v>3</v>
      </c>
      <c r="D742">
        <v>48</v>
      </c>
      <c r="E742">
        <v>0</v>
      </c>
      <c r="F742">
        <v>0</v>
      </c>
      <c r="G742">
        <v>0</v>
      </c>
      <c r="H742">
        <v>0</v>
      </c>
      <c r="I742">
        <v>5</v>
      </c>
      <c r="J742" s="67">
        <v>100</v>
      </c>
    </row>
    <row r="743" spans="2:10" hidden="1" x14ac:dyDescent="0.25">
      <c r="B743" t="s">
        <v>24</v>
      </c>
      <c r="C743">
        <v>4</v>
      </c>
      <c r="D743">
        <v>48</v>
      </c>
      <c r="E743">
        <v>0</v>
      </c>
      <c r="F743">
        <v>0</v>
      </c>
      <c r="G743">
        <v>0</v>
      </c>
      <c r="H743">
        <v>0</v>
      </c>
      <c r="I743">
        <v>4</v>
      </c>
      <c r="J743" s="67">
        <v>100</v>
      </c>
    </row>
    <row r="744" spans="2:10" hidden="1" x14ac:dyDescent="0.25">
      <c r="B744" t="s">
        <v>24</v>
      </c>
      <c r="C744">
        <v>5</v>
      </c>
      <c r="D744">
        <v>48</v>
      </c>
      <c r="E744">
        <v>0</v>
      </c>
      <c r="F744">
        <v>0</v>
      </c>
      <c r="G744">
        <v>0</v>
      </c>
      <c r="H744">
        <v>0</v>
      </c>
      <c r="I744">
        <v>4</v>
      </c>
      <c r="J744" s="67">
        <v>100</v>
      </c>
    </row>
    <row r="745" spans="2:10" hidden="1" x14ac:dyDescent="0.25">
      <c r="B745" t="s">
        <v>24</v>
      </c>
      <c r="C745">
        <v>6</v>
      </c>
      <c r="D745">
        <v>48</v>
      </c>
      <c r="E745">
        <v>0</v>
      </c>
      <c r="F745">
        <v>0</v>
      </c>
      <c r="G745">
        <v>0</v>
      </c>
      <c r="H745">
        <v>0</v>
      </c>
      <c r="I745">
        <v>5</v>
      </c>
      <c r="J745" s="67">
        <v>100</v>
      </c>
    </row>
    <row r="746" spans="2:10" hidden="1" x14ac:dyDescent="0.25">
      <c r="B746" t="s">
        <v>24</v>
      </c>
      <c r="C746">
        <v>7</v>
      </c>
      <c r="D746">
        <v>48</v>
      </c>
      <c r="E746">
        <v>0</v>
      </c>
      <c r="F746">
        <v>0</v>
      </c>
      <c r="G746">
        <v>0</v>
      </c>
      <c r="H746">
        <v>0</v>
      </c>
      <c r="I746">
        <v>7</v>
      </c>
      <c r="J746" s="67">
        <v>87.5</v>
      </c>
    </row>
    <row r="747" spans="2:10" hidden="1" x14ac:dyDescent="0.25">
      <c r="B747" t="s">
        <v>24</v>
      </c>
      <c r="C747">
        <v>8</v>
      </c>
      <c r="D747">
        <v>48</v>
      </c>
      <c r="E747">
        <v>0</v>
      </c>
      <c r="F747">
        <v>0</v>
      </c>
      <c r="G747">
        <v>0</v>
      </c>
      <c r="H747">
        <v>0</v>
      </c>
      <c r="I747">
        <v>6</v>
      </c>
      <c r="J747" s="67">
        <v>100</v>
      </c>
    </row>
    <row r="748" spans="2:10" hidden="1" x14ac:dyDescent="0.25">
      <c r="B748" t="s">
        <v>24</v>
      </c>
      <c r="C748">
        <v>9</v>
      </c>
      <c r="D748">
        <v>48</v>
      </c>
      <c r="E748">
        <v>0</v>
      </c>
      <c r="F748">
        <v>0</v>
      </c>
      <c r="G748">
        <v>0</v>
      </c>
      <c r="H748">
        <v>0</v>
      </c>
      <c r="I748">
        <v>6</v>
      </c>
      <c r="J748" s="67">
        <v>100</v>
      </c>
    </row>
    <row r="749" spans="2:10" hidden="1" x14ac:dyDescent="0.25">
      <c r="B749" t="s">
        <v>24</v>
      </c>
      <c r="C749">
        <v>10</v>
      </c>
      <c r="D749">
        <v>48</v>
      </c>
      <c r="E749">
        <v>0</v>
      </c>
      <c r="F749">
        <v>0</v>
      </c>
      <c r="G749">
        <v>0</v>
      </c>
      <c r="H749">
        <v>0</v>
      </c>
      <c r="I749">
        <v>6</v>
      </c>
      <c r="J749" s="67">
        <v>85.714285714285708</v>
      </c>
    </row>
    <row r="750" spans="2:10" hidden="1" x14ac:dyDescent="0.25">
      <c r="B750" t="s">
        <v>25</v>
      </c>
      <c r="C750">
        <v>1</v>
      </c>
      <c r="D750">
        <v>48</v>
      </c>
      <c r="E750">
        <v>0</v>
      </c>
      <c r="F750">
        <v>0</v>
      </c>
      <c r="G750">
        <v>0</v>
      </c>
      <c r="H750">
        <v>0</v>
      </c>
      <c r="I750">
        <v>8</v>
      </c>
      <c r="J750" s="67">
        <v>100</v>
      </c>
    </row>
    <row r="751" spans="2:10" hidden="1" x14ac:dyDescent="0.25">
      <c r="B751" t="s">
        <v>25</v>
      </c>
      <c r="C751">
        <v>2</v>
      </c>
      <c r="D751">
        <v>48</v>
      </c>
      <c r="E751">
        <v>0</v>
      </c>
      <c r="F751">
        <v>0</v>
      </c>
      <c r="G751">
        <v>0</v>
      </c>
      <c r="H751">
        <v>0</v>
      </c>
      <c r="I751">
        <v>8</v>
      </c>
      <c r="J751" s="67">
        <v>80</v>
      </c>
    </row>
    <row r="752" spans="2:10" hidden="1" x14ac:dyDescent="0.25">
      <c r="B752" t="s">
        <v>25</v>
      </c>
      <c r="C752">
        <v>3</v>
      </c>
      <c r="D752">
        <v>48</v>
      </c>
      <c r="E752">
        <v>0</v>
      </c>
      <c r="F752">
        <v>0</v>
      </c>
      <c r="G752">
        <v>0</v>
      </c>
      <c r="H752">
        <v>0</v>
      </c>
      <c r="I752">
        <v>8</v>
      </c>
      <c r="J752" s="67">
        <v>88.888888888888886</v>
      </c>
    </row>
    <row r="753" spans="2:10" hidden="1" x14ac:dyDescent="0.25">
      <c r="B753" t="s">
        <v>25</v>
      </c>
      <c r="C753">
        <v>4</v>
      </c>
      <c r="D753">
        <v>48</v>
      </c>
      <c r="E753">
        <v>0</v>
      </c>
      <c r="F753">
        <v>0</v>
      </c>
      <c r="G753">
        <v>0</v>
      </c>
      <c r="H753">
        <v>0</v>
      </c>
      <c r="I753">
        <v>7</v>
      </c>
      <c r="J753" s="67">
        <v>77.777777777777786</v>
      </c>
    </row>
    <row r="754" spans="2:10" hidden="1" x14ac:dyDescent="0.25">
      <c r="B754" t="s">
        <v>25</v>
      </c>
      <c r="C754">
        <v>5</v>
      </c>
      <c r="D754">
        <v>48</v>
      </c>
      <c r="E754">
        <v>0</v>
      </c>
      <c r="F754">
        <v>0</v>
      </c>
      <c r="G754">
        <v>0</v>
      </c>
      <c r="H754">
        <v>0</v>
      </c>
      <c r="I754">
        <v>7</v>
      </c>
      <c r="J754" s="67">
        <v>77.777777777777786</v>
      </c>
    </row>
    <row r="755" spans="2:10" hidden="1" x14ac:dyDescent="0.25">
      <c r="B755" t="s">
        <v>26</v>
      </c>
      <c r="C755">
        <v>1</v>
      </c>
      <c r="D755">
        <v>48</v>
      </c>
      <c r="E755">
        <v>0</v>
      </c>
      <c r="F755">
        <v>0</v>
      </c>
      <c r="G755">
        <v>0</v>
      </c>
      <c r="H755">
        <v>0</v>
      </c>
      <c r="I755">
        <v>15</v>
      </c>
      <c r="J755" s="67">
        <v>88.235294117647058</v>
      </c>
    </row>
    <row r="756" spans="2:10" hidden="1" x14ac:dyDescent="0.25">
      <c r="B756" t="s">
        <v>26</v>
      </c>
      <c r="C756">
        <v>2</v>
      </c>
      <c r="D756">
        <v>48</v>
      </c>
      <c r="E756">
        <v>0</v>
      </c>
      <c r="F756">
        <v>0</v>
      </c>
      <c r="G756">
        <v>0</v>
      </c>
      <c r="H756">
        <v>0</v>
      </c>
      <c r="I756">
        <v>11</v>
      </c>
      <c r="J756" s="67">
        <v>68.75</v>
      </c>
    </row>
    <row r="757" spans="2:10" hidden="1" x14ac:dyDescent="0.25">
      <c r="B757" t="s">
        <v>26</v>
      </c>
      <c r="C757">
        <v>3</v>
      </c>
      <c r="D757">
        <v>48</v>
      </c>
      <c r="E757">
        <v>0</v>
      </c>
      <c r="F757">
        <v>0</v>
      </c>
      <c r="G757">
        <v>0</v>
      </c>
      <c r="H757">
        <v>0</v>
      </c>
      <c r="I757">
        <v>12</v>
      </c>
      <c r="J757" s="67">
        <v>85.714285714285708</v>
      </c>
    </row>
    <row r="758" spans="2:10" hidden="1" x14ac:dyDescent="0.25">
      <c r="B758" t="s">
        <v>17</v>
      </c>
      <c r="C758">
        <v>1</v>
      </c>
      <c r="D758">
        <v>49</v>
      </c>
      <c r="E758">
        <v>0</v>
      </c>
      <c r="F758">
        <v>0</v>
      </c>
      <c r="G758">
        <v>0</v>
      </c>
      <c r="H758">
        <v>0</v>
      </c>
      <c r="I758">
        <v>6</v>
      </c>
      <c r="J758" s="67">
        <v>100</v>
      </c>
    </row>
    <row r="759" spans="2:10" hidden="1" x14ac:dyDescent="0.25">
      <c r="B759" t="s">
        <v>17</v>
      </c>
      <c r="C759">
        <v>2</v>
      </c>
      <c r="D759">
        <v>49</v>
      </c>
      <c r="E759">
        <v>1</v>
      </c>
      <c r="F759">
        <v>0</v>
      </c>
      <c r="G759">
        <v>0</v>
      </c>
      <c r="H759">
        <v>0</v>
      </c>
      <c r="I759">
        <v>4</v>
      </c>
      <c r="J759" s="67">
        <v>80</v>
      </c>
    </row>
    <row r="760" spans="2:10" hidden="1" x14ac:dyDescent="0.25">
      <c r="B760" t="s">
        <v>17</v>
      </c>
      <c r="C760">
        <v>3</v>
      </c>
      <c r="D760">
        <v>49</v>
      </c>
      <c r="E760">
        <v>0</v>
      </c>
      <c r="F760">
        <v>0</v>
      </c>
      <c r="G760">
        <v>0</v>
      </c>
      <c r="H760">
        <v>0</v>
      </c>
      <c r="I760">
        <v>4</v>
      </c>
      <c r="J760" s="67">
        <v>100</v>
      </c>
    </row>
    <row r="761" spans="2:10" hidden="1" x14ac:dyDescent="0.25">
      <c r="B761" t="s">
        <v>17</v>
      </c>
      <c r="C761">
        <v>4</v>
      </c>
      <c r="D761">
        <v>49</v>
      </c>
      <c r="E761">
        <v>0</v>
      </c>
      <c r="F761">
        <v>0</v>
      </c>
      <c r="G761">
        <v>0</v>
      </c>
      <c r="H761">
        <v>0</v>
      </c>
      <c r="I761">
        <v>3</v>
      </c>
      <c r="J761" s="67">
        <v>75</v>
      </c>
    </row>
    <row r="762" spans="2:10" hidden="1" x14ac:dyDescent="0.25">
      <c r="B762" t="s">
        <v>17</v>
      </c>
      <c r="C762">
        <v>5</v>
      </c>
      <c r="D762">
        <v>49</v>
      </c>
      <c r="E762">
        <v>0</v>
      </c>
      <c r="F762">
        <v>0</v>
      </c>
      <c r="G762">
        <v>0</v>
      </c>
      <c r="H762">
        <v>0</v>
      </c>
      <c r="I762">
        <v>5</v>
      </c>
      <c r="J762" s="67">
        <v>100</v>
      </c>
    </row>
    <row r="763" spans="2:10" hidden="1" x14ac:dyDescent="0.25">
      <c r="B763" t="s">
        <v>17</v>
      </c>
      <c r="C763">
        <v>6</v>
      </c>
      <c r="D763">
        <v>49</v>
      </c>
      <c r="E763">
        <v>0</v>
      </c>
      <c r="F763">
        <v>0</v>
      </c>
      <c r="G763">
        <v>0</v>
      </c>
      <c r="H763">
        <v>0</v>
      </c>
      <c r="I763">
        <v>7</v>
      </c>
      <c r="J763" s="67">
        <v>100</v>
      </c>
    </row>
    <row r="764" spans="2:10" hidden="1" x14ac:dyDescent="0.25">
      <c r="B764" t="s">
        <v>17</v>
      </c>
      <c r="C764">
        <v>7</v>
      </c>
      <c r="D764">
        <v>49</v>
      </c>
      <c r="E764">
        <v>0</v>
      </c>
      <c r="F764">
        <v>0</v>
      </c>
      <c r="G764">
        <v>0</v>
      </c>
      <c r="H764">
        <v>0</v>
      </c>
      <c r="I764">
        <v>6</v>
      </c>
      <c r="J764" s="67">
        <v>100</v>
      </c>
    </row>
    <row r="765" spans="2:10" hidden="1" x14ac:dyDescent="0.25">
      <c r="B765" t="s">
        <v>17</v>
      </c>
      <c r="C765">
        <v>8</v>
      </c>
      <c r="D765">
        <v>49</v>
      </c>
      <c r="E765">
        <v>0</v>
      </c>
      <c r="F765">
        <v>0</v>
      </c>
      <c r="G765">
        <v>0</v>
      </c>
      <c r="H765">
        <v>0</v>
      </c>
      <c r="I765">
        <v>5</v>
      </c>
      <c r="J765" s="67">
        <v>100</v>
      </c>
    </row>
    <row r="766" spans="2:10" hidden="1" x14ac:dyDescent="0.25">
      <c r="B766" t="s">
        <v>17</v>
      </c>
      <c r="C766">
        <v>9</v>
      </c>
      <c r="D766">
        <v>49</v>
      </c>
      <c r="E766">
        <v>0</v>
      </c>
      <c r="F766">
        <v>0</v>
      </c>
      <c r="G766">
        <v>0</v>
      </c>
      <c r="H766">
        <v>0</v>
      </c>
      <c r="I766">
        <v>7</v>
      </c>
      <c r="J766" s="67">
        <v>100</v>
      </c>
    </row>
    <row r="767" spans="2:10" hidden="1" x14ac:dyDescent="0.25">
      <c r="B767" t="s">
        <v>17</v>
      </c>
      <c r="C767">
        <v>10</v>
      </c>
      <c r="D767">
        <v>49</v>
      </c>
      <c r="E767">
        <v>0</v>
      </c>
      <c r="F767">
        <v>0</v>
      </c>
      <c r="G767">
        <v>0</v>
      </c>
      <c r="H767">
        <v>0</v>
      </c>
      <c r="I767">
        <v>6</v>
      </c>
      <c r="J767" s="67">
        <v>100</v>
      </c>
    </row>
    <row r="768" spans="2:10" hidden="1" x14ac:dyDescent="0.25">
      <c r="B768" t="s">
        <v>18</v>
      </c>
      <c r="C768">
        <v>1</v>
      </c>
      <c r="D768">
        <v>49</v>
      </c>
      <c r="E768">
        <v>0</v>
      </c>
      <c r="F768">
        <v>0</v>
      </c>
      <c r="G768">
        <v>0</v>
      </c>
      <c r="H768">
        <v>0</v>
      </c>
      <c r="I768">
        <v>8</v>
      </c>
      <c r="J768" s="67">
        <v>100</v>
      </c>
    </row>
    <row r="769" spans="2:10" hidden="1" x14ac:dyDescent="0.25">
      <c r="B769" t="s">
        <v>18</v>
      </c>
      <c r="C769">
        <v>2</v>
      </c>
      <c r="D769">
        <v>49</v>
      </c>
      <c r="E769">
        <v>0</v>
      </c>
      <c r="F769">
        <v>0</v>
      </c>
      <c r="G769">
        <v>0</v>
      </c>
      <c r="H769">
        <v>0</v>
      </c>
      <c r="I769">
        <v>7</v>
      </c>
      <c r="J769" s="67">
        <v>87.5</v>
      </c>
    </row>
    <row r="770" spans="2:10" hidden="1" x14ac:dyDescent="0.25">
      <c r="B770" t="s">
        <v>18</v>
      </c>
      <c r="C770">
        <v>3</v>
      </c>
      <c r="D770">
        <v>49</v>
      </c>
      <c r="E770">
        <v>0</v>
      </c>
      <c r="F770">
        <v>0</v>
      </c>
      <c r="G770">
        <v>0</v>
      </c>
      <c r="H770">
        <v>0</v>
      </c>
      <c r="I770">
        <v>11</v>
      </c>
      <c r="J770" s="67">
        <v>91.666666666666657</v>
      </c>
    </row>
    <row r="771" spans="2:10" hidden="1" x14ac:dyDescent="0.25">
      <c r="B771" t="s">
        <v>18</v>
      </c>
      <c r="C771">
        <v>4</v>
      </c>
      <c r="D771">
        <v>49</v>
      </c>
      <c r="E771">
        <v>0</v>
      </c>
      <c r="F771">
        <v>0</v>
      </c>
      <c r="G771">
        <v>0</v>
      </c>
      <c r="H771">
        <v>0</v>
      </c>
      <c r="I771">
        <v>10</v>
      </c>
      <c r="J771" s="67">
        <v>90.909090909090907</v>
      </c>
    </row>
    <row r="772" spans="2:10" hidden="1" x14ac:dyDescent="0.25">
      <c r="B772" t="s">
        <v>18</v>
      </c>
      <c r="C772">
        <v>5</v>
      </c>
      <c r="D772">
        <v>49</v>
      </c>
      <c r="E772">
        <v>0</v>
      </c>
      <c r="F772">
        <v>0</v>
      </c>
      <c r="G772">
        <v>0</v>
      </c>
      <c r="H772">
        <v>0</v>
      </c>
      <c r="I772">
        <v>10</v>
      </c>
      <c r="J772" s="67">
        <v>90.909090909090907</v>
      </c>
    </row>
    <row r="773" spans="2:10" hidden="1" x14ac:dyDescent="0.25">
      <c r="B773" t="s">
        <v>20</v>
      </c>
      <c r="C773">
        <v>1</v>
      </c>
      <c r="D773">
        <v>49</v>
      </c>
      <c r="E773">
        <v>0</v>
      </c>
      <c r="F773">
        <v>0</v>
      </c>
      <c r="G773">
        <v>0</v>
      </c>
      <c r="H773">
        <v>0</v>
      </c>
      <c r="I773">
        <v>10</v>
      </c>
      <c r="J773" s="67">
        <v>90.909090909090907</v>
      </c>
    </row>
    <row r="774" spans="2:10" hidden="1" x14ac:dyDescent="0.25">
      <c r="B774" t="s">
        <v>20</v>
      </c>
      <c r="C774">
        <v>2</v>
      </c>
      <c r="D774">
        <v>49</v>
      </c>
      <c r="E774">
        <v>0</v>
      </c>
      <c r="F774">
        <v>0</v>
      </c>
      <c r="G774">
        <v>0</v>
      </c>
      <c r="H774">
        <v>0</v>
      </c>
      <c r="I774">
        <v>16</v>
      </c>
      <c r="J774" s="67">
        <v>84.210526315789465</v>
      </c>
    </row>
    <row r="775" spans="2:10" hidden="1" x14ac:dyDescent="0.25">
      <c r="B775" t="s">
        <v>20</v>
      </c>
      <c r="C775">
        <v>3</v>
      </c>
      <c r="D775">
        <v>49</v>
      </c>
      <c r="E775">
        <v>0</v>
      </c>
      <c r="F775">
        <v>0</v>
      </c>
      <c r="G775">
        <v>0</v>
      </c>
      <c r="H775">
        <v>0</v>
      </c>
      <c r="I775">
        <v>12</v>
      </c>
      <c r="J775" s="67">
        <v>85.714285714285708</v>
      </c>
    </row>
    <row r="776" spans="2:10" hidden="1" x14ac:dyDescent="0.25">
      <c r="B776" t="s">
        <v>24</v>
      </c>
      <c r="C776">
        <v>1</v>
      </c>
      <c r="D776">
        <v>49</v>
      </c>
      <c r="E776">
        <v>0</v>
      </c>
      <c r="F776">
        <v>0</v>
      </c>
      <c r="G776">
        <v>0</v>
      </c>
      <c r="H776">
        <v>0</v>
      </c>
      <c r="I776">
        <v>5</v>
      </c>
      <c r="J776" s="67">
        <v>83.333333333333343</v>
      </c>
    </row>
    <row r="777" spans="2:10" hidden="1" x14ac:dyDescent="0.25">
      <c r="B777" t="s">
        <v>24</v>
      </c>
      <c r="C777">
        <v>2</v>
      </c>
      <c r="D777">
        <v>49</v>
      </c>
      <c r="E777">
        <v>0</v>
      </c>
      <c r="F777">
        <v>0</v>
      </c>
      <c r="G777">
        <v>0</v>
      </c>
      <c r="H777">
        <v>0</v>
      </c>
      <c r="I777">
        <v>7</v>
      </c>
      <c r="J777" s="67">
        <v>100</v>
      </c>
    </row>
    <row r="778" spans="2:10" hidden="1" x14ac:dyDescent="0.25">
      <c r="B778" t="s">
        <v>24</v>
      </c>
      <c r="C778">
        <v>3</v>
      </c>
      <c r="D778">
        <v>49</v>
      </c>
      <c r="E778">
        <v>0</v>
      </c>
      <c r="F778">
        <v>0</v>
      </c>
      <c r="G778">
        <v>0</v>
      </c>
      <c r="H778">
        <v>0</v>
      </c>
      <c r="I778">
        <v>5</v>
      </c>
      <c r="J778" s="67">
        <v>100</v>
      </c>
    </row>
    <row r="779" spans="2:10" hidden="1" x14ac:dyDescent="0.25">
      <c r="B779" t="s">
        <v>24</v>
      </c>
      <c r="C779">
        <v>4</v>
      </c>
      <c r="D779">
        <v>49</v>
      </c>
      <c r="E779">
        <v>0</v>
      </c>
      <c r="F779">
        <v>0</v>
      </c>
      <c r="G779">
        <v>0</v>
      </c>
      <c r="H779">
        <v>0</v>
      </c>
      <c r="I779">
        <v>4</v>
      </c>
      <c r="J779" s="67">
        <v>100</v>
      </c>
    </row>
    <row r="780" spans="2:10" hidden="1" x14ac:dyDescent="0.25">
      <c r="B780" t="s">
        <v>24</v>
      </c>
      <c r="C780">
        <v>5</v>
      </c>
      <c r="D780">
        <v>49</v>
      </c>
      <c r="E780">
        <v>0</v>
      </c>
      <c r="F780">
        <v>0</v>
      </c>
      <c r="G780">
        <v>0</v>
      </c>
      <c r="H780">
        <v>0</v>
      </c>
      <c r="I780">
        <v>4</v>
      </c>
      <c r="J780" s="67">
        <v>100</v>
      </c>
    </row>
    <row r="781" spans="2:10" hidden="1" x14ac:dyDescent="0.25">
      <c r="B781" t="s">
        <v>24</v>
      </c>
      <c r="C781">
        <v>6</v>
      </c>
      <c r="D781">
        <v>49</v>
      </c>
      <c r="E781">
        <v>0</v>
      </c>
      <c r="F781">
        <v>0</v>
      </c>
      <c r="G781">
        <v>0</v>
      </c>
      <c r="H781">
        <v>0</v>
      </c>
      <c r="I781">
        <v>5</v>
      </c>
      <c r="J781" s="67">
        <v>100</v>
      </c>
    </row>
    <row r="782" spans="2:10" hidden="1" x14ac:dyDescent="0.25">
      <c r="B782" t="s">
        <v>24</v>
      </c>
      <c r="C782">
        <v>7</v>
      </c>
      <c r="D782">
        <v>49</v>
      </c>
      <c r="E782">
        <v>0</v>
      </c>
      <c r="F782">
        <v>0</v>
      </c>
      <c r="G782">
        <v>0</v>
      </c>
      <c r="H782">
        <v>0</v>
      </c>
      <c r="I782">
        <v>7</v>
      </c>
      <c r="J782" s="67">
        <v>87.5</v>
      </c>
    </row>
    <row r="783" spans="2:10" hidden="1" x14ac:dyDescent="0.25">
      <c r="B783" t="s">
        <v>24</v>
      </c>
      <c r="C783">
        <v>8</v>
      </c>
      <c r="D783">
        <v>49</v>
      </c>
      <c r="E783">
        <v>0</v>
      </c>
      <c r="F783">
        <v>0</v>
      </c>
      <c r="G783">
        <v>0</v>
      </c>
      <c r="H783">
        <v>0</v>
      </c>
      <c r="I783">
        <v>6</v>
      </c>
      <c r="J783" s="67">
        <v>100</v>
      </c>
    </row>
    <row r="784" spans="2:10" hidden="1" x14ac:dyDescent="0.25">
      <c r="B784" t="s">
        <v>24</v>
      </c>
      <c r="C784">
        <v>9</v>
      </c>
      <c r="D784">
        <v>49</v>
      </c>
      <c r="E784">
        <v>0</v>
      </c>
      <c r="F784">
        <v>0</v>
      </c>
      <c r="G784">
        <v>0</v>
      </c>
      <c r="H784">
        <v>0</v>
      </c>
      <c r="I784">
        <v>6</v>
      </c>
      <c r="J784" s="67">
        <v>100</v>
      </c>
    </row>
    <row r="785" spans="2:10" hidden="1" x14ac:dyDescent="0.25">
      <c r="B785" t="s">
        <v>24</v>
      </c>
      <c r="C785">
        <v>10</v>
      </c>
      <c r="D785">
        <v>49</v>
      </c>
      <c r="E785">
        <v>0</v>
      </c>
      <c r="F785">
        <v>0</v>
      </c>
      <c r="G785">
        <v>0</v>
      </c>
      <c r="H785">
        <v>0</v>
      </c>
      <c r="I785">
        <v>6</v>
      </c>
      <c r="J785" s="67">
        <v>85.714285714285708</v>
      </c>
    </row>
    <row r="786" spans="2:10" hidden="1" x14ac:dyDescent="0.25">
      <c r="B786" t="s">
        <v>25</v>
      </c>
      <c r="C786">
        <v>1</v>
      </c>
      <c r="D786">
        <v>49</v>
      </c>
      <c r="E786">
        <v>0</v>
      </c>
      <c r="F786">
        <v>0</v>
      </c>
      <c r="G786">
        <v>0</v>
      </c>
      <c r="H786">
        <v>0</v>
      </c>
      <c r="I786">
        <v>8</v>
      </c>
      <c r="J786" s="67">
        <v>100</v>
      </c>
    </row>
    <row r="787" spans="2:10" hidden="1" x14ac:dyDescent="0.25">
      <c r="B787" t="s">
        <v>25</v>
      </c>
      <c r="C787">
        <v>2</v>
      </c>
      <c r="D787">
        <v>49</v>
      </c>
      <c r="E787">
        <v>0</v>
      </c>
      <c r="F787">
        <v>0</v>
      </c>
      <c r="G787">
        <v>0</v>
      </c>
      <c r="H787">
        <v>0</v>
      </c>
      <c r="I787">
        <v>8</v>
      </c>
      <c r="J787" s="67">
        <v>80</v>
      </c>
    </row>
    <row r="788" spans="2:10" hidden="1" x14ac:dyDescent="0.25">
      <c r="B788" t="s">
        <v>25</v>
      </c>
      <c r="C788">
        <v>3</v>
      </c>
      <c r="D788">
        <v>49</v>
      </c>
      <c r="E788">
        <v>0</v>
      </c>
      <c r="F788">
        <v>0</v>
      </c>
      <c r="G788">
        <v>0</v>
      </c>
      <c r="H788">
        <v>0</v>
      </c>
      <c r="I788">
        <v>8</v>
      </c>
      <c r="J788" s="67">
        <v>88.888888888888886</v>
      </c>
    </row>
    <row r="789" spans="2:10" hidden="1" x14ac:dyDescent="0.25">
      <c r="B789" t="s">
        <v>25</v>
      </c>
      <c r="C789">
        <v>4</v>
      </c>
      <c r="D789">
        <v>49</v>
      </c>
      <c r="E789">
        <v>0</v>
      </c>
      <c r="F789">
        <v>0</v>
      </c>
      <c r="G789">
        <v>0</v>
      </c>
      <c r="H789">
        <v>0</v>
      </c>
      <c r="I789">
        <v>7</v>
      </c>
      <c r="J789" s="67">
        <v>77.777777777777786</v>
      </c>
    </row>
    <row r="790" spans="2:10" hidden="1" x14ac:dyDescent="0.25">
      <c r="B790" t="s">
        <v>25</v>
      </c>
      <c r="C790">
        <v>5</v>
      </c>
      <c r="D790">
        <v>49</v>
      </c>
      <c r="E790">
        <v>0</v>
      </c>
      <c r="F790">
        <v>0</v>
      </c>
      <c r="G790">
        <v>0</v>
      </c>
      <c r="H790">
        <v>0</v>
      </c>
      <c r="I790">
        <v>7</v>
      </c>
      <c r="J790" s="67">
        <v>77.777777777777786</v>
      </c>
    </row>
    <row r="791" spans="2:10" hidden="1" x14ac:dyDescent="0.25">
      <c r="B791" t="s">
        <v>26</v>
      </c>
      <c r="C791">
        <v>1</v>
      </c>
      <c r="D791">
        <v>49</v>
      </c>
      <c r="E791">
        <v>0</v>
      </c>
      <c r="F791">
        <v>0</v>
      </c>
      <c r="G791">
        <v>0</v>
      </c>
      <c r="H791">
        <v>0</v>
      </c>
      <c r="I791">
        <v>15</v>
      </c>
      <c r="J791" s="67">
        <v>88.235294117647058</v>
      </c>
    </row>
    <row r="792" spans="2:10" hidden="1" x14ac:dyDescent="0.25">
      <c r="B792" t="s">
        <v>26</v>
      </c>
      <c r="C792">
        <v>2</v>
      </c>
      <c r="D792">
        <v>49</v>
      </c>
      <c r="E792">
        <v>0</v>
      </c>
      <c r="F792">
        <v>0</v>
      </c>
      <c r="G792">
        <v>0</v>
      </c>
      <c r="H792">
        <v>0</v>
      </c>
      <c r="I792">
        <v>11</v>
      </c>
      <c r="J792" s="67">
        <v>68.75</v>
      </c>
    </row>
    <row r="793" spans="2:10" hidden="1" x14ac:dyDescent="0.25">
      <c r="B793" t="s">
        <v>26</v>
      </c>
      <c r="C793">
        <v>3</v>
      </c>
      <c r="D793">
        <v>49</v>
      </c>
      <c r="E793">
        <v>0</v>
      </c>
      <c r="F793">
        <v>0</v>
      </c>
      <c r="G793">
        <v>0</v>
      </c>
      <c r="H793">
        <v>0</v>
      </c>
      <c r="I793">
        <v>12</v>
      </c>
      <c r="J793" s="67">
        <v>85.714285714285708</v>
      </c>
    </row>
    <row r="794" spans="2:10" hidden="1" x14ac:dyDescent="0.25">
      <c r="B794" t="s">
        <v>17</v>
      </c>
      <c r="C794">
        <v>1</v>
      </c>
      <c r="D794">
        <v>50</v>
      </c>
      <c r="E794">
        <v>0</v>
      </c>
      <c r="F794">
        <v>0</v>
      </c>
      <c r="G794">
        <v>0</v>
      </c>
      <c r="H794">
        <v>0</v>
      </c>
      <c r="I794">
        <v>6</v>
      </c>
      <c r="J794" s="67">
        <v>100</v>
      </c>
    </row>
    <row r="795" spans="2:10" hidden="1" x14ac:dyDescent="0.25">
      <c r="B795" t="s">
        <v>17</v>
      </c>
      <c r="C795">
        <v>2</v>
      </c>
      <c r="D795">
        <v>50</v>
      </c>
      <c r="E795">
        <v>1</v>
      </c>
      <c r="F795">
        <v>0</v>
      </c>
      <c r="G795">
        <v>1</v>
      </c>
      <c r="H795">
        <v>1</v>
      </c>
      <c r="I795">
        <v>5</v>
      </c>
      <c r="J795" s="67">
        <v>100</v>
      </c>
    </row>
    <row r="796" spans="2:10" hidden="1" x14ac:dyDescent="0.25">
      <c r="B796" t="s">
        <v>17</v>
      </c>
      <c r="C796">
        <v>3</v>
      </c>
      <c r="D796">
        <v>50</v>
      </c>
      <c r="E796">
        <v>0</v>
      </c>
      <c r="F796">
        <v>0</v>
      </c>
      <c r="G796">
        <v>0</v>
      </c>
      <c r="H796">
        <v>0</v>
      </c>
      <c r="I796">
        <v>4</v>
      </c>
      <c r="J796" s="67">
        <v>100</v>
      </c>
    </row>
    <row r="797" spans="2:10" hidden="1" x14ac:dyDescent="0.25">
      <c r="B797" t="s">
        <v>17</v>
      </c>
      <c r="C797">
        <v>4</v>
      </c>
      <c r="D797">
        <v>50</v>
      </c>
      <c r="E797">
        <v>0</v>
      </c>
      <c r="F797">
        <v>0</v>
      </c>
      <c r="G797">
        <v>0</v>
      </c>
      <c r="H797">
        <v>0</v>
      </c>
      <c r="I797">
        <v>3</v>
      </c>
      <c r="J797" s="67">
        <v>75</v>
      </c>
    </row>
    <row r="798" spans="2:10" hidden="1" x14ac:dyDescent="0.25">
      <c r="B798" t="s">
        <v>17</v>
      </c>
      <c r="C798">
        <v>5</v>
      </c>
      <c r="D798">
        <v>50</v>
      </c>
      <c r="E798">
        <v>0</v>
      </c>
      <c r="F798">
        <v>0</v>
      </c>
      <c r="G798">
        <v>0</v>
      </c>
      <c r="H798">
        <v>0</v>
      </c>
      <c r="I798">
        <v>5</v>
      </c>
      <c r="J798" s="67">
        <v>100</v>
      </c>
    </row>
    <row r="799" spans="2:10" hidden="1" x14ac:dyDescent="0.25">
      <c r="B799" t="s">
        <v>17</v>
      </c>
      <c r="C799">
        <v>6</v>
      </c>
      <c r="D799">
        <v>50</v>
      </c>
      <c r="E799">
        <v>0</v>
      </c>
      <c r="F799">
        <v>0</v>
      </c>
      <c r="G799">
        <v>0</v>
      </c>
      <c r="H799">
        <v>0</v>
      </c>
      <c r="I799">
        <v>7</v>
      </c>
      <c r="J799" s="67">
        <v>100</v>
      </c>
    </row>
    <row r="800" spans="2:10" hidden="1" x14ac:dyDescent="0.25">
      <c r="B800" t="s">
        <v>17</v>
      </c>
      <c r="C800">
        <v>7</v>
      </c>
      <c r="D800">
        <v>50</v>
      </c>
      <c r="E800">
        <v>0</v>
      </c>
      <c r="F800">
        <v>0</v>
      </c>
      <c r="G800">
        <v>0</v>
      </c>
      <c r="H800">
        <v>0</v>
      </c>
      <c r="I800">
        <v>6</v>
      </c>
      <c r="J800" s="67">
        <v>100</v>
      </c>
    </row>
    <row r="801" spans="2:10" hidden="1" x14ac:dyDescent="0.25">
      <c r="B801" t="s">
        <v>17</v>
      </c>
      <c r="C801">
        <v>8</v>
      </c>
      <c r="D801">
        <v>50</v>
      </c>
      <c r="E801">
        <v>0</v>
      </c>
      <c r="F801">
        <v>0</v>
      </c>
      <c r="G801">
        <v>0</v>
      </c>
      <c r="H801">
        <v>0</v>
      </c>
      <c r="I801">
        <v>5</v>
      </c>
      <c r="J801" s="67">
        <v>100</v>
      </c>
    </row>
    <row r="802" spans="2:10" hidden="1" x14ac:dyDescent="0.25">
      <c r="B802" t="s">
        <v>17</v>
      </c>
      <c r="C802">
        <v>9</v>
      </c>
      <c r="D802">
        <v>50</v>
      </c>
      <c r="E802">
        <v>0</v>
      </c>
      <c r="F802">
        <v>0</v>
      </c>
      <c r="G802">
        <v>0</v>
      </c>
      <c r="H802">
        <v>0</v>
      </c>
      <c r="I802">
        <v>7</v>
      </c>
      <c r="J802" s="67">
        <v>100</v>
      </c>
    </row>
    <row r="803" spans="2:10" hidden="1" x14ac:dyDescent="0.25">
      <c r="B803" t="s">
        <v>17</v>
      </c>
      <c r="C803">
        <v>10</v>
      </c>
      <c r="D803">
        <v>50</v>
      </c>
      <c r="E803">
        <v>0</v>
      </c>
      <c r="F803">
        <v>0</v>
      </c>
      <c r="G803">
        <v>0</v>
      </c>
      <c r="H803">
        <v>0</v>
      </c>
      <c r="I803">
        <v>6</v>
      </c>
      <c r="J803" s="67">
        <v>100</v>
      </c>
    </row>
    <row r="804" spans="2:10" hidden="1" x14ac:dyDescent="0.25">
      <c r="B804" t="s">
        <v>18</v>
      </c>
      <c r="C804">
        <v>1</v>
      </c>
      <c r="D804">
        <v>50</v>
      </c>
      <c r="E804">
        <v>0</v>
      </c>
      <c r="F804">
        <v>0</v>
      </c>
      <c r="G804">
        <v>0</v>
      </c>
      <c r="H804">
        <v>0</v>
      </c>
      <c r="I804">
        <v>8</v>
      </c>
      <c r="J804" s="67">
        <v>100</v>
      </c>
    </row>
    <row r="805" spans="2:10" hidden="1" x14ac:dyDescent="0.25">
      <c r="B805" t="s">
        <v>18</v>
      </c>
      <c r="C805">
        <v>2</v>
      </c>
      <c r="D805">
        <v>50</v>
      </c>
      <c r="E805">
        <v>0</v>
      </c>
      <c r="F805">
        <v>0</v>
      </c>
      <c r="G805">
        <v>0</v>
      </c>
      <c r="H805">
        <v>0</v>
      </c>
      <c r="I805">
        <v>7</v>
      </c>
      <c r="J805" s="67">
        <v>87.5</v>
      </c>
    </row>
    <row r="806" spans="2:10" hidden="1" x14ac:dyDescent="0.25">
      <c r="B806" t="s">
        <v>18</v>
      </c>
      <c r="C806">
        <v>3</v>
      </c>
      <c r="D806">
        <v>50</v>
      </c>
      <c r="E806">
        <v>0</v>
      </c>
      <c r="F806">
        <v>0</v>
      </c>
      <c r="G806">
        <v>0</v>
      </c>
      <c r="H806">
        <v>0</v>
      </c>
      <c r="I806">
        <v>11</v>
      </c>
      <c r="J806" s="67">
        <v>91.666666666666657</v>
      </c>
    </row>
    <row r="807" spans="2:10" hidden="1" x14ac:dyDescent="0.25">
      <c r="B807" t="s">
        <v>18</v>
      </c>
      <c r="C807">
        <v>4</v>
      </c>
      <c r="D807">
        <v>50</v>
      </c>
      <c r="E807">
        <v>0</v>
      </c>
      <c r="F807">
        <v>0</v>
      </c>
      <c r="G807">
        <v>0</v>
      </c>
      <c r="H807">
        <v>0</v>
      </c>
      <c r="I807">
        <v>10</v>
      </c>
      <c r="J807" s="67">
        <v>90.909090909090907</v>
      </c>
    </row>
    <row r="808" spans="2:10" hidden="1" x14ac:dyDescent="0.25">
      <c r="B808" t="s">
        <v>18</v>
      </c>
      <c r="C808">
        <v>5</v>
      </c>
      <c r="D808">
        <v>50</v>
      </c>
      <c r="E808">
        <v>0</v>
      </c>
      <c r="F808">
        <v>0</v>
      </c>
      <c r="G808">
        <v>0</v>
      </c>
      <c r="H808">
        <v>0</v>
      </c>
      <c r="I808">
        <v>10</v>
      </c>
      <c r="J808" s="67">
        <v>90.909090909090907</v>
      </c>
    </row>
    <row r="809" spans="2:10" hidden="1" x14ac:dyDescent="0.25">
      <c r="B809" t="s">
        <v>20</v>
      </c>
      <c r="C809">
        <v>1</v>
      </c>
      <c r="D809">
        <v>50</v>
      </c>
      <c r="E809">
        <v>0</v>
      </c>
      <c r="F809">
        <v>0</v>
      </c>
      <c r="G809">
        <v>0</v>
      </c>
      <c r="H809">
        <v>0</v>
      </c>
      <c r="I809">
        <v>10</v>
      </c>
      <c r="J809" s="67">
        <v>90.909090909090907</v>
      </c>
    </row>
    <row r="810" spans="2:10" hidden="1" x14ac:dyDescent="0.25">
      <c r="B810" t="s">
        <v>20</v>
      </c>
      <c r="C810">
        <v>2</v>
      </c>
      <c r="D810">
        <v>50</v>
      </c>
      <c r="E810">
        <v>0</v>
      </c>
      <c r="F810">
        <v>0</v>
      </c>
      <c r="G810">
        <v>0</v>
      </c>
      <c r="H810">
        <v>0</v>
      </c>
      <c r="I810">
        <v>16</v>
      </c>
      <c r="J810" s="67">
        <v>84.210526315789465</v>
      </c>
    </row>
    <row r="811" spans="2:10" hidden="1" x14ac:dyDescent="0.25">
      <c r="B811" t="s">
        <v>20</v>
      </c>
      <c r="C811">
        <v>3</v>
      </c>
      <c r="D811">
        <v>50</v>
      </c>
      <c r="E811">
        <v>0</v>
      </c>
      <c r="F811">
        <v>0</v>
      </c>
      <c r="G811">
        <v>0</v>
      </c>
      <c r="H811">
        <v>0</v>
      </c>
      <c r="I811">
        <v>12</v>
      </c>
      <c r="J811" s="67">
        <v>85.714285714285708</v>
      </c>
    </row>
    <row r="812" spans="2:10" hidden="1" x14ac:dyDescent="0.25">
      <c r="B812" t="s">
        <v>24</v>
      </c>
      <c r="C812">
        <v>1</v>
      </c>
      <c r="D812">
        <v>50</v>
      </c>
      <c r="E812">
        <v>0</v>
      </c>
      <c r="F812">
        <v>0</v>
      </c>
      <c r="G812">
        <v>0</v>
      </c>
      <c r="H812">
        <v>0</v>
      </c>
      <c r="I812">
        <v>5</v>
      </c>
      <c r="J812" s="67">
        <v>83.333333333333343</v>
      </c>
    </row>
    <row r="813" spans="2:10" hidden="1" x14ac:dyDescent="0.25">
      <c r="B813" t="s">
        <v>24</v>
      </c>
      <c r="C813">
        <v>2</v>
      </c>
      <c r="D813">
        <v>50</v>
      </c>
      <c r="E813">
        <v>0</v>
      </c>
      <c r="F813">
        <v>0</v>
      </c>
      <c r="G813">
        <v>0</v>
      </c>
      <c r="H813">
        <v>0</v>
      </c>
      <c r="I813">
        <v>7</v>
      </c>
      <c r="J813" s="67">
        <v>100</v>
      </c>
    </row>
    <row r="814" spans="2:10" hidden="1" x14ac:dyDescent="0.25">
      <c r="B814" t="s">
        <v>24</v>
      </c>
      <c r="C814">
        <v>3</v>
      </c>
      <c r="D814">
        <v>50</v>
      </c>
      <c r="E814">
        <v>0</v>
      </c>
      <c r="F814">
        <v>0</v>
      </c>
      <c r="G814">
        <v>0</v>
      </c>
      <c r="H814">
        <v>0</v>
      </c>
      <c r="I814">
        <v>5</v>
      </c>
      <c r="J814" s="67">
        <v>100</v>
      </c>
    </row>
    <row r="815" spans="2:10" hidden="1" x14ac:dyDescent="0.25">
      <c r="B815" t="s">
        <v>24</v>
      </c>
      <c r="C815">
        <v>4</v>
      </c>
      <c r="D815">
        <v>50</v>
      </c>
      <c r="E815">
        <v>0</v>
      </c>
      <c r="F815">
        <v>0</v>
      </c>
      <c r="G815">
        <v>0</v>
      </c>
      <c r="H815">
        <v>0</v>
      </c>
      <c r="I815">
        <v>4</v>
      </c>
      <c r="J815" s="67">
        <v>100</v>
      </c>
    </row>
    <row r="816" spans="2:10" hidden="1" x14ac:dyDescent="0.25">
      <c r="B816" t="s">
        <v>24</v>
      </c>
      <c r="C816">
        <v>5</v>
      </c>
      <c r="D816">
        <v>50</v>
      </c>
      <c r="E816">
        <v>0</v>
      </c>
      <c r="F816">
        <v>0</v>
      </c>
      <c r="G816">
        <v>0</v>
      </c>
      <c r="H816">
        <v>0</v>
      </c>
      <c r="I816">
        <v>4</v>
      </c>
      <c r="J816" s="67">
        <v>100</v>
      </c>
    </row>
    <row r="817" spans="2:10" hidden="1" x14ac:dyDescent="0.25">
      <c r="B817" t="s">
        <v>24</v>
      </c>
      <c r="C817">
        <v>6</v>
      </c>
      <c r="D817">
        <v>50</v>
      </c>
      <c r="E817">
        <v>0</v>
      </c>
      <c r="F817">
        <v>0</v>
      </c>
      <c r="G817">
        <v>0</v>
      </c>
      <c r="H817">
        <v>0</v>
      </c>
      <c r="I817">
        <v>5</v>
      </c>
      <c r="J817" s="67">
        <v>100</v>
      </c>
    </row>
    <row r="818" spans="2:10" hidden="1" x14ac:dyDescent="0.25">
      <c r="B818" t="s">
        <v>24</v>
      </c>
      <c r="C818">
        <v>7</v>
      </c>
      <c r="D818">
        <v>50</v>
      </c>
      <c r="E818">
        <v>0</v>
      </c>
      <c r="F818">
        <v>0</v>
      </c>
      <c r="G818">
        <v>0</v>
      </c>
      <c r="H818">
        <v>0</v>
      </c>
      <c r="I818">
        <v>7</v>
      </c>
      <c r="J818" s="67">
        <v>87.5</v>
      </c>
    </row>
    <row r="819" spans="2:10" hidden="1" x14ac:dyDescent="0.25">
      <c r="B819" t="s">
        <v>24</v>
      </c>
      <c r="C819">
        <v>8</v>
      </c>
      <c r="D819">
        <v>50</v>
      </c>
      <c r="E819">
        <v>0</v>
      </c>
      <c r="F819">
        <v>0</v>
      </c>
      <c r="G819">
        <v>0</v>
      </c>
      <c r="H819">
        <v>0</v>
      </c>
      <c r="I819">
        <v>6</v>
      </c>
      <c r="J819" s="67">
        <v>100</v>
      </c>
    </row>
    <row r="820" spans="2:10" hidden="1" x14ac:dyDescent="0.25">
      <c r="B820" t="s">
        <v>24</v>
      </c>
      <c r="C820">
        <v>9</v>
      </c>
      <c r="D820">
        <v>50</v>
      </c>
      <c r="E820">
        <v>0</v>
      </c>
      <c r="F820">
        <v>0</v>
      </c>
      <c r="G820">
        <v>0</v>
      </c>
      <c r="H820">
        <v>0</v>
      </c>
      <c r="I820">
        <v>6</v>
      </c>
      <c r="J820" s="67">
        <v>100</v>
      </c>
    </row>
    <row r="821" spans="2:10" hidden="1" x14ac:dyDescent="0.25">
      <c r="B821" t="s">
        <v>24</v>
      </c>
      <c r="C821">
        <v>10</v>
      </c>
      <c r="D821">
        <v>50</v>
      </c>
      <c r="E821">
        <v>0</v>
      </c>
      <c r="F821">
        <v>0</v>
      </c>
      <c r="G821">
        <v>0</v>
      </c>
      <c r="H821">
        <v>0</v>
      </c>
      <c r="I821">
        <v>6</v>
      </c>
      <c r="J821" s="67">
        <v>85.714285714285708</v>
      </c>
    </row>
    <row r="822" spans="2:10" hidden="1" x14ac:dyDescent="0.25">
      <c r="B822" t="s">
        <v>25</v>
      </c>
      <c r="C822">
        <v>1</v>
      </c>
      <c r="D822">
        <v>50</v>
      </c>
      <c r="E822">
        <v>0</v>
      </c>
      <c r="F822">
        <v>0</v>
      </c>
      <c r="G822">
        <v>0</v>
      </c>
      <c r="H822">
        <v>0</v>
      </c>
      <c r="I822">
        <v>8</v>
      </c>
      <c r="J822" s="67">
        <v>100</v>
      </c>
    </row>
    <row r="823" spans="2:10" hidden="1" x14ac:dyDescent="0.25">
      <c r="B823" t="s">
        <v>25</v>
      </c>
      <c r="C823">
        <v>2</v>
      </c>
      <c r="D823">
        <v>50</v>
      </c>
      <c r="E823">
        <v>0</v>
      </c>
      <c r="F823">
        <v>0</v>
      </c>
      <c r="G823">
        <v>0</v>
      </c>
      <c r="H823">
        <v>0</v>
      </c>
      <c r="I823">
        <v>8</v>
      </c>
      <c r="J823" s="67">
        <v>80</v>
      </c>
    </row>
    <row r="824" spans="2:10" hidden="1" x14ac:dyDescent="0.25">
      <c r="B824" t="s">
        <v>25</v>
      </c>
      <c r="C824">
        <v>3</v>
      </c>
      <c r="D824">
        <v>50</v>
      </c>
      <c r="E824">
        <v>0</v>
      </c>
      <c r="F824">
        <v>0</v>
      </c>
      <c r="G824">
        <v>0</v>
      </c>
      <c r="H824">
        <v>0</v>
      </c>
      <c r="I824">
        <v>8</v>
      </c>
      <c r="J824" s="67">
        <v>88.888888888888886</v>
      </c>
    </row>
    <row r="825" spans="2:10" hidden="1" x14ac:dyDescent="0.25">
      <c r="B825" t="s">
        <v>25</v>
      </c>
      <c r="C825">
        <v>4</v>
      </c>
      <c r="D825">
        <v>50</v>
      </c>
      <c r="E825">
        <v>0</v>
      </c>
      <c r="F825">
        <v>0</v>
      </c>
      <c r="G825">
        <v>0</v>
      </c>
      <c r="H825">
        <v>0</v>
      </c>
      <c r="I825">
        <v>7</v>
      </c>
      <c r="J825" s="67">
        <v>77.777777777777786</v>
      </c>
    </row>
    <row r="826" spans="2:10" hidden="1" x14ac:dyDescent="0.25">
      <c r="B826" t="s">
        <v>25</v>
      </c>
      <c r="C826">
        <v>5</v>
      </c>
      <c r="D826">
        <v>50</v>
      </c>
      <c r="E826">
        <v>0</v>
      </c>
      <c r="F826">
        <v>0</v>
      </c>
      <c r="G826">
        <v>0</v>
      </c>
      <c r="H826">
        <v>0</v>
      </c>
      <c r="I826">
        <v>7</v>
      </c>
      <c r="J826" s="67">
        <v>77.777777777777786</v>
      </c>
    </row>
    <row r="827" spans="2:10" hidden="1" x14ac:dyDescent="0.25">
      <c r="B827" t="s">
        <v>26</v>
      </c>
      <c r="C827">
        <v>1</v>
      </c>
      <c r="D827">
        <v>50</v>
      </c>
      <c r="E827">
        <v>0</v>
      </c>
      <c r="F827">
        <v>0</v>
      </c>
      <c r="G827">
        <v>0</v>
      </c>
      <c r="H827">
        <v>0</v>
      </c>
      <c r="I827">
        <v>15</v>
      </c>
      <c r="J827" s="67">
        <v>88.235294117647058</v>
      </c>
    </row>
    <row r="828" spans="2:10" hidden="1" x14ac:dyDescent="0.25">
      <c r="B828" t="s">
        <v>26</v>
      </c>
      <c r="C828">
        <v>2</v>
      </c>
      <c r="D828">
        <v>50</v>
      </c>
      <c r="E828">
        <v>0</v>
      </c>
      <c r="F828">
        <v>0</v>
      </c>
      <c r="G828">
        <v>0</v>
      </c>
      <c r="H828">
        <v>0</v>
      </c>
      <c r="I828">
        <v>11</v>
      </c>
      <c r="J828" s="67">
        <v>68.75</v>
      </c>
    </row>
    <row r="829" spans="2:10" hidden="1" x14ac:dyDescent="0.25">
      <c r="B829" t="s">
        <v>26</v>
      </c>
      <c r="C829">
        <v>3</v>
      </c>
      <c r="D829">
        <v>50</v>
      </c>
      <c r="E829">
        <v>0</v>
      </c>
      <c r="F829">
        <v>0</v>
      </c>
      <c r="G829">
        <v>0</v>
      </c>
      <c r="H829">
        <v>0</v>
      </c>
      <c r="I829">
        <v>12</v>
      </c>
      <c r="J829" s="67">
        <v>85.714285714285708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3"/>
  <sheetViews>
    <sheetView workbookViewId="0">
      <selection sqref="A1:XFD1048576"/>
    </sheetView>
  </sheetViews>
  <sheetFormatPr defaultRowHeight="15" x14ac:dyDescent="0.25"/>
  <cols>
    <col min="1" max="1" width="12" customWidth="1"/>
    <col min="2" max="2" width="6" customWidth="1"/>
    <col min="3" max="3" width="11.42578125" customWidth="1"/>
    <col min="4" max="4" width="9.5703125" customWidth="1"/>
  </cols>
  <sheetData>
    <row r="1" spans="1:4" ht="30" x14ac:dyDescent="0.25">
      <c r="A1" s="42" t="s">
        <v>0</v>
      </c>
      <c r="B1" s="42" t="s">
        <v>1</v>
      </c>
      <c r="C1" s="57" t="s">
        <v>173</v>
      </c>
      <c r="D1" s="57" t="s">
        <v>151</v>
      </c>
    </row>
    <row r="2" spans="1:4" x14ac:dyDescent="0.25">
      <c r="A2" t="s">
        <v>184</v>
      </c>
      <c r="B2">
        <v>1</v>
      </c>
      <c r="C2">
        <v>30</v>
      </c>
      <c r="D2">
        <v>1</v>
      </c>
    </row>
    <row r="3" spans="1:4" x14ac:dyDescent="0.25">
      <c r="A3" t="s">
        <v>184</v>
      </c>
      <c r="B3">
        <v>1</v>
      </c>
      <c r="C3">
        <v>31</v>
      </c>
      <c r="D3">
        <v>1</v>
      </c>
    </row>
    <row r="4" spans="1:4" x14ac:dyDescent="0.25">
      <c r="A4" t="s">
        <v>184</v>
      </c>
      <c r="B4">
        <v>1</v>
      </c>
      <c r="C4">
        <v>50</v>
      </c>
      <c r="D4">
        <v>0</v>
      </c>
    </row>
    <row r="5" spans="1:4" x14ac:dyDescent="0.25">
      <c r="A5" t="s">
        <v>184</v>
      </c>
      <c r="B5">
        <v>1</v>
      </c>
      <c r="C5">
        <v>50</v>
      </c>
      <c r="D5">
        <v>0</v>
      </c>
    </row>
    <row r="6" spans="1:4" x14ac:dyDescent="0.25">
      <c r="A6" t="s">
        <v>184</v>
      </c>
      <c r="B6">
        <v>1</v>
      </c>
      <c r="C6">
        <v>50</v>
      </c>
      <c r="D6">
        <v>0</v>
      </c>
    </row>
    <row r="7" spans="1:4" x14ac:dyDescent="0.25">
      <c r="A7" t="s">
        <v>184</v>
      </c>
      <c r="B7">
        <v>1</v>
      </c>
      <c r="C7">
        <v>50</v>
      </c>
      <c r="D7">
        <v>0</v>
      </c>
    </row>
    <row r="8" spans="1:4" x14ac:dyDescent="0.25">
      <c r="A8" t="s">
        <v>184</v>
      </c>
      <c r="B8">
        <v>1</v>
      </c>
      <c r="C8">
        <v>50</v>
      </c>
      <c r="D8">
        <v>0</v>
      </c>
    </row>
    <row r="9" spans="1:4" x14ac:dyDescent="0.25">
      <c r="A9" t="s">
        <v>184</v>
      </c>
      <c r="B9">
        <v>1</v>
      </c>
      <c r="C9">
        <v>50</v>
      </c>
      <c r="D9">
        <v>0</v>
      </c>
    </row>
    <row r="10" spans="1:4" x14ac:dyDescent="0.25">
      <c r="A10" t="s">
        <v>184</v>
      </c>
      <c r="B10">
        <v>2</v>
      </c>
      <c r="C10">
        <v>31</v>
      </c>
      <c r="D10">
        <v>1</v>
      </c>
    </row>
    <row r="11" spans="1:4" x14ac:dyDescent="0.25">
      <c r="A11" t="s">
        <v>184</v>
      </c>
      <c r="B11">
        <v>2</v>
      </c>
      <c r="C11">
        <v>33</v>
      </c>
      <c r="D11">
        <v>1</v>
      </c>
    </row>
    <row r="12" spans="1:4" x14ac:dyDescent="0.25">
      <c r="A12" t="s">
        <v>184</v>
      </c>
      <c r="B12">
        <v>2</v>
      </c>
      <c r="C12">
        <v>50</v>
      </c>
      <c r="D12">
        <v>1</v>
      </c>
    </row>
    <row r="13" spans="1:4" x14ac:dyDescent="0.25">
      <c r="A13" t="s">
        <v>184</v>
      </c>
      <c r="B13">
        <v>2</v>
      </c>
      <c r="C13">
        <v>50</v>
      </c>
      <c r="D13">
        <v>0</v>
      </c>
    </row>
    <row r="14" spans="1:4" x14ac:dyDescent="0.25">
      <c r="A14" t="s">
        <v>184</v>
      </c>
      <c r="B14">
        <v>2</v>
      </c>
      <c r="C14">
        <v>50</v>
      </c>
      <c r="D14">
        <v>0</v>
      </c>
    </row>
    <row r="15" spans="1:4" x14ac:dyDescent="0.25">
      <c r="A15" t="s">
        <v>184</v>
      </c>
      <c r="B15">
        <v>2</v>
      </c>
      <c r="C15">
        <v>50</v>
      </c>
      <c r="D15">
        <v>0</v>
      </c>
    </row>
    <row r="16" spans="1:4" x14ac:dyDescent="0.25">
      <c r="A16" t="s">
        <v>184</v>
      </c>
      <c r="B16">
        <v>2</v>
      </c>
      <c r="C16">
        <v>50</v>
      </c>
      <c r="D16">
        <v>0</v>
      </c>
    </row>
    <row r="17" spans="1:4" x14ac:dyDescent="0.25">
      <c r="A17" t="s">
        <v>184</v>
      </c>
      <c r="B17">
        <v>2</v>
      </c>
      <c r="C17">
        <v>50</v>
      </c>
      <c r="D17">
        <v>0</v>
      </c>
    </row>
    <row r="18" spans="1:4" x14ac:dyDescent="0.25">
      <c r="A18" t="s">
        <v>184</v>
      </c>
      <c r="B18">
        <v>3</v>
      </c>
      <c r="C18">
        <v>35</v>
      </c>
      <c r="D18">
        <v>1</v>
      </c>
    </row>
    <row r="19" spans="1:4" x14ac:dyDescent="0.25">
      <c r="A19" t="s">
        <v>184</v>
      </c>
      <c r="B19">
        <v>3</v>
      </c>
      <c r="C19">
        <v>37</v>
      </c>
      <c r="D19">
        <v>1</v>
      </c>
    </row>
    <row r="20" spans="1:4" x14ac:dyDescent="0.25">
      <c r="A20" t="s">
        <v>184</v>
      </c>
      <c r="B20">
        <v>3</v>
      </c>
      <c r="C20">
        <v>50</v>
      </c>
      <c r="D20">
        <v>0</v>
      </c>
    </row>
    <row r="21" spans="1:4" x14ac:dyDescent="0.25">
      <c r="A21" t="s">
        <v>184</v>
      </c>
      <c r="B21">
        <v>3</v>
      </c>
      <c r="C21">
        <v>50</v>
      </c>
      <c r="D21">
        <v>0</v>
      </c>
    </row>
    <row r="22" spans="1:4" x14ac:dyDescent="0.25">
      <c r="A22" t="s">
        <v>184</v>
      </c>
      <c r="B22">
        <v>3</v>
      </c>
      <c r="C22">
        <v>50</v>
      </c>
      <c r="D22">
        <v>0</v>
      </c>
    </row>
    <row r="23" spans="1:4" x14ac:dyDescent="0.25">
      <c r="A23" t="s">
        <v>184</v>
      </c>
      <c r="B23">
        <v>3</v>
      </c>
      <c r="C23">
        <v>50</v>
      </c>
      <c r="D23">
        <v>0</v>
      </c>
    </row>
    <row r="24" spans="1:4" x14ac:dyDescent="0.25">
      <c r="A24" t="s">
        <v>184</v>
      </c>
      <c r="B24">
        <v>3</v>
      </c>
      <c r="C24">
        <v>50</v>
      </c>
      <c r="D24">
        <v>0</v>
      </c>
    </row>
    <row r="25" spans="1:4" x14ac:dyDescent="0.25">
      <c r="A25" t="s">
        <v>184</v>
      </c>
      <c r="B25">
        <v>3</v>
      </c>
      <c r="C25">
        <v>50</v>
      </c>
      <c r="D25">
        <v>0</v>
      </c>
    </row>
    <row r="26" spans="1:4" x14ac:dyDescent="0.25">
      <c r="A26" t="s">
        <v>184</v>
      </c>
      <c r="B26">
        <v>4</v>
      </c>
      <c r="C26">
        <v>32</v>
      </c>
      <c r="D26">
        <v>1</v>
      </c>
    </row>
    <row r="27" spans="1:4" x14ac:dyDescent="0.25">
      <c r="A27" t="s">
        <v>184</v>
      </c>
      <c r="B27">
        <v>4</v>
      </c>
      <c r="C27">
        <v>50</v>
      </c>
      <c r="D27">
        <v>0</v>
      </c>
    </row>
    <row r="28" spans="1:4" x14ac:dyDescent="0.25">
      <c r="A28" t="s">
        <v>184</v>
      </c>
      <c r="B28">
        <v>4</v>
      </c>
      <c r="C28">
        <v>50</v>
      </c>
      <c r="D28">
        <v>0</v>
      </c>
    </row>
    <row r="29" spans="1:4" x14ac:dyDescent="0.25">
      <c r="A29" t="s">
        <v>184</v>
      </c>
      <c r="B29">
        <v>4</v>
      </c>
      <c r="C29">
        <v>50</v>
      </c>
      <c r="D29">
        <v>0</v>
      </c>
    </row>
    <row r="30" spans="1:4" x14ac:dyDescent="0.25">
      <c r="A30" t="s">
        <v>184</v>
      </c>
      <c r="B30">
        <v>4</v>
      </c>
      <c r="C30">
        <v>50</v>
      </c>
      <c r="D30">
        <v>0</v>
      </c>
    </row>
    <row r="31" spans="1:4" x14ac:dyDescent="0.25">
      <c r="A31" t="s">
        <v>184</v>
      </c>
      <c r="B31">
        <v>4</v>
      </c>
      <c r="C31">
        <v>50</v>
      </c>
      <c r="D31">
        <v>0</v>
      </c>
    </row>
    <row r="32" spans="1:4" x14ac:dyDescent="0.25">
      <c r="A32" t="s">
        <v>184</v>
      </c>
      <c r="B32">
        <v>4</v>
      </c>
      <c r="C32">
        <v>50</v>
      </c>
      <c r="D32">
        <v>0</v>
      </c>
    </row>
    <row r="33" spans="1:4" x14ac:dyDescent="0.25">
      <c r="A33" t="s">
        <v>184</v>
      </c>
      <c r="B33">
        <v>4</v>
      </c>
      <c r="C33">
        <v>50</v>
      </c>
      <c r="D33">
        <v>0</v>
      </c>
    </row>
    <row r="34" spans="1:4" x14ac:dyDescent="0.25">
      <c r="A34" t="s">
        <v>184</v>
      </c>
      <c r="B34">
        <v>5</v>
      </c>
      <c r="C34">
        <v>32</v>
      </c>
      <c r="D34">
        <v>1</v>
      </c>
    </row>
    <row r="35" spans="1:4" x14ac:dyDescent="0.25">
      <c r="A35" t="s">
        <v>184</v>
      </c>
      <c r="B35">
        <v>5</v>
      </c>
      <c r="C35">
        <v>50</v>
      </c>
      <c r="D35">
        <v>0</v>
      </c>
    </row>
    <row r="36" spans="1:4" x14ac:dyDescent="0.25">
      <c r="A36" t="s">
        <v>184</v>
      </c>
      <c r="B36">
        <v>5</v>
      </c>
      <c r="C36">
        <v>50</v>
      </c>
      <c r="D36">
        <v>0</v>
      </c>
    </row>
    <row r="37" spans="1:4" x14ac:dyDescent="0.25">
      <c r="A37" t="s">
        <v>184</v>
      </c>
      <c r="B37">
        <v>5</v>
      </c>
      <c r="C37">
        <v>50</v>
      </c>
      <c r="D37">
        <v>0</v>
      </c>
    </row>
    <row r="38" spans="1:4" x14ac:dyDescent="0.25">
      <c r="A38" t="s">
        <v>184</v>
      </c>
      <c r="B38">
        <v>5</v>
      </c>
      <c r="C38">
        <v>50</v>
      </c>
      <c r="D38">
        <v>0</v>
      </c>
    </row>
    <row r="39" spans="1:4" x14ac:dyDescent="0.25">
      <c r="A39" t="s">
        <v>184</v>
      </c>
      <c r="B39">
        <v>5</v>
      </c>
      <c r="C39">
        <v>50</v>
      </c>
      <c r="D39">
        <v>0</v>
      </c>
    </row>
    <row r="40" spans="1:4" x14ac:dyDescent="0.25">
      <c r="A40" t="s">
        <v>184</v>
      </c>
      <c r="B40">
        <v>5</v>
      </c>
      <c r="C40">
        <v>50</v>
      </c>
      <c r="D40">
        <v>0</v>
      </c>
    </row>
    <row r="41" spans="1:4" x14ac:dyDescent="0.25">
      <c r="A41" t="s">
        <v>184</v>
      </c>
      <c r="B41">
        <v>5</v>
      </c>
      <c r="C41">
        <v>50</v>
      </c>
      <c r="D41">
        <v>0</v>
      </c>
    </row>
    <row r="42" spans="1:4" x14ac:dyDescent="0.25">
      <c r="A42" t="s">
        <v>184</v>
      </c>
      <c r="B42">
        <v>6</v>
      </c>
      <c r="C42">
        <v>32</v>
      </c>
      <c r="D42">
        <v>1</v>
      </c>
    </row>
    <row r="43" spans="1:4" x14ac:dyDescent="0.25">
      <c r="A43" t="s">
        <v>184</v>
      </c>
      <c r="B43">
        <v>6</v>
      </c>
      <c r="C43">
        <v>32</v>
      </c>
      <c r="D43">
        <v>1</v>
      </c>
    </row>
    <row r="44" spans="1:4" x14ac:dyDescent="0.25">
      <c r="A44" t="s">
        <v>184</v>
      </c>
      <c r="B44">
        <v>6</v>
      </c>
      <c r="C44">
        <v>50</v>
      </c>
      <c r="D44">
        <v>0</v>
      </c>
    </row>
    <row r="45" spans="1:4" x14ac:dyDescent="0.25">
      <c r="A45" t="s">
        <v>184</v>
      </c>
      <c r="B45">
        <v>6</v>
      </c>
      <c r="C45">
        <v>50</v>
      </c>
      <c r="D45">
        <v>0</v>
      </c>
    </row>
    <row r="46" spans="1:4" x14ac:dyDescent="0.25">
      <c r="A46" t="s">
        <v>184</v>
      </c>
      <c r="B46">
        <v>6</v>
      </c>
      <c r="C46">
        <v>50</v>
      </c>
      <c r="D46">
        <v>0</v>
      </c>
    </row>
    <row r="47" spans="1:4" x14ac:dyDescent="0.25">
      <c r="A47" t="s">
        <v>184</v>
      </c>
      <c r="B47">
        <v>6</v>
      </c>
      <c r="C47">
        <v>50</v>
      </c>
      <c r="D47">
        <v>0</v>
      </c>
    </row>
    <row r="48" spans="1:4" x14ac:dyDescent="0.25">
      <c r="A48" t="s">
        <v>184</v>
      </c>
      <c r="B48">
        <v>6</v>
      </c>
      <c r="C48">
        <v>50</v>
      </c>
      <c r="D48">
        <v>0</v>
      </c>
    </row>
    <row r="49" spans="1:4" x14ac:dyDescent="0.25">
      <c r="A49" t="s">
        <v>184</v>
      </c>
      <c r="B49">
        <v>6</v>
      </c>
      <c r="C49">
        <v>50</v>
      </c>
      <c r="D49">
        <v>0</v>
      </c>
    </row>
    <row r="50" spans="1:4" x14ac:dyDescent="0.25">
      <c r="A50" t="s">
        <v>184</v>
      </c>
      <c r="B50">
        <v>7</v>
      </c>
      <c r="C50">
        <v>31</v>
      </c>
      <c r="D50">
        <v>1</v>
      </c>
    </row>
    <row r="51" spans="1:4" x14ac:dyDescent="0.25">
      <c r="A51" t="s">
        <v>184</v>
      </c>
      <c r="B51">
        <v>7</v>
      </c>
      <c r="C51">
        <v>50</v>
      </c>
      <c r="D51">
        <v>0</v>
      </c>
    </row>
    <row r="52" spans="1:4" x14ac:dyDescent="0.25">
      <c r="A52" t="s">
        <v>184</v>
      </c>
      <c r="B52">
        <v>7</v>
      </c>
      <c r="C52">
        <v>50</v>
      </c>
      <c r="D52">
        <v>0</v>
      </c>
    </row>
    <row r="53" spans="1:4" x14ac:dyDescent="0.25">
      <c r="A53" t="s">
        <v>184</v>
      </c>
      <c r="B53">
        <v>7</v>
      </c>
      <c r="C53">
        <v>50</v>
      </c>
      <c r="D53">
        <v>0</v>
      </c>
    </row>
    <row r="54" spans="1:4" x14ac:dyDescent="0.25">
      <c r="A54" t="s">
        <v>184</v>
      </c>
      <c r="B54">
        <v>7</v>
      </c>
      <c r="C54">
        <v>50</v>
      </c>
      <c r="D54">
        <v>0</v>
      </c>
    </row>
    <row r="55" spans="1:4" x14ac:dyDescent="0.25">
      <c r="A55" t="s">
        <v>184</v>
      </c>
      <c r="B55">
        <v>7</v>
      </c>
      <c r="C55">
        <v>50</v>
      </c>
      <c r="D55">
        <v>0</v>
      </c>
    </row>
    <row r="56" spans="1:4" x14ac:dyDescent="0.25">
      <c r="A56" t="s">
        <v>184</v>
      </c>
      <c r="B56">
        <v>7</v>
      </c>
      <c r="C56">
        <v>50</v>
      </c>
      <c r="D56">
        <v>0</v>
      </c>
    </row>
    <row r="57" spans="1:4" x14ac:dyDescent="0.25">
      <c r="A57" t="s">
        <v>184</v>
      </c>
      <c r="B57">
        <v>7</v>
      </c>
      <c r="C57">
        <v>50</v>
      </c>
      <c r="D57">
        <v>0</v>
      </c>
    </row>
    <row r="58" spans="1:4" x14ac:dyDescent="0.25">
      <c r="A58" t="s">
        <v>184</v>
      </c>
      <c r="B58">
        <v>8</v>
      </c>
      <c r="C58">
        <v>31</v>
      </c>
      <c r="D58">
        <v>1</v>
      </c>
    </row>
    <row r="59" spans="1:4" x14ac:dyDescent="0.25">
      <c r="A59" t="s">
        <v>184</v>
      </c>
      <c r="B59">
        <v>8</v>
      </c>
      <c r="C59">
        <v>34</v>
      </c>
      <c r="D59">
        <v>1</v>
      </c>
    </row>
    <row r="60" spans="1:4" x14ac:dyDescent="0.25">
      <c r="A60" t="s">
        <v>184</v>
      </c>
      <c r="B60">
        <v>8</v>
      </c>
      <c r="C60">
        <v>35</v>
      </c>
      <c r="D60">
        <v>1</v>
      </c>
    </row>
    <row r="61" spans="1:4" x14ac:dyDescent="0.25">
      <c r="A61" t="s">
        <v>184</v>
      </c>
      <c r="B61">
        <v>8</v>
      </c>
      <c r="C61">
        <v>50</v>
      </c>
      <c r="D61">
        <v>0</v>
      </c>
    </row>
    <row r="62" spans="1:4" x14ac:dyDescent="0.25">
      <c r="A62" t="s">
        <v>184</v>
      </c>
      <c r="B62">
        <v>8</v>
      </c>
      <c r="C62">
        <v>50</v>
      </c>
      <c r="D62">
        <v>0</v>
      </c>
    </row>
    <row r="63" spans="1:4" x14ac:dyDescent="0.25">
      <c r="A63" t="s">
        <v>184</v>
      </c>
      <c r="B63">
        <v>8</v>
      </c>
      <c r="C63">
        <v>50</v>
      </c>
      <c r="D63">
        <v>0</v>
      </c>
    </row>
    <row r="64" spans="1:4" x14ac:dyDescent="0.25">
      <c r="A64" t="s">
        <v>184</v>
      </c>
      <c r="B64">
        <v>8</v>
      </c>
      <c r="C64">
        <v>50</v>
      </c>
      <c r="D64">
        <v>0</v>
      </c>
    </row>
    <row r="65" spans="1:4" x14ac:dyDescent="0.25">
      <c r="A65" t="s">
        <v>184</v>
      </c>
      <c r="B65">
        <v>8</v>
      </c>
      <c r="C65">
        <v>50</v>
      </c>
      <c r="D65">
        <v>0</v>
      </c>
    </row>
    <row r="66" spans="1:4" x14ac:dyDescent="0.25">
      <c r="A66" t="s">
        <v>184</v>
      </c>
      <c r="B66">
        <v>9</v>
      </c>
      <c r="C66">
        <v>32</v>
      </c>
      <c r="D66">
        <v>1</v>
      </c>
    </row>
    <row r="67" spans="1:4" x14ac:dyDescent="0.25">
      <c r="A67" t="s">
        <v>184</v>
      </c>
      <c r="B67">
        <v>9</v>
      </c>
      <c r="C67">
        <v>32</v>
      </c>
      <c r="D67">
        <v>1</v>
      </c>
    </row>
    <row r="68" spans="1:4" x14ac:dyDescent="0.25">
      <c r="A68" t="s">
        <v>184</v>
      </c>
      <c r="B68">
        <v>9</v>
      </c>
      <c r="C68">
        <v>32</v>
      </c>
      <c r="D68">
        <v>1</v>
      </c>
    </row>
    <row r="69" spans="1:4" x14ac:dyDescent="0.25">
      <c r="A69" t="s">
        <v>184</v>
      </c>
      <c r="B69">
        <v>9</v>
      </c>
      <c r="C69">
        <v>33</v>
      </c>
      <c r="D69">
        <v>1</v>
      </c>
    </row>
    <row r="70" spans="1:4" x14ac:dyDescent="0.25">
      <c r="A70" t="s">
        <v>184</v>
      </c>
      <c r="B70">
        <v>9</v>
      </c>
      <c r="C70">
        <v>33</v>
      </c>
      <c r="D70">
        <v>1</v>
      </c>
    </row>
    <row r="71" spans="1:4" x14ac:dyDescent="0.25">
      <c r="A71" t="s">
        <v>184</v>
      </c>
      <c r="B71">
        <v>9</v>
      </c>
      <c r="C71">
        <v>38</v>
      </c>
      <c r="D71">
        <v>1</v>
      </c>
    </row>
    <row r="72" spans="1:4" x14ac:dyDescent="0.25">
      <c r="A72" t="s">
        <v>184</v>
      </c>
      <c r="B72">
        <v>9</v>
      </c>
      <c r="C72">
        <v>50</v>
      </c>
      <c r="D72">
        <v>0</v>
      </c>
    </row>
    <row r="73" spans="1:4" x14ac:dyDescent="0.25">
      <c r="A73" t="s">
        <v>184</v>
      </c>
      <c r="B73">
        <v>9</v>
      </c>
      <c r="C73">
        <v>50</v>
      </c>
      <c r="D73">
        <v>0</v>
      </c>
    </row>
    <row r="74" spans="1:4" x14ac:dyDescent="0.25">
      <c r="A74" t="s">
        <v>184</v>
      </c>
      <c r="B74">
        <v>10</v>
      </c>
      <c r="C74">
        <v>31</v>
      </c>
      <c r="D74">
        <v>1</v>
      </c>
    </row>
    <row r="75" spans="1:4" x14ac:dyDescent="0.25">
      <c r="A75" t="s">
        <v>184</v>
      </c>
      <c r="B75">
        <v>10</v>
      </c>
      <c r="C75">
        <v>32</v>
      </c>
      <c r="D75">
        <v>1</v>
      </c>
    </row>
    <row r="76" spans="1:4" x14ac:dyDescent="0.25">
      <c r="A76" t="s">
        <v>184</v>
      </c>
      <c r="B76">
        <v>10</v>
      </c>
      <c r="C76">
        <v>32</v>
      </c>
      <c r="D76">
        <v>1</v>
      </c>
    </row>
    <row r="77" spans="1:4" x14ac:dyDescent="0.25">
      <c r="A77" t="s">
        <v>184</v>
      </c>
      <c r="B77">
        <v>10</v>
      </c>
      <c r="C77">
        <v>35</v>
      </c>
      <c r="D77">
        <v>1</v>
      </c>
    </row>
    <row r="78" spans="1:4" x14ac:dyDescent="0.25">
      <c r="A78" t="s">
        <v>184</v>
      </c>
      <c r="B78">
        <v>10</v>
      </c>
      <c r="C78">
        <v>50</v>
      </c>
      <c r="D78">
        <v>0</v>
      </c>
    </row>
    <row r="79" spans="1:4" x14ac:dyDescent="0.25">
      <c r="A79" t="s">
        <v>184</v>
      </c>
      <c r="B79">
        <v>10</v>
      </c>
      <c r="C79">
        <v>50</v>
      </c>
      <c r="D79">
        <v>0</v>
      </c>
    </row>
    <row r="80" spans="1:4" x14ac:dyDescent="0.25">
      <c r="A80" t="s">
        <v>184</v>
      </c>
      <c r="B80">
        <v>10</v>
      </c>
      <c r="C80">
        <v>50</v>
      </c>
      <c r="D80">
        <v>0</v>
      </c>
    </row>
    <row r="81" spans="1:4" x14ac:dyDescent="0.25">
      <c r="A81" t="s">
        <v>184</v>
      </c>
      <c r="B81">
        <v>10</v>
      </c>
      <c r="C81">
        <v>50</v>
      </c>
      <c r="D81">
        <v>0</v>
      </c>
    </row>
    <row r="82" spans="1:4" x14ac:dyDescent="0.25">
      <c r="A82" t="s">
        <v>185</v>
      </c>
      <c r="B82">
        <v>1</v>
      </c>
      <c r="C82">
        <v>32</v>
      </c>
      <c r="D82">
        <v>1</v>
      </c>
    </row>
    <row r="83" spans="1:4" x14ac:dyDescent="0.25">
      <c r="A83" t="s">
        <v>185</v>
      </c>
      <c r="B83">
        <v>1</v>
      </c>
      <c r="C83">
        <v>32</v>
      </c>
      <c r="D83">
        <v>1</v>
      </c>
    </row>
    <row r="84" spans="1:4" x14ac:dyDescent="0.25">
      <c r="A84" t="s">
        <v>185</v>
      </c>
      <c r="B84">
        <v>1</v>
      </c>
      <c r="C84">
        <v>33</v>
      </c>
      <c r="D84">
        <v>1</v>
      </c>
    </row>
    <row r="85" spans="1:4" x14ac:dyDescent="0.25">
      <c r="A85" t="s">
        <v>185</v>
      </c>
      <c r="B85">
        <v>1</v>
      </c>
      <c r="C85">
        <v>50</v>
      </c>
      <c r="D85">
        <v>0</v>
      </c>
    </row>
    <row r="86" spans="1:4" x14ac:dyDescent="0.25">
      <c r="A86" t="s">
        <v>185</v>
      </c>
      <c r="B86">
        <v>1</v>
      </c>
      <c r="C86">
        <v>50</v>
      </c>
      <c r="D86">
        <v>0</v>
      </c>
    </row>
    <row r="87" spans="1:4" x14ac:dyDescent="0.25">
      <c r="A87" t="s">
        <v>185</v>
      </c>
      <c r="B87">
        <v>1</v>
      </c>
      <c r="C87">
        <v>50</v>
      </c>
      <c r="D87">
        <v>0</v>
      </c>
    </row>
    <row r="88" spans="1:4" x14ac:dyDescent="0.25">
      <c r="A88" t="s">
        <v>185</v>
      </c>
      <c r="B88">
        <v>1</v>
      </c>
      <c r="C88">
        <v>50</v>
      </c>
      <c r="D88">
        <v>0</v>
      </c>
    </row>
    <row r="89" spans="1:4" x14ac:dyDescent="0.25">
      <c r="A89" t="s">
        <v>185</v>
      </c>
      <c r="B89">
        <v>1</v>
      </c>
      <c r="C89">
        <v>50</v>
      </c>
      <c r="D89">
        <v>0</v>
      </c>
    </row>
    <row r="90" spans="1:4" x14ac:dyDescent="0.25">
      <c r="A90" t="s">
        <v>185</v>
      </c>
      <c r="B90">
        <v>1</v>
      </c>
      <c r="C90">
        <v>50</v>
      </c>
      <c r="D90">
        <v>0</v>
      </c>
    </row>
    <row r="91" spans="1:4" x14ac:dyDescent="0.25">
      <c r="A91" t="s">
        <v>185</v>
      </c>
      <c r="B91">
        <v>1</v>
      </c>
      <c r="C91">
        <v>50</v>
      </c>
      <c r="D91">
        <v>0</v>
      </c>
    </row>
    <row r="92" spans="1:4" x14ac:dyDescent="0.25">
      <c r="A92" t="s">
        <v>185</v>
      </c>
      <c r="B92">
        <v>1</v>
      </c>
      <c r="C92">
        <v>50</v>
      </c>
      <c r="D92">
        <v>0</v>
      </c>
    </row>
    <row r="93" spans="1:4" x14ac:dyDescent="0.25">
      <c r="A93" t="s">
        <v>185</v>
      </c>
      <c r="B93">
        <v>1</v>
      </c>
      <c r="C93">
        <v>50</v>
      </c>
      <c r="D93">
        <v>0</v>
      </c>
    </row>
    <row r="94" spans="1:4" x14ac:dyDescent="0.25">
      <c r="A94" t="s">
        <v>185</v>
      </c>
      <c r="B94">
        <v>1</v>
      </c>
      <c r="C94">
        <v>50</v>
      </c>
      <c r="D94">
        <v>0</v>
      </c>
    </row>
    <row r="95" spans="1:4" x14ac:dyDescent="0.25">
      <c r="A95" t="s">
        <v>185</v>
      </c>
      <c r="B95">
        <v>1</v>
      </c>
      <c r="C95">
        <v>50</v>
      </c>
      <c r="D95">
        <v>0</v>
      </c>
    </row>
    <row r="96" spans="1:4" x14ac:dyDescent="0.25">
      <c r="A96" t="s">
        <v>185</v>
      </c>
      <c r="B96">
        <v>1</v>
      </c>
      <c r="C96">
        <v>50</v>
      </c>
      <c r="D96">
        <v>0</v>
      </c>
    </row>
    <row r="97" spans="1:4" x14ac:dyDescent="0.25">
      <c r="A97" t="s">
        <v>185</v>
      </c>
      <c r="B97">
        <v>1</v>
      </c>
      <c r="C97">
        <v>50</v>
      </c>
      <c r="D97">
        <v>0</v>
      </c>
    </row>
    <row r="98" spans="1:4" x14ac:dyDescent="0.25">
      <c r="A98" t="s">
        <v>185</v>
      </c>
      <c r="B98">
        <v>2</v>
      </c>
      <c r="C98">
        <v>32</v>
      </c>
      <c r="D98">
        <v>1</v>
      </c>
    </row>
    <row r="99" spans="1:4" x14ac:dyDescent="0.25">
      <c r="A99" t="s">
        <v>185</v>
      </c>
      <c r="B99">
        <v>2</v>
      </c>
      <c r="C99">
        <v>31</v>
      </c>
      <c r="D99">
        <v>1</v>
      </c>
    </row>
    <row r="100" spans="1:4" x14ac:dyDescent="0.25">
      <c r="A100" t="s">
        <v>185</v>
      </c>
      <c r="B100">
        <v>2</v>
      </c>
      <c r="C100">
        <v>32</v>
      </c>
      <c r="D100">
        <v>1</v>
      </c>
    </row>
    <row r="101" spans="1:4" x14ac:dyDescent="0.25">
      <c r="A101" t="s">
        <v>185</v>
      </c>
      <c r="B101">
        <v>2</v>
      </c>
      <c r="C101">
        <v>32</v>
      </c>
      <c r="D101">
        <v>1</v>
      </c>
    </row>
    <row r="102" spans="1:4" x14ac:dyDescent="0.25">
      <c r="A102" t="s">
        <v>185</v>
      </c>
      <c r="B102">
        <v>2</v>
      </c>
      <c r="C102">
        <v>32</v>
      </c>
      <c r="D102">
        <v>1</v>
      </c>
    </row>
    <row r="103" spans="1:4" x14ac:dyDescent="0.25">
      <c r="A103" t="s">
        <v>185</v>
      </c>
      <c r="B103">
        <v>2</v>
      </c>
      <c r="C103">
        <v>50</v>
      </c>
      <c r="D103">
        <v>0</v>
      </c>
    </row>
    <row r="104" spans="1:4" x14ac:dyDescent="0.25">
      <c r="A104" t="s">
        <v>185</v>
      </c>
      <c r="B104">
        <v>2</v>
      </c>
      <c r="C104">
        <v>50</v>
      </c>
      <c r="D104">
        <v>0</v>
      </c>
    </row>
    <row r="105" spans="1:4" x14ac:dyDescent="0.25">
      <c r="A105" t="s">
        <v>185</v>
      </c>
      <c r="B105">
        <v>2</v>
      </c>
      <c r="C105">
        <v>50</v>
      </c>
      <c r="D105">
        <v>0</v>
      </c>
    </row>
    <row r="106" spans="1:4" x14ac:dyDescent="0.25">
      <c r="A106" t="s">
        <v>185</v>
      </c>
      <c r="B106">
        <v>2</v>
      </c>
      <c r="C106">
        <v>50</v>
      </c>
      <c r="D106">
        <v>0</v>
      </c>
    </row>
    <row r="107" spans="1:4" x14ac:dyDescent="0.25">
      <c r="A107" t="s">
        <v>185</v>
      </c>
      <c r="B107">
        <v>2</v>
      </c>
      <c r="C107">
        <v>50</v>
      </c>
      <c r="D107">
        <v>0</v>
      </c>
    </row>
    <row r="108" spans="1:4" x14ac:dyDescent="0.25">
      <c r="A108" t="s">
        <v>185</v>
      </c>
      <c r="B108">
        <v>2</v>
      </c>
      <c r="C108">
        <v>50</v>
      </c>
      <c r="D108">
        <v>0</v>
      </c>
    </row>
    <row r="109" spans="1:4" x14ac:dyDescent="0.25">
      <c r="A109" t="s">
        <v>185</v>
      </c>
      <c r="B109">
        <v>2</v>
      </c>
      <c r="C109">
        <v>50</v>
      </c>
      <c r="D109">
        <v>0</v>
      </c>
    </row>
    <row r="110" spans="1:4" x14ac:dyDescent="0.25">
      <c r="A110" t="s">
        <v>185</v>
      </c>
      <c r="B110">
        <v>2</v>
      </c>
      <c r="C110">
        <v>50</v>
      </c>
      <c r="D110">
        <v>0</v>
      </c>
    </row>
    <row r="111" spans="1:4" x14ac:dyDescent="0.25">
      <c r="A111" t="s">
        <v>185</v>
      </c>
      <c r="B111">
        <v>2</v>
      </c>
      <c r="C111">
        <v>50</v>
      </c>
      <c r="D111">
        <v>0</v>
      </c>
    </row>
    <row r="112" spans="1:4" x14ac:dyDescent="0.25">
      <c r="A112" t="s">
        <v>185</v>
      </c>
      <c r="B112">
        <v>2</v>
      </c>
      <c r="C112">
        <v>50</v>
      </c>
      <c r="D112">
        <v>0</v>
      </c>
    </row>
    <row r="113" spans="1:4" x14ac:dyDescent="0.25">
      <c r="A113" t="s">
        <v>185</v>
      </c>
      <c r="B113">
        <v>2</v>
      </c>
      <c r="C113">
        <v>50</v>
      </c>
      <c r="D113">
        <v>0</v>
      </c>
    </row>
    <row r="114" spans="1:4" x14ac:dyDescent="0.25">
      <c r="A114" t="s">
        <v>185</v>
      </c>
      <c r="B114">
        <v>3</v>
      </c>
      <c r="C114">
        <v>32</v>
      </c>
      <c r="D114">
        <v>1</v>
      </c>
    </row>
    <row r="115" spans="1:4" x14ac:dyDescent="0.25">
      <c r="A115" t="s">
        <v>185</v>
      </c>
      <c r="B115">
        <v>3</v>
      </c>
      <c r="C115">
        <v>34</v>
      </c>
      <c r="D115">
        <v>1</v>
      </c>
    </row>
    <row r="116" spans="1:4" x14ac:dyDescent="0.25">
      <c r="A116" t="s">
        <v>185</v>
      </c>
      <c r="B116">
        <v>3</v>
      </c>
      <c r="C116">
        <v>34</v>
      </c>
      <c r="D116">
        <v>1</v>
      </c>
    </row>
    <row r="117" spans="1:4" x14ac:dyDescent="0.25">
      <c r="A117" t="s">
        <v>185</v>
      </c>
      <c r="B117">
        <v>3</v>
      </c>
      <c r="C117">
        <v>37</v>
      </c>
      <c r="D117">
        <v>1</v>
      </c>
    </row>
    <row r="118" spans="1:4" x14ac:dyDescent="0.25">
      <c r="A118" t="s">
        <v>185</v>
      </c>
      <c r="B118">
        <v>3</v>
      </c>
      <c r="C118">
        <v>39</v>
      </c>
      <c r="D118">
        <v>1</v>
      </c>
    </row>
    <row r="119" spans="1:4" x14ac:dyDescent="0.25">
      <c r="A119" t="s">
        <v>185</v>
      </c>
      <c r="B119">
        <v>3</v>
      </c>
      <c r="C119">
        <v>40</v>
      </c>
      <c r="D119">
        <v>1</v>
      </c>
    </row>
    <row r="120" spans="1:4" x14ac:dyDescent="0.25">
      <c r="A120" t="s">
        <v>185</v>
      </c>
      <c r="B120">
        <v>3</v>
      </c>
      <c r="C120">
        <v>50</v>
      </c>
      <c r="D120">
        <v>0</v>
      </c>
    </row>
    <row r="121" spans="1:4" x14ac:dyDescent="0.25">
      <c r="A121" t="s">
        <v>185</v>
      </c>
      <c r="B121">
        <v>3</v>
      </c>
      <c r="C121">
        <v>50</v>
      </c>
      <c r="D121">
        <v>0</v>
      </c>
    </row>
    <row r="122" spans="1:4" x14ac:dyDescent="0.25">
      <c r="A122" t="s">
        <v>185</v>
      </c>
      <c r="B122">
        <v>3</v>
      </c>
      <c r="C122">
        <v>50</v>
      </c>
      <c r="D122">
        <v>0</v>
      </c>
    </row>
    <row r="123" spans="1:4" x14ac:dyDescent="0.25">
      <c r="A123" t="s">
        <v>185</v>
      </c>
      <c r="B123">
        <v>3</v>
      </c>
      <c r="C123">
        <v>50</v>
      </c>
      <c r="D123">
        <v>0</v>
      </c>
    </row>
    <row r="124" spans="1:4" x14ac:dyDescent="0.25">
      <c r="A124" t="s">
        <v>185</v>
      </c>
      <c r="B124">
        <v>3</v>
      </c>
      <c r="C124">
        <v>50</v>
      </c>
      <c r="D124">
        <v>0</v>
      </c>
    </row>
    <row r="125" spans="1:4" x14ac:dyDescent="0.25">
      <c r="A125" t="s">
        <v>185</v>
      </c>
      <c r="B125">
        <v>3</v>
      </c>
      <c r="C125">
        <v>50</v>
      </c>
      <c r="D125">
        <v>0</v>
      </c>
    </row>
    <row r="126" spans="1:4" x14ac:dyDescent="0.25">
      <c r="A126" t="s">
        <v>185</v>
      </c>
      <c r="B126">
        <v>3</v>
      </c>
      <c r="C126">
        <v>50</v>
      </c>
      <c r="D126">
        <v>0</v>
      </c>
    </row>
    <row r="127" spans="1:4" x14ac:dyDescent="0.25">
      <c r="A127" t="s">
        <v>185</v>
      </c>
      <c r="B127">
        <v>3</v>
      </c>
      <c r="C127">
        <v>50</v>
      </c>
      <c r="D127">
        <v>0</v>
      </c>
    </row>
    <row r="128" spans="1:4" x14ac:dyDescent="0.25">
      <c r="A128" t="s">
        <v>185</v>
      </c>
      <c r="B128">
        <v>3</v>
      </c>
      <c r="C128">
        <v>50</v>
      </c>
      <c r="D128">
        <v>0</v>
      </c>
    </row>
    <row r="129" spans="1:4" x14ac:dyDescent="0.25">
      <c r="A129" t="s">
        <v>185</v>
      </c>
      <c r="B129">
        <v>3</v>
      </c>
      <c r="C129">
        <v>50</v>
      </c>
      <c r="D129">
        <v>0</v>
      </c>
    </row>
    <row r="130" spans="1:4" x14ac:dyDescent="0.25">
      <c r="A130" t="s">
        <v>185</v>
      </c>
      <c r="B130">
        <v>4</v>
      </c>
      <c r="C130">
        <v>31</v>
      </c>
      <c r="D130">
        <v>1</v>
      </c>
    </row>
    <row r="131" spans="1:4" x14ac:dyDescent="0.25">
      <c r="A131" t="s">
        <v>185</v>
      </c>
      <c r="B131">
        <v>4</v>
      </c>
      <c r="C131">
        <v>32</v>
      </c>
      <c r="D131">
        <v>1</v>
      </c>
    </row>
    <row r="132" spans="1:4" x14ac:dyDescent="0.25">
      <c r="A132" t="s">
        <v>185</v>
      </c>
      <c r="B132">
        <v>4</v>
      </c>
      <c r="C132">
        <v>34</v>
      </c>
      <c r="D132">
        <v>1</v>
      </c>
    </row>
    <row r="133" spans="1:4" x14ac:dyDescent="0.25">
      <c r="A133" t="s">
        <v>185</v>
      </c>
      <c r="B133">
        <v>4</v>
      </c>
      <c r="C133">
        <v>36</v>
      </c>
      <c r="D133">
        <v>1</v>
      </c>
    </row>
    <row r="134" spans="1:4" x14ac:dyDescent="0.25">
      <c r="A134" t="s">
        <v>185</v>
      </c>
      <c r="B134">
        <v>4</v>
      </c>
      <c r="C134">
        <v>38</v>
      </c>
      <c r="D134">
        <v>1</v>
      </c>
    </row>
    <row r="135" spans="1:4" x14ac:dyDescent="0.25">
      <c r="A135" t="s">
        <v>185</v>
      </c>
      <c r="B135">
        <v>4</v>
      </c>
      <c r="C135">
        <v>39</v>
      </c>
      <c r="D135">
        <v>1</v>
      </c>
    </row>
    <row r="136" spans="1:4" x14ac:dyDescent="0.25">
      <c r="A136" t="s">
        <v>185</v>
      </c>
      <c r="B136">
        <v>4</v>
      </c>
      <c r="C136">
        <v>40</v>
      </c>
      <c r="D136">
        <v>1</v>
      </c>
    </row>
    <row r="137" spans="1:4" x14ac:dyDescent="0.25">
      <c r="A137" t="s">
        <v>185</v>
      </c>
      <c r="B137">
        <v>4</v>
      </c>
      <c r="C137">
        <v>50</v>
      </c>
      <c r="D137">
        <v>0</v>
      </c>
    </row>
    <row r="138" spans="1:4" x14ac:dyDescent="0.25">
      <c r="A138" t="s">
        <v>185</v>
      </c>
      <c r="B138">
        <v>4</v>
      </c>
      <c r="C138">
        <v>50</v>
      </c>
      <c r="D138">
        <v>0</v>
      </c>
    </row>
    <row r="139" spans="1:4" x14ac:dyDescent="0.25">
      <c r="A139" t="s">
        <v>185</v>
      </c>
      <c r="B139">
        <v>4</v>
      </c>
      <c r="C139">
        <v>50</v>
      </c>
      <c r="D139">
        <v>0</v>
      </c>
    </row>
    <row r="140" spans="1:4" x14ac:dyDescent="0.25">
      <c r="A140" t="s">
        <v>185</v>
      </c>
      <c r="B140">
        <v>4</v>
      </c>
      <c r="C140">
        <v>50</v>
      </c>
      <c r="D140">
        <v>0</v>
      </c>
    </row>
    <row r="141" spans="1:4" x14ac:dyDescent="0.25">
      <c r="A141" t="s">
        <v>185</v>
      </c>
      <c r="B141">
        <v>4</v>
      </c>
      <c r="C141">
        <v>50</v>
      </c>
      <c r="D141">
        <v>0</v>
      </c>
    </row>
    <row r="142" spans="1:4" x14ac:dyDescent="0.25">
      <c r="A142" t="s">
        <v>185</v>
      </c>
      <c r="B142">
        <v>4</v>
      </c>
      <c r="C142">
        <v>50</v>
      </c>
      <c r="D142">
        <v>0</v>
      </c>
    </row>
    <row r="143" spans="1:4" x14ac:dyDescent="0.25">
      <c r="A143" t="s">
        <v>185</v>
      </c>
      <c r="B143">
        <v>4</v>
      </c>
      <c r="C143">
        <v>50</v>
      </c>
      <c r="D143">
        <v>0</v>
      </c>
    </row>
    <row r="144" spans="1:4" x14ac:dyDescent="0.25">
      <c r="A144" t="s">
        <v>185</v>
      </c>
      <c r="B144">
        <v>4</v>
      </c>
      <c r="C144">
        <v>50</v>
      </c>
      <c r="D144">
        <v>0</v>
      </c>
    </row>
    <row r="145" spans="1:4" x14ac:dyDescent="0.25">
      <c r="A145" t="s">
        <v>185</v>
      </c>
      <c r="B145">
        <v>4</v>
      </c>
      <c r="C145">
        <v>50</v>
      </c>
      <c r="D145">
        <v>0</v>
      </c>
    </row>
    <row r="146" spans="1:4" x14ac:dyDescent="0.25">
      <c r="A146" t="s">
        <v>185</v>
      </c>
      <c r="B146">
        <v>5</v>
      </c>
      <c r="C146">
        <v>32</v>
      </c>
      <c r="D146">
        <v>1</v>
      </c>
    </row>
    <row r="147" spans="1:4" x14ac:dyDescent="0.25">
      <c r="A147" t="s">
        <v>185</v>
      </c>
      <c r="B147">
        <v>5</v>
      </c>
      <c r="C147">
        <v>32</v>
      </c>
      <c r="D147">
        <v>1</v>
      </c>
    </row>
    <row r="148" spans="1:4" x14ac:dyDescent="0.25">
      <c r="A148" t="s">
        <v>185</v>
      </c>
      <c r="B148">
        <v>5</v>
      </c>
      <c r="C148">
        <v>33</v>
      </c>
      <c r="D148">
        <v>1</v>
      </c>
    </row>
    <row r="149" spans="1:4" x14ac:dyDescent="0.25">
      <c r="A149" t="s">
        <v>185</v>
      </c>
      <c r="B149">
        <v>5</v>
      </c>
      <c r="C149">
        <v>35</v>
      </c>
      <c r="D149">
        <v>1</v>
      </c>
    </row>
    <row r="150" spans="1:4" x14ac:dyDescent="0.25">
      <c r="A150" t="s">
        <v>185</v>
      </c>
      <c r="B150">
        <v>5</v>
      </c>
      <c r="C150">
        <v>50</v>
      </c>
      <c r="D150">
        <v>0</v>
      </c>
    </row>
    <row r="151" spans="1:4" x14ac:dyDescent="0.25">
      <c r="A151" t="s">
        <v>185</v>
      </c>
      <c r="B151">
        <v>5</v>
      </c>
      <c r="C151">
        <v>50</v>
      </c>
      <c r="D151">
        <v>0</v>
      </c>
    </row>
    <row r="152" spans="1:4" x14ac:dyDescent="0.25">
      <c r="A152" t="s">
        <v>185</v>
      </c>
      <c r="B152">
        <v>5</v>
      </c>
      <c r="C152">
        <v>50</v>
      </c>
      <c r="D152">
        <v>0</v>
      </c>
    </row>
    <row r="153" spans="1:4" x14ac:dyDescent="0.25">
      <c r="A153" t="s">
        <v>185</v>
      </c>
      <c r="B153">
        <v>5</v>
      </c>
      <c r="C153">
        <v>50</v>
      </c>
      <c r="D153">
        <v>0</v>
      </c>
    </row>
    <row r="154" spans="1:4" x14ac:dyDescent="0.25">
      <c r="A154" t="s">
        <v>185</v>
      </c>
      <c r="B154">
        <v>5</v>
      </c>
      <c r="C154">
        <v>50</v>
      </c>
      <c r="D154">
        <v>0</v>
      </c>
    </row>
    <row r="155" spans="1:4" x14ac:dyDescent="0.25">
      <c r="A155" t="s">
        <v>185</v>
      </c>
      <c r="B155">
        <v>5</v>
      </c>
      <c r="C155">
        <v>50</v>
      </c>
      <c r="D155">
        <v>0</v>
      </c>
    </row>
    <row r="156" spans="1:4" x14ac:dyDescent="0.25">
      <c r="A156" t="s">
        <v>185</v>
      </c>
      <c r="B156">
        <v>5</v>
      </c>
      <c r="C156">
        <v>50</v>
      </c>
      <c r="D156">
        <v>0</v>
      </c>
    </row>
    <row r="157" spans="1:4" x14ac:dyDescent="0.25">
      <c r="A157" t="s">
        <v>185</v>
      </c>
      <c r="B157">
        <v>5</v>
      </c>
      <c r="C157">
        <v>50</v>
      </c>
      <c r="D157">
        <v>0</v>
      </c>
    </row>
    <row r="158" spans="1:4" x14ac:dyDescent="0.25">
      <c r="A158" t="s">
        <v>185</v>
      </c>
      <c r="B158">
        <v>5</v>
      </c>
      <c r="C158">
        <v>50</v>
      </c>
      <c r="D158">
        <v>0</v>
      </c>
    </row>
    <row r="159" spans="1:4" x14ac:dyDescent="0.25">
      <c r="A159" t="s">
        <v>185</v>
      </c>
      <c r="B159">
        <v>5</v>
      </c>
      <c r="C159">
        <v>50</v>
      </c>
      <c r="D159">
        <v>0</v>
      </c>
    </row>
    <row r="160" spans="1:4" x14ac:dyDescent="0.25">
      <c r="A160" t="s">
        <v>185</v>
      </c>
      <c r="B160">
        <v>5</v>
      </c>
      <c r="C160">
        <v>50</v>
      </c>
      <c r="D160">
        <v>0</v>
      </c>
    </row>
    <row r="161" spans="1:4" x14ac:dyDescent="0.25">
      <c r="A161" t="s">
        <v>185</v>
      </c>
      <c r="B161">
        <v>5</v>
      </c>
      <c r="C161">
        <v>50</v>
      </c>
      <c r="D161">
        <v>0</v>
      </c>
    </row>
    <row r="162" spans="1:4" x14ac:dyDescent="0.25">
      <c r="A162" t="s">
        <v>186</v>
      </c>
      <c r="B162" s="71">
        <v>1</v>
      </c>
      <c r="C162">
        <v>31</v>
      </c>
      <c r="D162">
        <v>1</v>
      </c>
    </row>
    <row r="163" spans="1:4" x14ac:dyDescent="0.25">
      <c r="A163" t="s">
        <v>186</v>
      </c>
      <c r="B163" s="71">
        <v>1</v>
      </c>
      <c r="C163">
        <v>32</v>
      </c>
      <c r="D163">
        <v>1</v>
      </c>
    </row>
    <row r="164" spans="1:4" x14ac:dyDescent="0.25">
      <c r="A164" t="s">
        <v>186</v>
      </c>
      <c r="B164" s="71">
        <v>1</v>
      </c>
      <c r="C164">
        <v>38</v>
      </c>
      <c r="D164">
        <v>1</v>
      </c>
    </row>
    <row r="165" spans="1:4" x14ac:dyDescent="0.25">
      <c r="A165" t="s">
        <v>186</v>
      </c>
      <c r="B165" s="71">
        <v>1</v>
      </c>
      <c r="C165">
        <v>50</v>
      </c>
      <c r="D165">
        <v>0</v>
      </c>
    </row>
    <row r="166" spans="1:4" x14ac:dyDescent="0.25">
      <c r="A166" t="s">
        <v>186</v>
      </c>
      <c r="B166" s="71">
        <v>1</v>
      </c>
      <c r="C166">
        <v>50</v>
      </c>
      <c r="D166">
        <v>0</v>
      </c>
    </row>
    <row r="167" spans="1:4" x14ac:dyDescent="0.25">
      <c r="A167" t="s">
        <v>186</v>
      </c>
      <c r="B167" s="71">
        <v>1</v>
      </c>
      <c r="C167">
        <v>50</v>
      </c>
      <c r="D167">
        <v>0</v>
      </c>
    </row>
    <row r="168" spans="1:4" x14ac:dyDescent="0.25">
      <c r="A168" t="s">
        <v>186</v>
      </c>
      <c r="B168" s="71">
        <v>1</v>
      </c>
      <c r="C168">
        <v>50</v>
      </c>
      <c r="D168">
        <v>0</v>
      </c>
    </row>
    <row r="169" spans="1:4" x14ac:dyDescent="0.25">
      <c r="A169" t="s">
        <v>186</v>
      </c>
      <c r="B169">
        <v>1</v>
      </c>
      <c r="C169">
        <v>50</v>
      </c>
      <c r="D169">
        <v>0</v>
      </c>
    </row>
    <row r="170" spans="1:4" x14ac:dyDescent="0.25">
      <c r="A170" t="s">
        <v>186</v>
      </c>
      <c r="B170">
        <v>1</v>
      </c>
      <c r="C170">
        <v>50</v>
      </c>
      <c r="D170">
        <v>0</v>
      </c>
    </row>
    <row r="171" spans="1:4" x14ac:dyDescent="0.25">
      <c r="A171" t="s">
        <v>186</v>
      </c>
      <c r="B171">
        <v>1</v>
      </c>
      <c r="C171">
        <v>50</v>
      </c>
      <c r="D171">
        <v>0</v>
      </c>
    </row>
    <row r="172" spans="1:4" x14ac:dyDescent="0.25">
      <c r="A172" t="s">
        <v>186</v>
      </c>
      <c r="B172">
        <v>1</v>
      </c>
      <c r="C172">
        <v>50</v>
      </c>
      <c r="D172">
        <v>0</v>
      </c>
    </row>
    <row r="173" spans="1:4" x14ac:dyDescent="0.25">
      <c r="A173" t="s">
        <v>186</v>
      </c>
      <c r="B173">
        <v>1</v>
      </c>
      <c r="C173">
        <v>50</v>
      </c>
      <c r="D173">
        <v>0</v>
      </c>
    </row>
    <row r="174" spans="1:4" x14ac:dyDescent="0.25">
      <c r="A174" t="s">
        <v>186</v>
      </c>
      <c r="B174">
        <v>1</v>
      </c>
      <c r="C174">
        <v>50</v>
      </c>
      <c r="D174">
        <v>0</v>
      </c>
    </row>
    <row r="175" spans="1:4" x14ac:dyDescent="0.25">
      <c r="A175" t="s">
        <v>186</v>
      </c>
      <c r="B175">
        <v>1</v>
      </c>
      <c r="C175">
        <v>50</v>
      </c>
      <c r="D175">
        <v>0</v>
      </c>
    </row>
    <row r="176" spans="1:4" x14ac:dyDescent="0.25">
      <c r="A176" t="s">
        <v>186</v>
      </c>
      <c r="B176">
        <v>1</v>
      </c>
      <c r="C176">
        <v>50</v>
      </c>
      <c r="D176">
        <v>0</v>
      </c>
    </row>
    <row r="177" spans="1:4" x14ac:dyDescent="0.25">
      <c r="A177" t="s">
        <v>186</v>
      </c>
      <c r="B177">
        <v>1</v>
      </c>
      <c r="C177">
        <v>50</v>
      </c>
      <c r="D177">
        <v>0</v>
      </c>
    </row>
    <row r="178" spans="1:4" x14ac:dyDescent="0.25">
      <c r="A178" t="s">
        <v>186</v>
      </c>
      <c r="B178">
        <v>1</v>
      </c>
      <c r="C178">
        <v>50</v>
      </c>
      <c r="D178">
        <v>0</v>
      </c>
    </row>
    <row r="179" spans="1:4" x14ac:dyDescent="0.25">
      <c r="A179" t="s">
        <v>186</v>
      </c>
      <c r="B179">
        <v>1</v>
      </c>
      <c r="C179">
        <v>50</v>
      </c>
      <c r="D179">
        <v>0</v>
      </c>
    </row>
    <row r="180" spans="1:4" x14ac:dyDescent="0.25">
      <c r="A180" t="s">
        <v>186</v>
      </c>
      <c r="B180">
        <v>1</v>
      </c>
      <c r="C180">
        <v>50</v>
      </c>
      <c r="D180">
        <v>0</v>
      </c>
    </row>
    <row r="181" spans="1:4" x14ac:dyDescent="0.25">
      <c r="A181" t="s">
        <v>186</v>
      </c>
      <c r="B181">
        <v>1</v>
      </c>
      <c r="C181">
        <v>50</v>
      </c>
      <c r="D181">
        <v>0</v>
      </c>
    </row>
    <row r="182" spans="1:4" x14ac:dyDescent="0.25">
      <c r="A182" t="s">
        <v>186</v>
      </c>
      <c r="B182">
        <v>1</v>
      </c>
      <c r="C182">
        <v>50</v>
      </c>
      <c r="D182">
        <v>0</v>
      </c>
    </row>
    <row r="183" spans="1:4" x14ac:dyDescent="0.25">
      <c r="A183" t="s">
        <v>186</v>
      </c>
      <c r="B183">
        <v>1</v>
      </c>
      <c r="C183">
        <v>50</v>
      </c>
      <c r="D183">
        <v>0</v>
      </c>
    </row>
    <row r="184" spans="1:4" x14ac:dyDescent="0.25">
      <c r="A184" t="s">
        <v>186</v>
      </c>
      <c r="B184">
        <v>1</v>
      </c>
      <c r="C184">
        <v>50</v>
      </c>
      <c r="D184">
        <v>0</v>
      </c>
    </row>
    <row r="185" spans="1:4" x14ac:dyDescent="0.25">
      <c r="A185" t="s">
        <v>186</v>
      </c>
      <c r="B185">
        <v>1</v>
      </c>
      <c r="C185">
        <v>50</v>
      </c>
      <c r="D185">
        <v>0</v>
      </c>
    </row>
    <row r="186" spans="1:4" x14ac:dyDescent="0.25">
      <c r="A186" t="s">
        <v>186</v>
      </c>
      <c r="B186">
        <v>1</v>
      </c>
      <c r="C186">
        <v>50</v>
      </c>
      <c r="D186">
        <v>0</v>
      </c>
    </row>
    <row r="187" spans="1:4" x14ac:dyDescent="0.25">
      <c r="A187" t="s">
        <v>186</v>
      </c>
      <c r="B187">
        <v>1</v>
      </c>
      <c r="C187">
        <v>50</v>
      </c>
      <c r="D187">
        <v>0</v>
      </c>
    </row>
    <row r="188" spans="1:4" x14ac:dyDescent="0.25">
      <c r="A188" t="s">
        <v>186</v>
      </c>
      <c r="B188">
        <v>1</v>
      </c>
      <c r="C188">
        <v>50</v>
      </c>
      <c r="D188">
        <v>0</v>
      </c>
    </row>
    <row r="189" spans="1:4" x14ac:dyDescent="0.25">
      <c r="A189" t="s">
        <v>186</v>
      </c>
      <c r="B189">
        <v>1</v>
      </c>
      <c r="C189">
        <v>50</v>
      </c>
      <c r="D189">
        <v>0</v>
      </c>
    </row>
    <row r="190" spans="1:4" x14ac:dyDescent="0.25">
      <c r="A190" t="s">
        <v>186</v>
      </c>
      <c r="B190">
        <v>1</v>
      </c>
      <c r="C190">
        <v>50</v>
      </c>
      <c r="D190">
        <v>0</v>
      </c>
    </row>
    <row r="191" spans="1:4" x14ac:dyDescent="0.25">
      <c r="A191" t="s">
        <v>186</v>
      </c>
      <c r="B191">
        <v>1</v>
      </c>
      <c r="C191">
        <v>50</v>
      </c>
      <c r="D191">
        <v>0</v>
      </c>
    </row>
    <row r="192" spans="1:4" x14ac:dyDescent="0.25">
      <c r="A192" t="s">
        <v>186</v>
      </c>
      <c r="B192">
        <v>1</v>
      </c>
      <c r="C192">
        <v>50</v>
      </c>
      <c r="D192">
        <v>0</v>
      </c>
    </row>
    <row r="193" spans="1:4" x14ac:dyDescent="0.25">
      <c r="A193" t="s">
        <v>186</v>
      </c>
      <c r="B193">
        <v>1</v>
      </c>
      <c r="C193">
        <v>50</v>
      </c>
      <c r="D193">
        <v>0</v>
      </c>
    </row>
    <row r="194" spans="1:4" x14ac:dyDescent="0.25">
      <c r="A194" t="s">
        <v>186</v>
      </c>
      <c r="B194">
        <v>2</v>
      </c>
      <c r="C194">
        <v>31</v>
      </c>
      <c r="D194">
        <v>1</v>
      </c>
    </row>
    <row r="195" spans="1:4" x14ac:dyDescent="0.25">
      <c r="A195" t="s">
        <v>186</v>
      </c>
      <c r="B195">
        <v>2</v>
      </c>
      <c r="C195">
        <v>31</v>
      </c>
      <c r="D195">
        <v>1</v>
      </c>
    </row>
    <row r="196" spans="1:4" x14ac:dyDescent="0.25">
      <c r="A196" t="s">
        <v>186</v>
      </c>
      <c r="B196">
        <v>2</v>
      </c>
      <c r="C196">
        <v>32</v>
      </c>
      <c r="D196">
        <v>1</v>
      </c>
    </row>
    <row r="197" spans="1:4" x14ac:dyDescent="0.25">
      <c r="A197" t="s">
        <v>186</v>
      </c>
      <c r="B197">
        <v>2</v>
      </c>
      <c r="C197">
        <v>37</v>
      </c>
      <c r="D197">
        <v>1</v>
      </c>
    </row>
    <row r="198" spans="1:4" x14ac:dyDescent="0.25">
      <c r="A198" t="s">
        <v>186</v>
      </c>
      <c r="B198">
        <v>2</v>
      </c>
      <c r="C198">
        <v>38</v>
      </c>
      <c r="D198">
        <v>1</v>
      </c>
    </row>
    <row r="199" spans="1:4" x14ac:dyDescent="0.25">
      <c r="A199" t="s">
        <v>186</v>
      </c>
      <c r="B199">
        <v>2</v>
      </c>
      <c r="C199">
        <v>38</v>
      </c>
      <c r="D199">
        <v>1</v>
      </c>
    </row>
    <row r="200" spans="1:4" x14ac:dyDescent="0.25">
      <c r="A200" t="s">
        <v>186</v>
      </c>
      <c r="B200">
        <v>2</v>
      </c>
      <c r="C200">
        <v>39</v>
      </c>
      <c r="D200">
        <v>1</v>
      </c>
    </row>
    <row r="201" spans="1:4" x14ac:dyDescent="0.25">
      <c r="A201" t="s">
        <v>186</v>
      </c>
      <c r="B201">
        <v>2</v>
      </c>
      <c r="C201">
        <v>40</v>
      </c>
      <c r="D201">
        <v>1</v>
      </c>
    </row>
    <row r="202" spans="1:4" x14ac:dyDescent="0.25">
      <c r="A202" t="s">
        <v>186</v>
      </c>
      <c r="B202">
        <v>2</v>
      </c>
      <c r="C202">
        <v>50</v>
      </c>
      <c r="D202">
        <v>0</v>
      </c>
    </row>
    <row r="203" spans="1:4" x14ac:dyDescent="0.25">
      <c r="A203" t="s">
        <v>186</v>
      </c>
      <c r="B203">
        <v>2</v>
      </c>
      <c r="C203">
        <v>50</v>
      </c>
      <c r="D203">
        <v>0</v>
      </c>
    </row>
    <row r="204" spans="1:4" x14ac:dyDescent="0.25">
      <c r="A204" t="s">
        <v>186</v>
      </c>
      <c r="B204">
        <v>2</v>
      </c>
      <c r="C204">
        <v>50</v>
      </c>
      <c r="D204">
        <v>0</v>
      </c>
    </row>
    <row r="205" spans="1:4" x14ac:dyDescent="0.25">
      <c r="A205" t="s">
        <v>186</v>
      </c>
      <c r="B205">
        <v>2</v>
      </c>
      <c r="C205">
        <v>50</v>
      </c>
      <c r="D205">
        <v>0</v>
      </c>
    </row>
    <row r="206" spans="1:4" x14ac:dyDescent="0.25">
      <c r="A206" t="s">
        <v>186</v>
      </c>
      <c r="B206">
        <v>2</v>
      </c>
      <c r="C206">
        <v>50</v>
      </c>
      <c r="D206">
        <v>0</v>
      </c>
    </row>
    <row r="207" spans="1:4" x14ac:dyDescent="0.25">
      <c r="A207" t="s">
        <v>186</v>
      </c>
      <c r="B207">
        <v>2</v>
      </c>
      <c r="C207">
        <v>50</v>
      </c>
      <c r="D207">
        <v>0</v>
      </c>
    </row>
    <row r="208" spans="1:4" x14ac:dyDescent="0.25">
      <c r="A208" t="s">
        <v>186</v>
      </c>
      <c r="B208">
        <v>2</v>
      </c>
      <c r="C208">
        <v>50</v>
      </c>
      <c r="D208">
        <v>0</v>
      </c>
    </row>
    <row r="209" spans="1:4" x14ac:dyDescent="0.25">
      <c r="A209" t="s">
        <v>186</v>
      </c>
      <c r="B209">
        <v>2</v>
      </c>
      <c r="C209">
        <v>50</v>
      </c>
      <c r="D209">
        <v>0</v>
      </c>
    </row>
    <row r="210" spans="1:4" x14ac:dyDescent="0.25">
      <c r="A210" t="s">
        <v>186</v>
      </c>
      <c r="B210">
        <v>2</v>
      </c>
      <c r="C210">
        <v>50</v>
      </c>
      <c r="D210">
        <v>0</v>
      </c>
    </row>
    <row r="211" spans="1:4" x14ac:dyDescent="0.25">
      <c r="A211" t="s">
        <v>186</v>
      </c>
      <c r="B211">
        <v>2</v>
      </c>
      <c r="C211">
        <v>50</v>
      </c>
      <c r="D211">
        <v>0</v>
      </c>
    </row>
    <row r="212" spans="1:4" x14ac:dyDescent="0.25">
      <c r="A212" t="s">
        <v>186</v>
      </c>
      <c r="B212">
        <v>2</v>
      </c>
      <c r="C212">
        <v>50</v>
      </c>
      <c r="D212">
        <v>0</v>
      </c>
    </row>
    <row r="213" spans="1:4" x14ac:dyDescent="0.25">
      <c r="A213" t="s">
        <v>186</v>
      </c>
      <c r="B213">
        <v>2</v>
      </c>
      <c r="C213">
        <v>50</v>
      </c>
      <c r="D213">
        <v>0</v>
      </c>
    </row>
    <row r="214" spans="1:4" x14ac:dyDescent="0.25">
      <c r="A214" t="s">
        <v>186</v>
      </c>
      <c r="B214">
        <v>2</v>
      </c>
      <c r="C214">
        <v>50</v>
      </c>
      <c r="D214">
        <v>0</v>
      </c>
    </row>
    <row r="215" spans="1:4" x14ac:dyDescent="0.25">
      <c r="A215" t="s">
        <v>186</v>
      </c>
      <c r="B215">
        <v>2</v>
      </c>
      <c r="C215">
        <v>50</v>
      </c>
      <c r="D215">
        <v>0</v>
      </c>
    </row>
    <row r="216" spans="1:4" x14ac:dyDescent="0.25">
      <c r="A216" t="s">
        <v>186</v>
      </c>
      <c r="B216">
        <v>2</v>
      </c>
      <c r="C216">
        <v>50</v>
      </c>
      <c r="D216">
        <v>0</v>
      </c>
    </row>
    <row r="217" spans="1:4" x14ac:dyDescent="0.25">
      <c r="A217" t="s">
        <v>186</v>
      </c>
      <c r="B217">
        <v>2</v>
      </c>
      <c r="C217">
        <v>50</v>
      </c>
      <c r="D217">
        <v>0</v>
      </c>
    </row>
    <row r="218" spans="1:4" x14ac:dyDescent="0.25">
      <c r="A218" t="s">
        <v>186</v>
      </c>
      <c r="B218">
        <v>2</v>
      </c>
      <c r="C218">
        <v>50</v>
      </c>
      <c r="D218">
        <v>0</v>
      </c>
    </row>
    <row r="219" spans="1:4" x14ac:dyDescent="0.25">
      <c r="A219" t="s">
        <v>186</v>
      </c>
      <c r="B219">
        <v>2</v>
      </c>
      <c r="C219">
        <v>50</v>
      </c>
      <c r="D219">
        <v>0</v>
      </c>
    </row>
    <row r="220" spans="1:4" x14ac:dyDescent="0.25">
      <c r="A220" t="s">
        <v>186</v>
      </c>
      <c r="B220">
        <v>2</v>
      </c>
      <c r="C220">
        <v>50</v>
      </c>
      <c r="D220">
        <v>0</v>
      </c>
    </row>
    <row r="221" spans="1:4" x14ac:dyDescent="0.25">
      <c r="A221" t="s">
        <v>186</v>
      </c>
      <c r="B221">
        <v>2</v>
      </c>
      <c r="C221">
        <v>50</v>
      </c>
      <c r="D221">
        <v>0</v>
      </c>
    </row>
    <row r="222" spans="1:4" x14ac:dyDescent="0.25">
      <c r="A222" t="s">
        <v>186</v>
      </c>
      <c r="B222">
        <v>2</v>
      </c>
      <c r="C222">
        <v>50</v>
      </c>
      <c r="D222">
        <v>0</v>
      </c>
    </row>
    <row r="223" spans="1:4" x14ac:dyDescent="0.25">
      <c r="A223" t="s">
        <v>186</v>
      </c>
      <c r="B223">
        <v>2</v>
      </c>
      <c r="C223">
        <v>50</v>
      </c>
      <c r="D223">
        <v>0</v>
      </c>
    </row>
    <row r="224" spans="1:4" x14ac:dyDescent="0.25">
      <c r="A224" t="s">
        <v>186</v>
      </c>
      <c r="B224">
        <v>2</v>
      </c>
      <c r="C224">
        <v>50</v>
      </c>
      <c r="D224">
        <v>0</v>
      </c>
    </row>
    <row r="225" spans="1:4" x14ac:dyDescent="0.25">
      <c r="A225" t="s">
        <v>186</v>
      </c>
      <c r="B225">
        <v>2</v>
      </c>
      <c r="C225">
        <v>50</v>
      </c>
      <c r="D225">
        <v>0</v>
      </c>
    </row>
    <row r="226" spans="1:4" x14ac:dyDescent="0.25">
      <c r="A226" t="s">
        <v>186</v>
      </c>
      <c r="B226">
        <v>3</v>
      </c>
      <c r="C226">
        <v>32</v>
      </c>
      <c r="D226">
        <v>1</v>
      </c>
    </row>
    <row r="227" spans="1:4" x14ac:dyDescent="0.25">
      <c r="A227" t="s">
        <v>186</v>
      </c>
      <c r="B227">
        <v>3</v>
      </c>
      <c r="C227">
        <v>32</v>
      </c>
      <c r="D227">
        <v>1</v>
      </c>
    </row>
    <row r="228" spans="1:4" x14ac:dyDescent="0.25">
      <c r="A228" t="s">
        <v>186</v>
      </c>
      <c r="B228">
        <v>3</v>
      </c>
      <c r="C228">
        <v>32</v>
      </c>
      <c r="D228">
        <v>1</v>
      </c>
    </row>
    <row r="229" spans="1:4" x14ac:dyDescent="0.25">
      <c r="A229" t="s">
        <v>186</v>
      </c>
      <c r="B229">
        <v>3</v>
      </c>
      <c r="C229">
        <v>32</v>
      </c>
      <c r="D229">
        <v>1</v>
      </c>
    </row>
    <row r="230" spans="1:4" x14ac:dyDescent="0.25">
      <c r="A230" t="s">
        <v>186</v>
      </c>
      <c r="B230">
        <v>3</v>
      </c>
      <c r="C230">
        <v>32</v>
      </c>
      <c r="D230">
        <v>1</v>
      </c>
    </row>
    <row r="231" spans="1:4" x14ac:dyDescent="0.25">
      <c r="A231" t="s">
        <v>186</v>
      </c>
      <c r="B231">
        <v>3</v>
      </c>
      <c r="C231">
        <v>32</v>
      </c>
      <c r="D231">
        <v>1</v>
      </c>
    </row>
    <row r="232" spans="1:4" x14ac:dyDescent="0.25">
      <c r="A232" t="s">
        <v>186</v>
      </c>
      <c r="B232">
        <v>3</v>
      </c>
      <c r="C232">
        <v>33</v>
      </c>
      <c r="D232">
        <v>1</v>
      </c>
    </row>
    <row r="233" spans="1:4" x14ac:dyDescent="0.25">
      <c r="A233" t="s">
        <v>186</v>
      </c>
      <c r="B233">
        <v>3</v>
      </c>
      <c r="C233">
        <v>50</v>
      </c>
      <c r="D233">
        <v>0</v>
      </c>
    </row>
    <row r="234" spans="1:4" x14ac:dyDescent="0.25">
      <c r="A234" t="s">
        <v>186</v>
      </c>
      <c r="B234">
        <v>3</v>
      </c>
      <c r="C234">
        <v>50</v>
      </c>
      <c r="D234">
        <v>0</v>
      </c>
    </row>
    <row r="235" spans="1:4" x14ac:dyDescent="0.25">
      <c r="A235" t="s">
        <v>186</v>
      </c>
      <c r="B235">
        <v>3</v>
      </c>
      <c r="C235">
        <v>50</v>
      </c>
      <c r="D235">
        <v>0</v>
      </c>
    </row>
    <row r="236" spans="1:4" x14ac:dyDescent="0.25">
      <c r="A236" t="s">
        <v>186</v>
      </c>
      <c r="B236">
        <v>3</v>
      </c>
      <c r="C236">
        <v>50</v>
      </c>
      <c r="D236">
        <v>0</v>
      </c>
    </row>
    <row r="237" spans="1:4" x14ac:dyDescent="0.25">
      <c r="A237" t="s">
        <v>186</v>
      </c>
      <c r="B237">
        <v>3</v>
      </c>
      <c r="C237">
        <v>50</v>
      </c>
      <c r="D237">
        <v>0</v>
      </c>
    </row>
    <row r="238" spans="1:4" x14ac:dyDescent="0.25">
      <c r="A238" t="s">
        <v>186</v>
      </c>
      <c r="B238">
        <v>3</v>
      </c>
      <c r="C238">
        <v>50</v>
      </c>
      <c r="D238">
        <v>0</v>
      </c>
    </row>
    <row r="239" spans="1:4" x14ac:dyDescent="0.25">
      <c r="A239" t="s">
        <v>186</v>
      </c>
      <c r="B239">
        <v>3</v>
      </c>
      <c r="C239">
        <v>50</v>
      </c>
      <c r="D239">
        <v>0</v>
      </c>
    </row>
    <row r="240" spans="1:4" x14ac:dyDescent="0.25">
      <c r="A240" t="s">
        <v>186</v>
      </c>
      <c r="B240">
        <v>3</v>
      </c>
      <c r="C240">
        <v>50</v>
      </c>
      <c r="D240">
        <v>0</v>
      </c>
    </row>
    <row r="241" spans="1:4" x14ac:dyDescent="0.25">
      <c r="A241" t="s">
        <v>186</v>
      </c>
      <c r="B241">
        <v>3</v>
      </c>
      <c r="C241">
        <v>50</v>
      </c>
      <c r="D241">
        <v>0</v>
      </c>
    </row>
    <row r="242" spans="1:4" x14ac:dyDescent="0.25">
      <c r="A242" t="s">
        <v>186</v>
      </c>
      <c r="B242">
        <v>3</v>
      </c>
      <c r="C242">
        <v>50</v>
      </c>
      <c r="D242">
        <v>0</v>
      </c>
    </row>
    <row r="243" spans="1:4" x14ac:dyDescent="0.25">
      <c r="A243" t="s">
        <v>186</v>
      </c>
      <c r="B243">
        <v>3</v>
      </c>
      <c r="C243">
        <v>50</v>
      </c>
      <c r="D243">
        <v>0</v>
      </c>
    </row>
    <row r="244" spans="1:4" x14ac:dyDescent="0.25">
      <c r="A244" t="s">
        <v>186</v>
      </c>
      <c r="B244">
        <v>3</v>
      </c>
      <c r="C244">
        <v>50</v>
      </c>
      <c r="D244">
        <v>0</v>
      </c>
    </row>
    <row r="245" spans="1:4" x14ac:dyDescent="0.25">
      <c r="A245" t="s">
        <v>186</v>
      </c>
      <c r="B245">
        <v>3</v>
      </c>
      <c r="C245">
        <v>50</v>
      </c>
      <c r="D245">
        <v>0</v>
      </c>
    </row>
    <row r="246" spans="1:4" x14ac:dyDescent="0.25">
      <c r="A246" t="s">
        <v>186</v>
      </c>
      <c r="B246">
        <v>3</v>
      </c>
      <c r="C246">
        <v>50</v>
      </c>
      <c r="D246">
        <v>0</v>
      </c>
    </row>
    <row r="247" spans="1:4" x14ac:dyDescent="0.25">
      <c r="A247" t="s">
        <v>186</v>
      </c>
      <c r="B247">
        <v>3</v>
      </c>
      <c r="C247">
        <v>50</v>
      </c>
      <c r="D247">
        <v>0</v>
      </c>
    </row>
    <row r="248" spans="1:4" x14ac:dyDescent="0.25">
      <c r="A248" t="s">
        <v>186</v>
      </c>
      <c r="B248">
        <v>3</v>
      </c>
      <c r="C248">
        <v>50</v>
      </c>
      <c r="D248">
        <v>0</v>
      </c>
    </row>
    <row r="249" spans="1:4" x14ac:dyDescent="0.25">
      <c r="A249" t="s">
        <v>186</v>
      </c>
      <c r="B249">
        <v>3</v>
      </c>
      <c r="C249">
        <v>50</v>
      </c>
      <c r="D249">
        <v>0</v>
      </c>
    </row>
    <row r="250" spans="1:4" x14ac:dyDescent="0.25">
      <c r="A250" t="s">
        <v>186</v>
      </c>
      <c r="B250">
        <v>3</v>
      </c>
      <c r="C250">
        <v>50</v>
      </c>
      <c r="D250">
        <v>0</v>
      </c>
    </row>
    <row r="251" spans="1:4" x14ac:dyDescent="0.25">
      <c r="A251" t="s">
        <v>186</v>
      </c>
      <c r="B251">
        <v>3</v>
      </c>
      <c r="C251">
        <v>50</v>
      </c>
      <c r="D251">
        <v>0</v>
      </c>
    </row>
    <row r="252" spans="1:4" x14ac:dyDescent="0.25">
      <c r="A252" t="s">
        <v>186</v>
      </c>
      <c r="B252">
        <v>3</v>
      </c>
      <c r="C252">
        <v>50</v>
      </c>
      <c r="D252">
        <v>0</v>
      </c>
    </row>
    <row r="253" spans="1:4" x14ac:dyDescent="0.25">
      <c r="A253" t="s">
        <v>186</v>
      </c>
      <c r="B253">
        <v>3</v>
      </c>
      <c r="C253">
        <v>50</v>
      </c>
      <c r="D253">
        <v>0</v>
      </c>
    </row>
    <row r="254" spans="1:4" x14ac:dyDescent="0.25">
      <c r="A254" t="s">
        <v>186</v>
      </c>
      <c r="B254">
        <v>3</v>
      </c>
      <c r="C254">
        <v>50</v>
      </c>
      <c r="D254">
        <v>0</v>
      </c>
    </row>
    <row r="255" spans="1:4" x14ac:dyDescent="0.25">
      <c r="A255" t="s">
        <v>186</v>
      </c>
      <c r="B255">
        <v>3</v>
      </c>
      <c r="C255">
        <v>50</v>
      </c>
      <c r="D255">
        <v>0</v>
      </c>
    </row>
    <row r="256" spans="1:4" x14ac:dyDescent="0.25">
      <c r="A256" t="s">
        <v>186</v>
      </c>
      <c r="B256">
        <v>3</v>
      </c>
      <c r="C256">
        <v>50</v>
      </c>
      <c r="D256">
        <v>0</v>
      </c>
    </row>
    <row r="257" spans="1:4" x14ac:dyDescent="0.25">
      <c r="A257" t="s">
        <v>186</v>
      </c>
      <c r="B257">
        <v>3</v>
      </c>
      <c r="C257">
        <v>50</v>
      </c>
      <c r="D257">
        <v>0</v>
      </c>
    </row>
    <row r="258" spans="1:4" x14ac:dyDescent="0.25">
      <c r="A258" t="s">
        <v>187</v>
      </c>
      <c r="B258">
        <v>1</v>
      </c>
      <c r="C258">
        <v>30</v>
      </c>
      <c r="D258">
        <v>1</v>
      </c>
    </row>
    <row r="259" spans="1:4" x14ac:dyDescent="0.25">
      <c r="A259" t="s">
        <v>187</v>
      </c>
      <c r="B259">
        <v>1</v>
      </c>
      <c r="C259">
        <v>30</v>
      </c>
      <c r="D259">
        <v>1</v>
      </c>
    </row>
    <row r="260" spans="1:4" x14ac:dyDescent="0.25">
      <c r="A260" t="s">
        <v>187</v>
      </c>
      <c r="B260">
        <v>1</v>
      </c>
      <c r="C260">
        <v>50</v>
      </c>
      <c r="D260">
        <v>0</v>
      </c>
    </row>
    <row r="261" spans="1:4" x14ac:dyDescent="0.25">
      <c r="A261" t="s">
        <v>187</v>
      </c>
      <c r="B261">
        <v>1</v>
      </c>
      <c r="C261">
        <v>50</v>
      </c>
      <c r="D261">
        <v>0</v>
      </c>
    </row>
    <row r="262" spans="1:4" x14ac:dyDescent="0.25">
      <c r="A262" t="s">
        <v>187</v>
      </c>
      <c r="B262">
        <v>1</v>
      </c>
      <c r="C262">
        <v>50</v>
      </c>
      <c r="D262">
        <v>0</v>
      </c>
    </row>
    <row r="263" spans="1:4" x14ac:dyDescent="0.25">
      <c r="A263" t="s">
        <v>187</v>
      </c>
      <c r="B263">
        <v>1</v>
      </c>
      <c r="C263">
        <v>50</v>
      </c>
      <c r="D263">
        <v>0</v>
      </c>
    </row>
    <row r="264" spans="1:4" x14ac:dyDescent="0.25">
      <c r="A264" t="s">
        <v>187</v>
      </c>
      <c r="B264">
        <v>1</v>
      </c>
      <c r="C264">
        <v>50</v>
      </c>
      <c r="D264">
        <v>0</v>
      </c>
    </row>
    <row r="265" spans="1:4" x14ac:dyDescent="0.25">
      <c r="A265" t="s">
        <v>187</v>
      </c>
      <c r="B265">
        <v>1</v>
      </c>
      <c r="C265">
        <v>50</v>
      </c>
      <c r="D265">
        <v>0</v>
      </c>
    </row>
    <row r="266" spans="1:4" x14ac:dyDescent="0.25">
      <c r="A266" t="s">
        <v>187</v>
      </c>
      <c r="B266">
        <v>2</v>
      </c>
      <c r="C266">
        <v>30</v>
      </c>
      <c r="D266">
        <v>1</v>
      </c>
    </row>
    <row r="267" spans="1:4" x14ac:dyDescent="0.25">
      <c r="A267" t="s">
        <v>187</v>
      </c>
      <c r="B267">
        <v>2</v>
      </c>
      <c r="C267">
        <v>30</v>
      </c>
      <c r="D267">
        <v>1</v>
      </c>
    </row>
    <row r="268" spans="1:4" x14ac:dyDescent="0.25">
      <c r="A268" t="s">
        <v>187</v>
      </c>
      <c r="B268">
        <v>2</v>
      </c>
      <c r="C268">
        <v>31</v>
      </c>
      <c r="D268">
        <v>1</v>
      </c>
    </row>
    <row r="269" spans="1:4" x14ac:dyDescent="0.25">
      <c r="A269" t="s">
        <v>187</v>
      </c>
      <c r="B269">
        <v>2</v>
      </c>
      <c r="C269">
        <v>32</v>
      </c>
      <c r="D269">
        <v>1</v>
      </c>
    </row>
    <row r="270" spans="1:4" x14ac:dyDescent="0.25">
      <c r="A270" t="s">
        <v>187</v>
      </c>
      <c r="B270">
        <v>2</v>
      </c>
      <c r="C270">
        <v>32</v>
      </c>
      <c r="D270">
        <v>1</v>
      </c>
    </row>
    <row r="271" spans="1:4" x14ac:dyDescent="0.25">
      <c r="A271" t="s">
        <v>187</v>
      </c>
      <c r="B271">
        <v>2</v>
      </c>
      <c r="C271">
        <v>50</v>
      </c>
      <c r="D271">
        <v>0</v>
      </c>
    </row>
    <row r="272" spans="1:4" x14ac:dyDescent="0.25">
      <c r="A272" t="s">
        <v>187</v>
      </c>
      <c r="B272">
        <v>2</v>
      </c>
      <c r="C272">
        <v>50</v>
      </c>
      <c r="D272">
        <v>0</v>
      </c>
    </row>
    <row r="273" spans="1:4" x14ac:dyDescent="0.25">
      <c r="A273" t="s">
        <v>187</v>
      </c>
      <c r="B273">
        <v>2</v>
      </c>
      <c r="C273">
        <v>50</v>
      </c>
      <c r="D273">
        <v>0</v>
      </c>
    </row>
    <row r="274" spans="1:4" x14ac:dyDescent="0.25">
      <c r="A274" t="s">
        <v>187</v>
      </c>
      <c r="B274">
        <v>3</v>
      </c>
      <c r="C274">
        <v>30</v>
      </c>
      <c r="D274">
        <v>1</v>
      </c>
    </row>
    <row r="275" spans="1:4" x14ac:dyDescent="0.25">
      <c r="A275" t="s">
        <v>187</v>
      </c>
      <c r="B275">
        <v>3</v>
      </c>
      <c r="C275">
        <v>30</v>
      </c>
      <c r="D275">
        <v>1</v>
      </c>
    </row>
    <row r="276" spans="1:4" x14ac:dyDescent="0.25">
      <c r="A276" t="s">
        <v>187</v>
      </c>
      <c r="B276">
        <v>3</v>
      </c>
      <c r="C276">
        <v>32</v>
      </c>
      <c r="D276">
        <v>1</v>
      </c>
    </row>
    <row r="277" spans="1:4" x14ac:dyDescent="0.25">
      <c r="A277" t="s">
        <v>187</v>
      </c>
      <c r="B277">
        <v>3</v>
      </c>
      <c r="C277">
        <v>32</v>
      </c>
      <c r="D277">
        <v>1</v>
      </c>
    </row>
    <row r="278" spans="1:4" x14ac:dyDescent="0.25">
      <c r="A278" t="s">
        <v>187</v>
      </c>
      <c r="B278">
        <v>3</v>
      </c>
      <c r="C278">
        <v>50</v>
      </c>
      <c r="D278">
        <v>0</v>
      </c>
    </row>
    <row r="279" spans="1:4" x14ac:dyDescent="0.25">
      <c r="A279" t="s">
        <v>187</v>
      </c>
      <c r="B279">
        <v>3</v>
      </c>
      <c r="C279">
        <v>50</v>
      </c>
      <c r="D279">
        <v>0</v>
      </c>
    </row>
    <row r="280" spans="1:4" x14ac:dyDescent="0.25">
      <c r="A280" t="s">
        <v>187</v>
      </c>
      <c r="B280">
        <v>3</v>
      </c>
      <c r="C280">
        <v>50</v>
      </c>
      <c r="D280">
        <v>0</v>
      </c>
    </row>
    <row r="281" spans="1:4" x14ac:dyDescent="0.25">
      <c r="A281" t="s">
        <v>187</v>
      </c>
      <c r="B281">
        <v>3</v>
      </c>
      <c r="C281">
        <v>50</v>
      </c>
      <c r="D281">
        <v>0</v>
      </c>
    </row>
    <row r="282" spans="1:4" x14ac:dyDescent="0.25">
      <c r="A282" t="s">
        <v>187</v>
      </c>
      <c r="B282">
        <v>4</v>
      </c>
      <c r="C282">
        <v>31</v>
      </c>
      <c r="D282">
        <v>1</v>
      </c>
    </row>
    <row r="283" spans="1:4" x14ac:dyDescent="0.25">
      <c r="A283" t="s">
        <v>187</v>
      </c>
      <c r="B283">
        <v>4</v>
      </c>
      <c r="C283">
        <v>31</v>
      </c>
      <c r="D283">
        <v>1</v>
      </c>
    </row>
    <row r="284" spans="1:4" x14ac:dyDescent="0.25">
      <c r="A284" t="s">
        <v>187</v>
      </c>
      <c r="B284">
        <v>4</v>
      </c>
      <c r="C284">
        <v>50</v>
      </c>
      <c r="D284">
        <v>0</v>
      </c>
    </row>
    <row r="285" spans="1:4" x14ac:dyDescent="0.25">
      <c r="A285" t="s">
        <v>187</v>
      </c>
      <c r="B285">
        <v>4</v>
      </c>
      <c r="C285">
        <v>50</v>
      </c>
      <c r="D285">
        <v>0</v>
      </c>
    </row>
    <row r="286" spans="1:4" x14ac:dyDescent="0.25">
      <c r="A286" t="s">
        <v>187</v>
      </c>
      <c r="B286">
        <v>4</v>
      </c>
      <c r="C286">
        <v>50</v>
      </c>
      <c r="D286">
        <v>0</v>
      </c>
    </row>
    <row r="287" spans="1:4" x14ac:dyDescent="0.25">
      <c r="A287" t="s">
        <v>187</v>
      </c>
      <c r="B287">
        <v>4</v>
      </c>
      <c r="C287">
        <v>50</v>
      </c>
      <c r="D287">
        <v>0</v>
      </c>
    </row>
    <row r="288" spans="1:4" x14ac:dyDescent="0.25">
      <c r="A288" t="s">
        <v>187</v>
      </c>
      <c r="B288">
        <v>4</v>
      </c>
      <c r="C288">
        <v>50</v>
      </c>
      <c r="D288">
        <v>0</v>
      </c>
    </row>
    <row r="289" spans="1:4" x14ac:dyDescent="0.25">
      <c r="A289" t="s">
        <v>187</v>
      </c>
      <c r="B289">
        <v>4</v>
      </c>
      <c r="C289">
        <v>50</v>
      </c>
      <c r="D289">
        <v>0</v>
      </c>
    </row>
    <row r="290" spans="1:4" x14ac:dyDescent="0.25">
      <c r="A290" t="s">
        <v>187</v>
      </c>
      <c r="B290">
        <v>5</v>
      </c>
      <c r="C290">
        <v>50</v>
      </c>
      <c r="D290">
        <v>0</v>
      </c>
    </row>
    <row r="291" spans="1:4" x14ac:dyDescent="0.25">
      <c r="A291" t="s">
        <v>187</v>
      </c>
      <c r="B291">
        <v>5</v>
      </c>
      <c r="C291">
        <v>50</v>
      </c>
      <c r="D291">
        <v>0</v>
      </c>
    </row>
    <row r="292" spans="1:4" x14ac:dyDescent="0.25">
      <c r="A292" t="s">
        <v>187</v>
      </c>
      <c r="B292">
        <v>5</v>
      </c>
      <c r="C292">
        <v>50</v>
      </c>
      <c r="D292">
        <v>0</v>
      </c>
    </row>
    <row r="293" spans="1:4" x14ac:dyDescent="0.25">
      <c r="A293" t="s">
        <v>187</v>
      </c>
      <c r="B293">
        <v>5</v>
      </c>
      <c r="C293">
        <v>50</v>
      </c>
      <c r="D293">
        <v>0</v>
      </c>
    </row>
    <row r="294" spans="1:4" x14ac:dyDescent="0.25">
      <c r="A294" t="s">
        <v>187</v>
      </c>
      <c r="B294">
        <v>5</v>
      </c>
      <c r="C294">
        <v>50</v>
      </c>
      <c r="D294">
        <v>0</v>
      </c>
    </row>
    <row r="295" spans="1:4" x14ac:dyDescent="0.25">
      <c r="A295" t="s">
        <v>187</v>
      </c>
      <c r="B295">
        <v>5</v>
      </c>
      <c r="C295">
        <v>50</v>
      </c>
      <c r="D295">
        <v>0</v>
      </c>
    </row>
    <row r="296" spans="1:4" x14ac:dyDescent="0.25">
      <c r="A296" t="s">
        <v>187</v>
      </c>
      <c r="B296">
        <v>5</v>
      </c>
      <c r="C296">
        <v>50</v>
      </c>
      <c r="D296">
        <v>0</v>
      </c>
    </row>
    <row r="297" spans="1:4" x14ac:dyDescent="0.25">
      <c r="A297" t="s">
        <v>187</v>
      </c>
      <c r="B297">
        <v>5</v>
      </c>
      <c r="C297">
        <v>50</v>
      </c>
      <c r="D297">
        <v>0</v>
      </c>
    </row>
    <row r="298" spans="1:4" x14ac:dyDescent="0.25">
      <c r="A298" t="s">
        <v>187</v>
      </c>
      <c r="B298">
        <v>6</v>
      </c>
      <c r="C298">
        <v>31</v>
      </c>
      <c r="D298">
        <v>1</v>
      </c>
    </row>
    <row r="299" spans="1:4" x14ac:dyDescent="0.25">
      <c r="A299" t="s">
        <v>187</v>
      </c>
      <c r="B299">
        <v>6</v>
      </c>
      <c r="C299">
        <v>50</v>
      </c>
      <c r="D299">
        <v>0</v>
      </c>
    </row>
    <row r="300" spans="1:4" x14ac:dyDescent="0.25">
      <c r="A300" t="s">
        <v>187</v>
      </c>
      <c r="B300">
        <v>6</v>
      </c>
      <c r="C300">
        <v>50</v>
      </c>
      <c r="D300">
        <v>0</v>
      </c>
    </row>
    <row r="301" spans="1:4" x14ac:dyDescent="0.25">
      <c r="A301" t="s">
        <v>187</v>
      </c>
      <c r="B301">
        <v>6</v>
      </c>
      <c r="C301">
        <v>50</v>
      </c>
      <c r="D301">
        <v>0</v>
      </c>
    </row>
    <row r="302" spans="1:4" x14ac:dyDescent="0.25">
      <c r="A302" t="s">
        <v>187</v>
      </c>
      <c r="B302">
        <v>6</v>
      </c>
      <c r="C302">
        <v>50</v>
      </c>
      <c r="D302">
        <v>0</v>
      </c>
    </row>
    <row r="303" spans="1:4" x14ac:dyDescent="0.25">
      <c r="A303" t="s">
        <v>187</v>
      </c>
      <c r="B303">
        <v>6</v>
      </c>
      <c r="C303">
        <v>50</v>
      </c>
      <c r="D303">
        <v>0</v>
      </c>
    </row>
    <row r="304" spans="1:4" x14ac:dyDescent="0.25">
      <c r="A304" t="s">
        <v>187</v>
      </c>
      <c r="B304">
        <v>6</v>
      </c>
      <c r="C304">
        <v>50</v>
      </c>
      <c r="D304">
        <v>0</v>
      </c>
    </row>
    <row r="305" spans="1:4" x14ac:dyDescent="0.25">
      <c r="A305" t="s">
        <v>187</v>
      </c>
      <c r="B305">
        <v>6</v>
      </c>
      <c r="C305">
        <v>50</v>
      </c>
      <c r="D305">
        <v>0</v>
      </c>
    </row>
    <row r="306" spans="1:4" x14ac:dyDescent="0.25">
      <c r="A306" t="s">
        <v>187</v>
      </c>
      <c r="B306">
        <v>7</v>
      </c>
      <c r="C306">
        <v>50</v>
      </c>
      <c r="D306">
        <v>0</v>
      </c>
    </row>
    <row r="307" spans="1:4" x14ac:dyDescent="0.25">
      <c r="A307" t="s">
        <v>187</v>
      </c>
      <c r="B307">
        <v>7</v>
      </c>
      <c r="C307">
        <v>50</v>
      </c>
      <c r="D307">
        <v>0</v>
      </c>
    </row>
    <row r="308" spans="1:4" x14ac:dyDescent="0.25">
      <c r="A308" t="s">
        <v>187</v>
      </c>
      <c r="B308">
        <v>7</v>
      </c>
      <c r="C308">
        <v>50</v>
      </c>
      <c r="D308">
        <v>0</v>
      </c>
    </row>
    <row r="309" spans="1:4" x14ac:dyDescent="0.25">
      <c r="A309" t="s">
        <v>187</v>
      </c>
      <c r="B309">
        <v>7</v>
      </c>
      <c r="C309">
        <v>50</v>
      </c>
      <c r="D309">
        <v>0</v>
      </c>
    </row>
    <row r="310" spans="1:4" x14ac:dyDescent="0.25">
      <c r="A310" t="s">
        <v>187</v>
      </c>
      <c r="B310">
        <v>7</v>
      </c>
      <c r="C310">
        <v>50</v>
      </c>
      <c r="D310">
        <v>0</v>
      </c>
    </row>
    <row r="311" spans="1:4" x14ac:dyDescent="0.25">
      <c r="A311" t="s">
        <v>187</v>
      </c>
      <c r="B311">
        <v>7</v>
      </c>
      <c r="C311">
        <v>50</v>
      </c>
      <c r="D311">
        <v>0</v>
      </c>
    </row>
    <row r="312" spans="1:4" x14ac:dyDescent="0.25">
      <c r="A312" t="s">
        <v>187</v>
      </c>
      <c r="B312">
        <v>7</v>
      </c>
      <c r="C312">
        <v>50</v>
      </c>
      <c r="D312">
        <v>0</v>
      </c>
    </row>
    <row r="313" spans="1:4" x14ac:dyDescent="0.25">
      <c r="A313" t="s">
        <v>187</v>
      </c>
      <c r="B313">
        <v>7</v>
      </c>
      <c r="C313">
        <v>50</v>
      </c>
      <c r="D313">
        <v>0</v>
      </c>
    </row>
    <row r="314" spans="1:4" x14ac:dyDescent="0.25">
      <c r="A314" t="s">
        <v>187</v>
      </c>
      <c r="B314">
        <v>8</v>
      </c>
      <c r="C314">
        <v>31</v>
      </c>
      <c r="D314">
        <v>1</v>
      </c>
    </row>
    <row r="315" spans="1:4" x14ac:dyDescent="0.25">
      <c r="A315" t="s">
        <v>187</v>
      </c>
      <c r="B315">
        <v>8</v>
      </c>
      <c r="C315">
        <v>34</v>
      </c>
      <c r="D315">
        <v>1</v>
      </c>
    </row>
    <row r="316" spans="1:4" x14ac:dyDescent="0.25">
      <c r="A316" t="s">
        <v>187</v>
      </c>
      <c r="B316">
        <v>8</v>
      </c>
      <c r="C316">
        <v>42</v>
      </c>
      <c r="D316">
        <v>1</v>
      </c>
    </row>
    <row r="317" spans="1:4" x14ac:dyDescent="0.25">
      <c r="A317" t="s">
        <v>187</v>
      </c>
      <c r="B317">
        <v>8</v>
      </c>
      <c r="C317">
        <v>50</v>
      </c>
      <c r="D317">
        <v>0</v>
      </c>
    </row>
    <row r="318" spans="1:4" x14ac:dyDescent="0.25">
      <c r="A318" t="s">
        <v>187</v>
      </c>
      <c r="B318">
        <v>8</v>
      </c>
      <c r="C318">
        <v>50</v>
      </c>
      <c r="D318">
        <v>0</v>
      </c>
    </row>
    <row r="319" spans="1:4" x14ac:dyDescent="0.25">
      <c r="A319" t="s">
        <v>187</v>
      </c>
      <c r="B319">
        <v>8</v>
      </c>
      <c r="C319">
        <v>50</v>
      </c>
      <c r="D319">
        <v>0</v>
      </c>
    </row>
    <row r="320" spans="1:4" x14ac:dyDescent="0.25">
      <c r="A320" t="s">
        <v>187</v>
      </c>
      <c r="B320">
        <v>8</v>
      </c>
      <c r="C320">
        <v>50</v>
      </c>
      <c r="D320">
        <v>0</v>
      </c>
    </row>
    <row r="321" spans="1:4" x14ac:dyDescent="0.25">
      <c r="A321" t="s">
        <v>187</v>
      </c>
      <c r="B321">
        <v>8</v>
      </c>
      <c r="C321">
        <v>50</v>
      </c>
      <c r="D321">
        <v>0</v>
      </c>
    </row>
    <row r="322" spans="1:4" x14ac:dyDescent="0.25">
      <c r="A322" t="s">
        <v>187</v>
      </c>
      <c r="B322">
        <v>9</v>
      </c>
      <c r="C322">
        <v>29</v>
      </c>
      <c r="D322">
        <v>1</v>
      </c>
    </row>
    <row r="323" spans="1:4" x14ac:dyDescent="0.25">
      <c r="A323" t="s">
        <v>187</v>
      </c>
      <c r="B323">
        <v>9</v>
      </c>
      <c r="C323">
        <v>31</v>
      </c>
      <c r="D323">
        <v>1</v>
      </c>
    </row>
    <row r="324" spans="1:4" x14ac:dyDescent="0.25">
      <c r="A324" t="s">
        <v>187</v>
      </c>
      <c r="B324">
        <v>9</v>
      </c>
      <c r="C324">
        <v>31</v>
      </c>
      <c r="D324">
        <v>1</v>
      </c>
    </row>
    <row r="325" spans="1:4" x14ac:dyDescent="0.25">
      <c r="A325" t="s">
        <v>187</v>
      </c>
      <c r="B325">
        <v>9</v>
      </c>
      <c r="C325">
        <v>31</v>
      </c>
      <c r="D325">
        <v>1</v>
      </c>
    </row>
    <row r="326" spans="1:4" x14ac:dyDescent="0.25">
      <c r="A326" t="s">
        <v>187</v>
      </c>
      <c r="B326">
        <v>9</v>
      </c>
      <c r="C326">
        <v>35</v>
      </c>
      <c r="D326">
        <v>1</v>
      </c>
    </row>
    <row r="327" spans="1:4" x14ac:dyDescent="0.25">
      <c r="A327" t="s">
        <v>187</v>
      </c>
      <c r="B327">
        <v>9</v>
      </c>
      <c r="C327">
        <v>50</v>
      </c>
      <c r="D327">
        <v>0</v>
      </c>
    </row>
    <row r="328" spans="1:4" x14ac:dyDescent="0.25">
      <c r="A328" t="s">
        <v>187</v>
      </c>
      <c r="B328">
        <v>9</v>
      </c>
      <c r="C328">
        <v>50</v>
      </c>
      <c r="D328">
        <v>0</v>
      </c>
    </row>
    <row r="329" spans="1:4" x14ac:dyDescent="0.25">
      <c r="A329" t="s">
        <v>187</v>
      </c>
      <c r="B329">
        <v>9</v>
      </c>
      <c r="C329">
        <v>50</v>
      </c>
      <c r="D329">
        <v>0</v>
      </c>
    </row>
    <row r="330" spans="1:4" x14ac:dyDescent="0.25">
      <c r="A330" t="s">
        <v>187</v>
      </c>
      <c r="B330">
        <v>10</v>
      </c>
      <c r="C330">
        <v>33</v>
      </c>
      <c r="D330">
        <v>1</v>
      </c>
    </row>
    <row r="331" spans="1:4" x14ac:dyDescent="0.25">
      <c r="A331" t="s">
        <v>187</v>
      </c>
      <c r="B331">
        <v>10</v>
      </c>
      <c r="C331">
        <v>36</v>
      </c>
      <c r="D331">
        <v>1</v>
      </c>
    </row>
    <row r="332" spans="1:4" x14ac:dyDescent="0.25">
      <c r="A332" t="s">
        <v>187</v>
      </c>
      <c r="B332">
        <v>10</v>
      </c>
      <c r="C332">
        <v>50</v>
      </c>
      <c r="D332">
        <v>0</v>
      </c>
    </row>
    <row r="333" spans="1:4" x14ac:dyDescent="0.25">
      <c r="A333" t="s">
        <v>187</v>
      </c>
      <c r="B333">
        <v>10</v>
      </c>
      <c r="C333">
        <v>50</v>
      </c>
      <c r="D333">
        <v>0</v>
      </c>
    </row>
    <row r="334" spans="1:4" x14ac:dyDescent="0.25">
      <c r="A334" t="s">
        <v>187</v>
      </c>
      <c r="B334">
        <v>10</v>
      </c>
      <c r="C334">
        <v>50</v>
      </c>
      <c r="D334">
        <v>0</v>
      </c>
    </row>
    <row r="335" spans="1:4" x14ac:dyDescent="0.25">
      <c r="A335" t="s">
        <v>187</v>
      </c>
      <c r="B335">
        <v>10</v>
      </c>
      <c r="C335">
        <v>50</v>
      </c>
      <c r="D335">
        <v>0</v>
      </c>
    </row>
    <row r="336" spans="1:4" x14ac:dyDescent="0.25">
      <c r="A336" t="s">
        <v>187</v>
      </c>
      <c r="B336">
        <v>10</v>
      </c>
      <c r="C336">
        <v>50</v>
      </c>
      <c r="D336">
        <v>0</v>
      </c>
    </row>
    <row r="337" spans="1:4" x14ac:dyDescent="0.25">
      <c r="A337" t="s">
        <v>187</v>
      </c>
      <c r="B337">
        <v>10</v>
      </c>
      <c r="C337">
        <v>50</v>
      </c>
      <c r="D337">
        <v>0</v>
      </c>
    </row>
    <row r="338" spans="1:4" x14ac:dyDescent="0.25">
      <c r="A338" t="s">
        <v>188</v>
      </c>
      <c r="B338">
        <v>1</v>
      </c>
      <c r="C338">
        <v>31</v>
      </c>
      <c r="D338">
        <v>1</v>
      </c>
    </row>
    <row r="339" spans="1:4" x14ac:dyDescent="0.25">
      <c r="A339" t="s">
        <v>188</v>
      </c>
      <c r="B339">
        <v>1</v>
      </c>
      <c r="C339">
        <v>31</v>
      </c>
      <c r="D339">
        <v>1</v>
      </c>
    </row>
    <row r="340" spans="1:4" x14ac:dyDescent="0.25">
      <c r="A340" t="s">
        <v>188</v>
      </c>
      <c r="B340">
        <v>1</v>
      </c>
      <c r="C340">
        <v>50</v>
      </c>
      <c r="D340">
        <v>0</v>
      </c>
    </row>
    <row r="341" spans="1:4" x14ac:dyDescent="0.25">
      <c r="A341" t="s">
        <v>188</v>
      </c>
      <c r="B341">
        <v>1</v>
      </c>
      <c r="C341">
        <v>50</v>
      </c>
      <c r="D341">
        <v>0</v>
      </c>
    </row>
    <row r="342" spans="1:4" x14ac:dyDescent="0.25">
      <c r="A342" t="s">
        <v>188</v>
      </c>
      <c r="B342">
        <v>1</v>
      </c>
      <c r="C342">
        <v>50</v>
      </c>
      <c r="D342">
        <v>0</v>
      </c>
    </row>
    <row r="343" spans="1:4" x14ac:dyDescent="0.25">
      <c r="A343" t="s">
        <v>188</v>
      </c>
      <c r="B343">
        <v>1</v>
      </c>
      <c r="C343">
        <v>50</v>
      </c>
      <c r="D343">
        <v>0</v>
      </c>
    </row>
    <row r="344" spans="1:4" x14ac:dyDescent="0.25">
      <c r="A344" t="s">
        <v>188</v>
      </c>
      <c r="B344">
        <v>1</v>
      </c>
      <c r="C344">
        <v>50</v>
      </c>
      <c r="D344">
        <v>0</v>
      </c>
    </row>
    <row r="345" spans="1:4" x14ac:dyDescent="0.25">
      <c r="A345" t="s">
        <v>188</v>
      </c>
      <c r="B345">
        <v>1</v>
      </c>
      <c r="C345">
        <v>50</v>
      </c>
      <c r="D345">
        <v>0</v>
      </c>
    </row>
    <row r="346" spans="1:4" x14ac:dyDescent="0.25">
      <c r="A346" t="s">
        <v>188</v>
      </c>
      <c r="B346">
        <v>1</v>
      </c>
      <c r="C346">
        <v>50</v>
      </c>
      <c r="D346">
        <v>0</v>
      </c>
    </row>
    <row r="347" spans="1:4" x14ac:dyDescent="0.25">
      <c r="A347" t="s">
        <v>188</v>
      </c>
      <c r="B347">
        <v>1</v>
      </c>
      <c r="C347">
        <v>50</v>
      </c>
      <c r="D347">
        <v>0</v>
      </c>
    </row>
    <row r="348" spans="1:4" x14ac:dyDescent="0.25">
      <c r="A348" t="s">
        <v>188</v>
      </c>
      <c r="B348">
        <v>1</v>
      </c>
      <c r="C348">
        <v>50</v>
      </c>
      <c r="D348">
        <v>0</v>
      </c>
    </row>
    <row r="349" spans="1:4" x14ac:dyDescent="0.25">
      <c r="A349" t="s">
        <v>188</v>
      </c>
      <c r="B349">
        <v>1</v>
      </c>
      <c r="C349">
        <v>50</v>
      </c>
      <c r="D349">
        <v>0</v>
      </c>
    </row>
    <row r="350" spans="1:4" x14ac:dyDescent="0.25">
      <c r="A350" t="s">
        <v>188</v>
      </c>
      <c r="B350">
        <v>1</v>
      </c>
      <c r="C350">
        <v>50</v>
      </c>
      <c r="D350">
        <v>0</v>
      </c>
    </row>
    <row r="351" spans="1:4" x14ac:dyDescent="0.25">
      <c r="A351" t="s">
        <v>188</v>
      </c>
      <c r="B351">
        <v>1</v>
      </c>
      <c r="C351">
        <v>50</v>
      </c>
      <c r="D351">
        <v>0</v>
      </c>
    </row>
    <row r="352" spans="1:4" x14ac:dyDescent="0.25">
      <c r="A352" t="s">
        <v>188</v>
      </c>
      <c r="B352">
        <v>1</v>
      </c>
      <c r="C352">
        <v>50</v>
      </c>
      <c r="D352">
        <v>0</v>
      </c>
    </row>
    <row r="353" spans="1:4" x14ac:dyDescent="0.25">
      <c r="A353" t="s">
        <v>188</v>
      </c>
      <c r="B353">
        <v>1</v>
      </c>
      <c r="C353">
        <v>50</v>
      </c>
      <c r="D353">
        <v>0</v>
      </c>
    </row>
    <row r="354" spans="1:4" x14ac:dyDescent="0.25">
      <c r="A354" t="s">
        <v>188</v>
      </c>
      <c r="B354">
        <v>2</v>
      </c>
      <c r="C354">
        <v>31</v>
      </c>
      <c r="D354">
        <v>1</v>
      </c>
    </row>
    <row r="355" spans="1:4" x14ac:dyDescent="0.25">
      <c r="A355" t="s">
        <v>188</v>
      </c>
      <c r="B355">
        <v>2</v>
      </c>
      <c r="C355">
        <v>31</v>
      </c>
      <c r="D355">
        <v>1</v>
      </c>
    </row>
    <row r="356" spans="1:4" x14ac:dyDescent="0.25">
      <c r="A356" t="s">
        <v>188</v>
      </c>
      <c r="B356">
        <v>2</v>
      </c>
      <c r="C356">
        <v>31</v>
      </c>
      <c r="D356">
        <v>1</v>
      </c>
    </row>
    <row r="357" spans="1:4" x14ac:dyDescent="0.25">
      <c r="A357" t="s">
        <v>188</v>
      </c>
      <c r="B357">
        <v>2</v>
      </c>
      <c r="C357">
        <v>34</v>
      </c>
      <c r="D357">
        <v>1</v>
      </c>
    </row>
    <row r="358" spans="1:4" x14ac:dyDescent="0.25">
      <c r="A358" t="s">
        <v>188</v>
      </c>
      <c r="B358">
        <v>2</v>
      </c>
      <c r="C358">
        <v>38</v>
      </c>
      <c r="D358">
        <v>1</v>
      </c>
    </row>
    <row r="359" spans="1:4" x14ac:dyDescent="0.25">
      <c r="A359" t="s">
        <v>188</v>
      </c>
      <c r="B359">
        <v>2</v>
      </c>
      <c r="C359">
        <v>50</v>
      </c>
      <c r="D359">
        <v>0</v>
      </c>
    </row>
    <row r="360" spans="1:4" x14ac:dyDescent="0.25">
      <c r="A360" t="s">
        <v>188</v>
      </c>
      <c r="B360">
        <v>2</v>
      </c>
      <c r="C360">
        <v>50</v>
      </c>
      <c r="D360">
        <v>0</v>
      </c>
    </row>
    <row r="361" spans="1:4" x14ac:dyDescent="0.25">
      <c r="A361" t="s">
        <v>188</v>
      </c>
      <c r="B361">
        <v>2</v>
      </c>
      <c r="C361">
        <v>50</v>
      </c>
      <c r="D361">
        <v>0</v>
      </c>
    </row>
    <row r="362" spans="1:4" x14ac:dyDescent="0.25">
      <c r="A362" t="s">
        <v>188</v>
      </c>
      <c r="B362">
        <v>2</v>
      </c>
      <c r="C362">
        <v>50</v>
      </c>
      <c r="D362">
        <v>0</v>
      </c>
    </row>
    <row r="363" spans="1:4" x14ac:dyDescent="0.25">
      <c r="A363" t="s">
        <v>188</v>
      </c>
      <c r="B363">
        <v>2</v>
      </c>
      <c r="C363">
        <v>50</v>
      </c>
      <c r="D363">
        <v>0</v>
      </c>
    </row>
    <row r="364" spans="1:4" x14ac:dyDescent="0.25">
      <c r="A364" t="s">
        <v>188</v>
      </c>
      <c r="B364">
        <v>2</v>
      </c>
      <c r="C364">
        <v>50</v>
      </c>
      <c r="D364">
        <v>0</v>
      </c>
    </row>
    <row r="365" spans="1:4" x14ac:dyDescent="0.25">
      <c r="A365" t="s">
        <v>188</v>
      </c>
      <c r="B365">
        <v>2</v>
      </c>
      <c r="C365">
        <v>50</v>
      </c>
      <c r="D365">
        <v>0</v>
      </c>
    </row>
    <row r="366" spans="1:4" x14ac:dyDescent="0.25">
      <c r="A366" t="s">
        <v>188</v>
      </c>
      <c r="B366">
        <v>2</v>
      </c>
      <c r="C366">
        <v>50</v>
      </c>
      <c r="D366">
        <v>0</v>
      </c>
    </row>
    <row r="367" spans="1:4" x14ac:dyDescent="0.25">
      <c r="A367" t="s">
        <v>188</v>
      </c>
      <c r="B367">
        <v>2</v>
      </c>
      <c r="C367">
        <v>50</v>
      </c>
      <c r="D367">
        <v>0</v>
      </c>
    </row>
    <row r="368" spans="1:4" x14ac:dyDescent="0.25">
      <c r="A368" t="s">
        <v>188</v>
      </c>
      <c r="B368">
        <v>2</v>
      </c>
      <c r="C368">
        <v>50</v>
      </c>
      <c r="D368">
        <v>0</v>
      </c>
    </row>
    <row r="369" spans="1:4" x14ac:dyDescent="0.25">
      <c r="A369" t="s">
        <v>188</v>
      </c>
      <c r="B369">
        <v>2</v>
      </c>
      <c r="C369">
        <v>50</v>
      </c>
      <c r="D369">
        <v>0</v>
      </c>
    </row>
    <row r="370" spans="1:4" x14ac:dyDescent="0.25">
      <c r="A370" t="s">
        <v>188</v>
      </c>
      <c r="B370">
        <v>3</v>
      </c>
      <c r="C370">
        <v>31</v>
      </c>
      <c r="D370">
        <v>1</v>
      </c>
    </row>
    <row r="371" spans="1:4" x14ac:dyDescent="0.25">
      <c r="A371" t="s">
        <v>188</v>
      </c>
      <c r="B371">
        <v>3</v>
      </c>
      <c r="C371">
        <v>31</v>
      </c>
      <c r="D371">
        <v>1</v>
      </c>
    </row>
    <row r="372" spans="1:4" x14ac:dyDescent="0.25">
      <c r="A372" t="s">
        <v>188</v>
      </c>
      <c r="B372">
        <v>3</v>
      </c>
      <c r="C372">
        <v>32</v>
      </c>
      <c r="D372">
        <v>1</v>
      </c>
    </row>
    <row r="373" spans="1:4" x14ac:dyDescent="0.25">
      <c r="A373" t="s">
        <v>188</v>
      </c>
      <c r="B373">
        <v>3</v>
      </c>
      <c r="C373">
        <v>50</v>
      </c>
      <c r="D373">
        <v>0</v>
      </c>
    </row>
    <row r="374" spans="1:4" x14ac:dyDescent="0.25">
      <c r="A374" t="s">
        <v>188</v>
      </c>
      <c r="B374">
        <v>3</v>
      </c>
      <c r="C374">
        <v>50</v>
      </c>
      <c r="D374">
        <v>0</v>
      </c>
    </row>
    <row r="375" spans="1:4" x14ac:dyDescent="0.25">
      <c r="A375" t="s">
        <v>188</v>
      </c>
      <c r="B375">
        <v>3</v>
      </c>
      <c r="C375">
        <v>50</v>
      </c>
      <c r="D375">
        <v>0</v>
      </c>
    </row>
    <row r="376" spans="1:4" x14ac:dyDescent="0.25">
      <c r="A376" t="s">
        <v>188</v>
      </c>
      <c r="B376">
        <v>3</v>
      </c>
      <c r="C376">
        <v>50</v>
      </c>
      <c r="D376">
        <v>0</v>
      </c>
    </row>
    <row r="377" spans="1:4" x14ac:dyDescent="0.25">
      <c r="A377" t="s">
        <v>188</v>
      </c>
      <c r="B377">
        <v>3</v>
      </c>
      <c r="C377">
        <v>50</v>
      </c>
      <c r="D377">
        <v>0</v>
      </c>
    </row>
    <row r="378" spans="1:4" x14ac:dyDescent="0.25">
      <c r="A378" t="s">
        <v>188</v>
      </c>
      <c r="B378">
        <v>3</v>
      </c>
      <c r="C378">
        <v>50</v>
      </c>
      <c r="D378">
        <v>0</v>
      </c>
    </row>
    <row r="379" spans="1:4" x14ac:dyDescent="0.25">
      <c r="A379" t="s">
        <v>188</v>
      </c>
      <c r="B379">
        <v>3</v>
      </c>
      <c r="C379">
        <v>50</v>
      </c>
      <c r="D379">
        <v>0</v>
      </c>
    </row>
    <row r="380" spans="1:4" x14ac:dyDescent="0.25">
      <c r="A380" t="s">
        <v>188</v>
      </c>
      <c r="B380">
        <v>3</v>
      </c>
      <c r="C380">
        <v>50</v>
      </c>
      <c r="D380">
        <v>0</v>
      </c>
    </row>
    <row r="381" spans="1:4" x14ac:dyDescent="0.25">
      <c r="A381" t="s">
        <v>188</v>
      </c>
      <c r="B381">
        <v>3</v>
      </c>
      <c r="C381">
        <v>50</v>
      </c>
      <c r="D381">
        <v>0</v>
      </c>
    </row>
    <row r="382" spans="1:4" x14ac:dyDescent="0.25">
      <c r="A382" t="s">
        <v>188</v>
      </c>
      <c r="B382">
        <v>3</v>
      </c>
      <c r="C382">
        <v>50</v>
      </c>
      <c r="D382">
        <v>0</v>
      </c>
    </row>
    <row r="383" spans="1:4" x14ac:dyDescent="0.25">
      <c r="A383" t="s">
        <v>188</v>
      </c>
      <c r="B383">
        <v>3</v>
      </c>
      <c r="C383">
        <v>50</v>
      </c>
      <c r="D383">
        <v>0</v>
      </c>
    </row>
    <row r="384" spans="1:4" x14ac:dyDescent="0.25">
      <c r="A384" t="s">
        <v>188</v>
      </c>
      <c r="B384">
        <v>3</v>
      </c>
      <c r="C384">
        <v>50</v>
      </c>
      <c r="D384">
        <v>0</v>
      </c>
    </row>
    <row r="385" spans="1:4" x14ac:dyDescent="0.25">
      <c r="A385" t="s">
        <v>188</v>
      </c>
      <c r="B385">
        <v>3</v>
      </c>
      <c r="C385">
        <v>50</v>
      </c>
      <c r="D385">
        <v>0</v>
      </c>
    </row>
    <row r="386" spans="1:4" x14ac:dyDescent="0.25">
      <c r="A386" t="s">
        <v>188</v>
      </c>
      <c r="B386">
        <v>4</v>
      </c>
      <c r="C386">
        <v>31</v>
      </c>
      <c r="D386">
        <v>1</v>
      </c>
    </row>
    <row r="387" spans="1:4" x14ac:dyDescent="0.25">
      <c r="A387" t="s">
        <v>188</v>
      </c>
      <c r="B387">
        <v>4</v>
      </c>
      <c r="C387">
        <v>36</v>
      </c>
      <c r="D387">
        <v>1</v>
      </c>
    </row>
    <row r="388" spans="1:4" x14ac:dyDescent="0.25">
      <c r="A388" t="s">
        <v>188</v>
      </c>
      <c r="B388">
        <v>4</v>
      </c>
      <c r="C388">
        <v>50</v>
      </c>
      <c r="D388">
        <v>0</v>
      </c>
    </row>
    <row r="389" spans="1:4" x14ac:dyDescent="0.25">
      <c r="A389" t="s">
        <v>188</v>
      </c>
      <c r="B389">
        <v>4</v>
      </c>
      <c r="C389">
        <v>50</v>
      </c>
      <c r="D389">
        <v>0</v>
      </c>
    </row>
    <row r="390" spans="1:4" x14ac:dyDescent="0.25">
      <c r="A390" t="s">
        <v>188</v>
      </c>
      <c r="B390">
        <v>4</v>
      </c>
      <c r="C390">
        <v>50</v>
      </c>
      <c r="D390">
        <v>0</v>
      </c>
    </row>
    <row r="391" spans="1:4" x14ac:dyDescent="0.25">
      <c r="A391" t="s">
        <v>188</v>
      </c>
      <c r="B391">
        <v>4</v>
      </c>
      <c r="C391">
        <v>50</v>
      </c>
      <c r="D391">
        <v>0</v>
      </c>
    </row>
    <row r="392" spans="1:4" x14ac:dyDescent="0.25">
      <c r="A392" t="s">
        <v>188</v>
      </c>
      <c r="B392">
        <v>4</v>
      </c>
      <c r="C392">
        <v>50</v>
      </c>
      <c r="D392">
        <v>0</v>
      </c>
    </row>
    <row r="393" spans="1:4" x14ac:dyDescent="0.25">
      <c r="A393" t="s">
        <v>188</v>
      </c>
      <c r="B393">
        <v>4</v>
      </c>
      <c r="C393">
        <v>50</v>
      </c>
      <c r="D393">
        <v>0</v>
      </c>
    </row>
    <row r="394" spans="1:4" x14ac:dyDescent="0.25">
      <c r="A394" t="s">
        <v>188</v>
      </c>
      <c r="B394">
        <v>4</v>
      </c>
      <c r="C394">
        <v>50</v>
      </c>
      <c r="D394">
        <v>0</v>
      </c>
    </row>
    <row r="395" spans="1:4" x14ac:dyDescent="0.25">
      <c r="A395" t="s">
        <v>188</v>
      </c>
      <c r="B395">
        <v>4</v>
      </c>
      <c r="C395">
        <v>50</v>
      </c>
      <c r="D395">
        <v>0</v>
      </c>
    </row>
    <row r="396" spans="1:4" x14ac:dyDescent="0.25">
      <c r="A396" t="s">
        <v>188</v>
      </c>
      <c r="B396">
        <v>4</v>
      </c>
      <c r="C396">
        <v>50</v>
      </c>
      <c r="D396">
        <v>0</v>
      </c>
    </row>
    <row r="397" spans="1:4" x14ac:dyDescent="0.25">
      <c r="A397" t="s">
        <v>188</v>
      </c>
      <c r="B397">
        <v>4</v>
      </c>
      <c r="C397">
        <v>50</v>
      </c>
      <c r="D397">
        <v>0</v>
      </c>
    </row>
    <row r="398" spans="1:4" x14ac:dyDescent="0.25">
      <c r="A398" t="s">
        <v>188</v>
      </c>
      <c r="B398">
        <v>4</v>
      </c>
      <c r="C398">
        <v>50</v>
      </c>
      <c r="D398">
        <v>0</v>
      </c>
    </row>
    <row r="399" spans="1:4" x14ac:dyDescent="0.25">
      <c r="A399" t="s">
        <v>188</v>
      </c>
      <c r="B399">
        <v>4</v>
      </c>
      <c r="C399">
        <v>50</v>
      </c>
      <c r="D399">
        <v>0</v>
      </c>
    </row>
    <row r="400" spans="1:4" x14ac:dyDescent="0.25">
      <c r="A400" t="s">
        <v>188</v>
      </c>
      <c r="B400">
        <v>4</v>
      </c>
      <c r="C400">
        <v>50</v>
      </c>
      <c r="D400">
        <v>0</v>
      </c>
    </row>
    <row r="401" spans="1:4" x14ac:dyDescent="0.25">
      <c r="A401" t="s">
        <v>188</v>
      </c>
      <c r="B401">
        <v>4</v>
      </c>
      <c r="C401">
        <v>50</v>
      </c>
      <c r="D401">
        <v>0</v>
      </c>
    </row>
    <row r="402" spans="1:4" x14ac:dyDescent="0.25">
      <c r="A402" t="s">
        <v>188</v>
      </c>
      <c r="B402">
        <v>5</v>
      </c>
      <c r="C402">
        <v>30</v>
      </c>
      <c r="D402">
        <v>1</v>
      </c>
    </row>
    <row r="403" spans="1:4" x14ac:dyDescent="0.25">
      <c r="A403" t="s">
        <v>188</v>
      </c>
      <c r="B403">
        <v>5</v>
      </c>
      <c r="C403">
        <v>31</v>
      </c>
      <c r="D403">
        <v>1</v>
      </c>
    </row>
    <row r="404" spans="1:4" x14ac:dyDescent="0.25">
      <c r="A404" t="s">
        <v>188</v>
      </c>
      <c r="B404">
        <v>5</v>
      </c>
      <c r="C404">
        <v>31</v>
      </c>
      <c r="D404">
        <v>1</v>
      </c>
    </row>
    <row r="405" spans="1:4" x14ac:dyDescent="0.25">
      <c r="A405" t="s">
        <v>188</v>
      </c>
      <c r="B405">
        <v>5</v>
      </c>
      <c r="C405">
        <v>32</v>
      </c>
      <c r="D405">
        <v>1</v>
      </c>
    </row>
    <row r="406" spans="1:4" x14ac:dyDescent="0.25">
      <c r="A406" t="s">
        <v>188</v>
      </c>
      <c r="B406">
        <v>5</v>
      </c>
      <c r="C406">
        <v>32</v>
      </c>
      <c r="D406">
        <v>1</v>
      </c>
    </row>
    <row r="407" spans="1:4" x14ac:dyDescent="0.25">
      <c r="A407" t="s">
        <v>188</v>
      </c>
      <c r="B407">
        <v>5</v>
      </c>
      <c r="C407">
        <v>50</v>
      </c>
      <c r="D407">
        <v>0</v>
      </c>
    </row>
    <row r="408" spans="1:4" x14ac:dyDescent="0.25">
      <c r="A408" t="s">
        <v>188</v>
      </c>
      <c r="B408">
        <v>5</v>
      </c>
      <c r="C408">
        <v>50</v>
      </c>
      <c r="D408">
        <v>0</v>
      </c>
    </row>
    <row r="409" spans="1:4" x14ac:dyDescent="0.25">
      <c r="A409" t="s">
        <v>188</v>
      </c>
      <c r="B409">
        <v>5</v>
      </c>
      <c r="C409">
        <v>50</v>
      </c>
      <c r="D409">
        <v>0</v>
      </c>
    </row>
    <row r="410" spans="1:4" x14ac:dyDescent="0.25">
      <c r="A410" t="s">
        <v>188</v>
      </c>
      <c r="B410">
        <v>5</v>
      </c>
      <c r="C410">
        <v>50</v>
      </c>
      <c r="D410">
        <v>0</v>
      </c>
    </row>
    <row r="411" spans="1:4" x14ac:dyDescent="0.25">
      <c r="A411" t="s">
        <v>188</v>
      </c>
      <c r="B411">
        <v>5</v>
      </c>
      <c r="C411">
        <v>50</v>
      </c>
      <c r="D411">
        <v>0</v>
      </c>
    </row>
    <row r="412" spans="1:4" x14ac:dyDescent="0.25">
      <c r="A412" t="s">
        <v>188</v>
      </c>
      <c r="B412">
        <v>5</v>
      </c>
      <c r="C412">
        <v>50</v>
      </c>
      <c r="D412">
        <v>0</v>
      </c>
    </row>
    <row r="413" spans="1:4" x14ac:dyDescent="0.25">
      <c r="A413" t="s">
        <v>188</v>
      </c>
      <c r="B413">
        <v>5</v>
      </c>
      <c r="C413">
        <v>50</v>
      </c>
      <c r="D413">
        <v>0</v>
      </c>
    </row>
    <row r="414" spans="1:4" x14ac:dyDescent="0.25">
      <c r="A414" t="s">
        <v>188</v>
      </c>
      <c r="B414">
        <v>5</v>
      </c>
      <c r="C414">
        <v>50</v>
      </c>
      <c r="D414">
        <v>0</v>
      </c>
    </row>
    <row r="415" spans="1:4" x14ac:dyDescent="0.25">
      <c r="A415" t="s">
        <v>188</v>
      </c>
      <c r="B415">
        <v>5</v>
      </c>
      <c r="C415">
        <v>50</v>
      </c>
      <c r="D415">
        <v>0</v>
      </c>
    </row>
    <row r="416" spans="1:4" x14ac:dyDescent="0.25">
      <c r="A416" t="s">
        <v>188</v>
      </c>
      <c r="B416">
        <v>5</v>
      </c>
      <c r="C416">
        <v>50</v>
      </c>
      <c r="D416">
        <v>0</v>
      </c>
    </row>
    <row r="417" spans="1:4" x14ac:dyDescent="0.25">
      <c r="A417" t="s">
        <v>188</v>
      </c>
      <c r="B417">
        <v>5</v>
      </c>
      <c r="C417">
        <v>50</v>
      </c>
      <c r="D417">
        <v>0</v>
      </c>
    </row>
    <row r="418" spans="1:4" x14ac:dyDescent="0.25">
      <c r="A418" t="s">
        <v>189</v>
      </c>
      <c r="B418">
        <v>1</v>
      </c>
      <c r="C418">
        <v>30</v>
      </c>
      <c r="D418">
        <v>1</v>
      </c>
    </row>
    <row r="419" spans="1:4" x14ac:dyDescent="0.25">
      <c r="A419" t="s">
        <v>189</v>
      </c>
      <c r="B419">
        <v>1</v>
      </c>
      <c r="C419">
        <v>31</v>
      </c>
      <c r="D419">
        <v>1</v>
      </c>
    </row>
    <row r="420" spans="1:4" x14ac:dyDescent="0.25">
      <c r="A420" t="s">
        <v>189</v>
      </c>
      <c r="B420">
        <v>1</v>
      </c>
      <c r="C420">
        <v>31</v>
      </c>
      <c r="D420">
        <v>1</v>
      </c>
    </row>
    <row r="421" spans="1:4" x14ac:dyDescent="0.25">
      <c r="A421" t="s">
        <v>189</v>
      </c>
      <c r="B421">
        <v>1</v>
      </c>
      <c r="C421">
        <v>31</v>
      </c>
      <c r="D421">
        <v>1</v>
      </c>
    </row>
    <row r="422" spans="1:4" x14ac:dyDescent="0.25">
      <c r="A422" t="s">
        <v>189</v>
      </c>
      <c r="B422">
        <v>1</v>
      </c>
      <c r="C422">
        <v>31</v>
      </c>
      <c r="D422">
        <v>1</v>
      </c>
    </row>
    <row r="423" spans="1:4" x14ac:dyDescent="0.25">
      <c r="A423" t="s">
        <v>189</v>
      </c>
      <c r="B423">
        <v>1</v>
      </c>
      <c r="C423">
        <v>32</v>
      </c>
      <c r="D423">
        <v>1</v>
      </c>
    </row>
    <row r="424" spans="1:4" x14ac:dyDescent="0.25">
      <c r="A424" t="s">
        <v>189</v>
      </c>
      <c r="B424">
        <v>1</v>
      </c>
      <c r="C424">
        <v>32</v>
      </c>
      <c r="D424">
        <v>1</v>
      </c>
    </row>
    <row r="425" spans="1:4" x14ac:dyDescent="0.25">
      <c r="A425" t="s">
        <v>189</v>
      </c>
      <c r="B425">
        <v>1</v>
      </c>
      <c r="C425">
        <v>37</v>
      </c>
      <c r="D425">
        <v>1</v>
      </c>
    </row>
    <row r="426" spans="1:4" x14ac:dyDescent="0.25">
      <c r="A426" t="s">
        <v>189</v>
      </c>
      <c r="B426">
        <v>1</v>
      </c>
      <c r="C426">
        <v>50</v>
      </c>
      <c r="D426">
        <v>0</v>
      </c>
    </row>
    <row r="427" spans="1:4" x14ac:dyDescent="0.25">
      <c r="A427" t="s">
        <v>189</v>
      </c>
      <c r="B427">
        <v>1</v>
      </c>
      <c r="C427">
        <v>50</v>
      </c>
      <c r="D427">
        <v>0</v>
      </c>
    </row>
    <row r="428" spans="1:4" x14ac:dyDescent="0.25">
      <c r="A428" t="s">
        <v>189</v>
      </c>
      <c r="B428">
        <v>1</v>
      </c>
      <c r="C428">
        <v>50</v>
      </c>
      <c r="D428">
        <v>0</v>
      </c>
    </row>
    <row r="429" spans="1:4" x14ac:dyDescent="0.25">
      <c r="A429" t="s">
        <v>189</v>
      </c>
      <c r="B429">
        <v>1</v>
      </c>
      <c r="C429">
        <v>50</v>
      </c>
      <c r="D429">
        <v>0</v>
      </c>
    </row>
    <row r="430" spans="1:4" x14ac:dyDescent="0.25">
      <c r="A430" t="s">
        <v>189</v>
      </c>
      <c r="B430">
        <v>1</v>
      </c>
      <c r="C430">
        <v>50</v>
      </c>
      <c r="D430">
        <v>0</v>
      </c>
    </row>
    <row r="431" spans="1:4" x14ac:dyDescent="0.25">
      <c r="A431" t="s">
        <v>189</v>
      </c>
      <c r="B431">
        <v>1</v>
      </c>
      <c r="C431">
        <v>50</v>
      </c>
      <c r="D431">
        <v>0</v>
      </c>
    </row>
    <row r="432" spans="1:4" x14ac:dyDescent="0.25">
      <c r="A432" t="s">
        <v>189</v>
      </c>
      <c r="B432">
        <v>1</v>
      </c>
      <c r="C432">
        <v>50</v>
      </c>
      <c r="D432">
        <v>0</v>
      </c>
    </row>
    <row r="433" spans="1:4" x14ac:dyDescent="0.25">
      <c r="A433" t="s">
        <v>189</v>
      </c>
      <c r="B433">
        <v>1</v>
      </c>
      <c r="C433">
        <v>50</v>
      </c>
      <c r="D433">
        <v>0</v>
      </c>
    </row>
    <row r="434" spans="1:4" x14ac:dyDescent="0.25">
      <c r="A434" t="s">
        <v>189</v>
      </c>
      <c r="B434">
        <v>1</v>
      </c>
      <c r="C434">
        <v>50</v>
      </c>
      <c r="D434">
        <v>0</v>
      </c>
    </row>
    <row r="435" spans="1:4" x14ac:dyDescent="0.25">
      <c r="A435" t="s">
        <v>189</v>
      </c>
      <c r="B435">
        <v>1</v>
      </c>
      <c r="C435">
        <v>50</v>
      </c>
      <c r="D435">
        <v>0</v>
      </c>
    </row>
    <row r="436" spans="1:4" x14ac:dyDescent="0.25">
      <c r="A436" t="s">
        <v>189</v>
      </c>
      <c r="B436">
        <v>1</v>
      </c>
      <c r="C436">
        <v>50</v>
      </c>
      <c r="D436">
        <v>0</v>
      </c>
    </row>
    <row r="437" spans="1:4" x14ac:dyDescent="0.25">
      <c r="A437" t="s">
        <v>189</v>
      </c>
      <c r="B437">
        <v>1</v>
      </c>
      <c r="C437">
        <v>50</v>
      </c>
      <c r="D437">
        <v>0</v>
      </c>
    </row>
    <row r="438" spans="1:4" x14ac:dyDescent="0.25">
      <c r="A438" t="s">
        <v>189</v>
      </c>
      <c r="B438">
        <v>1</v>
      </c>
      <c r="C438">
        <v>50</v>
      </c>
      <c r="D438">
        <v>0</v>
      </c>
    </row>
    <row r="439" spans="1:4" x14ac:dyDescent="0.25">
      <c r="A439" t="s">
        <v>189</v>
      </c>
      <c r="B439">
        <v>1</v>
      </c>
      <c r="C439">
        <v>50</v>
      </c>
      <c r="D439">
        <v>0</v>
      </c>
    </row>
    <row r="440" spans="1:4" x14ac:dyDescent="0.25">
      <c r="A440" t="s">
        <v>189</v>
      </c>
      <c r="B440">
        <v>1</v>
      </c>
      <c r="C440">
        <v>50</v>
      </c>
      <c r="D440">
        <v>0</v>
      </c>
    </row>
    <row r="441" spans="1:4" x14ac:dyDescent="0.25">
      <c r="A441" t="s">
        <v>189</v>
      </c>
      <c r="B441">
        <v>1</v>
      </c>
      <c r="C441">
        <v>50</v>
      </c>
      <c r="D441">
        <v>0</v>
      </c>
    </row>
    <row r="442" spans="1:4" x14ac:dyDescent="0.25">
      <c r="A442" t="s">
        <v>189</v>
      </c>
      <c r="B442">
        <v>1</v>
      </c>
      <c r="C442">
        <v>50</v>
      </c>
      <c r="D442">
        <v>0</v>
      </c>
    </row>
    <row r="443" spans="1:4" x14ac:dyDescent="0.25">
      <c r="A443" t="s">
        <v>189</v>
      </c>
      <c r="B443">
        <v>1</v>
      </c>
      <c r="C443">
        <v>50</v>
      </c>
      <c r="D443">
        <v>0</v>
      </c>
    </row>
    <row r="444" spans="1:4" x14ac:dyDescent="0.25">
      <c r="A444" t="s">
        <v>189</v>
      </c>
      <c r="B444">
        <v>1</v>
      </c>
      <c r="C444">
        <v>50</v>
      </c>
      <c r="D444">
        <v>0</v>
      </c>
    </row>
    <row r="445" spans="1:4" x14ac:dyDescent="0.25">
      <c r="A445" t="s">
        <v>189</v>
      </c>
      <c r="B445">
        <v>1</v>
      </c>
      <c r="C445">
        <v>50</v>
      </c>
      <c r="D445">
        <v>0</v>
      </c>
    </row>
    <row r="446" spans="1:4" x14ac:dyDescent="0.25">
      <c r="A446" t="s">
        <v>189</v>
      </c>
      <c r="B446">
        <v>1</v>
      </c>
      <c r="C446">
        <v>50</v>
      </c>
      <c r="D446">
        <v>0</v>
      </c>
    </row>
    <row r="447" spans="1:4" x14ac:dyDescent="0.25">
      <c r="A447" t="s">
        <v>189</v>
      </c>
      <c r="B447">
        <v>1</v>
      </c>
      <c r="C447">
        <v>50</v>
      </c>
      <c r="D447">
        <v>0</v>
      </c>
    </row>
    <row r="448" spans="1:4" x14ac:dyDescent="0.25">
      <c r="A448" t="s">
        <v>189</v>
      </c>
      <c r="B448">
        <v>1</v>
      </c>
      <c r="C448">
        <v>50</v>
      </c>
      <c r="D448">
        <v>0</v>
      </c>
    </row>
    <row r="449" spans="1:4" x14ac:dyDescent="0.25">
      <c r="A449" t="s">
        <v>189</v>
      </c>
      <c r="B449">
        <v>1</v>
      </c>
      <c r="C449">
        <v>50</v>
      </c>
      <c r="D449">
        <v>0</v>
      </c>
    </row>
    <row r="450" spans="1:4" x14ac:dyDescent="0.25">
      <c r="A450" t="s">
        <v>189</v>
      </c>
      <c r="B450">
        <v>2</v>
      </c>
      <c r="C450">
        <v>31</v>
      </c>
      <c r="D450">
        <v>1</v>
      </c>
    </row>
    <row r="451" spans="1:4" x14ac:dyDescent="0.25">
      <c r="A451" t="s">
        <v>189</v>
      </c>
      <c r="B451">
        <v>2</v>
      </c>
      <c r="C451">
        <v>32</v>
      </c>
      <c r="D451">
        <v>1</v>
      </c>
    </row>
    <row r="452" spans="1:4" x14ac:dyDescent="0.25">
      <c r="A452" t="s">
        <v>189</v>
      </c>
      <c r="B452">
        <v>2</v>
      </c>
      <c r="C452">
        <v>32</v>
      </c>
      <c r="D452">
        <v>1</v>
      </c>
    </row>
    <row r="453" spans="1:4" x14ac:dyDescent="0.25">
      <c r="A453" t="s">
        <v>189</v>
      </c>
      <c r="B453">
        <v>2</v>
      </c>
      <c r="C453">
        <v>32</v>
      </c>
      <c r="D453">
        <v>1</v>
      </c>
    </row>
    <row r="454" spans="1:4" x14ac:dyDescent="0.25">
      <c r="A454" t="s">
        <v>189</v>
      </c>
      <c r="B454">
        <v>2</v>
      </c>
      <c r="C454">
        <v>33</v>
      </c>
      <c r="D454">
        <v>1</v>
      </c>
    </row>
    <row r="455" spans="1:4" x14ac:dyDescent="0.25">
      <c r="A455" t="s">
        <v>189</v>
      </c>
      <c r="B455">
        <v>2</v>
      </c>
      <c r="C455">
        <v>50</v>
      </c>
      <c r="D455">
        <v>0</v>
      </c>
    </row>
    <row r="456" spans="1:4" x14ac:dyDescent="0.25">
      <c r="A456" t="s">
        <v>189</v>
      </c>
      <c r="B456">
        <v>2</v>
      </c>
      <c r="C456">
        <v>50</v>
      </c>
      <c r="D456">
        <v>0</v>
      </c>
    </row>
    <row r="457" spans="1:4" x14ac:dyDescent="0.25">
      <c r="A457" t="s">
        <v>189</v>
      </c>
      <c r="B457">
        <v>2</v>
      </c>
      <c r="C457">
        <v>50</v>
      </c>
      <c r="D457">
        <v>0</v>
      </c>
    </row>
    <row r="458" spans="1:4" x14ac:dyDescent="0.25">
      <c r="A458" t="s">
        <v>189</v>
      </c>
      <c r="B458">
        <v>2</v>
      </c>
      <c r="C458">
        <v>50</v>
      </c>
      <c r="D458">
        <v>0</v>
      </c>
    </row>
    <row r="459" spans="1:4" x14ac:dyDescent="0.25">
      <c r="A459" t="s">
        <v>189</v>
      </c>
      <c r="B459">
        <v>2</v>
      </c>
      <c r="C459">
        <v>50</v>
      </c>
      <c r="D459">
        <v>0</v>
      </c>
    </row>
    <row r="460" spans="1:4" x14ac:dyDescent="0.25">
      <c r="A460" t="s">
        <v>189</v>
      </c>
      <c r="B460">
        <v>2</v>
      </c>
      <c r="C460">
        <v>50</v>
      </c>
      <c r="D460">
        <v>0</v>
      </c>
    </row>
    <row r="461" spans="1:4" x14ac:dyDescent="0.25">
      <c r="A461" t="s">
        <v>189</v>
      </c>
      <c r="B461">
        <v>2</v>
      </c>
      <c r="C461">
        <v>50</v>
      </c>
      <c r="D461">
        <v>0</v>
      </c>
    </row>
    <row r="462" spans="1:4" x14ac:dyDescent="0.25">
      <c r="A462" t="s">
        <v>189</v>
      </c>
      <c r="B462">
        <v>2</v>
      </c>
      <c r="C462">
        <v>50</v>
      </c>
      <c r="D462">
        <v>0</v>
      </c>
    </row>
    <row r="463" spans="1:4" x14ac:dyDescent="0.25">
      <c r="A463" t="s">
        <v>189</v>
      </c>
      <c r="B463">
        <v>2</v>
      </c>
      <c r="C463">
        <v>50</v>
      </c>
      <c r="D463">
        <v>0</v>
      </c>
    </row>
    <row r="464" spans="1:4" x14ac:dyDescent="0.25">
      <c r="A464" t="s">
        <v>189</v>
      </c>
      <c r="B464">
        <v>2</v>
      </c>
      <c r="C464">
        <v>50</v>
      </c>
      <c r="D464">
        <v>0</v>
      </c>
    </row>
    <row r="465" spans="1:4" x14ac:dyDescent="0.25">
      <c r="A465" t="s">
        <v>189</v>
      </c>
      <c r="B465">
        <v>2</v>
      </c>
      <c r="C465">
        <v>50</v>
      </c>
      <c r="D465">
        <v>0</v>
      </c>
    </row>
    <row r="466" spans="1:4" x14ac:dyDescent="0.25">
      <c r="A466" t="s">
        <v>189</v>
      </c>
      <c r="B466">
        <v>2</v>
      </c>
      <c r="C466">
        <v>50</v>
      </c>
      <c r="D466">
        <v>0</v>
      </c>
    </row>
    <row r="467" spans="1:4" x14ac:dyDescent="0.25">
      <c r="A467" t="s">
        <v>189</v>
      </c>
      <c r="B467">
        <v>2</v>
      </c>
      <c r="C467">
        <v>50</v>
      </c>
      <c r="D467">
        <v>0</v>
      </c>
    </row>
    <row r="468" spans="1:4" x14ac:dyDescent="0.25">
      <c r="A468" t="s">
        <v>189</v>
      </c>
      <c r="B468">
        <v>2</v>
      </c>
      <c r="C468">
        <v>50</v>
      </c>
      <c r="D468">
        <v>0</v>
      </c>
    </row>
    <row r="469" spans="1:4" x14ac:dyDescent="0.25">
      <c r="A469" t="s">
        <v>189</v>
      </c>
      <c r="B469">
        <v>2</v>
      </c>
      <c r="C469">
        <v>50</v>
      </c>
      <c r="D469">
        <v>0</v>
      </c>
    </row>
    <row r="470" spans="1:4" x14ac:dyDescent="0.25">
      <c r="A470" t="s">
        <v>189</v>
      </c>
      <c r="B470">
        <v>2</v>
      </c>
      <c r="C470">
        <v>50</v>
      </c>
      <c r="D470">
        <v>0</v>
      </c>
    </row>
    <row r="471" spans="1:4" x14ac:dyDescent="0.25">
      <c r="A471" t="s">
        <v>189</v>
      </c>
      <c r="B471">
        <v>2</v>
      </c>
      <c r="C471">
        <v>50</v>
      </c>
      <c r="D471">
        <v>0</v>
      </c>
    </row>
    <row r="472" spans="1:4" x14ac:dyDescent="0.25">
      <c r="A472" t="s">
        <v>189</v>
      </c>
      <c r="B472">
        <v>2</v>
      </c>
      <c r="C472">
        <v>50</v>
      </c>
      <c r="D472">
        <v>0</v>
      </c>
    </row>
    <row r="473" spans="1:4" x14ac:dyDescent="0.25">
      <c r="A473" t="s">
        <v>189</v>
      </c>
      <c r="B473">
        <v>2</v>
      </c>
      <c r="C473">
        <v>50</v>
      </c>
      <c r="D473">
        <v>0</v>
      </c>
    </row>
    <row r="474" spans="1:4" x14ac:dyDescent="0.25">
      <c r="A474" t="s">
        <v>189</v>
      </c>
      <c r="B474">
        <v>2</v>
      </c>
      <c r="C474">
        <v>50</v>
      </c>
      <c r="D474">
        <v>0</v>
      </c>
    </row>
    <row r="475" spans="1:4" x14ac:dyDescent="0.25">
      <c r="A475" t="s">
        <v>189</v>
      </c>
      <c r="B475">
        <v>2</v>
      </c>
      <c r="C475">
        <v>50</v>
      </c>
      <c r="D475">
        <v>0</v>
      </c>
    </row>
    <row r="476" spans="1:4" x14ac:dyDescent="0.25">
      <c r="A476" t="s">
        <v>189</v>
      </c>
      <c r="B476">
        <v>2</v>
      </c>
      <c r="C476">
        <v>50</v>
      </c>
      <c r="D476">
        <v>0</v>
      </c>
    </row>
    <row r="477" spans="1:4" x14ac:dyDescent="0.25">
      <c r="A477" t="s">
        <v>189</v>
      </c>
      <c r="B477">
        <v>2</v>
      </c>
      <c r="C477">
        <v>50</v>
      </c>
      <c r="D477">
        <v>0</v>
      </c>
    </row>
    <row r="478" spans="1:4" x14ac:dyDescent="0.25">
      <c r="A478" t="s">
        <v>189</v>
      </c>
      <c r="B478">
        <v>2</v>
      </c>
      <c r="C478">
        <v>50</v>
      </c>
      <c r="D478">
        <v>0</v>
      </c>
    </row>
    <row r="479" spans="1:4" x14ac:dyDescent="0.25">
      <c r="A479" t="s">
        <v>189</v>
      </c>
      <c r="B479">
        <v>2</v>
      </c>
      <c r="C479">
        <v>50</v>
      </c>
      <c r="D479">
        <v>0</v>
      </c>
    </row>
    <row r="480" spans="1:4" x14ac:dyDescent="0.25">
      <c r="A480" t="s">
        <v>189</v>
      </c>
      <c r="B480">
        <v>2</v>
      </c>
      <c r="C480">
        <v>50</v>
      </c>
      <c r="D480">
        <v>0</v>
      </c>
    </row>
    <row r="481" spans="1:4" x14ac:dyDescent="0.25">
      <c r="A481" t="s">
        <v>189</v>
      </c>
      <c r="B481">
        <v>2</v>
      </c>
      <c r="C481">
        <v>50</v>
      </c>
      <c r="D481">
        <v>0</v>
      </c>
    </row>
    <row r="482" spans="1:4" x14ac:dyDescent="0.25">
      <c r="A482" t="s">
        <v>189</v>
      </c>
      <c r="B482">
        <v>3</v>
      </c>
      <c r="C482" s="72">
        <v>31</v>
      </c>
      <c r="D482" s="72">
        <v>1</v>
      </c>
    </row>
    <row r="483" spans="1:4" x14ac:dyDescent="0.25">
      <c r="A483" t="s">
        <v>189</v>
      </c>
      <c r="B483">
        <v>3</v>
      </c>
      <c r="C483" s="72">
        <v>32</v>
      </c>
      <c r="D483" s="72">
        <v>1</v>
      </c>
    </row>
    <row r="484" spans="1:4" x14ac:dyDescent="0.25">
      <c r="A484" t="s">
        <v>189</v>
      </c>
      <c r="B484">
        <v>3</v>
      </c>
      <c r="C484" s="72">
        <v>32</v>
      </c>
      <c r="D484" s="72">
        <v>1</v>
      </c>
    </row>
    <row r="485" spans="1:4" x14ac:dyDescent="0.25">
      <c r="A485" t="s">
        <v>189</v>
      </c>
      <c r="B485">
        <v>3</v>
      </c>
      <c r="C485" s="72">
        <v>32</v>
      </c>
      <c r="D485" s="72">
        <v>1</v>
      </c>
    </row>
    <row r="486" spans="1:4" x14ac:dyDescent="0.25">
      <c r="A486" t="s">
        <v>189</v>
      </c>
      <c r="B486">
        <v>3</v>
      </c>
      <c r="C486" s="72">
        <v>33</v>
      </c>
      <c r="D486" s="72">
        <v>1</v>
      </c>
    </row>
    <row r="487" spans="1:4" x14ac:dyDescent="0.25">
      <c r="A487" t="s">
        <v>189</v>
      </c>
      <c r="B487">
        <v>3</v>
      </c>
      <c r="C487">
        <v>50</v>
      </c>
      <c r="D487">
        <v>0</v>
      </c>
    </row>
    <row r="488" spans="1:4" x14ac:dyDescent="0.25">
      <c r="A488" t="s">
        <v>189</v>
      </c>
      <c r="B488">
        <v>3</v>
      </c>
      <c r="C488">
        <v>50</v>
      </c>
      <c r="D488">
        <v>0</v>
      </c>
    </row>
    <row r="489" spans="1:4" x14ac:dyDescent="0.25">
      <c r="A489" t="s">
        <v>189</v>
      </c>
      <c r="B489">
        <v>3</v>
      </c>
      <c r="C489">
        <v>50</v>
      </c>
      <c r="D489">
        <v>0</v>
      </c>
    </row>
    <row r="490" spans="1:4" x14ac:dyDescent="0.25">
      <c r="A490" t="s">
        <v>189</v>
      </c>
      <c r="B490">
        <v>3</v>
      </c>
      <c r="C490">
        <v>50</v>
      </c>
      <c r="D490">
        <v>0</v>
      </c>
    </row>
    <row r="491" spans="1:4" x14ac:dyDescent="0.25">
      <c r="A491" t="s">
        <v>189</v>
      </c>
      <c r="B491">
        <v>3</v>
      </c>
      <c r="C491">
        <v>50</v>
      </c>
      <c r="D491">
        <v>0</v>
      </c>
    </row>
    <row r="492" spans="1:4" x14ac:dyDescent="0.25">
      <c r="A492" t="s">
        <v>189</v>
      </c>
      <c r="B492">
        <v>3</v>
      </c>
      <c r="C492">
        <v>50</v>
      </c>
      <c r="D492">
        <v>0</v>
      </c>
    </row>
    <row r="493" spans="1:4" x14ac:dyDescent="0.25">
      <c r="A493" t="s">
        <v>189</v>
      </c>
      <c r="B493">
        <v>3</v>
      </c>
      <c r="C493">
        <v>50</v>
      </c>
      <c r="D493">
        <v>0</v>
      </c>
    </row>
    <row r="494" spans="1:4" x14ac:dyDescent="0.25">
      <c r="A494" t="s">
        <v>189</v>
      </c>
      <c r="B494">
        <v>3</v>
      </c>
      <c r="C494">
        <v>50</v>
      </c>
      <c r="D494">
        <v>0</v>
      </c>
    </row>
    <row r="495" spans="1:4" x14ac:dyDescent="0.25">
      <c r="A495" t="s">
        <v>189</v>
      </c>
      <c r="B495">
        <v>3</v>
      </c>
      <c r="C495">
        <v>50</v>
      </c>
      <c r="D495">
        <v>0</v>
      </c>
    </row>
    <row r="496" spans="1:4" x14ac:dyDescent="0.25">
      <c r="A496" t="s">
        <v>189</v>
      </c>
      <c r="B496">
        <v>3</v>
      </c>
      <c r="C496">
        <v>50</v>
      </c>
      <c r="D496">
        <v>0</v>
      </c>
    </row>
    <row r="497" spans="1:4" x14ac:dyDescent="0.25">
      <c r="A497" t="s">
        <v>189</v>
      </c>
      <c r="B497">
        <v>3</v>
      </c>
      <c r="C497">
        <v>50</v>
      </c>
      <c r="D497">
        <v>0</v>
      </c>
    </row>
    <row r="498" spans="1:4" x14ac:dyDescent="0.25">
      <c r="A498" t="s">
        <v>189</v>
      </c>
      <c r="B498">
        <v>3</v>
      </c>
      <c r="C498">
        <v>50</v>
      </c>
      <c r="D498">
        <v>0</v>
      </c>
    </row>
    <row r="499" spans="1:4" x14ac:dyDescent="0.25">
      <c r="A499" t="s">
        <v>189</v>
      </c>
      <c r="B499">
        <v>3</v>
      </c>
      <c r="C499">
        <v>50</v>
      </c>
      <c r="D499">
        <v>0</v>
      </c>
    </row>
    <row r="500" spans="1:4" x14ac:dyDescent="0.25">
      <c r="A500" t="s">
        <v>189</v>
      </c>
      <c r="B500">
        <v>3</v>
      </c>
      <c r="C500">
        <v>50</v>
      </c>
      <c r="D500">
        <v>0</v>
      </c>
    </row>
    <row r="501" spans="1:4" x14ac:dyDescent="0.25">
      <c r="A501" t="s">
        <v>189</v>
      </c>
      <c r="B501">
        <v>3</v>
      </c>
      <c r="C501">
        <v>50</v>
      </c>
      <c r="D501">
        <v>0</v>
      </c>
    </row>
    <row r="502" spans="1:4" x14ac:dyDescent="0.25">
      <c r="A502" t="s">
        <v>189</v>
      </c>
      <c r="B502">
        <v>3</v>
      </c>
      <c r="C502">
        <v>50</v>
      </c>
      <c r="D502">
        <v>0</v>
      </c>
    </row>
    <row r="503" spans="1:4" x14ac:dyDescent="0.25">
      <c r="A503" t="s">
        <v>189</v>
      </c>
      <c r="B503">
        <v>3</v>
      </c>
      <c r="C503">
        <v>50</v>
      </c>
      <c r="D503">
        <v>0</v>
      </c>
    </row>
    <row r="504" spans="1:4" x14ac:dyDescent="0.25">
      <c r="A504" t="s">
        <v>189</v>
      </c>
      <c r="B504">
        <v>3</v>
      </c>
      <c r="C504">
        <v>50</v>
      </c>
      <c r="D504">
        <v>0</v>
      </c>
    </row>
    <row r="505" spans="1:4" x14ac:dyDescent="0.25">
      <c r="A505" t="s">
        <v>189</v>
      </c>
      <c r="B505">
        <v>3</v>
      </c>
      <c r="C505">
        <v>50</v>
      </c>
      <c r="D505">
        <v>0</v>
      </c>
    </row>
    <row r="506" spans="1:4" x14ac:dyDescent="0.25">
      <c r="A506" t="s">
        <v>189</v>
      </c>
      <c r="B506">
        <v>3</v>
      </c>
      <c r="C506">
        <v>50</v>
      </c>
      <c r="D506">
        <v>0</v>
      </c>
    </row>
    <row r="507" spans="1:4" x14ac:dyDescent="0.25">
      <c r="A507" t="s">
        <v>189</v>
      </c>
      <c r="B507">
        <v>3</v>
      </c>
      <c r="C507">
        <v>50</v>
      </c>
      <c r="D507">
        <v>0</v>
      </c>
    </row>
    <row r="508" spans="1:4" x14ac:dyDescent="0.25">
      <c r="A508" t="s">
        <v>189</v>
      </c>
      <c r="B508">
        <v>3</v>
      </c>
      <c r="C508">
        <v>50</v>
      </c>
      <c r="D508">
        <v>0</v>
      </c>
    </row>
    <row r="509" spans="1:4" x14ac:dyDescent="0.25">
      <c r="A509" t="s">
        <v>189</v>
      </c>
      <c r="B509">
        <v>3</v>
      </c>
      <c r="C509">
        <v>50</v>
      </c>
      <c r="D509">
        <v>0</v>
      </c>
    </row>
    <row r="510" spans="1:4" x14ac:dyDescent="0.25">
      <c r="A510" t="s">
        <v>189</v>
      </c>
      <c r="B510">
        <v>3</v>
      </c>
      <c r="C510">
        <v>50</v>
      </c>
      <c r="D510">
        <v>0</v>
      </c>
    </row>
    <row r="511" spans="1:4" x14ac:dyDescent="0.25">
      <c r="A511" t="s">
        <v>189</v>
      </c>
      <c r="B511">
        <v>3</v>
      </c>
      <c r="C511">
        <v>50</v>
      </c>
      <c r="D511">
        <v>0</v>
      </c>
    </row>
    <row r="512" spans="1:4" x14ac:dyDescent="0.25">
      <c r="A512" t="s">
        <v>189</v>
      </c>
      <c r="B512">
        <v>3</v>
      </c>
      <c r="C512">
        <v>50</v>
      </c>
      <c r="D512">
        <v>0</v>
      </c>
    </row>
    <row r="513" spans="1:4" x14ac:dyDescent="0.25">
      <c r="A513" t="s">
        <v>189</v>
      </c>
      <c r="B513">
        <v>3</v>
      </c>
      <c r="C513">
        <v>50</v>
      </c>
      <c r="D5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3"/>
  <sheetViews>
    <sheetView workbookViewId="0">
      <selection sqref="A1:XFD1048576"/>
    </sheetView>
  </sheetViews>
  <sheetFormatPr defaultColWidth="12.42578125" defaultRowHeight="15" x14ac:dyDescent="0.25"/>
  <cols>
    <col min="1" max="1" width="10.28515625" customWidth="1"/>
    <col min="2" max="2" width="4.42578125" customWidth="1"/>
  </cols>
  <sheetData>
    <row r="1" spans="1:4" ht="30" x14ac:dyDescent="0.25">
      <c r="A1" s="42" t="s">
        <v>0</v>
      </c>
      <c r="B1" s="42" t="s">
        <v>1</v>
      </c>
      <c r="C1" s="57" t="s">
        <v>173</v>
      </c>
      <c r="D1" s="57" t="s">
        <v>151</v>
      </c>
    </row>
    <row r="2" spans="1:4" x14ac:dyDescent="0.25">
      <c r="A2" t="s">
        <v>184</v>
      </c>
      <c r="B2">
        <v>1</v>
      </c>
      <c r="C2">
        <v>32</v>
      </c>
      <c r="D2">
        <v>1</v>
      </c>
    </row>
    <row r="3" spans="1:4" x14ac:dyDescent="0.25">
      <c r="A3" t="s">
        <v>184</v>
      </c>
      <c r="B3">
        <v>1</v>
      </c>
      <c r="C3">
        <v>33</v>
      </c>
      <c r="D3">
        <v>1</v>
      </c>
    </row>
    <row r="4" spans="1:4" x14ac:dyDescent="0.25">
      <c r="A4" t="s">
        <v>184</v>
      </c>
      <c r="B4">
        <v>1</v>
      </c>
      <c r="C4">
        <v>34</v>
      </c>
      <c r="D4">
        <v>1</v>
      </c>
    </row>
    <row r="5" spans="1:4" x14ac:dyDescent="0.25">
      <c r="A5" t="s">
        <v>184</v>
      </c>
      <c r="B5">
        <v>1</v>
      </c>
      <c r="C5">
        <v>39</v>
      </c>
      <c r="D5">
        <v>1</v>
      </c>
    </row>
    <row r="6" spans="1:4" x14ac:dyDescent="0.25">
      <c r="A6" t="s">
        <v>184</v>
      </c>
      <c r="B6">
        <v>1</v>
      </c>
      <c r="C6">
        <v>32</v>
      </c>
      <c r="D6">
        <v>1</v>
      </c>
    </row>
    <row r="7" spans="1:4" x14ac:dyDescent="0.25">
      <c r="A7" t="s">
        <v>184</v>
      </c>
      <c r="B7">
        <v>1</v>
      </c>
      <c r="C7">
        <v>34</v>
      </c>
      <c r="D7">
        <v>1</v>
      </c>
    </row>
    <row r="8" spans="1:4" x14ac:dyDescent="0.25">
      <c r="A8" t="s">
        <v>184</v>
      </c>
      <c r="B8">
        <v>1</v>
      </c>
      <c r="C8">
        <v>50</v>
      </c>
      <c r="D8">
        <v>0</v>
      </c>
    </row>
    <row r="9" spans="1:4" x14ac:dyDescent="0.25">
      <c r="A9" t="s">
        <v>184</v>
      </c>
      <c r="B9">
        <v>1</v>
      </c>
      <c r="C9">
        <v>50</v>
      </c>
      <c r="D9">
        <v>0</v>
      </c>
    </row>
    <row r="10" spans="1:4" x14ac:dyDescent="0.25">
      <c r="A10" t="s">
        <v>184</v>
      </c>
      <c r="B10">
        <v>2</v>
      </c>
      <c r="C10">
        <v>32</v>
      </c>
      <c r="D10">
        <v>1</v>
      </c>
    </row>
    <row r="11" spans="1:4" x14ac:dyDescent="0.25">
      <c r="A11" t="s">
        <v>184</v>
      </c>
      <c r="B11">
        <v>2</v>
      </c>
      <c r="C11">
        <v>34</v>
      </c>
      <c r="D11">
        <v>1</v>
      </c>
    </row>
    <row r="12" spans="1:4" x14ac:dyDescent="0.25">
      <c r="A12" t="s">
        <v>184</v>
      </c>
      <c r="B12">
        <v>2</v>
      </c>
      <c r="C12">
        <v>50</v>
      </c>
      <c r="D12">
        <v>0</v>
      </c>
    </row>
    <row r="13" spans="1:4" x14ac:dyDescent="0.25">
      <c r="A13" t="s">
        <v>184</v>
      </c>
      <c r="B13">
        <v>2</v>
      </c>
      <c r="C13">
        <v>50</v>
      </c>
      <c r="D13">
        <v>0</v>
      </c>
    </row>
    <row r="14" spans="1:4" x14ac:dyDescent="0.25">
      <c r="A14" t="s">
        <v>184</v>
      </c>
      <c r="B14">
        <v>2</v>
      </c>
      <c r="C14">
        <v>50</v>
      </c>
      <c r="D14">
        <v>0</v>
      </c>
    </row>
    <row r="15" spans="1:4" x14ac:dyDescent="0.25">
      <c r="A15" t="s">
        <v>184</v>
      </c>
      <c r="B15">
        <v>2</v>
      </c>
      <c r="C15">
        <v>50</v>
      </c>
      <c r="D15">
        <v>0</v>
      </c>
    </row>
    <row r="16" spans="1:4" x14ac:dyDescent="0.25">
      <c r="A16" t="s">
        <v>184</v>
      </c>
      <c r="B16">
        <v>2</v>
      </c>
      <c r="C16">
        <v>50</v>
      </c>
      <c r="D16">
        <v>0</v>
      </c>
    </row>
    <row r="17" spans="1:4" x14ac:dyDescent="0.25">
      <c r="A17" t="s">
        <v>184</v>
      </c>
      <c r="B17">
        <v>2</v>
      </c>
      <c r="C17">
        <v>50</v>
      </c>
      <c r="D17">
        <v>0</v>
      </c>
    </row>
    <row r="18" spans="1:4" x14ac:dyDescent="0.25">
      <c r="A18" t="s">
        <v>184</v>
      </c>
      <c r="B18">
        <v>3</v>
      </c>
      <c r="C18">
        <v>35</v>
      </c>
      <c r="D18">
        <v>1</v>
      </c>
    </row>
    <row r="19" spans="1:4" x14ac:dyDescent="0.25">
      <c r="A19" t="s">
        <v>184</v>
      </c>
      <c r="B19">
        <v>3</v>
      </c>
      <c r="C19">
        <v>35</v>
      </c>
      <c r="D19">
        <v>1</v>
      </c>
    </row>
    <row r="20" spans="1:4" x14ac:dyDescent="0.25">
      <c r="A20" t="s">
        <v>184</v>
      </c>
      <c r="B20">
        <v>3</v>
      </c>
      <c r="C20">
        <v>50</v>
      </c>
      <c r="D20">
        <v>0</v>
      </c>
    </row>
    <row r="21" spans="1:4" x14ac:dyDescent="0.25">
      <c r="A21" t="s">
        <v>184</v>
      </c>
      <c r="B21">
        <v>3</v>
      </c>
      <c r="C21">
        <v>50</v>
      </c>
      <c r="D21">
        <v>0</v>
      </c>
    </row>
    <row r="22" spans="1:4" x14ac:dyDescent="0.25">
      <c r="A22" t="s">
        <v>184</v>
      </c>
      <c r="B22">
        <v>3</v>
      </c>
      <c r="C22">
        <v>50</v>
      </c>
      <c r="D22">
        <v>0</v>
      </c>
    </row>
    <row r="23" spans="1:4" x14ac:dyDescent="0.25">
      <c r="A23" t="s">
        <v>184</v>
      </c>
      <c r="B23">
        <v>3</v>
      </c>
      <c r="C23">
        <v>50</v>
      </c>
      <c r="D23">
        <v>0</v>
      </c>
    </row>
    <row r="24" spans="1:4" x14ac:dyDescent="0.25">
      <c r="A24" t="s">
        <v>184</v>
      </c>
      <c r="B24">
        <v>3</v>
      </c>
      <c r="C24">
        <v>50</v>
      </c>
      <c r="D24">
        <v>0</v>
      </c>
    </row>
    <row r="25" spans="1:4" x14ac:dyDescent="0.25">
      <c r="A25" t="s">
        <v>184</v>
      </c>
      <c r="B25">
        <v>3</v>
      </c>
      <c r="C25">
        <v>50</v>
      </c>
      <c r="D25">
        <v>0</v>
      </c>
    </row>
    <row r="26" spans="1:4" x14ac:dyDescent="0.25">
      <c r="A26" t="s">
        <v>184</v>
      </c>
      <c r="B26">
        <v>4</v>
      </c>
      <c r="C26">
        <v>32</v>
      </c>
      <c r="D26">
        <v>1</v>
      </c>
    </row>
    <row r="27" spans="1:4" x14ac:dyDescent="0.25">
      <c r="A27" t="s">
        <v>184</v>
      </c>
      <c r="B27">
        <v>4</v>
      </c>
      <c r="C27">
        <v>37</v>
      </c>
      <c r="D27">
        <v>1</v>
      </c>
    </row>
    <row r="28" spans="1:4" x14ac:dyDescent="0.25">
      <c r="A28" t="s">
        <v>184</v>
      </c>
      <c r="B28">
        <v>4</v>
      </c>
      <c r="C28">
        <v>50</v>
      </c>
      <c r="D28">
        <v>0</v>
      </c>
    </row>
    <row r="29" spans="1:4" x14ac:dyDescent="0.25">
      <c r="A29" t="s">
        <v>184</v>
      </c>
      <c r="B29">
        <v>4</v>
      </c>
      <c r="C29">
        <v>50</v>
      </c>
      <c r="D29">
        <v>0</v>
      </c>
    </row>
    <row r="30" spans="1:4" x14ac:dyDescent="0.25">
      <c r="A30" t="s">
        <v>184</v>
      </c>
      <c r="B30">
        <v>4</v>
      </c>
      <c r="C30">
        <v>50</v>
      </c>
      <c r="D30">
        <v>0</v>
      </c>
    </row>
    <row r="31" spans="1:4" x14ac:dyDescent="0.25">
      <c r="A31" t="s">
        <v>184</v>
      </c>
      <c r="B31">
        <v>4</v>
      </c>
      <c r="C31">
        <v>50</v>
      </c>
      <c r="D31">
        <v>0</v>
      </c>
    </row>
    <row r="32" spans="1:4" x14ac:dyDescent="0.25">
      <c r="A32" t="s">
        <v>184</v>
      </c>
      <c r="B32">
        <v>4</v>
      </c>
      <c r="C32">
        <v>50</v>
      </c>
      <c r="D32">
        <v>0</v>
      </c>
    </row>
    <row r="33" spans="1:4" x14ac:dyDescent="0.25">
      <c r="A33" t="s">
        <v>184</v>
      </c>
      <c r="B33">
        <v>4</v>
      </c>
      <c r="C33">
        <v>50</v>
      </c>
      <c r="D33">
        <v>0</v>
      </c>
    </row>
    <row r="34" spans="1:4" x14ac:dyDescent="0.25">
      <c r="A34" t="s">
        <v>184</v>
      </c>
      <c r="B34">
        <v>5</v>
      </c>
      <c r="C34">
        <v>32</v>
      </c>
      <c r="D34">
        <v>1</v>
      </c>
    </row>
    <row r="35" spans="1:4" x14ac:dyDescent="0.25">
      <c r="A35" t="s">
        <v>184</v>
      </c>
      <c r="B35">
        <v>5</v>
      </c>
      <c r="C35">
        <v>32</v>
      </c>
      <c r="D35">
        <v>1</v>
      </c>
    </row>
    <row r="36" spans="1:4" x14ac:dyDescent="0.25">
      <c r="A36" t="s">
        <v>184</v>
      </c>
      <c r="B36">
        <v>5</v>
      </c>
      <c r="C36">
        <v>34</v>
      </c>
      <c r="D36">
        <v>1</v>
      </c>
    </row>
    <row r="37" spans="1:4" x14ac:dyDescent="0.25">
      <c r="A37" t="s">
        <v>184</v>
      </c>
      <c r="B37">
        <v>5</v>
      </c>
      <c r="C37">
        <v>36</v>
      </c>
      <c r="D37">
        <v>1</v>
      </c>
    </row>
    <row r="38" spans="1:4" x14ac:dyDescent="0.25">
      <c r="A38" t="s">
        <v>184</v>
      </c>
      <c r="B38">
        <v>5</v>
      </c>
      <c r="C38">
        <v>50</v>
      </c>
      <c r="D38">
        <v>0</v>
      </c>
    </row>
    <row r="39" spans="1:4" x14ac:dyDescent="0.25">
      <c r="A39" t="s">
        <v>184</v>
      </c>
      <c r="B39">
        <v>5</v>
      </c>
      <c r="C39">
        <v>50</v>
      </c>
      <c r="D39">
        <v>0</v>
      </c>
    </row>
    <row r="40" spans="1:4" x14ac:dyDescent="0.25">
      <c r="A40" t="s">
        <v>184</v>
      </c>
      <c r="B40">
        <v>5</v>
      </c>
      <c r="C40">
        <v>50</v>
      </c>
      <c r="D40">
        <v>0</v>
      </c>
    </row>
    <row r="41" spans="1:4" x14ac:dyDescent="0.25">
      <c r="A41" t="s">
        <v>184</v>
      </c>
      <c r="B41">
        <v>5</v>
      </c>
      <c r="C41">
        <v>50</v>
      </c>
      <c r="D41">
        <v>0</v>
      </c>
    </row>
    <row r="42" spans="1:4" x14ac:dyDescent="0.25">
      <c r="A42" t="s">
        <v>184</v>
      </c>
      <c r="B42">
        <v>6</v>
      </c>
      <c r="C42">
        <v>32</v>
      </c>
      <c r="D42">
        <v>1</v>
      </c>
    </row>
    <row r="43" spans="1:4" x14ac:dyDescent="0.25">
      <c r="A43" t="s">
        <v>184</v>
      </c>
      <c r="B43">
        <v>6</v>
      </c>
      <c r="C43">
        <v>34</v>
      </c>
      <c r="D43">
        <v>1</v>
      </c>
    </row>
    <row r="44" spans="1:4" x14ac:dyDescent="0.25">
      <c r="A44" t="s">
        <v>184</v>
      </c>
      <c r="B44">
        <v>6</v>
      </c>
      <c r="C44">
        <v>34</v>
      </c>
      <c r="D44">
        <v>1</v>
      </c>
    </row>
    <row r="45" spans="1:4" x14ac:dyDescent="0.25">
      <c r="A45" t="s">
        <v>184</v>
      </c>
      <c r="B45">
        <v>6</v>
      </c>
      <c r="C45">
        <v>35</v>
      </c>
      <c r="D45">
        <v>1</v>
      </c>
    </row>
    <row r="46" spans="1:4" x14ac:dyDescent="0.25">
      <c r="A46" t="s">
        <v>184</v>
      </c>
      <c r="B46">
        <v>6</v>
      </c>
      <c r="C46">
        <v>40</v>
      </c>
      <c r="D46">
        <v>1</v>
      </c>
    </row>
    <row r="47" spans="1:4" x14ac:dyDescent="0.25">
      <c r="A47" t="s">
        <v>184</v>
      </c>
      <c r="B47">
        <v>6</v>
      </c>
      <c r="C47">
        <v>50</v>
      </c>
      <c r="D47">
        <v>0</v>
      </c>
    </row>
    <row r="48" spans="1:4" x14ac:dyDescent="0.25">
      <c r="A48" t="s">
        <v>184</v>
      </c>
      <c r="B48">
        <v>6</v>
      </c>
      <c r="C48">
        <v>50</v>
      </c>
      <c r="D48">
        <v>0</v>
      </c>
    </row>
    <row r="49" spans="1:4" x14ac:dyDescent="0.25">
      <c r="A49" t="s">
        <v>184</v>
      </c>
      <c r="B49">
        <v>6</v>
      </c>
      <c r="C49">
        <v>50</v>
      </c>
      <c r="D49">
        <v>0</v>
      </c>
    </row>
    <row r="50" spans="1:4" x14ac:dyDescent="0.25">
      <c r="A50" t="s">
        <v>184</v>
      </c>
      <c r="B50">
        <v>7</v>
      </c>
      <c r="C50">
        <v>31</v>
      </c>
      <c r="D50">
        <v>1</v>
      </c>
    </row>
    <row r="51" spans="1:4" x14ac:dyDescent="0.25">
      <c r="A51" t="s">
        <v>184</v>
      </c>
      <c r="B51">
        <v>7</v>
      </c>
      <c r="C51">
        <v>33</v>
      </c>
      <c r="D51">
        <v>1</v>
      </c>
    </row>
    <row r="52" spans="1:4" x14ac:dyDescent="0.25">
      <c r="A52" t="s">
        <v>184</v>
      </c>
      <c r="B52">
        <v>7</v>
      </c>
      <c r="C52">
        <v>34</v>
      </c>
      <c r="D52">
        <v>1</v>
      </c>
    </row>
    <row r="53" spans="1:4" x14ac:dyDescent="0.25">
      <c r="A53" t="s">
        <v>184</v>
      </c>
      <c r="B53">
        <v>7</v>
      </c>
      <c r="C53">
        <v>35</v>
      </c>
      <c r="D53">
        <v>1</v>
      </c>
    </row>
    <row r="54" spans="1:4" x14ac:dyDescent="0.25">
      <c r="A54" t="s">
        <v>184</v>
      </c>
      <c r="B54">
        <v>7</v>
      </c>
      <c r="C54">
        <v>38</v>
      </c>
      <c r="D54">
        <v>1</v>
      </c>
    </row>
    <row r="55" spans="1:4" x14ac:dyDescent="0.25">
      <c r="A55" t="s">
        <v>184</v>
      </c>
      <c r="B55">
        <v>7</v>
      </c>
      <c r="C55">
        <v>50</v>
      </c>
      <c r="D55">
        <v>0</v>
      </c>
    </row>
    <row r="56" spans="1:4" x14ac:dyDescent="0.25">
      <c r="A56" t="s">
        <v>184</v>
      </c>
      <c r="B56">
        <v>7</v>
      </c>
      <c r="C56">
        <v>50</v>
      </c>
      <c r="D56">
        <v>0</v>
      </c>
    </row>
    <row r="57" spans="1:4" x14ac:dyDescent="0.25">
      <c r="A57" t="s">
        <v>184</v>
      </c>
      <c r="B57">
        <v>7</v>
      </c>
      <c r="C57">
        <v>50</v>
      </c>
      <c r="D57">
        <v>0</v>
      </c>
    </row>
    <row r="58" spans="1:4" x14ac:dyDescent="0.25">
      <c r="A58" t="s">
        <v>184</v>
      </c>
      <c r="B58">
        <v>8</v>
      </c>
      <c r="C58">
        <v>32</v>
      </c>
      <c r="D58">
        <v>1</v>
      </c>
    </row>
    <row r="59" spans="1:4" x14ac:dyDescent="0.25">
      <c r="A59" t="s">
        <v>184</v>
      </c>
      <c r="B59">
        <v>8</v>
      </c>
      <c r="C59">
        <v>35</v>
      </c>
      <c r="D59">
        <v>1</v>
      </c>
    </row>
    <row r="60" spans="1:4" x14ac:dyDescent="0.25">
      <c r="A60" t="s">
        <v>184</v>
      </c>
      <c r="B60">
        <v>8</v>
      </c>
      <c r="C60">
        <v>50</v>
      </c>
      <c r="D60">
        <v>0</v>
      </c>
    </row>
    <row r="61" spans="1:4" x14ac:dyDescent="0.25">
      <c r="A61" t="s">
        <v>184</v>
      </c>
      <c r="B61">
        <v>8</v>
      </c>
      <c r="C61">
        <v>50</v>
      </c>
      <c r="D61">
        <v>0</v>
      </c>
    </row>
    <row r="62" spans="1:4" x14ac:dyDescent="0.25">
      <c r="A62" t="s">
        <v>184</v>
      </c>
      <c r="B62">
        <v>8</v>
      </c>
      <c r="C62">
        <v>50</v>
      </c>
      <c r="D62">
        <v>0</v>
      </c>
    </row>
    <row r="63" spans="1:4" x14ac:dyDescent="0.25">
      <c r="A63" t="s">
        <v>184</v>
      </c>
      <c r="B63">
        <v>8</v>
      </c>
      <c r="C63">
        <v>50</v>
      </c>
      <c r="D63">
        <v>0</v>
      </c>
    </row>
    <row r="64" spans="1:4" x14ac:dyDescent="0.25">
      <c r="A64" t="s">
        <v>184</v>
      </c>
      <c r="B64">
        <v>8</v>
      </c>
      <c r="C64">
        <v>50</v>
      </c>
      <c r="D64">
        <v>0</v>
      </c>
    </row>
    <row r="65" spans="1:4" x14ac:dyDescent="0.25">
      <c r="A65" t="s">
        <v>184</v>
      </c>
      <c r="B65">
        <v>8</v>
      </c>
      <c r="C65">
        <v>50</v>
      </c>
      <c r="D65">
        <v>0</v>
      </c>
    </row>
    <row r="66" spans="1:4" x14ac:dyDescent="0.25">
      <c r="A66" t="s">
        <v>184</v>
      </c>
      <c r="B66">
        <v>9</v>
      </c>
      <c r="C66">
        <v>32</v>
      </c>
      <c r="D66">
        <v>1</v>
      </c>
    </row>
    <row r="67" spans="1:4" x14ac:dyDescent="0.25">
      <c r="A67" t="s">
        <v>184</v>
      </c>
      <c r="B67">
        <v>9</v>
      </c>
      <c r="C67">
        <v>50</v>
      </c>
      <c r="D67">
        <v>0</v>
      </c>
    </row>
    <row r="68" spans="1:4" x14ac:dyDescent="0.25">
      <c r="A68" t="s">
        <v>184</v>
      </c>
      <c r="B68">
        <v>9</v>
      </c>
      <c r="C68">
        <v>50</v>
      </c>
      <c r="D68">
        <v>0</v>
      </c>
    </row>
    <row r="69" spans="1:4" x14ac:dyDescent="0.25">
      <c r="A69" t="s">
        <v>184</v>
      </c>
      <c r="B69">
        <v>9</v>
      </c>
      <c r="C69">
        <v>50</v>
      </c>
      <c r="D69">
        <v>0</v>
      </c>
    </row>
    <row r="70" spans="1:4" x14ac:dyDescent="0.25">
      <c r="A70" t="s">
        <v>184</v>
      </c>
      <c r="B70">
        <v>9</v>
      </c>
      <c r="C70">
        <v>50</v>
      </c>
      <c r="D70">
        <v>0</v>
      </c>
    </row>
    <row r="71" spans="1:4" x14ac:dyDescent="0.25">
      <c r="A71" t="s">
        <v>184</v>
      </c>
      <c r="B71">
        <v>9</v>
      </c>
      <c r="C71">
        <v>50</v>
      </c>
      <c r="D71">
        <v>0</v>
      </c>
    </row>
    <row r="72" spans="1:4" x14ac:dyDescent="0.25">
      <c r="A72" t="s">
        <v>184</v>
      </c>
      <c r="B72">
        <v>9</v>
      </c>
      <c r="C72">
        <v>50</v>
      </c>
      <c r="D72">
        <v>0</v>
      </c>
    </row>
    <row r="73" spans="1:4" x14ac:dyDescent="0.25">
      <c r="A73" t="s">
        <v>184</v>
      </c>
      <c r="B73">
        <v>9</v>
      </c>
      <c r="C73">
        <v>50</v>
      </c>
      <c r="D73">
        <v>0</v>
      </c>
    </row>
    <row r="74" spans="1:4" x14ac:dyDescent="0.25">
      <c r="A74" t="s">
        <v>184</v>
      </c>
      <c r="B74">
        <v>10</v>
      </c>
      <c r="C74">
        <v>34</v>
      </c>
      <c r="D74">
        <v>1</v>
      </c>
    </row>
    <row r="75" spans="1:4" x14ac:dyDescent="0.25">
      <c r="A75" t="s">
        <v>184</v>
      </c>
      <c r="B75">
        <v>10</v>
      </c>
      <c r="C75">
        <v>35</v>
      </c>
      <c r="D75">
        <v>1</v>
      </c>
    </row>
    <row r="76" spans="1:4" x14ac:dyDescent="0.25">
      <c r="A76" t="s">
        <v>184</v>
      </c>
      <c r="B76">
        <v>10</v>
      </c>
      <c r="C76">
        <v>50</v>
      </c>
      <c r="D76">
        <v>0</v>
      </c>
    </row>
    <row r="77" spans="1:4" x14ac:dyDescent="0.25">
      <c r="A77" t="s">
        <v>184</v>
      </c>
      <c r="B77">
        <v>10</v>
      </c>
      <c r="C77">
        <v>50</v>
      </c>
      <c r="D77">
        <v>0</v>
      </c>
    </row>
    <row r="78" spans="1:4" x14ac:dyDescent="0.25">
      <c r="A78" t="s">
        <v>184</v>
      </c>
      <c r="B78">
        <v>10</v>
      </c>
      <c r="C78">
        <v>50</v>
      </c>
      <c r="D78">
        <v>0</v>
      </c>
    </row>
    <row r="79" spans="1:4" x14ac:dyDescent="0.25">
      <c r="A79" t="s">
        <v>184</v>
      </c>
      <c r="B79">
        <v>10</v>
      </c>
      <c r="C79">
        <v>50</v>
      </c>
      <c r="D79">
        <v>0</v>
      </c>
    </row>
    <row r="80" spans="1:4" x14ac:dyDescent="0.25">
      <c r="A80" t="s">
        <v>184</v>
      </c>
      <c r="B80">
        <v>10</v>
      </c>
      <c r="C80">
        <v>50</v>
      </c>
      <c r="D80">
        <v>0</v>
      </c>
    </row>
    <row r="81" spans="1:4" x14ac:dyDescent="0.25">
      <c r="A81" t="s">
        <v>184</v>
      </c>
      <c r="B81">
        <v>10</v>
      </c>
      <c r="C81">
        <v>50</v>
      </c>
      <c r="D81">
        <v>0</v>
      </c>
    </row>
    <row r="82" spans="1:4" x14ac:dyDescent="0.25">
      <c r="A82" t="s">
        <v>185</v>
      </c>
      <c r="B82">
        <v>1</v>
      </c>
      <c r="C82">
        <v>32</v>
      </c>
      <c r="D82">
        <v>1</v>
      </c>
    </row>
    <row r="83" spans="1:4" x14ac:dyDescent="0.25">
      <c r="A83" t="s">
        <v>185</v>
      </c>
      <c r="B83">
        <v>1</v>
      </c>
      <c r="C83">
        <v>35</v>
      </c>
      <c r="D83">
        <v>1</v>
      </c>
    </row>
    <row r="84" spans="1:4" x14ac:dyDescent="0.25">
      <c r="A84" t="s">
        <v>185</v>
      </c>
      <c r="B84">
        <v>1</v>
      </c>
      <c r="C84">
        <v>35</v>
      </c>
      <c r="D84">
        <v>1</v>
      </c>
    </row>
    <row r="85" spans="1:4" x14ac:dyDescent="0.25">
      <c r="A85" t="s">
        <v>185</v>
      </c>
      <c r="B85">
        <v>1</v>
      </c>
      <c r="C85">
        <v>36</v>
      </c>
      <c r="D85">
        <v>1</v>
      </c>
    </row>
    <row r="86" spans="1:4" x14ac:dyDescent="0.25">
      <c r="A86" t="s">
        <v>185</v>
      </c>
      <c r="B86">
        <v>1</v>
      </c>
      <c r="C86">
        <v>41</v>
      </c>
      <c r="D86">
        <v>1</v>
      </c>
    </row>
    <row r="87" spans="1:4" x14ac:dyDescent="0.25">
      <c r="A87" t="s">
        <v>185</v>
      </c>
      <c r="B87">
        <v>1</v>
      </c>
      <c r="C87">
        <v>50</v>
      </c>
      <c r="D87">
        <v>0</v>
      </c>
    </row>
    <row r="88" spans="1:4" x14ac:dyDescent="0.25">
      <c r="A88" t="s">
        <v>185</v>
      </c>
      <c r="B88">
        <v>1</v>
      </c>
      <c r="C88">
        <v>50</v>
      </c>
      <c r="D88">
        <v>0</v>
      </c>
    </row>
    <row r="89" spans="1:4" x14ac:dyDescent="0.25">
      <c r="A89" t="s">
        <v>185</v>
      </c>
      <c r="B89">
        <v>1</v>
      </c>
      <c r="C89">
        <v>50</v>
      </c>
      <c r="D89">
        <v>0</v>
      </c>
    </row>
    <row r="90" spans="1:4" x14ac:dyDescent="0.25">
      <c r="A90" t="s">
        <v>185</v>
      </c>
      <c r="B90">
        <v>1</v>
      </c>
      <c r="C90">
        <v>50</v>
      </c>
      <c r="D90">
        <v>0</v>
      </c>
    </row>
    <row r="91" spans="1:4" x14ac:dyDescent="0.25">
      <c r="A91" t="s">
        <v>185</v>
      </c>
      <c r="B91">
        <v>1</v>
      </c>
      <c r="C91">
        <v>50</v>
      </c>
      <c r="D91">
        <v>0</v>
      </c>
    </row>
    <row r="92" spans="1:4" x14ac:dyDescent="0.25">
      <c r="A92" t="s">
        <v>185</v>
      </c>
      <c r="B92">
        <v>1</v>
      </c>
      <c r="C92">
        <v>50</v>
      </c>
      <c r="D92">
        <v>0</v>
      </c>
    </row>
    <row r="93" spans="1:4" x14ac:dyDescent="0.25">
      <c r="A93" t="s">
        <v>185</v>
      </c>
      <c r="B93">
        <v>1</v>
      </c>
      <c r="C93">
        <v>50</v>
      </c>
      <c r="D93">
        <v>0</v>
      </c>
    </row>
    <row r="94" spans="1:4" x14ac:dyDescent="0.25">
      <c r="A94" t="s">
        <v>185</v>
      </c>
      <c r="B94">
        <v>1</v>
      </c>
      <c r="C94">
        <v>50</v>
      </c>
      <c r="D94">
        <v>0</v>
      </c>
    </row>
    <row r="95" spans="1:4" x14ac:dyDescent="0.25">
      <c r="A95" t="s">
        <v>185</v>
      </c>
      <c r="B95">
        <v>1</v>
      </c>
      <c r="C95">
        <v>50</v>
      </c>
      <c r="D95">
        <v>0</v>
      </c>
    </row>
    <row r="96" spans="1:4" x14ac:dyDescent="0.25">
      <c r="A96" t="s">
        <v>185</v>
      </c>
      <c r="B96">
        <v>1</v>
      </c>
      <c r="C96">
        <v>50</v>
      </c>
      <c r="D96">
        <v>0</v>
      </c>
    </row>
    <row r="97" spans="1:4" x14ac:dyDescent="0.25">
      <c r="A97" t="s">
        <v>185</v>
      </c>
      <c r="B97">
        <v>1</v>
      </c>
      <c r="C97">
        <v>50</v>
      </c>
      <c r="D97">
        <v>0</v>
      </c>
    </row>
    <row r="98" spans="1:4" x14ac:dyDescent="0.25">
      <c r="A98" t="s">
        <v>185</v>
      </c>
      <c r="B98">
        <v>2</v>
      </c>
      <c r="C98">
        <v>32</v>
      </c>
      <c r="D98">
        <v>1</v>
      </c>
    </row>
    <row r="99" spans="1:4" x14ac:dyDescent="0.25">
      <c r="A99" t="s">
        <v>185</v>
      </c>
      <c r="B99">
        <v>2</v>
      </c>
      <c r="C99">
        <v>33</v>
      </c>
      <c r="D99">
        <v>1</v>
      </c>
    </row>
    <row r="100" spans="1:4" x14ac:dyDescent="0.25">
      <c r="A100" t="s">
        <v>185</v>
      </c>
      <c r="B100">
        <v>2</v>
      </c>
      <c r="C100">
        <v>38</v>
      </c>
      <c r="D100">
        <v>1</v>
      </c>
    </row>
    <row r="101" spans="1:4" x14ac:dyDescent="0.25">
      <c r="A101" t="s">
        <v>185</v>
      </c>
      <c r="B101">
        <v>2</v>
      </c>
      <c r="C101">
        <v>50</v>
      </c>
      <c r="D101">
        <v>0</v>
      </c>
    </row>
    <row r="102" spans="1:4" x14ac:dyDescent="0.25">
      <c r="A102" t="s">
        <v>185</v>
      </c>
      <c r="B102">
        <v>2</v>
      </c>
      <c r="C102">
        <v>50</v>
      </c>
      <c r="D102">
        <v>0</v>
      </c>
    </row>
    <row r="103" spans="1:4" x14ac:dyDescent="0.25">
      <c r="A103" t="s">
        <v>185</v>
      </c>
      <c r="B103">
        <v>2</v>
      </c>
      <c r="C103">
        <v>50</v>
      </c>
      <c r="D103">
        <v>0</v>
      </c>
    </row>
    <row r="104" spans="1:4" x14ac:dyDescent="0.25">
      <c r="A104" t="s">
        <v>185</v>
      </c>
      <c r="B104">
        <v>2</v>
      </c>
      <c r="C104">
        <v>50</v>
      </c>
      <c r="D104">
        <v>0</v>
      </c>
    </row>
    <row r="105" spans="1:4" x14ac:dyDescent="0.25">
      <c r="A105" t="s">
        <v>185</v>
      </c>
      <c r="B105">
        <v>2</v>
      </c>
      <c r="C105">
        <v>50</v>
      </c>
      <c r="D105">
        <v>0</v>
      </c>
    </row>
    <row r="106" spans="1:4" x14ac:dyDescent="0.25">
      <c r="A106" t="s">
        <v>185</v>
      </c>
      <c r="B106">
        <v>2</v>
      </c>
      <c r="C106">
        <v>50</v>
      </c>
      <c r="D106">
        <v>0</v>
      </c>
    </row>
    <row r="107" spans="1:4" x14ac:dyDescent="0.25">
      <c r="A107" t="s">
        <v>185</v>
      </c>
      <c r="B107">
        <v>2</v>
      </c>
      <c r="C107">
        <v>50</v>
      </c>
      <c r="D107">
        <v>0</v>
      </c>
    </row>
    <row r="108" spans="1:4" x14ac:dyDescent="0.25">
      <c r="A108" t="s">
        <v>185</v>
      </c>
      <c r="B108">
        <v>2</v>
      </c>
      <c r="C108">
        <v>50</v>
      </c>
      <c r="D108">
        <v>0</v>
      </c>
    </row>
    <row r="109" spans="1:4" x14ac:dyDescent="0.25">
      <c r="A109" t="s">
        <v>185</v>
      </c>
      <c r="B109">
        <v>2</v>
      </c>
      <c r="C109">
        <v>50</v>
      </c>
      <c r="D109">
        <v>0</v>
      </c>
    </row>
    <row r="110" spans="1:4" x14ac:dyDescent="0.25">
      <c r="A110" t="s">
        <v>185</v>
      </c>
      <c r="B110">
        <v>2</v>
      </c>
      <c r="C110">
        <v>50</v>
      </c>
      <c r="D110">
        <v>0</v>
      </c>
    </row>
    <row r="111" spans="1:4" x14ac:dyDescent="0.25">
      <c r="A111" t="s">
        <v>185</v>
      </c>
      <c r="B111">
        <v>2</v>
      </c>
      <c r="C111">
        <v>50</v>
      </c>
      <c r="D111">
        <v>0</v>
      </c>
    </row>
    <row r="112" spans="1:4" x14ac:dyDescent="0.25">
      <c r="A112" t="s">
        <v>185</v>
      </c>
      <c r="B112">
        <v>2</v>
      </c>
      <c r="C112">
        <v>50</v>
      </c>
      <c r="D112">
        <v>0</v>
      </c>
    </row>
    <row r="113" spans="1:4" x14ac:dyDescent="0.25">
      <c r="A113" t="s">
        <v>185</v>
      </c>
      <c r="B113">
        <v>2</v>
      </c>
      <c r="C113">
        <v>50</v>
      </c>
      <c r="D113">
        <v>0</v>
      </c>
    </row>
    <row r="114" spans="1:4" x14ac:dyDescent="0.25">
      <c r="A114" t="s">
        <v>185</v>
      </c>
      <c r="B114">
        <v>3</v>
      </c>
      <c r="C114">
        <v>33</v>
      </c>
      <c r="D114">
        <v>1</v>
      </c>
    </row>
    <row r="115" spans="1:4" x14ac:dyDescent="0.25">
      <c r="A115" t="s">
        <v>185</v>
      </c>
      <c r="B115">
        <v>3</v>
      </c>
      <c r="C115">
        <v>35</v>
      </c>
      <c r="D115">
        <v>1</v>
      </c>
    </row>
    <row r="116" spans="1:4" x14ac:dyDescent="0.25">
      <c r="A116" t="s">
        <v>185</v>
      </c>
      <c r="B116">
        <v>3</v>
      </c>
      <c r="C116">
        <v>37</v>
      </c>
      <c r="D116">
        <v>1</v>
      </c>
    </row>
    <row r="117" spans="1:4" x14ac:dyDescent="0.25">
      <c r="A117" t="s">
        <v>185</v>
      </c>
      <c r="B117">
        <v>3</v>
      </c>
      <c r="C117">
        <v>37</v>
      </c>
      <c r="D117">
        <v>1</v>
      </c>
    </row>
    <row r="118" spans="1:4" x14ac:dyDescent="0.25">
      <c r="A118" t="s">
        <v>185</v>
      </c>
      <c r="B118">
        <v>3</v>
      </c>
      <c r="C118">
        <v>38</v>
      </c>
      <c r="D118">
        <v>1</v>
      </c>
    </row>
    <row r="119" spans="1:4" x14ac:dyDescent="0.25">
      <c r="A119" t="s">
        <v>185</v>
      </c>
      <c r="B119">
        <v>3</v>
      </c>
      <c r="C119">
        <v>50</v>
      </c>
      <c r="D119">
        <v>0</v>
      </c>
    </row>
    <row r="120" spans="1:4" x14ac:dyDescent="0.25">
      <c r="A120" t="s">
        <v>185</v>
      </c>
      <c r="B120">
        <v>3</v>
      </c>
      <c r="C120">
        <v>50</v>
      </c>
      <c r="D120">
        <v>0</v>
      </c>
    </row>
    <row r="121" spans="1:4" x14ac:dyDescent="0.25">
      <c r="A121" t="s">
        <v>185</v>
      </c>
      <c r="B121">
        <v>3</v>
      </c>
      <c r="C121">
        <v>50</v>
      </c>
      <c r="D121">
        <v>0</v>
      </c>
    </row>
    <row r="122" spans="1:4" x14ac:dyDescent="0.25">
      <c r="A122" t="s">
        <v>185</v>
      </c>
      <c r="B122">
        <v>3</v>
      </c>
      <c r="C122">
        <v>50</v>
      </c>
      <c r="D122">
        <v>0</v>
      </c>
    </row>
    <row r="123" spans="1:4" x14ac:dyDescent="0.25">
      <c r="A123" t="s">
        <v>185</v>
      </c>
      <c r="B123">
        <v>3</v>
      </c>
      <c r="C123">
        <v>50</v>
      </c>
      <c r="D123">
        <v>0</v>
      </c>
    </row>
    <row r="124" spans="1:4" x14ac:dyDescent="0.25">
      <c r="A124" t="s">
        <v>185</v>
      </c>
      <c r="B124">
        <v>3</v>
      </c>
      <c r="C124">
        <v>50</v>
      </c>
      <c r="D124">
        <v>0</v>
      </c>
    </row>
    <row r="125" spans="1:4" x14ac:dyDescent="0.25">
      <c r="A125" t="s">
        <v>185</v>
      </c>
      <c r="B125">
        <v>3</v>
      </c>
      <c r="C125">
        <v>50</v>
      </c>
      <c r="D125">
        <v>0</v>
      </c>
    </row>
    <row r="126" spans="1:4" x14ac:dyDescent="0.25">
      <c r="A126" t="s">
        <v>185</v>
      </c>
      <c r="B126">
        <v>3</v>
      </c>
      <c r="C126">
        <v>50</v>
      </c>
      <c r="D126">
        <v>0</v>
      </c>
    </row>
    <row r="127" spans="1:4" x14ac:dyDescent="0.25">
      <c r="A127" t="s">
        <v>185</v>
      </c>
      <c r="B127">
        <v>3</v>
      </c>
      <c r="C127">
        <v>50</v>
      </c>
      <c r="D127">
        <v>0</v>
      </c>
    </row>
    <row r="128" spans="1:4" x14ac:dyDescent="0.25">
      <c r="A128" t="s">
        <v>185</v>
      </c>
      <c r="B128">
        <v>3</v>
      </c>
      <c r="C128">
        <v>50</v>
      </c>
      <c r="D128">
        <v>0</v>
      </c>
    </row>
    <row r="129" spans="1:4" x14ac:dyDescent="0.25">
      <c r="A129" t="s">
        <v>185</v>
      </c>
      <c r="B129">
        <v>3</v>
      </c>
      <c r="C129">
        <v>50</v>
      </c>
      <c r="D129">
        <v>0</v>
      </c>
    </row>
    <row r="130" spans="1:4" x14ac:dyDescent="0.25">
      <c r="A130" t="s">
        <v>185</v>
      </c>
      <c r="B130">
        <v>4</v>
      </c>
      <c r="C130">
        <v>31</v>
      </c>
      <c r="D130">
        <v>1</v>
      </c>
    </row>
    <row r="131" spans="1:4" x14ac:dyDescent="0.25">
      <c r="A131" t="s">
        <v>185</v>
      </c>
      <c r="B131">
        <v>4</v>
      </c>
      <c r="C131">
        <v>32</v>
      </c>
      <c r="D131">
        <v>1</v>
      </c>
    </row>
    <row r="132" spans="1:4" x14ac:dyDescent="0.25">
      <c r="A132" t="s">
        <v>185</v>
      </c>
      <c r="B132">
        <v>4</v>
      </c>
      <c r="C132">
        <v>33</v>
      </c>
      <c r="D132">
        <v>1</v>
      </c>
    </row>
    <row r="133" spans="1:4" x14ac:dyDescent="0.25">
      <c r="A133" t="s">
        <v>185</v>
      </c>
      <c r="B133">
        <v>4</v>
      </c>
      <c r="C133">
        <v>50</v>
      </c>
      <c r="D133">
        <v>0</v>
      </c>
    </row>
    <row r="134" spans="1:4" x14ac:dyDescent="0.25">
      <c r="A134" t="s">
        <v>185</v>
      </c>
      <c r="B134">
        <v>4</v>
      </c>
      <c r="C134">
        <v>50</v>
      </c>
      <c r="D134">
        <v>0</v>
      </c>
    </row>
    <row r="135" spans="1:4" x14ac:dyDescent="0.25">
      <c r="A135" t="s">
        <v>185</v>
      </c>
      <c r="B135">
        <v>4</v>
      </c>
      <c r="C135">
        <v>50</v>
      </c>
      <c r="D135">
        <v>0</v>
      </c>
    </row>
    <row r="136" spans="1:4" x14ac:dyDescent="0.25">
      <c r="A136" t="s">
        <v>185</v>
      </c>
      <c r="B136">
        <v>4</v>
      </c>
      <c r="C136">
        <v>50</v>
      </c>
      <c r="D136">
        <v>0</v>
      </c>
    </row>
    <row r="137" spans="1:4" x14ac:dyDescent="0.25">
      <c r="A137" t="s">
        <v>185</v>
      </c>
      <c r="B137">
        <v>4</v>
      </c>
      <c r="C137">
        <v>50</v>
      </c>
      <c r="D137">
        <v>0</v>
      </c>
    </row>
    <row r="138" spans="1:4" x14ac:dyDescent="0.25">
      <c r="A138" t="s">
        <v>185</v>
      </c>
      <c r="B138">
        <v>4</v>
      </c>
      <c r="C138">
        <v>50</v>
      </c>
      <c r="D138">
        <v>0</v>
      </c>
    </row>
    <row r="139" spans="1:4" x14ac:dyDescent="0.25">
      <c r="A139" t="s">
        <v>185</v>
      </c>
      <c r="B139">
        <v>4</v>
      </c>
      <c r="C139">
        <v>50</v>
      </c>
      <c r="D139">
        <v>0</v>
      </c>
    </row>
    <row r="140" spans="1:4" x14ac:dyDescent="0.25">
      <c r="A140" t="s">
        <v>185</v>
      </c>
      <c r="B140">
        <v>4</v>
      </c>
      <c r="C140">
        <v>50</v>
      </c>
      <c r="D140">
        <v>0</v>
      </c>
    </row>
    <row r="141" spans="1:4" x14ac:dyDescent="0.25">
      <c r="A141" t="s">
        <v>185</v>
      </c>
      <c r="B141">
        <v>4</v>
      </c>
      <c r="C141">
        <v>50</v>
      </c>
      <c r="D141">
        <v>0</v>
      </c>
    </row>
    <row r="142" spans="1:4" x14ac:dyDescent="0.25">
      <c r="A142" t="s">
        <v>185</v>
      </c>
      <c r="B142">
        <v>4</v>
      </c>
      <c r="C142">
        <v>50</v>
      </c>
      <c r="D142">
        <v>0</v>
      </c>
    </row>
    <row r="143" spans="1:4" x14ac:dyDescent="0.25">
      <c r="A143" t="s">
        <v>185</v>
      </c>
      <c r="B143">
        <v>4</v>
      </c>
      <c r="C143">
        <v>50</v>
      </c>
      <c r="D143">
        <v>0</v>
      </c>
    </row>
    <row r="144" spans="1:4" x14ac:dyDescent="0.25">
      <c r="A144" t="s">
        <v>185</v>
      </c>
      <c r="B144">
        <v>4</v>
      </c>
      <c r="C144">
        <v>50</v>
      </c>
      <c r="D144">
        <v>0</v>
      </c>
    </row>
    <row r="145" spans="1:4" x14ac:dyDescent="0.25">
      <c r="A145" t="s">
        <v>185</v>
      </c>
      <c r="B145">
        <v>4</v>
      </c>
      <c r="C145">
        <v>50</v>
      </c>
      <c r="D145">
        <v>0</v>
      </c>
    </row>
    <row r="146" spans="1:4" x14ac:dyDescent="0.25">
      <c r="A146" t="s">
        <v>185</v>
      </c>
      <c r="B146">
        <v>5</v>
      </c>
      <c r="C146">
        <v>33</v>
      </c>
      <c r="D146">
        <v>1</v>
      </c>
    </row>
    <row r="147" spans="1:4" x14ac:dyDescent="0.25">
      <c r="A147" t="s">
        <v>185</v>
      </c>
      <c r="B147">
        <v>5</v>
      </c>
      <c r="C147">
        <v>33</v>
      </c>
      <c r="D147">
        <v>1</v>
      </c>
    </row>
    <row r="148" spans="1:4" x14ac:dyDescent="0.25">
      <c r="A148" t="s">
        <v>185</v>
      </c>
      <c r="B148">
        <v>5</v>
      </c>
      <c r="C148">
        <v>34</v>
      </c>
      <c r="D148">
        <v>1</v>
      </c>
    </row>
    <row r="149" spans="1:4" x14ac:dyDescent="0.25">
      <c r="A149" t="s">
        <v>185</v>
      </c>
      <c r="B149">
        <v>5</v>
      </c>
      <c r="C149">
        <v>34</v>
      </c>
      <c r="D149">
        <v>1</v>
      </c>
    </row>
    <row r="150" spans="1:4" x14ac:dyDescent="0.25">
      <c r="A150" t="s">
        <v>185</v>
      </c>
      <c r="B150">
        <v>5</v>
      </c>
      <c r="C150">
        <v>34</v>
      </c>
      <c r="D150">
        <v>1</v>
      </c>
    </row>
    <row r="151" spans="1:4" x14ac:dyDescent="0.25">
      <c r="A151" t="s">
        <v>185</v>
      </c>
      <c r="B151">
        <v>5</v>
      </c>
      <c r="C151">
        <v>35</v>
      </c>
      <c r="D151">
        <v>1</v>
      </c>
    </row>
    <row r="152" spans="1:4" x14ac:dyDescent="0.25">
      <c r="A152" t="s">
        <v>185</v>
      </c>
      <c r="B152">
        <v>5</v>
      </c>
      <c r="C152">
        <v>50</v>
      </c>
      <c r="D152">
        <v>0</v>
      </c>
    </row>
    <row r="153" spans="1:4" x14ac:dyDescent="0.25">
      <c r="A153" t="s">
        <v>185</v>
      </c>
      <c r="B153">
        <v>5</v>
      </c>
      <c r="C153">
        <v>50</v>
      </c>
      <c r="D153">
        <v>0</v>
      </c>
    </row>
    <row r="154" spans="1:4" x14ac:dyDescent="0.25">
      <c r="A154" t="s">
        <v>185</v>
      </c>
      <c r="B154">
        <v>5</v>
      </c>
      <c r="C154">
        <v>50</v>
      </c>
      <c r="D154">
        <v>0</v>
      </c>
    </row>
    <row r="155" spans="1:4" x14ac:dyDescent="0.25">
      <c r="A155" t="s">
        <v>185</v>
      </c>
      <c r="B155">
        <v>5</v>
      </c>
      <c r="C155">
        <v>50</v>
      </c>
      <c r="D155">
        <v>0</v>
      </c>
    </row>
    <row r="156" spans="1:4" x14ac:dyDescent="0.25">
      <c r="A156" t="s">
        <v>185</v>
      </c>
      <c r="B156">
        <v>5</v>
      </c>
      <c r="C156">
        <v>50</v>
      </c>
      <c r="D156">
        <v>0</v>
      </c>
    </row>
    <row r="157" spans="1:4" x14ac:dyDescent="0.25">
      <c r="A157" t="s">
        <v>185</v>
      </c>
      <c r="B157">
        <v>5</v>
      </c>
      <c r="C157">
        <v>50</v>
      </c>
      <c r="D157">
        <v>0</v>
      </c>
    </row>
    <row r="158" spans="1:4" x14ac:dyDescent="0.25">
      <c r="A158" t="s">
        <v>185</v>
      </c>
      <c r="B158">
        <v>5</v>
      </c>
      <c r="C158">
        <v>50</v>
      </c>
      <c r="D158">
        <v>0</v>
      </c>
    </row>
    <row r="159" spans="1:4" x14ac:dyDescent="0.25">
      <c r="A159" t="s">
        <v>185</v>
      </c>
      <c r="B159">
        <v>5</v>
      </c>
      <c r="C159">
        <v>50</v>
      </c>
      <c r="D159">
        <v>0</v>
      </c>
    </row>
    <row r="160" spans="1:4" x14ac:dyDescent="0.25">
      <c r="A160" t="s">
        <v>185</v>
      </c>
      <c r="B160">
        <v>5</v>
      </c>
      <c r="C160">
        <v>50</v>
      </c>
      <c r="D160">
        <v>0</v>
      </c>
    </row>
    <row r="161" spans="1:5" x14ac:dyDescent="0.25">
      <c r="A161" t="s">
        <v>185</v>
      </c>
      <c r="B161">
        <v>5</v>
      </c>
      <c r="C161">
        <v>50</v>
      </c>
      <c r="D161">
        <v>0</v>
      </c>
    </row>
    <row r="162" spans="1:5" x14ac:dyDescent="0.25">
      <c r="A162" t="s">
        <v>186</v>
      </c>
      <c r="B162" s="71">
        <v>1</v>
      </c>
      <c r="C162" s="72">
        <v>32</v>
      </c>
      <c r="D162" s="72">
        <v>1</v>
      </c>
      <c r="E162" s="71"/>
    </row>
    <row r="163" spans="1:5" x14ac:dyDescent="0.25">
      <c r="A163" t="s">
        <v>186</v>
      </c>
      <c r="B163" s="71">
        <v>1</v>
      </c>
      <c r="C163" s="72">
        <v>33</v>
      </c>
      <c r="D163" s="72">
        <v>1</v>
      </c>
      <c r="E163" s="71"/>
    </row>
    <row r="164" spans="1:5" x14ac:dyDescent="0.25">
      <c r="A164" t="s">
        <v>186</v>
      </c>
      <c r="B164" s="71">
        <v>1</v>
      </c>
      <c r="C164" s="72">
        <v>34</v>
      </c>
      <c r="D164" s="72">
        <v>1</v>
      </c>
      <c r="E164" s="71"/>
    </row>
    <row r="165" spans="1:5" x14ac:dyDescent="0.25">
      <c r="A165" t="s">
        <v>186</v>
      </c>
      <c r="B165" s="71">
        <v>1</v>
      </c>
      <c r="C165" s="72">
        <v>34</v>
      </c>
      <c r="D165" s="72">
        <v>1</v>
      </c>
      <c r="E165" s="71"/>
    </row>
    <row r="166" spans="1:5" x14ac:dyDescent="0.25">
      <c r="A166" t="s">
        <v>186</v>
      </c>
      <c r="B166" s="71">
        <v>1</v>
      </c>
      <c r="C166" s="72">
        <v>34</v>
      </c>
      <c r="D166" s="72">
        <v>1</v>
      </c>
      <c r="E166" s="71"/>
    </row>
    <row r="167" spans="1:5" x14ac:dyDescent="0.25">
      <c r="A167" t="s">
        <v>186</v>
      </c>
      <c r="B167" s="71">
        <v>1</v>
      </c>
      <c r="C167" s="72">
        <v>35</v>
      </c>
      <c r="D167" s="72">
        <v>1</v>
      </c>
      <c r="E167" s="71"/>
    </row>
    <row r="168" spans="1:5" x14ac:dyDescent="0.25">
      <c r="A168" t="s">
        <v>186</v>
      </c>
      <c r="B168" s="71">
        <v>1</v>
      </c>
      <c r="C168" s="72">
        <v>39</v>
      </c>
      <c r="D168" s="72">
        <v>1</v>
      </c>
      <c r="E168" s="71"/>
    </row>
    <row r="169" spans="1:5" x14ac:dyDescent="0.25">
      <c r="A169" t="s">
        <v>186</v>
      </c>
      <c r="B169">
        <v>1</v>
      </c>
      <c r="C169">
        <v>50</v>
      </c>
      <c r="D169">
        <v>0</v>
      </c>
    </row>
    <row r="170" spans="1:5" x14ac:dyDescent="0.25">
      <c r="A170" t="s">
        <v>186</v>
      </c>
      <c r="B170">
        <v>1</v>
      </c>
      <c r="C170">
        <v>50</v>
      </c>
      <c r="D170">
        <v>0</v>
      </c>
    </row>
    <row r="171" spans="1:5" x14ac:dyDescent="0.25">
      <c r="A171" t="s">
        <v>186</v>
      </c>
      <c r="B171">
        <v>1</v>
      </c>
      <c r="C171">
        <v>50</v>
      </c>
      <c r="D171">
        <v>0</v>
      </c>
    </row>
    <row r="172" spans="1:5" x14ac:dyDescent="0.25">
      <c r="A172" t="s">
        <v>186</v>
      </c>
      <c r="B172">
        <v>1</v>
      </c>
      <c r="C172">
        <v>50</v>
      </c>
      <c r="D172">
        <v>0</v>
      </c>
    </row>
    <row r="173" spans="1:5" x14ac:dyDescent="0.25">
      <c r="A173" t="s">
        <v>186</v>
      </c>
      <c r="B173">
        <v>1</v>
      </c>
      <c r="C173">
        <v>50</v>
      </c>
      <c r="D173">
        <v>0</v>
      </c>
    </row>
    <row r="174" spans="1:5" x14ac:dyDescent="0.25">
      <c r="A174" t="s">
        <v>186</v>
      </c>
      <c r="B174">
        <v>1</v>
      </c>
      <c r="C174">
        <v>50</v>
      </c>
      <c r="D174">
        <v>0</v>
      </c>
    </row>
    <row r="175" spans="1:5" x14ac:dyDescent="0.25">
      <c r="A175" t="s">
        <v>186</v>
      </c>
      <c r="B175">
        <v>1</v>
      </c>
      <c r="C175">
        <v>50</v>
      </c>
      <c r="D175">
        <v>0</v>
      </c>
    </row>
    <row r="176" spans="1:5" x14ac:dyDescent="0.25">
      <c r="A176" t="s">
        <v>186</v>
      </c>
      <c r="B176">
        <v>1</v>
      </c>
      <c r="C176">
        <v>50</v>
      </c>
      <c r="D176">
        <v>0</v>
      </c>
    </row>
    <row r="177" spans="1:4" x14ac:dyDescent="0.25">
      <c r="A177" t="s">
        <v>186</v>
      </c>
      <c r="B177">
        <v>1</v>
      </c>
      <c r="C177">
        <v>50</v>
      </c>
      <c r="D177">
        <v>0</v>
      </c>
    </row>
    <row r="178" spans="1:4" x14ac:dyDescent="0.25">
      <c r="A178" t="s">
        <v>186</v>
      </c>
      <c r="B178">
        <v>1</v>
      </c>
      <c r="C178">
        <v>50</v>
      </c>
      <c r="D178">
        <v>0</v>
      </c>
    </row>
    <row r="179" spans="1:4" x14ac:dyDescent="0.25">
      <c r="A179" t="s">
        <v>186</v>
      </c>
      <c r="B179">
        <v>1</v>
      </c>
      <c r="C179">
        <v>50</v>
      </c>
      <c r="D179">
        <v>0</v>
      </c>
    </row>
    <row r="180" spans="1:4" x14ac:dyDescent="0.25">
      <c r="A180" t="s">
        <v>186</v>
      </c>
      <c r="B180">
        <v>1</v>
      </c>
      <c r="C180">
        <v>50</v>
      </c>
      <c r="D180">
        <v>0</v>
      </c>
    </row>
    <row r="181" spans="1:4" x14ac:dyDescent="0.25">
      <c r="A181" t="s">
        <v>186</v>
      </c>
      <c r="B181">
        <v>1</v>
      </c>
      <c r="C181">
        <v>50</v>
      </c>
      <c r="D181">
        <v>0</v>
      </c>
    </row>
    <row r="182" spans="1:4" x14ac:dyDescent="0.25">
      <c r="A182" t="s">
        <v>186</v>
      </c>
      <c r="B182">
        <v>1</v>
      </c>
      <c r="C182">
        <v>50</v>
      </c>
      <c r="D182">
        <v>0</v>
      </c>
    </row>
    <row r="183" spans="1:4" x14ac:dyDescent="0.25">
      <c r="A183" t="s">
        <v>186</v>
      </c>
      <c r="B183">
        <v>1</v>
      </c>
      <c r="C183">
        <v>50</v>
      </c>
      <c r="D183">
        <v>0</v>
      </c>
    </row>
    <row r="184" spans="1:4" x14ac:dyDescent="0.25">
      <c r="A184" t="s">
        <v>186</v>
      </c>
      <c r="B184">
        <v>1</v>
      </c>
      <c r="C184">
        <v>50</v>
      </c>
      <c r="D184">
        <v>0</v>
      </c>
    </row>
    <row r="185" spans="1:4" x14ac:dyDescent="0.25">
      <c r="A185" t="s">
        <v>186</v>
      </c>
      <c r="B185">
        <v>1</v>
      </c>
      <c r="C185">
        <v>50</v>
      </c>
      <c r="D185">
        <v>0</v>
      </c>
    </row>
    <row r="186" spans="1:4" x14ac:dyDescent="0.25">
      <c r="A186" t="s">
        <v>186</v>
      </c>
      <c r="B186">
        <v>1</v>
      </c>
      <c r="C186">
        <v>50</v>
      </c>
      <c r="D186">
        <v>0</v>
      </c>
    </row>
    <row r="187" spans="1:4" x14ac:dyDescent="0.25">
      <c r="A187" t="s">
        <v>186</v>
      </c>
      <c r="B187">
        <v>1</v>
      </c>
      <c r="C187">
        <v>50</v>
      </c>
      <c r="D187">
        <v>0</v>
      </c>
    </row>
    <row r="188" spans="1:4" x14ac:dyDescent="0.25">
      <c r="A188" t="s">
        <v>186</v>
      </c>
      <c r="B188">
        <v>1</v>
      </c>
      <c r="C188">
        <v>50</v>
      </c>
      <c r="D188">
        <v>0</v>
      </c>
    </row>
    <row r="189" spans="1:4" x14ac:dyDescent="0.25">
      <c r="A189" t="s">
        <v>186</v>
      </c>
      <c r="B189">
        <v>1</v>
      </c>
      <c r="C189">
        <v>50</v>
      </c>
      <c r="D189">
        <v>0</v>
      </c>
    </row>
    <row r="190" spans="1:4" x14ac:dyDescent="0.25">
      <c r="A190" t="s">
        <v>186</v>
      </c>
      <c r="B190">
        <v>1</v>
      </c>
      <c r="C190">
        <v>50</v>
      </c>
      <c r="D190">
        <v>0</v>
      </c>
    </row>
    <row r="191" spans="1:4" x14ac:dyDescent="0.25">
      <c r="A191" t="s">
        <v>186</v>
      </c>
      <c r="B191">
        <v>1</v>
      </c>
      <c r="C191">
        <v>50</v>
      </c>
      <c r="D191">
        <v>0</v>
      </c>
    </row>
    <row r="192" spans="1:4" x14ac:dyDescent="0.25">
      <c r="A192" t="s">
        <v>186</v>
      </c>
      <c r="B192">
        <v>1</v>
      </c>
      <c r="C192">
        <v>50</v>
      </c>
      <c r="D192">
        <v>0</v>
      </c>
    </row>
    <row r="193" spans="1:4" x14ac:dyDescent="0.25">
      <c r="A193" t="s">
        <v>186</v>
      </c>
      <c r="B193">
        <v>1</v>
      </c>
      <c r="C193">
        <v>50</v>
      </c>
      <c r="D193">
        <v>0</v>
      </c>
    </row>
    <row r="194" spans="1:4" x14ac:dyDescent="0.25">
      <c r="A194" t="s">
        <v>186</v>
      </c>
      <c r="B194">
        <v>2</v>
      </c>
      <c r="C194">
        <v>32</v>
      </c>
      <c r="D194">
        <v>1</v>
      </c>
    </row>
    <row r="195" spans="1:4" x14ac:dyDescent="0.25">
      <c r="A195" t="s">
        <v>186</v>
      </c>
      <c r="B195">
        <v>2</v>
      </c>
      <c r="C195">
        <v>33</v>
      </c>
      <c r="D195">
        <v>1</v>
      </c>
    </row>
    <row r="196" spans="1:4" x14ac:dyDescent="0.25">
      <c r="A196" t="s">
        <v>186</v>
      </c>
      <c r="B196">
        <v>2</v>
      </c>
      <c r="C196">
        <v>33</v>
      </c>
      <c r="D196">
        <v>1</v>
      </c>
    </row>
    <row r="197" spans="1:4" x14ac:dyDescent="0.25">
      <c r="A197" t="s">
        <v>186</v>
      </c>
      <c r="B197">
        <v>2</v>
      </c>
      <c r="C197">
        <v>34</v>
      </c>
      <c r="D197">
        <v>1</v>
      </c>
    </row>
    <row r="198" spans="1:4" x14ac:dyDescent="0.25">
      <c r="A198" t="s">
        <v>186</v>
      </c>
      <c r="B198">
        <v>2</v>
      </c>
      <c r="C198">
        <v>34</v>
      </c>
      <c r="D198">
        <v>1</v>
      </c>
    </row>
    <row r="199" spans="1:4" x14ac:dyDescent="0.25">
      <c r="A199" t="s">
        <v>186</v>
      </c>
      <c r="B199">
        <v>2</v>
      </c>
      <c r="C199">
        <v>37</v>
      </c>
      <c r="D199">
        <v>1</v>
      </c>
    </row>
    <row r="200" spans="1:4" x14ac:dyDescent="0.25">
      <c r="A200" t="s">
        <v>186</v>
      </c>
      <c r="B200">
        <v>2</v>
      </c>
      <c r="C200">
        <v>41</v>
      </c>
      <c r="D200">
        <v>1</v>
      </c>
    </row>
    <row r="201" spans="1:4" x14ac:dyDescent="0.25">
      <c r="A201" t="s">
        <v>186</v>
      </c>
      <c r="B201">
        <v>2</v>
      </c>
      <c r="C201">
        <v>41</v>
      </c>
      <c r="D201">
        <v>1</v>
      </c>
    </row>
    <row r="202" spans="1:4" x14ac:dyDescent="0.25">
      <c r="A202" t="s">
        <v>186</v>
      </c>
      <c r="B202">
        <v>2</v>
      </c>
      <c r="C202">
        <v>50</v>
      </c>
      <c r="D202">
        <v>0</v>
      </c>
    </row>
    <row r="203" spans="1:4" x14ac:dyDescent="0.25">
      <c r="A203" t="s">
        <v>186</v>
      </c>
      <c r="B203">
        <v>2</v>
      </c>
      <c r="C203">
        <v>50</v>
      </c>
      <c r="D203">
        <v>0</v>
      </c>
    </row>
    <row r="204" spans="1:4" x14ac:dyDescent="0.25">
      <c r="A204" t="s">
        <v>186</v>
      </c>
      <c r="B204">
        <v>2</v>
      </c>
      <c r="C204">
        <v>50</v>
      </c>
      <c r="D204">
        <v>0</v>
      </c>
    </row>
    <row r="205" spans="1:4" x14ac:dyDescent="0.25">
      <c r="A205" t="s">
        <v>186</v>
      </c>
      <c r="B205">
        <v>2</v>
      </c>
      <c r="C205">
        <v>50</v>
      </c>
      <c r="D205">
        <v>0</v>
      </c>
    </row>
    <row r="206" spans="1:4" x14ac:dyDescent="0.25">
      <c r="A206" t="s">
        <v>186</v>
      </c>
      <c r="B206">
        <v>2</v>
      </c>
      <c r="C206">
        <v>50</v>
      </c>
      <c r="D206">
        <v>0</v>
      </c>
    </row>
    <row r="207" spans="1:4" x14ac:dyDescent="0.25">
      <c r="A207" t="s">
        <v>186</v>
      </c>
      <c r="B207">
        <v>2</v>
      </c>
      <c r="C207">
        <v>50</v>
      </c>
      <c r="D207">
        <v>0</v>
      </c>
    </row>
    <row r="208" spans="1:4" x14ac:dyDescent="0.25">
      <c r="A208" t="s">
        <v>186</v>
      </c>
      <c r="B208">
        <v>2</v>
      </c>
      <c r="C208">
        <v>50</v>
      </c>
      <c r="D208">
        <v>0</v>
      </c>
    </row>
    <row r="209" spans="1:4" x14ac:dyDescent="0.25">
      <c r="A209" t="s">
        <v>186</v>
      </c>
      <c r="B209">
        <v>2</v>
      </c>
      <c r="C209">
        <v>50</v>
      </c>
      <c r="D209">
        <v>0</v>
      </c>
    </row>
    <row r="210" spans="1:4" x14ac:dyDescent="0.25">
      <c r="A210" t="s">
        <v>186</v>
      </c>
      <c r="B210">
        <v>2</v>
      </c>
      <c r="C210">
        <v>50</v>
      </c>
      <c r="D210">
        <v>0</v>
      </c>
    </row>
    <row r="211" spans="1:4" x14ac:dyDescent="0.25">
      <c r="A211" t="s">
        <v>186</v>
      </c>
      <c r="B211">
        <v>2</v>
      </c>
      <c r="C211">
        <v>50</v>
      </c>
      <c r="D211">
        <v>0</v>
      </c>
    </row>
    <row r="212" spans="1:4" x14ac:dyDescent="0.25">
      <c r="A212" t="s">
        <v>186</v>
      </c>
      <c r="B212">
        <v>2</v>
      </c>
      <c r="C212">
        <v>50</v>
      </c>
      <c r="D212">
        <v>0</v>
      </c>
    </row>
    <row r="213" spans="1:4" x14ac:dyDescent="0.25">
      <c r="A213" t="s">
        <v>186</v>
      </c>
      <c r="B213">
        <v>2</v>
      </c>
      <c r="C213">
        <v>50</v>
      </c>
      <c r="D213">
        <v>0</v>
      </c>
    </row>
    <row r="214" spans="1:4" x14ac:dyDescent="0.25">
      <c r="A214" t="s">
        <v>186</v>
      </c>
      <c r="B214">
        <v>2</v>
      </c>
      <c r="C214">
        <v>50</v>
      </c>
      <c r="D214">
        <v>0</v>
      </c>
    </row>
    <row r="215" spans="1:4" x14ac:dyDescent="0.25">
      <c r="A215" t="s">
        <v>186</v>
      </c>
      <c r="B215">
        <v>2</v>
      </c>
      <c r="C215">
        <v>50</v>
      </c>
      <c r="D215">
        <v>0</v>
      </c>
    </row>
    <row r="216" spans="1:4" x14ac:dyDescent="0.25">
      <c r="A216" t="s">
        <v>186</v>
      </c>
      <c r="B216">
        <v>2</v>
      </c>
      <c r="C216">
        <v>50</v>
      </c>
      <c r="D216">
        <v>0</v>
      </c>
    </row>
    <row r="217" spans="1:4" x14ac:dyDescent="0.25">
      <c r="A217" t="s">
        <v>186</v>
      </c>
      <c r="B217">
        <v>2</v>
      </c>
      <c r="C217">
        <v>50</v>
      </c>
      <c r="D217">
        <v>0</v>
      </c>
    </row>
    <row r="218" spans="1:4" x14ac:dyDescent="0.25">
      <c r="A218" t="s">
        <v>186</v>
      </c>
      <c r="B218">
        <v>2</v>
      </c>
      <c r="C218">
        <v>50</v>
      </c>
      <c r="D218">
        <v>0</v>
      </c>
    </row>
    <row r="219" spans="1:4" x14ac:dyDescent="0.25">
      <c r="A219" t="s">
        <v>186</v>
      </c>
      <c r="B219">
        <v>2</v>
      </c>
      <c r="C219">
        <v>50</v>
      </c>
      <c r="D219">
        <v>0</v>
      </c>
    </row>
    <row r="220" spans="1:4" x14ac:dyDescent="0.25">
      <c r="A220" t="s">
        <v>186</v>
      </c>
      <c r="B220">
        <v>2</v>
      </c>
      <c r="C220">
        <v>50</v>
      </c>
      <c r="D220">
        <v>0</v>
      </c>
    </row>
    <row r="221" spans="1:4" x14ac:dyDescent="0.25">
      <c r="A221" t="s">
        <v>186</v>
      </c>
      <c r="B221">
        <v>2</v>
      </c>
      <c r="C221">
        <v>50</v>
      </c>
      <c r="D221">
        <v>0</v>
      </c>
    </row>
    <row r="222" spans="1:4" x14ac:dyDescent="0.25">
      <c r="A222" t="s">
        <v>186</v>
      </c>
      <c r="B222">
        <v>2</v>
      </c>
      <c r="C222">
        <v>50</v>
      </c>
      <c r="D222">
        <v>0</v>
      </c>
    </row>
    <row r="223" spans="1:4" x14ac:dyDescent="0.25">
      <c r="A223" t="s">
        <v>186</v>
      </c>
      <c r="B223">
        <v>2</v>
      </c>
      <c r="C223">
        <v>50</v>
      </c>
      <c r="D223">
        <v>0</v>
      </c>
    </row>
    <row r="224" spans="1:4" x14ac:dyDescent="0.25">
      <c r="A224" t="s">
        <v>186</v>
      </c>
      <c r="B224">
        <v>2</v>
      </c>
      <c r="C224">
        <v>50</v>
      </c>
      <c r="D224">
        <v>0</v>
      </c>
    </row>
    <row r="225" spans="1:4" x14ac:dyDescent="0.25">
      <c r="A225" t="s">
        <v>186</v>
      </c>
      <c r="B225">
        <v>2</v>
      </c>
      <c r="C225">
        <v>50</v>
      </c>
      <c r="D225">
        <v>0</v>
      </c>
    </row>
    <row r="226" spans="1:4" x14ac:dyDescent="0.25">
      <c r="A226" t="s">
        <v>186</v>
      </c>
      <c r="B226">
        <v>3</v>
      </c>
      <c r="C226">
        <v>32</v>
      </c>
      <c r="D226">
        <v>1</v>
      </c>
    </row>
    <row r="227" spans="1:4" x14ac:dyDescent="0.25">
      <c r="A227" t="s">
        <v>186</v>
      </c>
      <c r="B227">
        <v>3</v>
      </c>
      <c r="C227">
        <v>33</v>
      </c>
      <c r="D227">
        <v>1</v>
      </c>
    </row>
    <row r="228" spans="1:4" x14ac:dyDescent="0.25">
      <c r="A228" t="s">
        <v>186</v>
      </c>
      <c r="B228">
        <v>3</v>
      </c>
      <c r="C228">
        <v>34</v>
      </c>
      <c r="D228">
        <v>1</v>
      </c>
    </row>
    <row r="229" spans="1:4" x14ac:dyDescent="0.25">
      <c r="A229" t="s">
        <v>186</v>
      </c>
      <c r="B229">
        <v>3</v>
      </c>
      <c r="C229">
        <v>35</v>
      </c>
      <c r="D229">
        <v>1</v>
      </c>
    </row>
    <row r="230" spans="1:4" x14ac:dyDescent="0.25">
      <c r="A230" t="s">
        <v>186</v>
      </c>
      <c r="B230">
        <v>3</v>
      </c>
      <c r="C230">
        <v>39</v>
      </c>
      <c r="D230">
        <v>1</v>
      </c>
    </row>
    <row r="231" spans="1:4" x14ac:dyDescent="0.25">
      <c r="A231" t="s">
        <v>186</v>
      </c>
      <c r="B231">
        <v>3</v>
      </c>
      <c r="C231">
        <v>50</v>
      </c>
      <c r="D231">
        <v>0</v>
      </c>
    </row>
    <row r="232" spans="1:4" x14ac:dyDescent="0.25">
      <c r="A232" t="s">
        <v>186</v>
      </c>
      <c r="B232">
        <v>3</v>
      </c>
      <c r="C232">
        <v>50</v>
      </c>
      <c r="D232">
        <v>0</v>
      </c>
    </row>
    <row r="233" spans="1:4" x14ac:dyDescent="0.25">
      <c r="A233" t="s">
        <v>186</v>
      </c>
      <c r="B233">
        <v>3</v>
      </c>
      <c r="C233">
        <v>50</v>
      </c>
      <c r="D233">
        <v>0</v>
      </c>
    </row>
    <row r="234" spans="1:4" x14ac:dyDescent="0.25">
      <c r="A234" t="s">
        <v>186</v>
      </c>
      <c r="B234">
        <v>3</v>
      </c>
      <c r="C234">
        <v>50</v>
      </c>
      <c r="D234">
        <v>0</v>
      </c>
    </row>
    <row r="235" spans="1:4" x14ac:dyDescent="0.25">
      <c r="A235" t="s">
        <v>186</v>
      </c>
      <c r="B235">
        <v>3</v>
      </c>
      <c r="C235">
        <v>50</v>
      </c>
      <c r="D235">
        <v>0</v>
      </c>
    </row>
    <row r="236" spans="1:4" x14ac:dyDescent="0.25">
      <c r="A236" t="s">
        <v>186</v>
      </c>
      <c r="B236">
        <v>3</v>
      </c>
      <c r="C236">
        <v>50</v>
      </c>
      <c r="D236">
        <v>0</v>
      </c>
    </row>
    <row r="237" spans="1:4" x14ac:dyDescent="0.25">
      <c r="A237" t="s">
        <v>186</v>
      </c>
      <c r="B237">
        <v>3</v>
      </c>
      <c r="C237">
        <v>50</v>
      </c>
      <c r="D237">
        <v>0</v>
      </c>
    </row>
    <row r="238" spans="1:4" x14ac:dyDescent="0.25">
      <c r="A238" t="s">
        <v>186</v>
      </c>
      <c r="B238">
        <v>3</v>
      </c>
      <c r="C238">
        <v>50</v>
      </c>
      <c r="D238">
        <v>0</v>
      </c>
    </row>
    <row r="239" spans="1:4" x14ac:dyDescent="0.25">
      <c r="A239" t="s">
        <v>186</v>
      </c>
      <c r="B239">
        <v>3</v>
      </c>
      <c r="C239">
        <v>50</v>
      </c>
      <c r="D239">
        <v>0</v>
      </c>
    </row>
    <row r="240" spans="1:4" x14ac:dyDescent="0.25">
      <c r="A240" t="s">
        <v>186</v>
      </c>
      <c r="B240">
        <v>3</v>
      </c>
      <c r="C240">
        <v>50</v>
      </c>
      <c r="D240">
        <v>0</v>
      </c>
    </row>
    <row r="241" spans="1:4" x14ac:dyDescent="0.25">
      <c r="A241" t="s">
        <v>186</v>
      </c>
      <c r="B241">
        <v>3</v>
      </c>
      <c r="C241">
        <v>50</v>
      </c>
      <c r="D241">
        <v>0</v>
      </c>
    </row>
    <row r="242" spans="1:4" x14ac:dyDescent="0.25">
      <c r="A242" t="s">
        <v>186</v>
      </c>
      <c r="B242">
        <v>3</v>
      </c>
      <c r="C242">
        <v>50</v>
      </c>
      <c r="D242">
        <v>0</v>
      </c>
    </row>
    <row r="243" spans="1:4" x14ac:dyDescent="0.25">
      <c r="A243" t="s">
        <v>186</v>
      </c>
      <c r="B243">
        <v>3</v>
      </c>
      <c r="C243">
        <v>50</v>
      </c>
      <c r="D243">
        <v>0</v>
      </c>
    </row>
    <row r="244" spans="1:4" x14ac:dyDescent="0.25">
      <c r="A244" t="s">
        <v>186</v>
      </c>
      <c r="B244">
        <v>3</v>
      </c>
      <c r="C244">
        <v>50</v>
      </c>
      <c r="D244">
        <v>0</v>
      </c>
    </row>
    <row r="245" spans="1:4" x14ac:dyDescent="0.25">
      <c r="A245" t="s">
        <v>186</v>
      </c>
      <c r="B245">
        <v>3</v>
      </c>
      <c r="C245">
        <v>50</v>
      </c>
      <c r="D245">
        <v>0</v>
      </c>
    </row>
    <row r="246" spans="1:4" x14ac:dyDescent="0.25">
      <c r="A246" t="s">
        <v>186</v>
      </c>
      <c r="B246">
        <v>3</v>
      </c>
      <c r="C246">
        <v>50</v>
      </c>
      <c r="D246">
        <v>0</v>
      </c>
    </row>
    <row r="247" spans="1:4" x14ac:dyDescent="0.25">
      <c r="A247" t="s">
        <v>186</v>
      </c>
      <c r="B247">
        <v>3</v>
      </c>
      <c r="C247">
        <v>50</v>
      </c>
      <c r="D247">
        <v>0</v>
      </c>
    </row>
    <row r="248" spans="1:4" x14ac:dyDescent="0.25">
      <c r="A248" t="s">
        <v>186</v>
      </c>
      <c r="B248">
        <v>3</v>
      </c>
      <c r="C248">
        <v>50</v>
      </c>
      <c r="D248">
        <v>0</v>
      </c>
    </row>
    <row r="249" spans="1:4" x14ac:dyDescent="0.25">
      <c r="A249" t="s">
        <v>186</v>
      </c>
      <c r="B249">
        <v>3</v>
      </c>
      <c r="C249">
        <v>50</v>
      </c>
      <c r="D249">
        <v>0</v>
      </c>
    </row>
    <row r="250" spans="1:4" x14ac:dyDescent="0.25">
      <c r="A250" t="s">
        <v>186</v>
      </c>
      <c r="B250">
        <v>3</v>
      </c>
      <c r="C250">
        <v>50</v>
      </c>
      <c r="D250">
        <v>0</v>
      </c>
    </row>
    <row r="251" spans="1:4" x14ac:dyDescent="0.25">
      <c r="A251" t="s">
        <v>186</v>
      </c>
      <c r="B251">
        <v>3</v>
      </c>
      <c r="C251">
        <v>50</v>
      </c>
      <c r="D251">
        <v>0</v>
      </c>
    </row>
    <row r="252" spans="1:4" x14ac:dyDescent="0.25">
      <c r="A252" t="s">
        <v>186</v>
      </c>
      <c r="B252">
        <v>3</v>
      </c>
      <c r="C252">
        <v>50</v>
      </c>
      <c r="D252">
        <v>0</v>
      </c>
    </row>
    <row r="253" spans="1:4" x14ac:dyDescent="0.25">
      <c r="A253" t="s">
        <v>186</v>
      </c>
      <c r="B253">
        <v>3</v>
      </c>
      <c r="C253">
        <v>50</v>
      </c>
      <c r="D253">
        <v>0</v>
      </c>
    </row>
    <row r="254" spans="1:4" x14ac:dyDescent="0.25">
      <c r="A254" t="s">
        <v>186</v>
      </c>
      <c r="B254">
        <v>3</v>
      </c>
      <c r="C254">
        <v>50</v>
      </c>
      <c r="D254">
        <v>0</v>
      </c>
    </row>
    <row r="255" spans="1:4" x14ac:dyDescent="0.25">
      <c r="A255" t="s">
        <v>186</v>
      </c>
      <c r="B255">
        <v>3</v>
      </c>
      <c r="C255">
        <v>50</v>
      </c>
      <c r="D255">
        <v>0</v>
      </c>
    </row>
    <row r="256" spans="1:4" x14ac:dyDescent="0.25">
      <c r="A256" t="s">
        <v>186</v>
      </c>
      <c r="B256">
        <v>3</v>
      </c>
      <c r="C256">
        <v>50</v>
      </c>
      <c r="D256">
        <v>0</v>
      </c>
    </row>
    <row r="257" spans="1:4" x14ac:dyDescent="0.25">
      <c r="A257" t="s">
        <v>186</v>
      </c>
      <c r="B257">
        <v>3</v>
      </c>
      <c r="C257">
        <v>50</v>
      </c>
      <c r="D257">
        <v>0</v>
      </c>
    </row>
    <row r="258" spans="1:4" x14ac:dyDescent="0.25">
      <c r="A258" t="s">
        <v>187</v>
      </c>
      <c r="B258">
        <v>1</v>
      </c>
      <c r="C258">
        <v>32</v>
      </c>
      <c r="D258">
        <v>1</v>
      </c>
    </row>
    <row r="259" spans="1:4" x14ac:dyDescent="0.25">
      <c r="A259" t="s">
        <v>187</v>
      </c>
      <c r="B259">
        <v>1</v>
      </c>
      <c r="C259">
        <v>50</v>
      </c>
      <c r="D259">
        <v>0</v>
      </c>
    </row>
    <row r="260" spans="1:4" x14ac:dyDescent="0.25">
      <c r="A260" t="s">
        <v>187</v>
      </c>
      <c r="B260">
        <v>1</v>
      </c>
      <c r="C260">
        <v>50</v>
      </c>
      <c r="D260">
        <v>0</v>
      </c>
    </row>
    <row r="261" spans="1:4" x14ac:dyDescent="0.25">
      <c r="A261" t="s">
        <v>187</v>
      </c>
      <c r="B261">
        <v>1</v>
      </c>
      <c r="C261">
        <v>50</v>
      </c>
      <c r="D261">
        <v>0</v>
      </c>
    </row>
    <row r="262" spans="1:4" x14ac:dyDescent="0.25">
      <c r="A262" t="s">
        <v>187</v>
      </c>
      <c r="B262">
        <v>1</v>
      </c>
      <c r="C262">
        <v>50</v>
      </c>
      <c r="D262">
        <v>0</v>
      </c>
    </row>
    <row r="263" spans="1:4" x14ac:dyDescent="0.25">
      <c r="A263" t="s">
        <v>187</v>
      </c>
      <c r="B263">
        <v>1</v>
      </c>
      <c r="C263">
        <v>50</v>
      </c>
      <c r="D263">
        <v>0</v>
      </c>
    </row>
    <row r="264" spans="1:4" x14ac:dyDescent="0.25">
      <c r="A264" t="s">
        <v>187</v>
      </c>
      <c r="B264">
        <v>1</v>
      </c>
      <c r="C264">
        <v>50</v>
      </c>
      <c r="D264">
        <v>0</v>
      </c>
    </row>
    <row r="265" spans="1:4" x14ac:dyDescent="0.25">
      <c r="A265" t="s">
        <v>187</v>
      </c>
      <c r="B265">
        <v>1</v>
      </c>
      <c r="C265">
        <v>50</v>
      </c>
      <c r="D265">
        <v>0</v>
      </c>
    </row>
    <row r="266" spans="1:4" x14ac:dyDescent="0.25">
      <c r="A266" t="s">
        <v>187</v>
      </c>
      <c r="B266">
        <v>2</v>
      </c>
      <c r="C266">
        <v>32</v>
      </c>
      <c r="D266">
        <v>1</v>
      </c>
    </row>
    <row r="267" spans="1:4" x14ac:dyDescent="0.25">
      <c r="A267" t="s">
        <v>187</v>
      </c>
      <c r="B267">
        <v>2</v>
      </c>
      <c r="C267">
        <v>33</v>
      </c>
      <c r="D267">
        <v>1</v>
      </c>
    </row>
    <row r="268" spans="1:4" x14ac:dyDescent="0.25">
      <c r="A268" t="s">
        <v>187</v>
      </c>
      <c r="B268">
        <v>2</v>
      </c>
      <c r="C268">
        <v>50</v>
      </c>
      <c r="D268">
        <v>0</v>
      </c>
    </row>
    <row r="269" spans="1:4" x14ac:dyDescent="0.25">
      <c r="A269" t="s">
        <v>187</v>
      </c>
      <c r="B269">
        <v>2</v>
      </c>
      <c r="C269">
        <v>50</v>
      </c>
      <c r="D269">
        <v>0</v>
      </c>
    </row>
    <row r="270" spans="1:4" x14ac:dyDescent="0.25">
      <c r="A270" t="s">
        <v>187</v>
      </c>
      <c r="B270">
        <v>2</v>
      </c>
      <c r="C270">
        <v>50</v>
      </c>
      <c r="D270">
        <v>0</v>
      </c>
    </row>
    <row r="271" spans="1:4" x14ac:dyDescent="0.25">
      <c r="A271" t="s">
        <v>187</v>
      </c>
      <c r="B271">
        <v>2</v>
      </c>
      <c r="C271">
        <v>50</v>
      </c>
      <c r="D271">
        <v>0</v>
      </c>
    </row>
    <row r="272" spans="1:4" x14ac:dyDescent="0.25">
      <c r="A272" t="s">
        <v>187</v>
      </c>
      <c r="B272">
        <v>2</v>
      </c>
      <c r="C272">
        <v>50</v>
      </c>
      <c r="D272">
        <v>0</v>
      </c>
    </row>
    <row r="273" spans="1:4" x14ac:dyDescent="0.25">
      <c r="A273" t="s">
        <v>187</v>
      </c>
      <c r="B273">
        <v>2</v>
      </c>
      <c r="C273">
        <v>50</v>
      </c>
      <c r="D273">
        <v>0</v>
      </c>
    </row>
    <row r="274" spans="1:4" x14ac:dyDescent="0.25">
      <c r="A274" t="s">
        <v>187</v>
      </c>
      <c r="B274">
        <v>3</v>
      </c>
      <c r="C274">
        <v>31</v>
      </c>
      <c r="D274">
        <v>1</v>
      </c>
    </row>
    <row r="275" spans="1:4" x14ac:dyDescent="0.25">
      <c r="A275" t="s">
        <v>187</v>
      </c>
      <c r="B275">
        <v>3</v>
      </c>
      <c r="C275">
        <v>50</v>
      </c>
      <c r="D275">
        <v>0</v>
      </c>
    </row>
    <row r="276" spans="1:4" x14ac:dyDescent="0.25">
      <c r="A276" t="s">
        <v>187</v>
      </c>
      <c r="B276">
        <v>3</v>
      </c>
      <c r="C276">
        <v>50</v>
      </c>
      <c r="D276">
        <v>0</v>
      </c>
    </row>
    <row r="277" spans="1:4" x14ac:dyDescent="0.25">
      <c r="A277" t="s">
        <v>187</v>
      </c>
      <c r="B277">
        <v>3</v>
      </c>
      <c r="C277">
        <v>50</v>
      </c>
      <c r="D277">
        <v>0</v>
      </c>
    </row>
    <row r="278" spans="1:4" x14ac:dyDescent="0.25">
      <c r="A278" t="s">
        <v>187</v>
      </c>
      <c r="B278">
        <v>3</v>
      </c>
      <c r="C278">
        <v>50</v>
      </c>
      <c r="D278">
        <v>0</v>
      </c>
    </row>
    <row r="279" spans="1:4" x14ac:dyDescent="0.25">
      <c r="A279" t="s">
        <v>187</v>
      </c>
      <c r="B279">
        <v>3</v>
      </c>
      <c r="C279">
        <v>50</v>
      </c>
      <c r="D279">
        <v>0</v>
      </c>
    </row>
    <row r="280" spans="1:4" x14ac:dyDescent="0.25">
      <c r="A280" t="s">
        <v>187</v>
      </c>
      <c r="B280">
        <v>3</v>
      </c>
      <c r="C280">
        <v>50</v>
      </c>
      <c r="D280">
        <v>0</v>
      </c>
    </row>
    <row r="281" spans="1:4" x14ac:dyDescent="0.25">
      <c r="A281" t="s">
        <v>187</v>
      </c>
      <c r="B281">
        <v>3</v>
      </c>
      <c r="C281">
        <v>50</v>
      </c>
      <c r="D281">
        <v>0</v>
      </c>
    </row>
    <row r="282" spans="1:4" x14ac:dyDescent="0.25">
      <c r="A282" t="s">
        <v>187</v>
      </c>
      <c r="B282">
        <v>4</v>
      </c>
      <c r="C282">
        <v>31</v>
      </c>
      <c r="D282">
        <v>1</v>
      </c>
    </row>
    <row r="283" spans="1:4" x14ac:dyDescent="0.25">
      <c r="A283" t="s">
        <v>187</v>
      </c>
      <c r="B283">
        <v>4</v>
      </c>
      <c r="C283">
        <v>34</v>
      </c>
      <c r="D283">
        <v>1</v>
      </c>
    </row>
    <row r="284" spans="1:4" x14ac:dyDescent="0.25">
      <c r="A284" t="s">
        <v>187</v>
      </c>
      <c r="B284">
        <v>4</v>
      </c>
      <c r="C284">
        <v>50</v>
      </c>
      <c r="D284">
        <v>0</v>
      </c>
    </row>
    <row r="285" spans="1:4" x14ac:dyDescent="0.25">
      <c r="A285" t="s">
        <v>187</v>
      </c>
      <c r="B285">
        <v>4</v>
      </c>
      <c r="C285">
        <v>50</v>
      </c>
      <c r="D285">
        <v>0</v>
      </c>
    </row>
    <row r="286" spans="1:4" x14ac:dyDescent="0.25">
      <c r="A286" t="s">
        <v>187</v>
      </c>
      <c r="B286">
        <v>4</v>
      </c>
      <c r="C286">
        <v>50</v>
      </c>
      <c r="D286">
        <v>0</v>
      </c>
    </row>
    <row r="287" spans="1:4" x14ac:dyDescent="0.25">
      <c r="A287" t="s">
        <v>187</v>
      </c>
      <c r="B287">
        <v>4</v>
      </c>
      <c r="C287">
        <v>50</v>
      </c>
      <c r="D287">
        <v>0</v>
      </c>
    </row>
    <row r="288" spans="1:4" x14ac:dyDescent="0.25">
      <c r="A288" t="s">
        <v>187</v>
      </c>
      <c r="B288">
        <v>4</v>
      </c>
      <c r="C288">
        <v>50</v>
      </c>
      <c r="D288">
        <v>0</v>
      </c>
    </row>
    <row r="289" spans="1:4" x14ac:dyDescent="0.25">
      <c r="A289" t="s">
        <v>187</v>
      </c>
      <c r="B289">
        <v>4</v>
      </c>
      <c r="C289">
        <v>50</v>
      </c>
      <c r="D289">
        <v>0</v>
      </c>
    </row>
    <row r="290" spans="1:4" x14ac:dyDescent="0.25">
      <c r="A290" t="s">
        <v>187</v>
      </c>
      <c r="B290">
        <v>5</v>
      </c>
      <c r="C290">
        <v>32</v>
      </c>
      <c r="D290">
        <v>1</v>
      </c>
    </row>
    <row r="291" spans="1:4" x14ac:dyDescent="0.25">
      <c r="A291" t="s">
        <v>187</v>
      </c>
      <c r="B291">
        <v>5</v>
      </c>
      <c r="C291">
        <v>33</v>
      </c>
      <c r="D291">
        <v>1</v>
      </c>
    </row>
    <row r="292" spans="1:4" x14ac:dyDescent="0.25">
      <c r="A292" t="s">
        <v>187</v>
      </c>
      <c r="B292">
        <v>5</v>
      </c>
      <c r="C292">
        <v>35</v>
      </c>
      <c r="D292">
        <v>1</v>
      </c>
    </row>
    <row r="293" spans="1:4" x14ac:dyDescent="0.25">
      <c r="A293" t="s">
        <v>187</v>
      </c>
      <c r="B293">
        <v>5</v>
      </c>
      <c r="C293">
        <v>35</v>
      </c>
      <c r="D293">
        <v>1</v>
      </c>
    </row>
    <row r="294" spans="1:4" x14ac:dyDescent="0.25">
      <c r="A294" t="s">
        <v>187</v>
      </c>
      <c r="B294">
        <v>5</v>
      </c>
      <c r="C294">
        <v>50</v>
      </c>
      <c r="D294">
        <v>0</v>
      </c>
    </row>
    <row r="295" spans="1:4" x14ac:dyDescent="0.25">
      <c r="A295" t="s">
        <v>187</v>
      </c>
      <c r="B295">
        <v>5</v>
      </c>
      <c r="C295">
        <v>50</v>
      </c>
      <c r="D295">
        <v>0</v>
      </c>
    </row>
    <row r="296" spans="1:4" x14ac:dyDescent="0.25">
      <c r="A296" t="s">
        <v>187</v>
      </c>
      <c r="B296">
        <v>5</v>
      </c>
      <c r="C296">
        <v>50</v>
      </c>
      <c r="D296">
        <v>0</v>
      </c>
    </row>
    <row r="297" spans="1:4" x14ac:dyDescent="0.25">
      <c r="A297" t="s">
        <v>187</v>
      </c>
      <c r="B297">
        <v>5</v>
      </c>
      <c r="C297">
        <v>50</v>
      </c>
      <c r="D297">
        <v>0</v>
      </c>
    </row>
    <row r="298" spans="1:4" x14ac:dyDescent="0.25">
      <c r="A298" t="s">
        <v>187</v>
      </c>
      <c r="B298">
        <v>6</v>
      </c>
      <c r="C298">
        <v>31</v>
      </c>
      <c r="D298">
        <v>1</v>
      </c>
    </row>
    <row r="299" spans="1:4" x14ac:dyDescent="0.25">
      <c r="A299" t="s">
        <v>187</v>
      </c>
      <c r="B299">
        <v>6</v>
      </c>
      <c r="C299">
        <v>31</v>
      </c>
      <c r="D299">
        <v>1</v>
      </c>
    </row>
    <row r="300" spans="1:4" x14ac:dyDescent="0.25">
      <c r="A300" t="s">
        <v>187</v>
      </c>
      <c r="B300">
        <v>6</v>
      </c>
      <c r="C300">
        <v>32</v>
      </c>
      <c r="D300">
        <v>1</v>
      </c>
    </row>
    <row r="301" spans="1:4" x14ac:dyDescent="0.25">
      <c r="A301" t="s">
        <v>187</v>
      </c>
      <c r="B301">
        <v>6</v>
      </c>
      <c r="C301">
        <v>32</v>
      </c>
      <c r="D301">
        <v>1</v>
      </c>
    </row>
    <row r="302" spans="1:4" x14ac:dyDescent="0.25">
      <c r="A302" t="s">
        <v>187</v>
      </c>
      <c r="B302">
        <v>6</v>
      </c>
      <c r="C302">
        <v>50</v>
      </c>
      <c r="D302">
        <v>0</v>
      </c>
    </row>
    <row r="303" spans="1:4" x14ac:dyDescent="0.25">
      <c r="A303" t="s">
        <v>187</v>
      </c>
      <c r="B303">
        <v>6</v>
      </c>
      <c r="C303">
        <v>50</v>
      </c>
      <c r="D303">
        <v>0</v>
      </c>
    </row>
    <row r="304" spans="1:4" x14ac:dyDescent="0.25">
      <c r="A304" t="s">
        <v>187</v>
      </c>
      <c r="B304">
        <v>6</v>
      </c>
      <c r="C304">
        <v>50</v>
      </c>
      <c r="D304">
        <v>0</v>
      </c>
    </row>
    <row r="305" spans="1:4" x14ac:dyDescent="0.25">
      <c r="A305" t="s">
        <v>187</v>
      </c>
      <c r="B305">
        <v>6</v>
      </c>
      <c r="C305">
        <v>50</v>
      </c>
      <c r="D305">
        <v>0</v>
      </c>
    </row>
    <row r="306" spans="1:4" x14ac:dyDescent="0.25">
      <c r="A306" t="s">
        <v>187</v>
      </c>
      <c r="B306">
        <v>7</v>
      </c>
      <c r="C306">
        <v>31</v>
      </c>
      <c r="D306">
        <v>1</v>
      </c>
    </row>
    <row r="307" spans="1:4" x14ac:dyDescent="0.25">
      <c r="A307" t="s">
        <v>187</v>
      </c>
      <c r="B307">
        <v>7</v>
      </c>
      <c r="C307">
        <v>32</v>
      </c>
      <c r="D307">
        <v>1</v>
      </c>
    </row>
    <row r="308" spans="1:4" x14ac:dyDescent="0.25">
      <c r="A308" t="s">
        <v>187</v>
      </c>
      <c r="B308">
        <v>7</v>
      </c>
      <c r="C308">
        <v>32</v>
      </c>
      <c r="D308">
        <v>1</v>
      </c>
    </row>
    <row r="309" spans="1:4" x14ac:dyDescent="0.25">
      <c r="A309" t="s">
        <v>187</v>
      </c>
      <c r="B309">
        <v>7</v>
      </c>
      <c r="C309">
        <v>32</v>
      </c>
      <c r="D309">
        <v>1</v>
      </c>
    </row>
    <row r="310" spans="1:4" x14ac:dyDescent="0.25">
      <c r="A310" t="s">
        <v>187</v>
      </c>
      <c r="B310">
        <v>7</v>
      </c>
      <c r="C310">
        <v>33</v>
      </c>
      <c r="D310">
        <v>1</v>
      </c>
    </row>
    <row r="311" spans="1:4" x14ac:dyDescent="0.25">
      <c r="A311" t="s">
        <v>187</v>
      </c>
      <c r="B311">
        <v>7</v>
      </c>
      <c r="C311">
        <v>33</v>
      </c>
      <c r="D311">
        <v>1</v>
      </c>
    </row>
    <row r="312" spans="1:4" x14ac:dyDescent="0.25">
      <c r="A312" t="s">
        <v>187</v>
      </c>
      <c r="B312">
        <v>7</v>
      </c>
      <c r="C312">
        <v>33</v>
      </c>
      <c r="D312">
        <v>1</v>
      </c>
    </row>
    <row r="313" spans="1:4" x14ac:dyDescent="0.25">
      <c r="A313" t="s">
        <v>187</v>
      </c>
      <c r="B313">
        <v>7</v>
      </c>
      <c r="C313">
        <v>50</v>
      </c>
      <c r="D313">
        <v>0</v>
      </c>
    </row>
    <row r="314" spans="1:4" x14ac:dyDescent="0.25">
      <c r="A314" t="s">
        <v>187</v>
      </c>
      <c r="B314">
        <v>8</v>
      </c>
      <c r="C314">
        <v>32</v>
      </c>
      <c r="D314">
        <v>1</v>
      </c>
    </row>
    <row r="315" spans="1:4" x14ac:dyDescent="0.25">
      <c r="A315" t="s">
        <v>187</v>
      </c>
      <c r="B315">
        <v>8</v>
      </c>
      <c r="C315">
        <v>34</v>
      </c>
      <c r="D315">
        <v>1</v>
      </c>
    </row>
    <row r="316" spans="1:4" x14ac:dyDescent="0.25">
      <c r="A316" t="s">
        <v>187</v>
      </c>
      <c r="B316">
        <v>8</v>
      </c>
      <c r="C316">
        <v>35</v>
      </c>
      <c r="D316">
        <v>1</v>
      </c>
    </row>
    <row r="317" spans="1:4" x14ac:dyDescent="0.25">
      <c r="A317" t="s">
        <v>187</v>
      </c>
      <c r="B317">
        <v>8</v>
      </c>
      <c r="C317">
        <v>50</v>
      </c>
      <c r="D317">
        <v>0</v>
      </c>
    </row>
    <row r="318" spans="1:4" x14ac:dyDescent="0.25">
      <c r="A318" t="s">
        <v>187</v>
      </c>
      <c r="B318">
        <v>8</v>
      </c>
      <c r="C318">
        <v>50</v>
      </c>
      <c r="D318">
        <v>0</v>
      </c>
    </row>
    <row r="319" spans="1:4" x14ac:dyDescent="0.25">
      <c r="A319" t="s">
        <v>187</v>
      </c>
      <c r="B319">
        <v>8</v>
      </c>
      <c r="C319">
        <v>50</v>
      </c>
      <c r="D319">
        <v>0</v>
      </c>
    </row>
    <row r="320" spans="1:4" x14ac:dyDescent="0.25">
      <c r="A320" t="s">
        <v>187</v>
      </c>
      <c r="B320">
        <v>8</v>
      </c>
      <c r="C320">
        <v>50</v>
      </c>
      <c r="D320">
        <v>0</v>
      </c>
    </row>
    <row r="321" spans="1:4" x14ac:dyDescent="0.25">
      <c r="A321" t="s">
        <v>187</v>
      </c>
      <c r="B321">
        <v>8</v>
      </c>
      <c r="C321">
        <v>50</v>
      </c>
      <c r="D321">
        <v>0</v>
      </c>
    </row>
    <row r="322" spans="1:4" x14ac:dyDescent="0.25">
      <c r="A322" t="s">
        <v>187</v>
      </c>
      <c r="B322">
        <v>9</v>
      </c>
      <c r="C322">
        <v>32</v>
      </c>
      <c r="D322">
        <v>1</v>
      </c>
    </row>
    <row r="323" spans="1:4" x14ac:dyDescent="0.25">
      <c r="A323" t="s">
        <v>187</v>
      </c>
      <c r="B323">
        <v>9</v>
      </c>
      <c r="C323">
        <v>50</v>
      </c>
      <c r="D323">
        <v>0</v>
      </c>
    </row>
    <row r="324" spans="1:4" x14ac:dyDescent="0.25">
      <c r="A324" t="s">
        <v>187</v>
      </c>
      <c r="B324">
        <v>9</v>
      </c>
      <c r="C324">
        <v>50</v>
      </c>
      <c r="D324">
        <v>0</v>
      </c>
    </row>
    <row r="325" spans="1:4" x14ac:dyDescent="0.25">
      <c r="A325" t="s">
        <v>187</v>
      </c>
      <c r="B325">
        <v>9</v>
      </c>
      <c r="C325">
        <v>50</v>
      </c>
      <c r="D325">
        <v>0</v>
      </c>
    </row>
    <row r="326" spans="1:4" x14ac:dyDescent="0.25">
      <c r="A326" t="s">
        <v>187</v>
      </c>
      <c r="B326">
        <v>9</v>
      </c>
      <c r="C326">
        <v>50</v>
      </c>
      <c r="D326">
        <v>0</v>
      </c>
    </row>
    <row r="327" spans="1:4" x14ac:dyDescent="0.25">
      <c r="A327" t="s">
        <v>187</v>
      </c>
      <c r="B327">
        <v>9</v>
      </c>
      <c r="C327">
        <v>50</v>
      </c>
      <c r="D327">
        <v>0</v>
      </c>
    </row>
    <row r="328" spans="1:4" x14ac:dyDescent="0.25">
      <c r="A328" t="s">
        <v>187</v>
      </c>
      <c r="B328">
        <v>9</v>
      </c>
      <c r="C328">
        <v>50</v>
      </c>
      <c r="D328">
        <v>0</v>
      </c>
    </row>
    <row r="329" spans="1:4" x14ac:dyDescent="0.25">
      <c r="A329" t="s">
        <v>187</v>
      </c>
      <c r="B329">
        <v>9</v>
      </c>
      <c r="C329">
        <v>50</v>
      </c>
      <c r="D329">
        <v>0</v>
      </c>
    </row>
    <row r="330" spans="1:4" x14ac:dyDescent="0.25">
      <c r="A330" t="s">
        <v>187</v>
      </c>
      <c r="B330">
        <v>10</v>
      </c>
      <c r="C330">
        <v>31</v>
      </c>
      <c r="D330">
        <v>1</v>
      </c>
    </row>
    <row r="331" spans="1:4" x14ac:dyDescent="0.25">
      <c r="A331" t="s">
        <v>187</v>
      </c>
      <c r="B331">
        <v>10</v>
      </c>
      <c r="C331">
        <v>34</v>
      </c>
      <c r="D331">
        <v>1</v>
      </c>
    </row>
    <row r="332" spans="1:4" x14ac:dyDescent="0.25">
      <c r="A332" t="s">
        <v>187</v>
      </c>
      <c r="B332">
        <v>10</v>
      </c>
      <c r="C332">
        <v>34</v>
      </c>
      <c r="D332">
        <v>1</v>
      </c>
    </row>
    <row r="333" spans="1:4" x14ac:dyDescent="0.25">
      <c r="A333" t="s">
        <v>187</v>
      </c>
      <c r="B333">
        <v>10</v>
      </c>
      <c r="C333">
        <v>37</v>
      </c>
      <c r="D333">
        <v>1</v>
      </c>
    </row>
    <row r="334" spans="1:4" x14ac:dyDescent="0.25">
      <c r="A334" t="s">
        <v>187</v>
      </c>
      <c r="B334">
        <v>10</v>
      </c>
      <c r="C334">
        <v>50</v>
      </c>
      <c r="D334">
        <v>0</v>
      </c>
    </row>
    <row r="335" spans="1:4" x14ac:dyDescent="0.25">
      <c r="A335" t="s">
        <v>187</v>
      </c>
      <c r="B335">
        <v>10</v>
      </c>
      <c r="C335">
        <v>50</v>
      </c>
      <c r="D335">
        <v>0</v>
      </c>
    </row>
    <row r="336" spans="1:4" x14ac:dyDescent="0.25">
      <c r="A336" t="s">
        <v>187</v>
      </c>
      <c r="B336">
        <v>10</v>
      </c>
      <c r="C336">
        <v>50</v>
      </c>
      <c r="D336">
        <v>0</v>
      </c>
    </row>
    <row r="337" spans="1:4" x14ac:dyDescent="0.25">
      <c r="A337" t="s">
        <v>187</v>
      </c>
      <c r="B337">
        <v>10</v>
      </c>
      <c r="C337">
        <v>50</v>
      </c>
      <c r="D337">
        <v>0</v>
      </c>
    </row>
    <row r="338" spans="1:4" x14ac:dyDescent="0.25">
      <c r="A338" t="s">
        <v>188</v>
      </c>
      <c r="B338">
        <v>1</v>
      </c>
      <c r="C338">
        <v>31</v>
      </c>
      <c r="D338">
        <v>1</v>
      </c>
    </row>
    <row r="339" spans="1:4" x14ac:dyDescent="0.25">
      <c r="A339" t="s">
        <v>188</v>
      </c>
      <c r="B339">
        <v>1</v>
      </c>
      <c r="C339">
        <v>31</v>
      </c>
      <c r="D339">
        <v>1</v>
      </c>
    </row>
    <row r="340" spans="1:4" x14ac:dyDescent="0.25">
      <c r="A340" t="s">
        <v>188</v>
      </c>
      <c r="B340">
        <v>1</v>
      </c>
      <c r="C340">
        <v>31</v>
      </c>
      <c r="D340">
        <v>1</v>
      </c>
    </row>
    <row r="341" spans="1:4" x14ac:dyDescent="0.25">
      <c r="A341" t="s">
        <v>188</v>
      </c>
      <c r="B341">
        <v>1</v>
      </c>
      <c r="C341">
        <v>31</v>
      </c>
      <c r="D341">
        <v>1</v>
      </c>
    </row>
    <row r="342" spans="1:4" x14ac:dyDescent="0.25">
      <c r="A342" t="s">
        <v>188</v>
      </c>
      <c r="B342">
        <v>1</v>
      </c>
      <c r="C342">
        <v>32</v>
      </c>
      <c r="D342">
        <v>1</v>
      </c>
    </row>
    <row r="343" spans="1:4" x14ac:dyDescent="0.25">
      <c r="A343" t="s">
        <v>188</v>
      </c>
      <c r="B343">
        <v>1</v>
      </c>
      <c r="C343">
        <v>32</v>
      </c>
      <c r="D343">
        <v>1</v>
      </c>
    </row>
    <row r="344" spans="1:4" x14ac:dyDescent="0.25">
      <c r="A344" t="s">
        <v>188</v>
      </c>
      <c r="B344">
        <v>1</v>
      </c>
      <c r="C344">
        <v>50</v>
      </c>
      <c r="D344">
        <v>0</v>
      </c>
    </row>
    <row r="345" spans="1:4" x14ac:dyDescent="0.25">
      <c r="A345" t="s">
        <v>188</v>
      </c>
      <c r="B345">
        <v>1</v>
      </c>
      <c r="C345">
        <v>50</v>
      </c>
      <c r="D345">
        <v>0</v>
      </c>
    </row>
    <row r="346" spans="1:4" x14ac:dyDescent="0.25">
      <c r="A346" t="s">
        <v>188</v>
      </c>
      <c r="B346">
        <v>1</v>
      </c>
      <c r="C346">
        <v>50</v>
      </c>
      <c r="D346">
        <v>0</v>
      </c>
    </row>
    <row r="347" spans="1:4" x14ac:dyDescent="0.25">
      <c r="A347" t="s">
        <v>188</v>
      </c>
      <c r="B347">
        <v>1</v>
      </c>
      <c r="C347">
        <v>50</v>
      </c>
      <c r="D347">
        <v>0</v>
      </c>
    </row>
    <row r="348" spans="1:4" x14ac:dyDescent="0.25">
      <c r="A348" t="s">
        <v>188</v>
      </c>
      <c r="B348">
        <v>1</v>
      </c>
      <c r="C348">
        <v>50</v>
      </c>
      <c r="D348">
        <v>0</v>
      </c>
    </row>
    <row r="349" spans="1:4" x14ac:dyDescent="0.25">
      <c r="A349" t="s">
        <v>188</v>
      </c>
      <c r="B349">
        <v>1</v>
      </c>
      <c r="C349">
        <v>50</v>
      </c>
      <c r="D349">
        <v>0</v>
      </c>
    </row>
    <row r="350" spans="1:4" x14ac:dyDescent="0.25">
      <c r="A350" t="s">
        <v>188</v>
      </c>
      <c r="B350">
        <v>1</v>
      </c>
      <c r="C350">
        <v>50</v>
      </c>
      <c r="D350">
        <v>0</v>
      </c>
    </row>
    <row r="351" spans="1:4" x14ac:dyDescent="0.25">
      <c r="A351" t="s">
        <v>188</v>
      </c>
      <c r="B351">
        <v>1</v>
      </c>
      <c r="C351">
        <v>50</v>
      </c>
      <c r="D351">
        <v>0</v>
      </c>
    </row>
    <row r="352" spans="1:4" x14ac:dyDescent="0.25">
      <c r="A352" t="s">
        <v>188</v>
      </c>
      <c r="B352">
        <v>1</v>
      </c>
      <c r="C352">
        <v>50</v>
      </c>
      <c r="D352">
        <v>0</v>
      </c>
    </row>
    <row r="353" spans="1:4" x14ac:dyDescent="0.25">
      <c r="A353" t="s">
        <v>188</v>
      </c>
      <c r="B353">
        <v>1</v>
      </c>
      <c r="C353">
        <v>50</v>
      </c>
      <c r="D353">
        <v>0</v>
      </c>
    </row>
    <row r="354" spans="1:4" x14ac:dyDescent="0.25">
      <c r="A354" t="s">
        <v>188</v>
      </c>
      <c r="B354">
        <v>2</v>
      </c>
      <c r="C354">
        <v>31</v>
      </c>
      <c r="D354">
        <v>1</v>
      </c>
    </row>
    <row r="355" spans="1:4" x14ac:dyDescent="0.25">
      <c r="A355" t="s">
        <v>188</v>
      </c>
      <c r="B355">
        <v>2</v>
      </c>
      <c r="C355">
        <v>32</v>
      </c>
      <c r="D355">
        <v>1</v>
      </c>
    </row>
    <row r="356" spans="1:4" x14ac:dyDescent="0.25">
      <c r="A356" t="s">
        <v>188</v>
      </c>
      <c r="B356">
        <v>2</v>
      </c>
      <c r="C356">
        <v>32</v>
      </c>
      <c r="D356">
        <v>1</v>
      </c>
    </row>
    <row r="357" spans="1:4" x14ac:dyDescent="0.25">
      <c r="A357" t="s">
        <v>188</v>
      </c>
      <c r="B357">
        <v>2</v>
      </c>
      <c r="C357">
        <v>50</v>
      </c>
      <c r="D357">
        <v>0</v>
      </c>
    </row>
    <row r="358" spans="1:4" x14ac:dyDescent="0.25">
      <c r="A358" t="s">
        <v>188</v>
      </c>
      <c r="B358">
        <v>2</v>
      </c>
      <c r="C358">
        <v>50</v>
      </c>
      <c r="D358">
        <v>0</v>
      </c>
    </row>
    <row r="359" spans="1:4" x14ac:dyDescent="0.25">
      <c r="A359" t="s">
        <v>188</v>
      </c>
      <c r="B359">
        <v>2</v>
      </c>
      <c r="C359">
        <v>50</v>
      </c>
      <c r="D359">
        <v>0</v>
      </c>
    </row>
    <row r="360" spans="1:4" x14ac:dyDescent="0.25">
      <c r="A360" t="s">
        <v>188</v>
      </c>
      <c r="B360">
        <v>2</v>
      </c>
      <c r="C360">
        <v>50</v>
      </c>
      <c r="D360">
        <v>0</v>
      </c>
    </row>
    <row r="361" spans="1:4" x14ac:dyDescent="0.25">
      <c r="A361" t="s">
        <v>188</v>
      </c>
      <c r="B361">
        <v>2</v>
      </c>
      <c r="C361">
        <v>50</v>
      </c>
      <c r="D361">
        <v>0</v>
      </c>
    </row>
    <row r="362" spans="1:4" x14ac:dyDescent="0.25">
      <c r="A362" t="s">
        <v>188</v>
      </c>
      <c r="B362">
        <v>2</v>
      </c>
      <c r="C362">
        <v>50</v>
      </c>
      <c r="D362">
        <v>0</v>
      </c>
    </row>
    <row r="363" spans="1:4" x14ac:dyDescent="0.25">
      <c r="A363" t="s">
        <v>188</v>
      </c>
      <c r="B363">
        <v>2</v>
      </c>
      <c r="C363">
        <v>50</v>
      </c>
      <c r="D363">
        <v>0</v>
      </c>
    </row>
    <row r="364" spans="1:4" x14ac:dyDescent="0.25">
      <c r="A364" t="s">
        <v>188</v>
      </c>
      <c r="B364">
        <v>2</v>
      </c>
      <c r="C364">
        <v>50</v>
      </c>
      <c r="D364">
        <v>0</v>
      </c>
    </row>
    <row r="365" spans="1:4" x14ac:dyDescent="0.25">
      <c r="A365" t="s">
        <v>188</v>
      </c>
      <c r="B365">
        <v>2</v>
      </c>
      <c r="C365">
        <v>50</v>
      </c>
      <c r="D365">
        <v>0</v>
      </c>
    </row>
    <row r="366" spans="1:4" x14ac:dyDescent="0.25">
      <c r="A366" t="s">
        <v>188</v>
      </c>
      <c r="B366">
        <v>2</v>
      </c>
      <c r="C366">
        <v>50</v>
      </c>
      <c r="D366">
        <v>0</v>
      </c>
    </row>
    <row r="367" spans="1:4" x14ac:dyDescent="0.25">
      <c r="A367" t="s">
        <v>188</v>
      </c>
      <c r="B367">
        <v>2</v>
      </c>
      <c r="C367">
        <v>50</v>
      </c>
      <c r="D367">
        <v>0</v>
      </c>
    </row>
    <row r="368" spans="1:4" x14ac:dyDescent="0.25">
      <c r="A368" t="s">
        <v>188</v>
      </c>
      <c r="B368">
        <v>2</v>
      </c>
      <c r="C368">
        <v>50</v>
      </c>
      <c r="D368">
        <v>0</v>
      </c>
    </row>
    <row r="369" spans="1:4" x14ac:dyDescent="0.25">
      <c r="A369" t="s">
        <v>188</v>
      </c>
      <c r="B369">
        <v>2</v>
      </c>
      <c r="C369">
        <v>50</v>
      </c>
      <c r="D369">
        <v>0</v>
      </c>
    </row>
    <row r="370" spans="1:4" x14ac:dyDescent="0.25">
      <c r="A370" t="s">
        <v>188</v>
      </c>
      <c r="B370">
        <v>3</v>
      </c>
      <c r="C370">
        <v>31</v>
      </c>
      <c r="D370">
        <v>1</v>
      </c>
    </row>
    <row r="371" spans="1:4" x14ac:dyDescent="0.25">
      <c r="A371" t="s">
        <v>188</v>
      </c>
      <c r="B371">
        <v>3</v>
      </c>
      <c r="C371">
        <v>31</v>
      </c>
      <c r="D371">
        <v>1</v>
      </c>
    </row>
    <row r="372" spans="1:4" x14ac:dyDescent="0.25">
      <c r="A372" t="s">
        <v>188</v>
      </c>
      <c r="B372">
        <v>3</v>
      </c>
      <c r="C372">
        <v>32</v>
      </c>
      <c r="D372">
        <v>1</v>
      </c>
    </row>
    <row r="373" spans="1:4" x14ac:dyDescent="0.25">
      <c r="A373" t="s">
        <v>188</v>
      </c>
      <c r="B373">
        <v>3</v>
      </c>
      <c r="C373">
        <v>32</v>
      </c>
      <c r="D373">
        <v>1</v>
      </c>
    </row>
    <row r="374" spans="1:4" x14ac:dyDescent="0.25">
      <c r="A374" t="s">
        <v>188</v>
      </c>
      <c r="B374">
        <v>3</v>
      </c>
      <c r="C374">
        <v>33</v>
      </c>
      <c r="D374">
        <v>1</v>
      </c>
    </row>
    <row r="375" spans="1:4" x14ac:dyDescent="0.25">
      <c r="A375" t="s">
        <v>188</v>
      </c>
      <c r="B375">
        <v>3</v>
      </c>
      <c r="C375">
        <v>50</v>
      </c>
      <c r="D375">
        <v>0</v>
      </c>
    </row>
    <row r="376" spans="1:4" x14ac:dyDescent="0.25">
      <c r="A376" t="s">
        <v>188</v>
      </c>
      <c r="B376">
        <v>3</v>
      </c>
      <c r="C376">
        <v>50</v>
      </c>
      <c r="D376">
        <v>0</v>
      </c>
    </row>
    <row r="377" spans="1:4" x14ac:dyDescent="0.25">
      <c r="A377" t="s">
        <v>188</v>
      </c>
      <c r="B377">
        <v>3</v>
      </c>
      <c r="C377">
        <v>50</v>
      </c>
      <c r="D377">
        <v>0</v>
      </c>
    </row>
    <row r="378" spans="1:4" x14ac:dyDescent="0.25">
      <c r="A378" t="s">
        <v>188</v>
      </c>
      <c r="B378">
        <v>3</v>
      </c>
      <c r="C378">
        <v>50</v>
      </c>
      <c r="D378">
        <v>0</v>
      </c>
    </row>
    <row r="379" spans="1:4" x14ac:dyDescent="0.25">
      <c r="A379" t="s">
        <v>188</v>
      </c>
      <c r="B379">
        <v>3</v>
      </c>
      <c r="C379">
        <v>50</v>
      </c>
      <c r="D379">
        <v>0</v>
      </c>
    </row>
    <row r="380" spans="1:4" x14ac:dyDescent="0.25">
      <c r="A380" t="s">
        <v>188</v>
      </c>
      <c r="B380">
        <v>3</v>
      </c>
      <c r="C380">
        <v>50</v>
      </c>
      <c r="D380">
        <v>0</v>
      </c>
    </row>
    <row r="381" spans="1:4" x14ac:dyDescent="0.25">
      <c r="A381" t="s">
        <v>188</v>
      </c>
      <c r="B381">
        <v>3</v>
      </c>
      <c r="C381">
        <v>50</v>
      </c>
      <c r="D381">
        <v>0</v>
      </c>
    </row>
    <row r="382" spans="1:4" x14ac:dyDescent="0.25">
      <c r="A382" t="s">
        <v>188</v>
      </c>
      <c r="B382">
        <v>3</v>
      </c>
      <c r="C382">
        <v>50</v>
      </c>
      <c r="D382">
        <v>0</v>
      </c>
    </row>
    <row r="383" spans="1:4" x14ac:dyDescent="0.25">
      <c r="A383" t="s">
        <v>188</v>
      </c>
      <c r="B383">
        <v>3</v>
      </c>
      <c r="C383">
        <v>50</v>
      </c>
      <c r="D383">
        <v>0</v>
      </c>
    </row>
    <row r="384" spans="1:4" x14ac:dyDescent="0.25">
      <c r="A384" t="s">
        <v>188</v>
      </c>
      <c r="B384">
        <v>3</v>
      </c>
      <c r="C384">
        <v>50</v>
      </c>
      <c r="D384">
        <v>0</v>
      </c>
    </row>
    <row r="385" spans="1:4" x14ac:dyDescent="0.25">
      <c r="A385" t="s">
        <v>188</v>
      </c>
      <c r="B385">
        <v>3</v>
      </c>
      <c r="C385">
        <v>50</v>
      </c>
      <c r="D385">
        <v>0</v>
      </c>
    </row>
    <row r="386" spans="1:4" x14ac:dyDescent="0.25">
      <c r="A386" t="s">
        <v>188</v>
      </c>
      <c r="B386">
        <v>4</v>
      </c>
      <c r="C386">
        <v>31</v>
      </c>
      <c r="D386">
        <v>1</v>
      </c>
    </row>
    <row r="387" spans="1:4" x14ac:dyDescent="0.25">
      <c r="A387" t="s">
        <v>188</v>
      </c>
      <c r="B387">
        <v>4</v>
      </c>
      <c r="C387">
        <v>32</v>
      </c>
      <c r="D387">
        <v>1</v>
      </c>
    </row>
    <row r="388" spans="1:4" x14ac:dyDescent="0.25">
      <c r="A388" t="s">
        <v>188</v>
      </c>
      <c r="B388">
        <v>4</v>
      </c>
      <c r="C388">
        <v>32</v>
      </c>
      <c r="D388">
        <v>1</v>
      </c>
    </row>
    <row r="389" spans="1:4" x14ac:dyDescent="0.25">
      <c r="A389" t="s">
        <v>188</v>
      </c>
      <c r="B389">
        <v>4</v>
      </c>
      <c r="C389">
        <v>33</v>
      </c>
      <c r="D389">
        <v>1</v>
      </c>
    </row>
    <row r="390" spans="1:4" x14ac:dyDescent="0.25">
      <c r="A390" t="s">
        <v>188</v>
      </c>
      <c r="B390">
        <v>4</v>
      </c>
      <c r="C390">
        <v>35</v>
      </c>
      <c r="D390">
        <v>1</v>
      </c>
    </row>
    <row r="391" spans="1:4" x14ac:dyDescent="0.25">
      <c r="A391" t="s">
        <v>188</v>
      </c>
      <c r="B391">
        <v>4</v>
      </c>
      <c r="C391">
        <v>50</v>
      </c>
      <c r="D391">
        <v>0</v>
      </c>
    </row>
    <row r="392" spans="1:4" x14ac:dyDescent="0.25">
      <c r="A392" t="s">
        <v>188</v>
      </c>
      <c r="B392">
        <v>4</v>
      </c>
      <c r="C392">
        <v>50</v>
      </c>
      <c r="D392">
        <v>0</v>
      </c>
    </row>
    <row r="393" spans="1:4" x14ac:dyDescent="0.25">
      <c r="A393" t="s">
        <v>188</v>
      </c>
      <c r="B393">
        <v>4</v>
      </c>
      <c r="C393">
        <v>50</v>
      </c>
      <c r="D393">
        <v>0</v>
      </c>
    </row>
    <row r="394" spans="1:4" x14ac:dyDescent="0.25">
      <c r="A394" t="s">
        <v>188</v>
      </c>
      <c r="B394">
        <v>4</v>
      </c>
      <c r="C394">
        <v>50</v>
      </c>
      <c r="D394">
        <v>0</v>
      </c>
    </row>
    <row r="395" spans="1:4" x14ac:dyDescent="0.25">
      <c r="A395" t="s">
        <v>188</v>
      </c>
      <c r="B395">
        <v>4</v>
      </c>
      <c r="C395">
        <v>50</v>
      </c>
      <c r="D395">
        <v>0</v>
      </c>
    </row>
    <row r="396" spans="1:4" x14ac:dyDescent="0.25">
      <c r="A396" t="s">
        <v>188</v>
      </c>
      <c r="B396">
        <v>4</v>
      </c>
      <c r="C396">
        <v>50</v>
      </c>
      <c r="D396">
        <v>0</v>
      </c>
    </row>
    <row r="397" spans="1:4" x14ac:dyDescent="0.25">
      <c r="A397" t="s">
        <v>188</v>
      </c>
      <c r="B397">
        <v>4</v>
      </c>
      <c r="C397">
        <v>50</v>
      </c>
      <c r="D397">
        <v>0</v>
      </c>
    </row>
    <row r="398" spans="1:4" x14ac:dyDescent="0.25">
      <c r="A398" t="s">
        <v>188</v>
      </c>
      <c r="B398">
        <v>4</v>
      </c>
      <c r="C398">
        <v>50</v>
      </c>
      <c r="D398">
        <v>0</v>
      </c>
    </row>
    <row r="399" spans="1:4" x14ac:dyDescent="0.25">
      <c r="A399" t="s">
        <v>188</v>
      </c>
      <c r="B399">
        <v>4</v>
      </c>
      <c r="C399">
        <v>50</v>
      </c>
      <c r="D399">
        <v>0</v>
      </c>
    </row>
    <row r="400" spans="1:4" x14ac:dyDescent="0.25">
      <c r="A400" t="s">
        <v>188</v>
      </c>
      <c r="B400">
        <v>4</v>
      </c>
      <c r="C400">
        <v>50</v>
      </c>
      <c r="D400">
        <v>0</v>
      </c>
    </row>
    <row r="401" spans="1:4" x14ac:dyDescent="0.25">
      <c r="A401" t="s">
        <v>188</v>
      </c>
      <c r="B401">
        <v>4</v>
      </c>
      <c r="C401">
        <v>50</v>
      </c>
      <c r="D401">
        <v>0</v>
      </c>
    </row>
    <row r="402" spans="1:4" x14ac:dyDescent="0.25">
      <c r="A402" t="s">
        <v>188</v>
      </c>
      <c r="B402">
        <v>5</v>
      </c>
      <c r="C402">
        <v>32</v>
      </c>
      <c r="D402">
        <v>1</v>
      </c>
    </row>
    <row r="403" spans="1:4" x14ac:dyDescent="0.25">
      <c r="A403" t="s">
        <v>188</v>
      </c>
      <c r="B403">
        <v>5</v>
      </c>
      <c r="C403">
        <v>34</v>
      </c>
      <c r="D403">
        <v>1</v>
      </c>
    </row>
    <row r="404" spans="1:4" x14ac:dyDescent="0.25">
      <c r="A404" t="s">
        <v>188</v>
      </c>
      <c r="B404">
        <v>5</v>
      </c>
      <c r="C404">
        <v>50</v>
      </c>
      <c r="D404">
        <v>0</v>
      </c>
    </row>
    <row r="405" spans="1:4" x14ac:dyDescent="0.25">
      <c r="A405" t="s">
        <v>188</v>
      </c>
      <c r="B405">
        <v>5</v>
      </c>
      <c r="C405">
        <v>50</v>
      </c>
      <c r="D405">
        <v>0</v>
      </c>
    </row>
    <row r="406" spans="1:4" x14ac:dyDescent="0.25">
      <c r="A406" t="s">
        <v>188</v>
      </c>
      <c r="B406">
        <v>5</v>
      </c>
      <c r="C406">
        <v>50</v>
      </c>
      <c r="D406">
        <v>0</v>
      </c>
    </row>
    <row r="407" spans="1:4" x14ac:dyDescent="0.25">
      <c r="A407" t="s">
        <v>188</v>
      </c>
      <c r="B407">
        <v>5</v>
      </c>
      <c r="C407">
        <v>50</v>
      </c>
      <c r="D407">
        <v>0</v>
      </c>
    </row>
    <row r="408" spans="1:4" x14ac:dyDescent="0.25">
      <c r="A408" t="s">
        <v>188</v>
      </c>
      <c r="B408">
        <v>5</v>
      </c>
      <c r="C408">
        <v>50</v>
      </c>
      <c r="D408">
        <v>0</v>
      </c>
    </row>
    <row r="409" spans="1:4" x14ac:dyDescent="0.25">
      <c r="A409" t="s">
        <v>188</v>
      </c>
      <c r="B409">
        <v>5</v>
      </c>
      <c r="C409">
        <v>50</v>
      </c>
      <c r="D409">
        <v>0</v>
      </c>
    </row>
    <row r="410" spans="1:4" x14ac:dyDescent="0.25">
      <c r="A410" t="s">
        <v>188</v>
      </c>
      <c r="B410">
        <v>5</v>
      </c>
      <c r="C410">
        <v>50</v>
      </c>
      <c r="D410">
        <v>0</v>
      </c>
    </row>
    <row r="411" spans="1:4" x14ac:dyDescent="0.25">
      <c r="A411" t="s">
        <v>188</v>
      </c>
      <c r="B411">
        <v>5</v>
      </c>
      <c r="C411">
        <v>50</v>
      </c>
      <c r="D411">
        <v>0</v>
      </c>
    </row>
    <row r="412" spans="1:4" x14ac:dyDescent="0.25">
      <c r="A412" t="s">
        <v>188</v>
      </c>
      <c r="B412">
        <v>5</v>
      </c>
      <c r="C412">
        <v>50</v>
      </c>
      <c r="D412">
        <v>0</v>
      </c>
    </row>
    <row r="413" spans="1:4" x14ac:dyDescent="0.25">
      <c r="A413" t="s">
        <v>188</v>
      </c>
      <c r="B413">
        <v>5</v>
      </c>
      <c r="C413">
        <v>50</v>
      </c>
      <c r="D413">
        <v>0</v>
      </c>
    </row>
    <row r="414" spans="1:4" x14ac:dyDescent="0.25">
      <c r="A414" t="s">
        <v>188</v>
      </c>
      <c r="B414">
        <v>5</v>
      </c>
      <c r="C414">
        <v>50</v>
      </c>
      <c r="D414">
        <v>0</v>
      </c>
    </row>
    <row r="415" spans="1:4" x14ac:dyDescent="0.25">
      <c r="A415" t="s">
        <v>188</v>
      </c>
      <c r="B415">
        <v>5</v>
      </c>
      <c r="C415">
        <v>50</v>
      </c>
      <c r="D415">
        <v>0</v>
      </c>
    </row>
    <row r="416" spans="1:4" x14ac:dyDescent="0.25">
      <c r="A416" t="s">
        <v>188</v>
      </c>
      <c r="B416">
        <v>5</v>
      </c>
      <c r="C416">
        <v>50</v>
      </c>
      <c r="D416">
        <v>0</v>
      </c>
    </row>
    <row r="417" spans="1:4" x14ac:dyDescent="0.25">
      <c r="A417" t="s">
        <v>188</v>
      </c>
      <c r="B417">
        <v>5</v>
      </c>
      <c r="C417">
        <v>50</v>
      </c>
      <c r="D417">
        <v>0</v>
      </c>
    </row>
    <row r="418" spans="1:4" x14ac:dyDescent="0.25">
      <c r="A418" t="s">
        <v>189</v>
      </c>
      <c r="B418">
        <v>1</v>
      </c>
      <c r="C418">
        <v>31</v>
      </c>
      <c r="D418">
        <v>1</v>
      </c>
    </row>
    <row r="419" spans="1:4" x14ac:dyDescent="0.25">
      <c r="A419" t="s">
        <v>189</v>
      </c>
      <c r="B419">
        <v>1</v>
      </c>
      <c r="C419">
        <v>32</v>
      </c>
      <c r="D419">
        <v>1</v>
      </c>
    </row>
    <row r="420" spans="1:4" x14ac:dyDescent="0.25">
      <c r="A420" t="s">
        <v>189</v>
      </c>
      <c r="B420">
        <v>1</v>
      </c>
      <c r="C420">
        <v>32</v>
      </c>
      <c r="D420">
        <v>1</v>
      </c>
    </row>
    <row r="421" spans="1:4" x14ac:dyDescent="0.25">
      <c r="A421" t="s">
        <v>189</v>
      </c>
      <c r="B421">
        <v>1</v>
      </c>
      <c r="C421">
        <v>33</v>
      </c>
      <c r="D421">
        <v>1</v>
      </c>
    </row>
    <row r="422" spans="1:4" x14ac:dyDescent="0.25">
      <c r="A422" t="s">
        <v>189</v>
      </c>
      <c r="B422">
        <v>1</v>
      </c>
      <c r="C422">
        <v>34</v>
      </c>
      <c r="D422">
        <v>1</v>
      </c>
    </row>
    <row r="423" spans="1:4" x14ac:dyDescent="0.25">
      <c r="A423" t="s">
        <v>189</v>
      </c>
      <c r="B423">
        <v>1</v>
      </c>
      <c r="C423">
        <v>34</v>
      </c>
      <c r="D423">
        <v>1</v>
      </c>
    </row>
    <row r="424" spans="1:4" x14ac:dyDescent="0.25">
      <c r="A424" t="s">
        <v>189</v>
      </c>
      <c r="B424">
        <v>1</v>
      </c>
      <c r="C424">
        <v>34</v>
      </c>
      <c r="D424">
        <v>1</v>
      </c>
    </row>
    <row r="425" spans="1:4" x14ac:dyDescent="0.25">
      <c r="A425" t="s">
        <v>189</v>
      </c>
      <c r="B425">
        <v>1</v>
      </c>
      <c r="C425">
        <v>50</v>
      </c>
      <c r="D425">
        <v>0</v>
      </c>
    </row>
    <row r="426" spans="1:4" x14ac:dyDescent="0.25">
      <c r="A426" t="s">
        <v>189</v>
      </c>
      <c r="B426">
        <v>1</v>
      </c>
      <c r="C426">
        <v>50</v>
      </c>
      <c r="D426">
        <v>0</v>
      </c>
    </row>
    <row r="427" spans="1:4" x14ac:dyDescent="0.25">
      <c r="A427" t="s">
        <v>189</v>
      </c>
      <c r="B427">
        <v>1</v>
      </c>
      <c r="C427">
        <v>50</v>
      </c>
      <c r="D427">
        <v>0</v>
      </c>
    </row>
    <row r="428" spans="1:4" x14ac:dyDescent="0.25">
      <c r="A428" t="s">
        <v>189</v>
      </c>
      <c r="B428">
        <v>1</v>
      </c>
      <c r="C428">
        <v>50</v>
      </c>
      <c r="D428">
        <v>0</v>
      </c>
    </row>
    <row r="429" spans="1:4" x14ac:dyDescent="0.25">
      <c r="A429" t="s">
        <v>189</v>
      </c>
      <c r="B429">
        <v>1</v>
      </c>
      <c r="C429">
        <v>50</v>
      </c>
      <c r="D429">
        <v>0</v>
      </c>
    </row>
    <row r="430" spans="1:4" x14ac:dyDescent="0.25">
      <c r="A430" t="s">
        <v>189</v>
      </c>
      <c r="B430">
        <v>1</v>
      </c>
      <c r="C430">
        <v>50</v>
      </c>
      <c r="D430">
        <v>0</v>
      </c>
    </row>
    <row r="431" spans="1:4" x14ac:dyDescent="0.25">
      <c r="A431" t="s">
        <v>189</v>
      </c>
      <c r="B431">
        <v>1</v>
      </c>
      <c r="C431">
        <v>50</v>
      </c>
      <c r="D431">
        <v>0</v>
      </c>
    </row>
    <row r="432" spans="1:4" x14ac:dyDescent="0.25">
      <c r="A432" t="s">
        <v>189</v>
      </c>
      <c r="B432">
        <v>1</v>
      </c>
      <c r="C432">
        <v>50</v>
      </c>
      <c r="D432">
        <v>0</v>
      </c>
    </row>
    <row r="433" spans="1:4" x14ac:dyDescent="0.25">
      <c r="A433" t="s">
        <v>189</v>
      </c>
      <c r="B433">
        <v>1</v>
      </c>
      <c r="C433">
        <v>50</v>
      </c>
      <c r="D433">
        <v>0</v>
      </c>
    </row>
    <row r="434" spans="1:4" x14ac:dyDescent="0.25">
      <c r="A434" t="s">
        <v>189</v>
      </c>
      <c r="B434">
        <v>1</v>
      </c>
      <c r="C434">
        <v>50</v>
      </c>
      <c r="D434">
        <v>0</v>
      </c>
    </row>
    <row r="435" spans="1:4" x14ac:dyDescent="0.25">
      <c r="A435" t="s">
        <v>189</v>
      </c>
      <c r="B435">
        <v>1</v>
      </c>
      <c r="C435">
        <v>50</v>
      </c>
      <c r="D435">
        <v>0</v>
      </c>
    </row>
    <row r="436" spans="1:4" x14ac:dyDescent="0.25">
      <c r="A436" t="s">
        <v>189</v>
      </c>
      <c r="B436">
        <v>1</v>
      </c>
      <c r="C436">
        <v>50</v>
      </c>
      <c r="D436">
        <v>0</v>
      </c>
    </row>
    <row r="437" spans="1:4" x14ac:dyDescent="0.25">
      <c r="A437" t="s">
        <v>189</v>
      </c>
      <c r="B437">
        <v>1</v>
      </c>
      <c r="C437">
        <v>50</v>
      </c>
      <c r="D437">
        <v>0</v>
      </c>
    </row>
    <row r="438" spans="1:4" x14ac:dyDescent="0.25">
      <c r="A438" t="s">
        <v>189</v>
      </c>
      <c r="B438">
        <v>1</v>
      </c>
      <c r="C438">
        <v>50</v>
      </c>
      <c r="D438">
        <v>0</v>
      </c>
    </row>
    <row r="439" spans="1:4" x14ac:dyDescent="0.25">
      <c r="A439" t="s">
        <v>189</v>
      </c>
      <c r="B439">
        <v>1</v>
      </c>
      <c r="C439">
        <v>50</v>
      </c>
      <c r="D439">
        <v>0</v>
      </c>
    </row>
    <row r="440" spans="1:4" x14ac:dyDescent="0.25">
      <c r="A440" t="s">
        <v>189</v>
      </c>
      <c r="B440">
        <v>1</v>
      </c>
      <c r="C440">
        <v>50</v>
      </c>
      <c r="D440">
        <v>0</v>
      </c>
    </row>
    <row r="441" spans="1:4" x14ac:dyDescent="0.25">
      <c r="A441" t="s">
        <v>189</v>
      </c>
      <c r="B441">
        <v>1</v>
      </c>
      <c r="C441">
        <v>50</v>
      </c>
      <c r="D441">
        <v>0</v>
      </c>
    </row>
    <row r="442" spans="1:4" x14ac:dyDescent="0.25">
      <c r="A442" t="s">
        <v>189</v>
      </c>
      <c r="B442">
        <v>1</v>
      </c>
      <c r="C442">
        <v>50</v>
      </c>
      <c r="D442">
        <v>0</v>
      </c>
    </row>
    <row r="443" spans="1:4" x14ac:dyDescent="0.25">
      <c r="A443" t="s">
        <v>189</v>
      </c>
      <c r="B443">
        <v>1</v>
      </c>
      <c r="C443">
        <v>50</v>
      </c>
      <c r="D443">
        <v>0</v>
      </c>
    </row>
    <row r="444" spans="1:4" x14ac:dyDescent="0.25">
      <c r="A444" t="s">
        <v>189</v>
      </c>
      <c r="B444">
        <v>1</v>
      </c>
      <c r="C444">
        <v>50</v>
      </c>
      <c r="D444">
        <v>0</v>
      </c>
    </row>
    <row r="445" spans="1:4" x14ac:dyDescent="0.25">
      <c r="A445" t="s">
        <v>189</v>
      </c>
      <c r="B445">
        <v>1</v>
      </c>
      <c r="C445">
        <v>50</v>
      </c>
      <c r="D445">
        <v>0</v>
      </c>
    </row>
    <row r="446" spans="1:4" x14ac:dyDescent="0.25">
      <c r="A446" t="s">
        <v>189</v>
      </c>
      <c r="B446">
        <v>1</v>
      </c>
      <c r="C446">
        <v>50</v>
      </c>
      <c r="D446">
        <v>0</v>
      </c>
    </row>
    <row r="447" spans="1:4" x14ac:dyDescent="0.25">
      <c r="A447" t="s">
        <v>189</v>
      </c>
      <c r="B447">
        <v>1</v>
      </c>
      <c r="C447">
        <v>50</v>
      </c>
      <c r="D447">
        <v>0</v>
      </c>
    </row>
    <row r="448" spans="1:4" x14ac:dyDescent="0.25">
      <c r="A448" t="s">
        <v>189</v>
      </c>
      <c r="B448">
        <v>1</v>
      </c>
      <c r="C448">
        <v>50</v>
      </c>
      <c r="D448">
        <v>0</v>
      </c>
    </row>
    <row r="449" spans="1:4" x14ac:dyDescent="0.25">
      <c r="A449" t="s">
        <v>189</v>
      </c>
      <c r="B449">
        <v>1</v>
      </c>
      <c r="C449">
        <v>50</v>
      </c>
      <c r="D449">
        <v>0</v>
      </c>
    </row>
    <row r="450" spans="1:4" x14ac:dyDescent="0.25">
      <c r="A450" t="s">
        <v>189</v>
      </c>
      <c r="B450">
        <v>2</v>
      </c>
      <c r="C450">
        <v>32</v>
      </c>
      <c r="D450">
        <v>1</v>
      </c>
    </row>
    <row r="451" spans="1:4" x14ac:dyDescent="0.25">
      <c r="A451" t="s">
        <v>189</v>
      </c>
      <c r="B451">
        <v>2</v>
      </c>
      <c r="C451">
        <v>32</v>
      </c>
      <c r="D451">
        <v>1</v>
      </c>
    </row>
    <row r="452" spans="1:4" x14ac:dyDescent="0.25">
      <c r="A452" t="s">
        <v>189</v>
      </c>
      <c r="B452">
        <v>2</v>
      </c>
      <c r="C452">
        <v>33</v>
      </c>
      <c r="D452">
        <v>1</v>
      </c>
    </row>
    <row r="453" spans="1:4" x14ac:dyDescent="0.25">
      <c r="A453" t="s">
        <v>189</v>
      </c>
      <c r="B453">
        <v>2</v>
      </c>
      <c r="C453">
        <v>34</v>
      </c>
      <c r="D453">
        <v>1</v>
      </c>
    </row>
    <row r="454" spans="1:4" x14ac:dyDescent="0.25">
      <c r="A454" t="s">
        <v>189</v>
      </c>
      <c r="B454">
        <v>2</v>
      </c>
      <c r="C454">
        <v>37</v>
      </c>
      <c r="D454">
        <v>1</v>
      </c>
    </row>
    <row r="455" spans="1:4" x14ac:dyDescent="0.25">
      <c r="A455" t="s">
        <v>189</v>
      </c>
      <c r="B455">
        <v>2</v>
      </c>
      <c r="C455">
        <v>50</v>
      </c>
      <c r="D455">
        <v>0</v>
      </c>
    </row>
    <row r="456" spans="1:4" x14ac:dyDescent="0.25">
      <c r="A456" t="s">
        <v>189</v>
      </c>
      <c r="B456">
        <v>2</v>
      </c>
      <c r="C456">
        <v>50</v>
      </c>
      <c r="D456">
        <v>0</v>
      </c>
    </row>
    <row r="457" spans="1:4" x14ac:dyDescent="0.25">
      <c r="A457" t="s">
        <v>189</v>
      </c>
      <c r="B457">
        <v>2</v>
      </c>
      <c r="C457">
        <v>50</v>
      </c>
      <c r="D457">
        <v>0</v>
      </c>
    </row>
    <row r="458" spans="1:4" x14ac:dyDescent="0.25">
      <c r="A458" t="s">
        <v>189</v>
      </c>
      <c r="B458">
        <v>2</v>
      </c>
      <c r="C458">
        <v>50</v>
      </c>
      <c r="D458">
        <v>0</v>
      </c>
    </row>
    <row r="459" spans="1:4" x14ac:dyDescent="0.25">
      <c r="A459" t="s">
        <v>189</v>
      </c>
      <c r="B459">
        <v>2</v>
      </c>
      <c r="C459">
        <v>50</v>
      </c>
      <c r="D459">
        <v>0</v>
      </c>
    </row>
    <row r="460" spans="1:4" x14ac:dyDescent="0.25">
      <c r="A460" t="s">
        <v>189</v>
      </c>
      <c r="B460">
        <v>2</v>
      </c>
      <c r="C460">
        <v>50</v>
      </c>
      <c r="D460">
        <v>0</v>
      </c>
    </row>
    <row r="461" spans="1:4" x14ac:dyDescent="0.25">
      <c r="A461" t="s">
        <v>189</v>
      </c>
      <c r="B461">
        <v>2</v>
      </c>
      <c r="C461">
        <v>50</v>
      </c>
      <c r="D461">
        <v>0</v>
      </c>
    </row>
    <row r="462" spans="1:4" x14ac:dyDescent="0.25">
      <c r="A462" t="s">
        <v>189</v>
      </c>
      <c r="B462">
        <v>2</v>
      </c>
      <c r="C462">
        <v>50</v>
      </c>
      <c r="D462">
        <v>0</v>
      </c>
    </row>
    <row r="463" spans="1:4" x14ac:dyDescent="0.25">
      <c r="A463" t="s">
        <v>189</v>
      </c>
      <c r="B463">
        <v>2</v>
      </c>
      <c r="C463">
        <v>50</v>
      </c>
      <c r="D463">
        <v>0</v>
      </c>
    </row>
    <row r="464" spans="1:4" x14ac:dyDescent="0.25">
      <c r="A464" t="s">
        <v>189</v>
      </c>
      <c r="B464">
        <v>2</v>
      </c>
      <c r="C464">
        <v>50</v>
      </c>
      <c r="D464">
        <v>0</v>
      </c>
    </row>
    <row r="465" spans="1:4" x14ac:dyDescent="0.25">
      <c r="A465" t="s">
        <v>189</v>
      </c>
      <c r="B465">
        <v>2</v>
      </c>
      <c r="C465">
        <v>50</v>
      </c>
      <c r="D465">
        <v>0</v>
      </c>
    </row>
    <row r="466" spans="1:4" x14ac:dyDescent="0.25">
      <c r="A466" t="s">
        <v>189</v>
      </c>
      <c r="B466">
        <v>2</v>
      </c>
      <c r="C466">
        <v>50</v>
      </c>
      <c r="D466">
        <v>0</v>
      </c>
    </row>
    <row r="467" spans="1:4" x14ac:dyDescent="0.25">
      <c r="A467" t="s">
        <v>189</v>
      </c>
      <c r="B467">
        <v>2</v>
      </c>
      <c r="C467">
        <v>50</v>
      </c>
      <c r="D467">
        <v>0</v>
      </c>
    </row>
    <row r="468" spans="1:4" x14ac:dyDescent="0.25">
      <c r="A468" t="s">
        <v>189</v>
      </c>
      <c r="B468">
        <v>2</v>
      </c>
      <c r="C468">
        <v>50</v>
      </c>
      <c r="D468">
        <v>0</v>
      </c>
    </row>
    <row r="469" spans="1:4" x14ac:dyDescent="0.25">
      <c r="A469" t="s">
        <v>189</v>
      </c>
      <c r="B469">
        <v>2</v>
      </c>
      <c r="C469">
        <v>50</v>
      </c>
      <c r="D469">
        <v>0</v>
      </c>
    </row>
    <row r="470" spans="1:4" x14ac:dyDescent="0.25">
      <c r="A470" t="s">
        <v>189</v>
      </c>
      <c r="B470">
        <v>2</v>
      </c>
      <c r="C470">
        <v>50</v>
      </c>
      <c r="D470">
        <v>0</v>
      </c>
    </row>
    <row r="471" spans="1:4" x14ac:dyDescent="0.25">
      <c r="A471" t="s">
        <v>189</v>
      </c>
      <c r="B471">
        <v>2</v>
      </c>
      <c r="C471">
        <v>50</v>
      </c>
      <c r="D471">
        <v>0</v>
      </c>
    </row>
    <row r="472" spans="1:4" x14ac:dyDescent="0.25">
      <c r="A472" t="s">
        <v>189</v>
      </c>
      <c r="B472">
        <v>2</v>
      </c>
      <c r="C472">
        <v>50</v>
      </c>
      <c r="D472">
        <v>0</v>
      </c>
    </row>
    <row r="473" spans="1:4" x14ac:dyDescent="0.25">
      <c r="A473" t="s">
        <v>189</v>
      </c>
      <c r="B473">
        <v>2</v>
      </c>
      <c r="C473">
        <v>50</v>
      </c>
      <c r="D473">
        <v>0</v>
      </c>
    </row>
    <row r="474" spans="1:4" x14ac:dyDescent="0.25">
      <c r="A474" t="s">
        <v>189</v>
      </c>
      <c r="B474">
        <v>2</v>
      </c>
      <c r="C474">
        <v>50</v>
      </c>
      <c r="D474">
        <v>0</v>
      </c>
    </row>
    <row r="475" spans="1:4" x14ac:dyDescent="0.25">
      <c r="A475" t="s">
        <v>189</v>
      </c>
      <c r="B475">
        <v>2</v>
      </c>
      <c r="C475">
        <v>50</v>
      </c>
      <c r="D475">
        <v>0</v>
      </c>
    </row>
    <row r="476" spans="1:4" x14ac:dyDescent="0.25">
      <c r="A476" t="s">
        <v>189</v>
      </c>
      <c r="B476">
        <v>2</v>
      </c>
      <c r="C476">
        <v>50</v>
      </c>
      <c r="D476">
        <v>0</v>
      </c>
    </row>
    <row r="477" spans="1:4" x14ac:dyDescent="0.25">
      <c r="A477" t="s">
        <v>189</v>
      </c>
      <c r="B477">
        <v>2</v>
      </c>
      <c r="C477">
        <v>50</v>
      </c>
      <c r="D477">
        <v>0</v>
      </c>
    </row>
    <row r="478" spans="1:4" x14ac:dyDescent="0.25">
      <c r="A478" t="s">
        <v>189</v>
      </c>
      <c r="B478">
        <v>2</v>
      </c>
      <c r="C478">
        <v>50</v>
      </c>
      <c r="D478">
        <v>0</v>
      </c>
    </row>
    <row r="479" spans="1:4" x14ac:dyDescent="0.25">
      <c r="A479" t="s">
        <v>189</v>
      </c>
      <c r="B479">
        <v>2</v>
      </c>
      <c r="C479">
        <v>50</v>
      </c>
      <c r="D479">
        <v>0</v>
      </c>
    </row>
    <row r="480" spans="1:4" x14ac:dyDescent="0.25">
      <c r="A480" t="s">
        <v>189</v>
      </c>
      <c r="B480">
        <v>2</v>
      </c>
      <c r="C480">
        <v>50</v>
      </c>
      <c r="D480">
        <v>0</v>
      </c>
    </row>
    <row r="481" spans="1:4" x14ac:dyDescent="0.25">
      <c r="A481" t="s">
        <v>189</v>
      </c>
      <c r="B481">
        <v>2</v>
      </c>
      <c r="C481">
        <v>50</v>
      </c>
      <c r="D481">
        <v>0</v>
      </c>
    </row>
    <row r="482" spans="1:4" x14ac:dyDescent="0.25">
      <c r="A482" t="s">
        <v>189</v>
      </c>
      <c r="B482">
        <v>3</v>
      </c>
      <c r="C482" s="72">
        <v>31</v>
      </c>
      <c r="D482" s="72">
        <v>1</v>
      </c>
    </row>
    <row r="483" spans="1:4" x14ac:dyDescent="0.25">
      <c r="A483" t="s">
        <v>189</v>
      </c>
      <c r="B483">
        <v>3</v>
      </c>
      <c r="C483" s="72">
        <v>32</v>
      </c>
      <c r="D483" s="72">
        <v>1</v>
      </c>
    </row>
    <row r="484" spans="1:4" x14ac:dyDescent="0.25">
      <c r="A484" t="s">
        <v>189</v>
      </c>
      <c r="B484">
        <v>3</v>
      </c>
      <c r="C484" s="72">
        <v>33</v>
      </c>
      <c r="D484" s="72">
        <v>1</v>
      </c>
    </row>
    <row r="485" spans="1:4" x14ac:dyDescent="0.25">
      <c r="A485" t="s">
        <v>189</v>
      </c>
      <c r="B485">
        <v>3</v>
      </c>
      <c r="C485" s="72">
        <v>34</v>
      </c>
      <c r="D485" s="72">
        <v>1</v>
      </c>
    </row>
    <row r="486" spans="1:4" x14ac:dyDescent="0.25">
      <c r="A486" t="s">
        <v>189</v>
      </c>
      <c r="B486">
        <v>3</v>
      </c>
      <c r="C486" s="72">
        <v>34</v>
      </c>
      <c r="D486" s="72">
        <v>1</v>
      </c>
    </row>
    <row r="487" spans="1:4" x14ac:dyDescent="0.25">
      <c r="A487" t="s">
        <v>189</v>
      </c>
      <c r="B487">
        <v>3</v>
      </c>
      <c r="C487" s="72">
        <v>35</v>
      </c>
      <c r="D487" s="72">
        <v>1</v>
      </c>
    </row>
    <row r="488" spans="1:4" x14ac:dyDescent="0.25">
      <c r="A488" t="s">
        <v>189</v>
      </c>
      <c r="B488">
        <v>3</v>
      </c>
      <c r="C488" s="72">
        <v>37</v>
      </c>
      <c r="D488" s="72">
        <v>1</v>
      </c>
    </row>
    <row r="489" spans="1:4" x14ac:dyDescent="0.25">
      <c r="A489" t="s">
        <v>189</v>
      </c>
      <c r="B489">
        <v>3</v>
      </c>
      <c r="C489">
        <v>50</v>
      </c>
      <c r="D489">
        <v>0</v>
      </c>
    </row>
    <row r="490" spans="1:4" x14ac:dyDescent="0.25">
      <c r="A490" t="s">
        <v>189</v>
      </c>
      <c r="B490">
        <v>3</v>
      </c>
      <c r="C490">
        <v>50</v>
      </c>
      <c r="D490">
        <v>0</v>
      </c>
    </row>
    <row r="491" spans="1:4" x14ac:dyDescent="0.25">
      <c r="A491" t="s">
        <v>189</v>
      </c>
      <c r="B491">
        <v>3</v>
      </c>
      <c r="C491">
        <v>50</v>
      </c>
      <c r="D491">
        <v>0</v>
      </c>
    </row>
    <row r="492" spans="1:4" x14ac:dyDescent="0.25">
      <c r="A492" t="s">
        <v>189</v>
      </c>
      <c r="B492">
        <v>3</v>
      </c>
      <c r="C492">
        <v>50</v>
      </c>
      <c r="D492">
        <v>0</v>
      </c>
    </row>
    <row r="493" spans="1:4" x14ac:dyDescent="0.25">
      <c r="A493" t="s">
        <v>189</v>
      </c>
      <c r="B493">
        <v>3</v>
      </c>
      <c r="C493">
        <v>50</v>
      </c>
      <c r="D493">
        <v>0</v>
      </c>
    </row>
    <row r="494" spans="1:4" x14ac:dyDescent="0.25">
      <c r="A494" t="s">
        <v>189</v>
      </c>
      <c r="B494">
        <v>3</v>
      </c>
      <c r="C494">
        <v>50</v>
      </c>
      <c r="D494">
        <v>0</v>
      </c>
    </row>
    <row r="495" spans="1:4" x14ac:dyDescent="0.25">
      <c r="A495" t="s">
        <v>189</v>
      </c>
      <c r="B495">
        <v>3</v>
      </c>
      <c r="C495">
        <v>50</v>
      </c>
      <c r="D495">
        <v>0</v>
      </c>
    </row>
    <row r="496" spans="1:4" x14ac:dyDescent="0.25">
      <c r="A496" t="s">
        <v>189</v>
      </c>
      <c r="B496">
        <v>3</v>
      </c>
      <c r="C496">
        <v>50</v>
      </c>
      <c r="D496">
        <v>0</v>
      </c>
    </row>
    <row r="497" spans="1:4" x14ac:dyDescent="0.25">
      <c r="A497" t="s">
        <v>189</v>
      </c>
      <c r="B497">
        <v>3</v>
      </c>
      <c r="C497">
        <v>50</v>
      </c>
      <c r="D497">
        <v>0</v>
      </c>
    </row>
    <row r="498" spans="1:4" x14ac:dyDescent="0.25">
      <c r="A498" t="s">
        <v>189</v>
      </c>
      <c r="B498">
        <v>3</v>
      </c>
      <c r="C498">
        <v>50</v>
      </c>
      <c r="D498">
        <v>0</v>
      </c>
    </row>
    <row r="499" spans="1:4" x14ac:dyDescent="0.25">
      <c r="A499" t="s">
        <v>189</v>
      </c>
      <c r="B499">
        <v>3</v>
      </c>
      <c r="C499">
        <v>50</v>
      </c>
      <c r="D499">
        <v>0</v>
      </c>
    </row>
    <row r="500" spans="1:4" x14ac:dyDescent="0.25">
      <c r="A500" t="s">
        <v>189</v>
      </c>
      <c r="B500">
        <v>3</v>
      </c>
      <c r="C500">
        <v>50</v>
      </c>
      <c r="D500">
        <v>0</v>
      </c>
    </row>
    <row r="501" spans="1:4" x14ac:dyDescent="0.25">
      <c r="A501" t="s">
        <v>189</v>
      </c>
      <c r="B501">
        <v>3</v>
      </c>
      <c r="C501">
        <v>50</v>
      </c>
      <c r="D501">
        <v>0</v>
      </c>
    </row>
    <row r="502" spans="1:4" x14ac:dyDescent="0.25">
      <c r="A502" t="s">
        <v>189</v>
      </c>
      <c r="B502">
        <v>3</v>
      </c>
      <c r="C502">
        <v>50</v>
      </c>
      <c r="D502">
        <v>0</v>
      </c>
    </row>
    <row r="503" spans="1:4" x14ac:dyDescent="0.25">
      <c r="A503" t="s">
        <v>189</v>
      </c>
      <c r="B503">
        <v>3</v>
      </c>
      <c r="C503">
        <v>50</v>
      </c>
      <c r="D503">
        <v>0</v>
      </c>
    </row>
    <row r="504" spans="1:4" x14ac:dyDescent="0.25">
      <c r="A504" t="s">
        <v>189</v>
      </c>
      <c r="B504">
        <v>3</v>
      </c>
      <c r="C504">
        <v>50</v>
      </c>
      <c r="D504">
        <v>0</v>
      </c>
    </row>
    <row r="505" spans="1:4" x14ac:dyDescent="0.25">
      <c r="A505" t="s">
        <v>189</v>
      </c>
      <c r="B505">
        <v>3</v>
      </c>
      <c r="C505">
        <v>50</v>
      </c>
      <c r="D505">
        <v>0</v>
      </c>
    </row>
    <row r="506" spans="1:4" x14ac:dyDescent="0.25">
      <c r="A506" t="s">
        <v>189</v>
      </c>
      <c r="B506">
        <v>3</v>
      </c>
      <c r="C506">
        <v>50</v>
      </c>
      <c r="D506">
        <v>0</v>
      </c>
    </row>
    <row r="507" spans="1:4" x14ac:dyDescent="0.25">
      <c r="A507" t="s">
        <v>189</v>
      </c>
      <c r="B507">
        <v>3</v>
      </c>
      <c r="C507">
        <v>50</v>
      </c>
      <c r="D507">
        <v>0</v>
      </c>
    </row>
    <row r="508" spans="1:4" x14ac:dyDescent="0.25">
      <c r="A508" t="s">
        <v>189</v>
      </c>
      <c r="B508">
        <v>3</v>
      </c>
      <c r="C508">
        <v>50</v>
      </c>
      <c r="D508">
        <v>0</v>
      </c>
    </row>
    <row r="509" spans="1:4" x14ac:dyDescent="0.25">
      <c r="A509" t="s">
        <v>189</v>
      </c>
      <c r="B509">
        <v>3</v>
      </c>
      <c r="C509">
        <v>50</v>
      </c>
      <c r="D509">
        <v>0</v>
      </c>
    </row>
    <row r="510" spans="1:4" x14ac:dyDescent="0.25">
      <c r="A510" t="s">
        <v>189</v>
      </c>
      <c r="B510">
        <v>3</v>
      </c>
      <c r="C510">
        <v>50</v>
      </c>
      <c r="D510">
        <v>0</v>
      </c>
    </row>
    <row r="511" spans="1:4" x14ac:dyDescent="0.25">
      <c r="A511" t="s">
        <v>189</v>
      </c>
      <c r="B511">
        <v>3</v>
      </c>
      <c r="C511">
        <v>50</v>
      </c>
      <c r="D511">
        <v>0</v>
      </c>
    </row>
    <row r="512" spans="1:4" x14ac:dyDescent="0.25">
      <c r="A512" t="s">
        <v>189</v>
      </c>
      <c r="B512">
        <v>3</v>
      </c>
      <c r="C512">
        <v>50</v>
      </c>
      <c r="D512">
        <v>0</v>
      </c>
    </row>
    <row r="513" spans="1:4" x14ac:dyDescent="0.25">
      <c r="A513" t="s">
        <v>189</v>
      </c>
      <c r="B513">
        <v>3</v>
      </c>
      <c r="C513">
        <v>50</v>
      </c>
      <c r="D5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K20" sqref="K20"/>
    </sheetView>
  </sheetViews>
  <sheetFormatPr defaultRowHeight="15" x14ac:dyDescent="0.25"/>
  <cols>
    <col min="1" max="1" width="17.28515625" customWidth="1"/>
    <col min="2" max="2" width="10" customWidth="1"/>
    <col min="3" max="3" width="8" customWidth="1"/>
    <col min="4" max="4" width="6.5703125" customWidth="1"/>
    <col min="5" max="5" width="16.7109375" customWidth="1"/>
    <col min="6" max="6" width="10.7109375" customWidth="1"/>
    <col min="7" max="7" width="9.5703125" customWidth="1"/>
  </cols>
  <sheetData>
    <row r="1" spans="1:7" x14ac:dyDescent="0.25">
      <c r="A1" s="42" t="s">
        <v>0</v>
      </c>
      <c r="B1" s="42" t="s">
        <v>182</v>
      </c>
      <c r="C1" s="42" t="s">
        <v>183</v>
      </c>
      <c r="D1" s="42" t="s">
        <v>1</v>
      </c>
      <c r="E1" s="57" t="s">
        <v>173</v>
      </c>
      <c r="F1" s="57" t="s">
        <v>151</v>
      </c>
      <c r="G1" t="s">
        <v>28</v>
      </c>
    </row>
    <row r="2" spans="1:7" x14ac:dyDescent="0.25">
      <c r="A2" t="s">
        <v>17</v>
      </c>
      <c r="B2" t="s">
        <v>180</v>
      </c>
      <c r="C2">
        <v>8</v>
      </c>
      <c r="D2">
        <v>1</v>
      </c>
      <c r="E2">
        <v>30</v>
      </c>
      <c r="F2">
        <v>1</v>
      </c>
      <c r="G2" t="s">
        <v>177</v>
      </c>
    </row>
    <row r="3" spans="1:7" x14ac:dyDescent="0.25">
      <c r="A3" t="s">
        <v>17</v>
      </c>
      <c r="B3" t="s">
        <v>180</v>
      </c>
      <c r="C3">
        <v>8</v>
      </c>
      <c r="D3">
        <v>1</v>
      </c>
      <c r="E3">
        <v>31</v>
      </c>
      <c r="F3">
        <v>1</v>
      </c>
      <c r="G3" t="s">
        <v>177</v>
      </c>
    </row>
    <row r="4" spans="1:7" x14ac:dyDescent="0.25">
      <c r="A4" t="s">
        <v>17</v>
      </c>
      <c r="B4" t="s">
        <v>180</v>
      </c>
      <c r="C4">
        <v>8</v>
      </c>
      <c r="D4">
        <v>1</v>
      </c>
      <c r="E4">
        <v>32</v>
      </c>
      <c r="F4">
        <v>1</v>
      </c>
      <c r="G4" t="s">
        <v>178</v>
      </c>
    </row>
    <row r="5" spans="1:7" x14ac:dyDescent="0.25">
      <c r="A5" t="s">
        <v>17</v>
      </c>
      <c r="B5" t="s">
        <v>180</v>
      </c>
      <c r="C5">
        <v>8</v>
      </c>
      <c r="D5">
        <v>1</v>
      </c>
      <c r="E5">
        <v>33</v>
      </c>
      <c r="F5">
        <v>1</v>
      </c>
      <c r="G5" t="s">
        <v>178</v>
      </c>
    </row>
    <row r="6" spans="1:7" x14ac:dyDescent="0.25">
      <c r="A6" t="s">
        <v>17</v>
      </c>
      <c r="B6" t="s">
        <v>180</v>
      </c>
      <c r="C6">
        <v>8</v>
      </c>
      <c r="D6">
        <v>1</v>
      </c>
      <c r="E6">
        <v>34</v>
      </c>
      <c r="F6">
        <v>1</v>
      </c>
      <c r="G6" t="s">
        <v>178</v>
      </c>
    </row>
    <row r="7" spans="1:7" x14ac:dyDescent="0.25">
      <c r="A7" t="s">
        <v>17</v>
      </c>
      <c r="B7" t="s">
        <v>180</v>
      </c>
      <c r="C7">
        <v>8</v>
      </c>
      <c r="D7">
        <v>1</v>
      </c>
      <c r="E7">
        <v>39</v>
      </c>
      <c r="F7">
        <v>1</v>
      </c>
      <c r="G7" t="s">
        <v>178</v>
      </c>
    </row>
    <row r="8" spans="1:7" x14ac:dyDescent="0.25">
      <c r="A8" t="s">
        <v>17</v>
      </c>
      <c r="B8" t="s">
        <v>180</v>
      </c>
      <c r="C8">
        <v>8</v>
      </c>
      <c r="D8">
        <v>1</v>
      </c>
      <c r="E8">
        <v>32</v>
      </c>
      <c r="F8">
        <v>1</v>
      </c>
      <c r="G8" t="s">
        <v>178</v>
      </c>
    </row>
    <row r="9" spans="1:7" x14ac:dyDescent="0.25">
      <c r="A9" t="s">
        <v>17</v>
      </c>
      <c r="B9" t="s">
        <v>180</v>
      </c>
      <c r="C9">
        <v>8</v>
      </c>
      <c r="D9">
        <v>1</v>
      </c>
      <c r="E9">
        <v>34</v>
      </c>
      <c r="F9">
        <v>1</v>
      </c>
      <c r="G9" t="s">
        <v>178</v>
      </c>
    </row>
    <row r="10" spans="1:7" x14ac:dyDescent="0.25">
      <c r="A10" t="s">
        <v>17</v>
      </c>
      <c r="B10" t="s">
        <v>180</v>
      </c>
      <c r="C10">
        <v>8</v>
      </c>
      <c r="D10">
        <v>2</v>
      </c>
      <c r="E10">
        <v>31</v>
      </c>
      <c r="F10">
        <v>1</v>
      </c>
      <c r="G10" t="s">
        <v>177</v>
      </c>
    </row>
    <row r="11" spans="1:7" x14ac:dyDescent="0.25">
      <c r="A11" t="s">
        <v>17</v>
      </c>
      <c r="B11" t="s">
        <v>180</v>
      </c>
      <c r="C11">
        <v>8</v>
      </c>
      <c r="D11">
        <v>2</v>
      </c>
      <c r="E11">
        <v>33</v>
      </c>
      <c r="F11">
        <v>1</v>
      </c>
      <c r="G11" t="s">
        <v>177</v>
      </c>
    </row>
    <row r="12" spans="1:7" x14ac:dyDescent="0.25">
      <c r="A12" t="s">
        <v>17</v>
      </c>
      <c r="B12" t="s">
        <v>180</v>
      </c>
      <c r="C12">
        <v>8</v>
      </c>
      <c r="D12">
        <v>2</v>
      </c>
      <c r="E12">
        <v>50</v>
      </c>
      <c r="F12">
        <v>1</v>
      </c>
      <c r="G12" t="s">
        <v>177</v>
      </c>
    </row>
    <row r="13" spans="1:7" x14ac:dyDescent="0.25">
      <c r="A13" t="s">
        <v>17</v>
      </c>
      <c r="B13" t="s">
        <v>180</v>
      </c>
      <c r="C13">
        <v>8</v>
      </c>
      <c r="D13">
        <v>2</v>
      </c>
      <c r="E13">
        <v>32</v>
      </c>
      <c r="F13">
        <v>1</v>
      </c>
      <c r="G13" t="s">
        <v>178</v>
      </c>
    </row>
    <row r="14" spans="1:7" x14ac:dyDescent="0.25">
      <c r="A14" t="s">
        <v>17</v>
      </c>
      <c r="B14" t="s">
        <v>180</v>
      </c>
      <c r="C14">
        <v>8</v>
      </c>
      <c r="D14">
        <v>2</v>
      </c>
      <c r="E14">
        <v>34</v>
      </c>
      <c r="F14">
        <v>1</v>
      </c>
      <c r="G14" t="s">
        <v>178</v>
      </c>
    </row>
    <row r="15" spans="1:7" x14ac:dyDescent="0.25">
      <c r="A15" t="s">
        <v>17</v>
      </c>
      <c r="B15" t="s">
        <v>180</v>
      </c>
      <c r="C15">
        <v>8</v>
      </c>
      <c r="D15">
        <v>2</v>
      </c>
      <c r="E15">
        <v>50</v>
      </c>
      <c r="F15">
        <v>0</v>
      </c>
      <c r="G15" t="s">
        <v>179</v>
      </c>
    </row>
    <row r="16" spans="1:7" x14ac:dyDescent="0.25">
      <c r="A16" t="s">
        <v>17</v>
      </c>
      <c r="B16" t="s">
        <v>180</v>
      </c>
      <c r="C16">
        <v>8</v>
      </c>
      <c r="D16">
        <v>2</v>
      </c>
      <c r="E16">
        <v>50</v>
      </c>
      <c r="F16">
        <v>0</v>
      </c>
      <c r="G16" t="s">
        <v>179</v>
      </c>
    </row>
    <row r="17" spans="1:7" x14ac:dyDescent="0.25">
      <c r="A17" t="s">
        <v>17</v>
      </c>
      <c r="B17" t="s">
        <v>180</v>
      </c>
      <c r="C17">
        <v>8</v>
      </c>
      <c r="D17">
        <v>2</v>
      </c>
      <c r="E17">
        <v>50</v>
      </c>
      <c r="F17">
        <v>0</v>
      </c>
      <c r="G17" t="s">
        <v>179</v>
      </c>
    </row>
    <row r="18" spans="1:7" x14ac:dyDescent="0.25">
      <c r="A18" t="s">
        <v>17</v>
      </c>
      <c r="B18" t="s">
        <v>180</v>
      </c>
      <c r="C18">
        <v>8</v>
      </c>
      <c r="D18">
        <v>3</v>
      </c>
      <c r="E18">
        <v>35</v>
      </c>
      <c r="F18">
        <v>1</v>
      </c>
      <c r="G18" t="s">
        <v>177</v>
      </c>
    </row>
    <row r="19" spans="1:7" x14ac:dyDescent="0.25">
      <c r="A19" t="s">
        <v>17</v>
      </c>
      <c r="B19" t="s">
        <v>180</v>
      </c>
      <c r="C19">
        <v>8</v>
      </c>
      <c r="D19">
        <v>3</v>
      </c>
      <c r="E19">
        <v>37</v>
      </c>
      <c r="F19">
        <v>1</v>
      </c>
      <c r="G19" t="s">
        <v>177</v>
      </c>
    </row>
    <row r="20" spans="1:7" x14ac:dyDescent="0.25">
      <c r="A20" t="s">
        <v>17</v>
      </c>
      <c r="B20" t="s">
        <v>180</v>
      </c>
      <c r="C20">
        <v>8</v>
      </c>
      <c r="D20">
        <v>3</v>
      </c>
      <c r="E20">
        <v>35</v>
      </c>
      <c r="F20">
        <v>1</v>
      </c>
      <c r="G20" t="s">
        <v>178</v>
      </c>
    </row>
    <row r="21" spans="1:7" x14ac:dyDescent="0.25">
      <c r="A21" t="s">
        <v>17</v>
      </c>
      <c r="B21" t="s">
        <v>180</v>
      </c>
      <c r="C21">
        <v>8</v>
      </c>
      <c r="D21">
        <v>3</v>
      </c>
      <c r="E21">
        <v>35</v>
      </c>
      <c r="F21">
        <v>1</v>
      </c>
      <c r="G21" t="s">
        <v>178</v>
      </c>
    </row>
    <row r="22" spans="1:7" x14ac:dyDescent="0.25">
      <c r="A22" t="s">
        <v>17</v>
      </c>
      <c r="B22" t="s">
        <v>180</v>
      </c>
      <c r="C22">
        <v>8</v>
      </c>
      <c r="D22">
        <v>3</v>
      </c>
      <c r="E22">
        <v>50</v>
      </c>
      <c r="F22">
        <v>0</v>
      </c>
      <c r="G22" t="s">
        <v>179</v>
      </c>
    </row>
    <row r="23" spans="1:7" x14ac:dyDescent="0.25">
      <c r="A23" t="s">
        <v>17</v>
      </c>
      <c r="B23" t="s">
        <v>180</v>
      </c>
      <c r="C23">
        <v>8</v>
      </c>
      <c r="D23">
        <v>3</v>
      </c>
      <c r="E23">
        <v>50</v>
      </c>
      <c r="F23">
        <v>0</v>
      </c>
      <c r="G23" t="s">
        <v>179</v>
      </c>
    </row>
    <row r="24" spans="1:7" x14ac:dyDescent="0.25">
      <c r="A24" t="s">
        <v>17</v>
      </c>
      <c r="B24" t="s">
        <v>180</v>
      </c>
      <c r="C24">
        <v>8</v>
      </c>
      <c r="D24">
        <v>3</v>
      </c>
      <c r="E24">
        <v>50</v>
      </c>
      <c r="F24">
        <v>0</v>
      </c>
      <c r="G24" t="s">
        <v>179</v>
      </c>
    </row>
    <row r="25" spans="1:7" x14ac:dyDescent="0.25">
      <c r="A25" t="s">
        <v>17</v>
      </c>
      <c r="B25" t="s">
        <v>180</v>
      </c>
      <c r="C25">
        <v>8</v>
      </c>
      <c r="D25">
        <v>3</v>
      </c>
      <c r="E25">
        <v>50</v>
      </c>
      <c r="F25">
        <v>0</v>
      </c>
      <c r="G25" t="s">
        <v>179</v>
      </c>
    </row>
    <row r="26" spans="1:7" x14ac:dyDescent="0.25">
      <c r="A26" t="s">
        <v>17</v>
      </c>
      <c r="B26" t="s">
        <v>180</v>
      </c>
      <c r="C26">
        <v>8</v>
      </c>
      <c r="D26">
        <v>4</v>
      </c>
      <c r="E26">
        <v>32</v>
      </c>
      <c r="F26">
        <v>1</v>
      </c>
      <c r="G26" t="s">
        <v>177</v>
      </c>
    </row>
    <row r="27" spans="1:7" x14ac:dyDescent="0.25">
      <c r="A27" t="s">
        <v>17</v>
      </c>
      <c r="B27" t="s">
        <v>180</v>
      </c>
      <c r="C27">
        <v>8</v>
      </c>
      <c r="D27">
        <v>4</v>
      </c>
      <c r="E27">
        <v>32</v>
      </c>
      <c r="F27">
        <v>1</v>
      </c>
      <c r="G27" t="s">
        <v>178</v>
      </c>
    </row>
    <row r="28" spans="1:7" x14ac:dyDescent="0.25">
      <c r="A28" t="s">
        <v>17</v>
      </c>
      <c r="B28" t="s">
        <v>180</v>
      </c>
      <c r="C28">
        <v>8</v>
      </c>
      <c r="D28">
        <v>4</v>
      </c>
      <c r="E28">
        <v>37</v>
      </c>
      <c r="F28">
        <v>1</v>
      </c>
      <c r="G28" t="s">
        <v>178</v>
      </c>
    </row>
    <row r="29" spans="1:7" x14ac:dyDescent="0.25">
      <c r="A29" t="s">
        <v>17</v>
      </c>
      <c r="B29" t="s">
        <v>180</v>
      </c>
      <c r="C29">
        <v>8</v>
      </c>
      <c r="D29">
        <v>4</v>
      </c>
      <c r="E29">
        <v>50</v>
      </c>
      <c r="F29">
        <v>0</v>
      </c>
      <c r="G29" t="s">
        <v>179</v>
      </c>
    </row>
    <row r="30" spans="1:7" x14ac:dyDescent="0.25">
      <c r="A30" t="s">
        <v>17</v>
      </c>
      <c r="B30" t="s">
        <v>180</v>
      </c>
      <c r="C30">
        <v>8</v>
      </c>
      <c r="D30">
        <v>4</v>
      </c>
      <c r="E30">
        <v>50</v>
      </c>
      <c r="F30">
        <v>0</v>
      </c>
      <c r="G30" t="s">
        <v>179</v>
      </c>
    </row>
    <row r="31" spans="1:7" x14ac:dyDescent="0.25">
      <c r="A31" t="s">
        <v>17</v>
      </c>
      <c r="B31" t="s">
        <v>180</v>
      </c>
      <c r="C31">
        <v>8</v>
      </c>
      <c r="D31">
        <v>4</v>
      </c>
      <c r="E31">
        <v>50</v>
      </c>
      <c r="F31">
        <v>0</v>
      </c>
      <c r="G31" t="s">
        <v>179</v>
      </c>
    </row>
    <row r="32" spans="1:7" x14ac:dyDescent="0.25">
      <c r="A32" t="s">
        <v>17</v>
      </c>
      <c r="B32" t="s">
        <v>180</v>
      </c>
      <c r="C32">
        <v>8</v>
      </c>
      <c r="D32">
        <v>4</v>
      </c>
      <c r="E32">
        <v>50</v>
      </c>
      <c r="F32">
        <v>0</v>
      </c>
      <c r="G32" t="s">
        <v>179</v>
      </c>
    </row>
    <row r="33" spans="1:7" x14ac:dyDescent="0.25">
      <c r="A33" t="s">
        <v>17</v>
      </c>
      <c r="B33" t="s">
        <v>180</v>
      </c>
      <c r="C33">
        <v>8</v>
      </c>
      <c r="D33">
        <v>4</v>
      </c>
      <c r="E33">
        <v>50</v>
      </c>
      <c r="F33">
        <v>0</v>
      </c>
      <c r="G33" t="s">
        <v>179</v>
      </c>
    </row>
    <row r="34" spans="1:7" x14ac:dyDescent="0.25">
      <c r="A34" t="s">
        <v>17</v>
      </c>
      <c r="B34" t="s">
        <v>180</v>
      </c>
      <c r="C34">
        <v>8</v>
      </c>
      <c r="D34">
        <v>5</v>
      </c>
      <c r="E34">
        <v>32</v>
      </c>
      <c r="F34">
        <v>1</v>
      </c>
      <c r="G34" t="s">
        <v>177</v>
      </c>
    </row>
    <row r="35" spans="1:7" x14ac:dyDescent="0.25">
      <c r="A35" t="s">
        <v>17</v>
      </c>
      <c r="B35" t="s">
        <v>180</v>
      </c>
      <c r="C35">
        <v>8</v>
      </c>
      <c r="D35">
        <v>5</v>
      </c>
      <c r="E35">
        <v>32</v>
      </c>
      <c r="F35">
        <v>1</v>
      </c>
      <c r="G35" t="s">
        <v>178</v>
      </c>
    </row>
    <row r="36" spans="1:7" x14ac:dyDescent="0.25">
      <c r="A36" t="s">
        <v>17</v>
      </c>
      <c r="B36" t="s">
        <v>180</v>
      </c>
      <c r="C36">
        <v>8</v>
      </c>
      <c r="D36">
        <v>5</v>
      </c>
      <c r="E36">
        <v>32</v>
      </c>
      <c r="F36">
        <v>1</v>
      </c>
      <c r="G36" t="s">
        <v>178</v>
      </c>
    </row>
    <row r="37" spans="1:7" x14ac:dyDescent="0.25">
      <c r="A37" t="s">
        <v>17</v>
      </c>
      <c r="B37" t="s">
        <v>180</v>
      </c>
      <c r="C37">
        <v>8</v>
      </c>
      <c r="D37">
        <v>5</v>
      </c>
      <c r="E37">
        <v>34</v>
      </c>
      <c r="F37">
        <v>1</v>
      </c>
      <c r="G37" t="s">
        <v>178</v>
      </c>
    </row>
    <row r="38" spans="1:7" x14ac:dyDescent="0.25">
      <c r="A38" t="s">
        <v>17</v>
      </c>
      <c r="B38" t="s">
        <v>180</v>
      </c>
      <c r="C38">
        <v>8</v>
      </c>
      <c r="D38">
        <v>5</v>
      </c>
      <c r="E38">
        <v>36</v>
      </c>
      <c r="F38">
        <v>1</v>
      </c>
      <c r="G38" t="s">
        <v>178</v>
      </c>
    </row>
    <row r="39" spans="1:7" x14ac:dyDescent="0.25">
      <c r="A39" t="s">
        <v>17</v>
      </c>
      <c r="B39" t="s">
        <v>180</v>
      </c>
      <c r="C39">
        <v>8</v>
      </c>
      <c r="D39">
        <v>5</v>
      </c>
      <c r="E39">
        <v>50</v>
      </c>
      <c r="F39">
        <v>0</v>
      </c>
      <c r="G39" t="s">
        <v>179</v>
      </c>
    </row>
    <row r="40" spans="1:7" x14ac:dyDescent="0.25">
      <c r="A40" t="s">
        <v>17</v>
      </c>
      <c r="B40" t="s">
        <v>180</v>
      </c>
      <c r="C40">
        <v>8</v>
      </c>
      <c r="D40">
        <v>5</v>
      </c>
      <c r="E40">
        <v>50</v>
      </c>
      <c r="F40">
        <v>0</v>
      </c>
      <c r="G40" t="s">
        <v>179</v>
      </c>
    </row>
    <row r="41" spans="1:7" x14ac:dyDescent="0.25">
      <c r="A41" t="s">
        <v>17</v>
      </c>
      <c r="B41" t="s">
        <v>180</v>
      </c>
      <c r="C41">
        <v>8</v>
      </c>
      <c r="D41">
        <v>5</v>
      </c>
      <c r="E41">
        <v>50</v>
      </c>
      <c r="F41">
        <v>0</v>
      </c>
      <c r="G41" t="s">
        <v>179</v>
      </c>
    </row>
    <row r="42" spans="1:7" x14ac:dyDescent="0.25">
      <c r="A42" t="s">
        <v>17</v>
      </c>
      <c r="B42" t="s">
        <v>180</v>
      </c>
      <c r="C42">
        <v>8</v>
      </c>
      <c r="D42">
        <v>6</v>
      </c>
      <c r="E42">
        <v>32</v>
      </c>
      <c r="F42">
        <v>1</v>
      </c>
      <c r="G42" t="s">
        <v>177</v>
      </c>
    </row>
    <row r="43" spans="1:7" x14ac:dyDescent="0.25">
      <c r="A43" t="s">
        <v>17</v>
      </c>
      <c r="B43" t="s">
        <v>180</v>
      </c>
      <c r="C43">
        <v>8</v>
      </c>
      <c r="D43">
        <v>6</v>
      </c>
      <c r="E43">
        <v>32</v>
      </c>
      <c r="F43">
        <v>1</v>
      </c>
      <c r="G43" t="s">
        <v>177</v>
      </c>
    </row>
    <row r="44" spans="1:7" x14ac:dyDescent="0.25">
      <c r="A44" t="s">
        <v>17</v>
      </c>
      <c r="B44" t="s">
        <v>180</v>
      </c>
      <c r="C44">
        <v>8</v>
      </c>
      <c r="D44">
        <v>6</v>
      </c>
      <c r="E44">
        <v>32</v>
      </c>
      <c r="F44">
        <v>1</v>
      </c>
      <c r="G44" t="s">
        <v>178</v>
      </c>
    </row>
    <row r="45" spans="1:7" x14ac:dyDescent="0.25">
      <c r="A45" t="s">
        <v>17</v>
      </c>
      <c r="B45" t="s">
        <v>180</v>
      </c>
      <c r="C45">
        <v>8</v>
      </c>
      <c r="D45">
        <v>6</v>
      </c>
      <c r="E45">
        <v>34</v>
      </c>
      <c r="F45">
        <v>1</v>
      </c>
      <c r="G45" t="s">
        <v>178</v>
      </c>
    </row>
    <row r="46" spans="1:7" x14ac:dyDescent="0.25">
      <c r="A46" t="s">
        <v>17</v>
      </c>
      <c r="B46" t="s">
        <v>180</v>
      </c>
      <c r="C46">
        <v>8</v>
      </c>
      <c r="D46">
        <v>6</v>
      </c>
      <c r="E46">
        <v>34</v>
      </c>
      <c r="F46">
        <v>1</v>
      </c>
      <c r="G46" t="s">
        <v>178</v>
      </c>
    </row>
    <row r="47" spans="1:7" x14ac:dyDescent="0.25">
      <c r="A47" t="s">
        <v>17</v>
      </c>
      <c r="B47" t="s">
        <v>180</v>
      </c>
      <c r="C47">
        <v>8</v>
      </c>
      <c r="D47">
        <v>6</v>
      </c>
      <c r="E47">
        <v>35</v>
      </c>
      <c r="F47">
        <v>1</v>
      </c>
      <c r="G47" t="s">
        <v>178</v>
      </c>
    </row>
    <row r="48" spans="1:7" x14ac:dyDescent="0.25">
      <c r="A48" t="s">
        <v>17</v>
      </c>
      <c r="B48" t="s">
        <v>180</v>
      </c>
      <c r="C48">
        <v>8</v>
      </c>
      <c r="D48">
        <v>6</v>
      </c>
      <c r="E48">
        <v>40</v>
      </c>
      <c r="F48">
        <v>1</v>
      </c>
      <c r="G48" t="s">
        <v>178</v>
      </c>
    </row>
    <row r="49" spans="1:7" x14ac:dyDescent="0.25">
      <c r="A49" t="s">
        <v>17</v>
      </c>
      <c r="B49" t="s">
        <v>180</v>
      </c>
      <c r="C49">
        <v>8</v>
      </c>
      <c r="D49">
        <v>6</v>
      </c>
      <c r="E49">
        <v>50</v>
      </c>
      <c r="F49">
        <v>0</v>
      </c>
      <c r="G49" t="s">
        <v>179</v>
      </c>
    </row>
    <row r="50" spans="1:7" x14ac:dyDescent="0.25">
      <c r="A50" t="s">
        <v>17</v>
      </c>
      <c r="B50" t="s">
        <v>180</v>
      </c>
      <c r="C50">
        <v>8</v>
      </c>
      <c r="D50">
        <v>7</v>
      </c>
      <c r="E50">
        <v>31</v>
      </c>
      <c r="F50">
        <v>1</v>
      </c>
      <c r="G50" t="s">
        <v>177</v>
      </c>
    </row>
    <row r="51" spans="1:7" x14ac:dyDescent="0.25">
      <c r="A51" t="s">
        <v>17</v>
      </c>
      <c r="B51" t="s">
        <v>180</v>
      </c>
      <c r="C51">
        <v>8</v>
      </c>
      <c r="D51">
        <v>7</v>
      </c>
      <c r="E51">
        <v>31</v>
      </c>
      <c r="F51">
        <v>1</v>
      </c>
      <c r="G51" t="s">
        <v>178</v>
      </c>
    </row>
    <row r="52" spans="1:7" x14ac:dyDescent="0.25">
      <c r="A52" t="s">
        <v>17</v>
      </c>
      <c r="B52" t="s">
        <v>180</v>
      </c>
      <c r="C52">
        <v>8</v>
      </c>
      <c r="D52">
        <v>7</v>
      </c>
      <c r="E52">
        <v>33</v>
      </c>
      <c r="F52">
        <v>1</v>
      </c>
      <c r="G52" t="s">
        <v>178</v>
      </c>
    </row>
    <row r="53" spans="1:7" x14ac:dyDescent="0.25">
      <c r="A53" t="s">
        <v>17</v>
      </c>
      <c r="B53" t="s">
        <v>180</v>
      </c>
      <c r="C53">
        <v>8</v>
      </c>
      <c r="D53">
        <v>7</v>
      </c>
      <c r="E53">
        <v>34</v>
      </c>
      <c r="F53">
        <v>1</v>
      </c>
      <c r="G53" t="s">
        <v>178</v>
      </c>
    </row>
    <row r="54" spans="1:7" x14ac:dyDescent="0.25">
      <c r="A54" t="s">
        <v>17</v>
      </c>
      <c r="B54" t="s">
        <v>180</v>
      </c>
      <c r="C54">
        <v>8</v>
      </c>
      <c r="D54">
        <v>7</v>
      </c>
      <c r="E54">
        <v>35</v>
      </c>
      <c r="F54">
        <v>1</v>
      </c>
      <c r="G54" t="s">
        <v>178</v>
      </c>
    </row>
    <row r="55" spans="1:7" x14ac:dyDescent="0.25">
      <c r="A55" t="s">
        <v>17</v>
      </c>
      <c r="B55" t="s">
        <v>180</v>
      </c>
      <c r="C55">
        <v>8</v>
      </c>
      <c r="D55">
        <v>7</v>
      </c>
      <c r="E55">
        <v>38</v>
      </c>
      <c r="F55">
        <v>1</v>
      </c>
      <c r="G55" t="s">
        <v>178</v>
      </c>
    </row>
    <row r="56" spans="1:7" x14ac:dyDescent="0.25">
      <c r="A56" t="s">
        <v>17</v>
      </c>
      <c r="B56" t="s">
        <v>180</v>
      </c>
      <c r="C56">
        <v>8</v>
      </c>
      <c r="D56">
        <v>7</v>
      </c>
      <c r="E56">
        <v>50</v>
      </c>
      <c r="F56">
        <v>0</v>
      </c>
      <c r="G56" t="s">
        <v>179</v>
      </c>
    </row>
    <row r="57" spans="1:7" x14ac:dyDescent="0.25">
      <c r="A57" t="s">
        <v>17</v>
      </c>
      <c r="B57" t="s">
        <v>180</v>
      </c>
      <c r="C57">
        <v>8</v>
      </c>
      <c r="D57">
        <v>7</v>
      </c>
      <c r="E57">
        <v>50</v>
      </c>
      <c r="F57">
        <v>0</v>
      </c>
      <c r="G57" t="s">
        <v>179</v>
      </c>
    </row>
    <row r="58" spans="1:7" x14ac:dyDescent="0.25">
      <c r="A58" t="s">
        <v>17</v>
      </c>
      <c r="B58" t="s">
        <v>180</v>
      </c>
      <c r="C58">
        <v>8</v>
      </c>
      <c r="D58">
        <v>8</v>
      </c>
      <c r="E58">
        <v>31</v>
      </c>
      <c r="F58">
        <v>1</v>
      </c>
      <c r="G58" t="s">
        <v>177</v>
      </c>
    </row>
    <row r="59" spans="1:7" x14ac:dyDescent="0.25">
      <c r="A59" t="s">
        <v>17</v>
      </c>
      <c r="B59" t="s">
        <v>180</v>
      </c>
      <c r="C59">
        <v>8</v>
      </c>
      <c r="D59">
        <v>8</v>
      </c>
      <c r="E59">
        <v>34</v>
      </c>
      <c r="F59">
        <v>1</v>
      </c>
      <c r="G59" t="s">
        <v>177</v>
      </c>
    </row>
    <row r="60" spans="1:7" x14ac:dyDescent="0.25">
      <c r="A60" t="s">
        <v>17</v>
      </c>
      <c r="B60" t="s">
        <v>180</v>
      </c>
      <c r="C60">
        <v>8</v>
      </c>
      <c r="D60">
        <v>8</v>
      </c>
      <c r="E60">
        <v>35</v>
      </c>
      <c r="F60">
        <v>1</v>
      </c>
      <c r="G60" t="s">
        <v>177</v>
      </c>
    </row>
    <row r="61" spans="1:7" x14ac:dyDescent="0.25">
      <c r="A61" t="s">
        <v>17</v>
      </c>
      <c r="B61" t="s">
        <v>180</v>
      </c>
      <c r="C61">
        <v>8</v>
      </c>
      <c r="D61">
        <v>8</v>
      </c>
      <c r="E61">
        <v>32</v>
      </c>
      <c r="F61">
        <v>1</v>
      </c>
      <c r="G61" t="s">
        <v>178</v>
      </c>
    </row>
    <row r="62" spans="1:7" x14ac:dyDescent="0.25">
      <c r="A62" t="s">
        <v>17</v>
      </c>
      <c r="B62" t="s">
        <v>180</v>
      </c>
      <c r="C62">
        <v>8</v>
      </c>
      <c r="D62">
        <v>8</v>
      </c>
      <c r="E62">
        <v>35</v>
      </c>
      <c r="F62">
        <v>1</v>
      </c>
      <c r="G62" t="s">
        <v>178</v>
      </c>
    </row>
    <row r="63" spans="1:7" x14ac:dyDescent="0.25">
      <c r="A63" t="s">
        <v>17</v>
      </c>
      <c r="B63" t="s">
        <v>180</v>
      </c>
      <c r="C63">
        <v>8</v>
      </c>
      <c r="D63">
        <v>8</v>
      </c>
      <c r="E63">
        <v>50</v>
      </c>
      <c r="F63">
        <v>0</v>
      </c>
      <c r="G63" t="s">
        <v>179</v>
      </c>
    </row>
    <row r="64" spans="1:7" x14ac:dyDescent="0.25">
      <c r="A64" t="s">
        <v>17</v>
      </c>
      <c r="B64" t="s">
        <v>180</v>
      </c>
      <c r="C64">
        <v>8</v>
      </c>
      <c r="D64">
        <v>8</v>
      </c>
      <c r="E64">
        <v>50</v>
      </c>
      <c r="F64">
        <v>0</v>
      </c>
      <c r="G64" t="s">
        <v>179</v>
      </c>
    </row>
    <row r="65" spans="1:7" x14ac:dyDescent="0.25">
      <c r="A65" t="s">
        <v>17</v>
      </c>
      <c r="B65" t="s">
        <v>180</v>
      </c>
      <c r="C65">
        <v>8</v>
      </c>
      <c r="D65">
        <v>8</v>
      </c>
      <c r="E65">
        <v>50</v>
      </c>
      <c r="F65">
        <v>0</v>
      </c>
      <c r="G65" t="s">
        <v>179</v>
      </c>
    </row>
    <row r="66" spans="1:7" x14ac:dyDescent="0.25">
      <c r="A66" t="s">
        <v>17</v>
      </c>
      <c r="B66" t="s">
        <v>180</v>
      </c>
      <c r="C66">
        <v>8</v>
      </c>
      <c r="D66">
        <v>9</v>
      </c>
      <c r="E66">
        <v>32</v>
      </c>
      <c r="F66">
        <v>1</v>
      </c>
      <c r="G66" t="s">
        <v>177</v>
      </c>
    </row>
    <row r="67" spans="1:7" x14ac:dyDescent="0.25">
      <c r="A67" t="s">
        <v>17</v>
      </c>
      <c r="B67" t="s">
        <v>180</v>
      </c>
      <c r="C67">
        <v>8</v>
      </c>
      <c r="D67">
        <v>9</v>
      </c>
      <c r="E67">
        <v>32</v>
      </c>
      <c r="F67">
        <v>1</v>
      </c>
      <c r="G67" t="s">
        <v>177</v>
      </c>
    </row>
    <row r="68" spans="1:7" x14ac:dyDescent="0.25">
      <c r="A68" t="s">
        <v>17</v>
      </c>
      <c r="B68" t="s">
        <v>180</v>
      </c>
      <c r="C68">
        <v>8</v>
      </c>
      <c r="D68">
        <v>9</v>
      </c>
      <c r="E68">
        <v>32</v>
      </c>
      <c r="F68">
        <v>1</v>
      </c>
      <c r="G68" t="s">
        <v>177</v>
      </c>
    </row>
    <row r="69" spans="1:7" x14ac:dyDescent="0.25">
      <c r="A69" t="s">
        <v>17</v>
      </c>
      <c r="B69" t="s">
        <v>180</v>
      </c>
      <c r="C69">
        <v>8</v>
      </c>
      <c r="D69">
        <v>9</v>
      </c>
      <c r="E69">
        <v>33</v>
      </c>
      <c r="F69">
        <v>1</v>
      </c>
      <c r="G69" t="s">
        <v>177</v>
      </c>
    </row>
    <row r="70" spans="1:7" x14ac:dyDescent="0.25">
      <c r="A70" t="s">
        <v>17</v>
      </c>
      <c r="B70" t="s">
        <v>180</v>
      </c>
      <c r="C70">
        <v>8</v>
      </c>
      <c r="D70">
        <v>9</v>
      </c>
      <c r="E70">
        <v>33</v>
      </c>
      <c r="F70">
        <v>1</v>
      </c>
      <c r="G70" t="s">
        <v>177</v>
      </c>
    </row>
    <row r="71" spans="1:7" x14ac:dyDescent="0.25">
      <c r="A71" t="s">
        <v>17</v>
      </c>
      <c r="B71" t="s">
        <v>180</v>
      </c>
      <c r="C71">
        <v>8</v>
      </c>
      <c r="D71">
        <v>9</v>
      </c>
      <c r="E71">
        <v>38</v>
      </c>
      <c r="F71">
        <v>1</v>
      </c>
      <c r="G71" t="s">
        <v>177</v>
      </c>
    </row>
    <row r="72" spans="1:7" x14ac:dyDescent="0.25">
      <c r="A72" t="s">
        <v>17</v>
      </c>
      <c r="B72" t="s">
        <v>180</v>
      </c>
      <c r="C72">
        <v>8</v>
      </c>
      <c r="D72">
        <v>9</v>
      </c>
      <c r="E72">
        <v>32</v>
      </c>
      <c r="F72">
        <v>1</v>
      </c>
      <c r="G72" t="s">
        <v>178</v>
      </c>
    </row>
    <row r="73" spans="1:7" x14ac:dyDescent="0.25">
      <c r="A73" t="s">
        <v>17</v>
      </c>
      <c r="B73" t="s">
        <v>180</v>
      </c>
      <c r="C73">
        <v>8</v>
      </c>
      <c r="D73">
        <v>9</v>
      </c>
      <c r="E73">
        <v>50</v>
      </c>
      <c r="F73">
        <v>0</v>
      </c>
      <c r="G73" t="s">
        <v>179</v>
      </c>
    </row>
    <row r="74" spans="1:7" x14ac:dyDescent="0.25">
      <c r="A74" t="s">
        <v>17</v>
      </c>
      <c r="B74" t="s">
        <v>180</v>
      </c>
      <c r="C74">
        <v>8</v>
      </c>
      <c r="D74">
        <v>10</v>
      </c>
      <c r="E74">
        <v>31</v>
      </c>
      <c r="F74">
        <v>1</v>
      </c>
      <c r="G74" t="s">
        <v>177</v>
      </c>
    </row>
    <row r="75" spans="1:7" x14ac:dyDescent="0.25">
      <c r="A75" t="s">
        <v>17</v>
      </c>
      <c r="B75" t="s">
        <v>180</v>
      </c>
      <c r="C75">
        <v>8</v>
      </c>
      <c r="D75">
        <v>10</v>
      </c>
      <c r="E75">
        <v>32</v>
      </c>
      <c r="F75">
        <v>1</v>
      </c>
      <c r="G75" t="s">
        <v>177</v>
      </c>
    </row>
    <row r="76" spans="1:7" x14ac:dyDescent="0.25">
      <c r="A76" t="s">
        <v>17</v>
      </c>
      <c r="B76" t="s">
        <v>180</v>
      </c>
      <c r="C76">
        <v>8</v>
      </c>
      <c r="D76">
        <v>10</v>
      </c>
      <c r="E76">
        <v>32</v>
      </c>
      <c r="F76">
        <v>1</v>
      </c>
      <c r="G76" t="s">
        <v>177</v>
      </c>
    </row>
    <row r="77" spans="1:7" x14ac:dyDescent="0.25">
      <c r="A77" t="s">
        <v>17</v>
      </c>
      <c r="B77" t="s">
        <v>180</v>
      </c>
      <c r="C77">
        <v>8</v>
      </c>
      <c r="D77">
        <v>10</v>
      </c>
      <c r="E77">
        <v>35</v>
      </c>
      <c r="F77">
        <v>1</v>
      </c>
      <c r="G77" t="s">
        <v>177</v>
      </c>
    </row>
    <row r="78" spans="1:7" x14ac:dyDescent="0.25">
      <c r="A78" t="s">
        <v>17</v>
      </c>
      <c r="B78" t="s">
        <v>180</v>
      </c>
      <c r="C78">
        <v>8</v>
      </c>
      <c r="D78">
        <v>10</v>
      </c>
      <c r="E78">
        <v>34</v>
      </c>
      <c r="F78">
        <v>1</v>
      </c>
      <c r="G78" t="s">
        <v>178</v>
      </c>
    </row>
    <row r="79" spans="1:7" x14ac:dyDescent="0.25">
      <c r="A79" t="s">
        <v>17</v>
      </c>
      <c r="B79" t="s">
        <v>180</v>
      </c>
      <c r="C79">
        <v>8</v>
      </c>
      <c r="D79">
        <v>10</v>
      </c>
      <c r="E79">
        <v>35</v>
      </c>
      <c r="F79">
        <v>1</v>
      </c>
      <c r="G79" t="s">
        <v>178</v>
      </c>
    </row>
    <row r="80" spans="1:7" x14ac:dyDescent="0.25">
      <c r="A80" t="s">
        <v>17</v>
      </c>
      <c r="B80" t="s">
        <v>180</v>
      </c>
      <c r="C80">
        <v>8</v>
      </c>
      <c r="D80">
        <v>10</v>
      </c>
      <c r="E80">
        <v>50</v>
      </c>
      <c r="F80">
        <v>0</v>
      </c>
      <c r="G80" t="s">
        <v>179</v>
      </c>
    </row>
    <row r="81" spans="1:7" x14ac:dyDescent="0.25">
      <c r="A81" t="s">
        <v>17</v>
      </c>
      <c r="B81" t="s">
        <v>180</v>
      </c>
      <c r="C81">
        <v>8</v>
      </c>
      <c r="D81">
        <v>10</v>
      </c>
      <c r="E81">
        <v>50</v>
      </c>
      <c r="F81">
        <v>0</v>
      </c>
      <c r="G81" t="s">
        <v>179</v>
      </c>
    </row>
    <row r="82" spans="1:7" x14ac:dyDescent="0.25">
      <c r="A82" t="s">
        <v>18</v>
      </c>
      <c r="B82" t="s">
        <v>180</v>
      </c>
      <c r="C82">
        <v>16</v>
      </c>
      <c r="D82">
        <v>1</v>
      </c>
      <c r="E82">
        <v>32</v>
      </c>
      <c r="F82">
        <v>1</v>
      </c>
      <c r="G82" t="s">
        <v>177</v>
      </c>
    </row>
    <row r="83" spans="1:7" x14ac:dyDescent="0.25">
      <c r="A83" t="s">
        <v>18</v>
      </c>
      <c r="B83" t="s">
        <v>180</v>
      </c>
      <c r="C83">
        <v>16</v>
      </c>
      <c r="D83">
        <v>1</v>
      </c>
      <c r="E83">
        <v>32</v>
      </c>
      <c r="F83">
        <v>1</v>
      </c>
      <c r="G83" t="s">
        <v>177</v>
      </c>
    </row>
    <row r="84" spans="1:7" x14ac:dyDescent="0.25">
      <c r="A84" t="s">
        <v>18</v>
      </c>
      <c r="B84" t="s">
        <v>180</v>
      </c>
      <c r="C84">
        <v>16</v>
      </c>
      <c r="D84">
        <v>1</v>
      </c>
      <c r="E84">
        <v>33</v>
      </c>
      <c r="F84">
        <v>1</v>
      </c>
      <c r="G84" t="s">
        <v>177</v>
      </c>
    </row>
    <row r="85" spans="1:7" x14ac:dyDescent="0.25">
      <c r="A85" t="s">
        <v>18</v>
      </c>
      <c r="B85" t="s">
        <v>180</v>
      </c>
      <c r="C85">
        <v>16</v>
      </c>
      <c r="D85">
        <v>1</v>
      </c>
      <c r="E85">
        <v>32</v>
      </c>
      <c r="F85">
        <v>1</v>
      </c>
      <c r="G85" t="s">
        <v>178</v>
      </c>
    </row>
    <row r="86" spans="1:7" x14ac:dyDescent="0.25">
      <c r="A86" t="s">
        <v>18</v>
      </c>
      <c r="B86" t="s">
        <v>180</v>
      </c>
      <c r="C86">
        <v>16</v>
      </c>
      <c r="D86">
        <v>1</v>
      </c>
      <c r="E86">
        <v>35</v>
      </c>
      <c r="F86">
        <v>1</v>
      </c>
      <c r="G86" t="s">
        <v>178</v>
      </c>
    </row>
    <row r="87" spans="1:7" x14ac:dyDescent="0.25">
      <c r="A87" t="s">
        <v>18</v>
      </c>
      <c r="B87" t="s">
        <v>180</v>
      </c>
      <c r="C87">
        <v>16</v>
      </c>
      <c r="D87">
        <v>1</v>
      </c>
      <c r="E87">
        <v>35</v>
      </c>
      <c r="F87">
        <v>1</v>
      </c>
      <c r="G87" t="s">
        <v>178</v>
      </c>
    </row>
    <row r="88" spans="1:7" x14ac:dyDescent="0.25">
      <c r="A88" t="s">
        <v>18</v>
      </c>
      <c r="B88" t="s">
        <v>180</v>
      </c>
      <c r="C88">
        <v>16</v>
      </c>
      <c r="D88">
        <v>1</v>
      </c>
      <c r="E88">
        <v>36</v>
      </c>
      <c r="F88">
        <v>1</v>
      </c>
      <c r="G88" t="s">
        <v>178</v>
      </c>
    </row>
    <row r="89" spans="1:7" x14ac:dyDescent="0.25">
      <c r="A89" t="s">
        <v>18</v>
      </c>
      <c r="B89" t="s">
        <v>180</v>
      </c>
      <c r="C89">
        <v>16</v>
      </c>
      <c r="D89">
        <v>1</v>
      </c>
      <c r="E89">
        <v>41</v>
      </c>
      <c r="F89">
        <v>1</v>
      </c>
      <c r="G89" t="s">
        <v>178</v>
      </c>
    </row>
    <row r="90" spans="1:7" x14ac:dyDescent="0.25">
      <c r="A90" t="s">
        <v>18</v>
      </c>
      <c r="B90" t="s">
        <v>180</v>
      </c>
      <c r="C90">
        <v>16</v>
      </c>
      <c r="D90">
        <v>1</v>
      </c>
      <c r="E90">
        <v>50</v>
      </c>
      <c r="F90">
        <v>0</v>
      </c>
      <c r="G90" t="s">
        <v>179</v>
      </c>
    </row>
    <row r="91" spans="1:7" x14ac:dyDescent="0.25">
      <c r="A91" t="s">
        <v>18</v>
      </c>
      <c r="B91" t="s">
        <v>180</v>
      </c>
      <c r="C91">
        <v>16</v>
      </c>
      <c r="D91">
        <v>1</v>
      </c>
      <c r="E91">
        <v>50</v>
      </c>
      <c r="F91">
        <v>0</v>
      </c>
      <c r="G91" t="s">
        <v>179</v>
      </c>
    </row>
    <row r="92" spans="1:7" x14ac:dyDescent="0.25">
      <c r="A92" t="s">
        <v>18</v>
      </c>
      <c r="B92" t="s">
        <v>180</v>
      </c>
      <c r="C92">
        <v>16</v>
      </c>
      <c r="D92">
        <v>1</v>
      </c>
      <c r="E92">
        <v>50</v>
      </c>
      <c r="F92">
        <v>0</v>
      </c>
      <c r="G92" t="s">
        <v>179</v>
      </c>
    </row>
    <row r="93" spans="1:7" x14ac:dyDescent="0.25">
      <c r="A93" t="s">
        <v>18</v>
      </c>
      <c r="B93" t="s">
        <v>180</v>
      </c>
      <c r="C93">
        <v>16</v>
      </c>
      <c r="D93">
        <v>1</v>
      </c>
      <c r="E93">
        <v>50</v>
      </c>
      <c r="F93">
        <v>0</v>
      </c>
      <c r="G93" t="s">
        <v>179</v>
      </c>
    </row>
    <row r="94" spans="1:7" x14ac:dyDescent="0.25">
      <c r="A94" t="s">
        <v>18</v>
      </c>
      <c r="B94" t="s">
        <v>180</v>
      </c>
      <c r="C94">
        <v>16</v>
      </c>
      <c r="D94">
        <v>1</v>
      </c>
      <c r="E94">
        <v>50</v>
      </c>
      <c r="F94">
        <v>0</v>
      </c>
      <c r="G94" t="s">
        <v>179</v>
      </c>
    </row>
    <row r="95" spans="1:7" x14ac:dyDescent="0.25">
      <c r="A95" t="s">
        <v>18</v>
      </c>
      <c r="B95" t="s">
        <v>180</v>
      </c>
      <c r="C95">
        <v>16</v>
      </c>
      <c r="D95">
        <v>1</v>
      </c>
      <c r="E95">
        <v>50</v>
      </c>
      <c r="F95">
        <v>0</v>
      </c>
      <c r="G95" t="s">
        <v>179</v>
      </c>
    </row>
    <row r="96" spans="1:7" x14ac:dyDescent="0.25">
      <c r="A96" t="s">
        <v>18</v>
      </c>
      <c r="B96" t="s">
        <v>180</v>
      </c>
      <c r="C96">
        <v>16</v>
      </c>
      <c r="D96">
        <v>1</v>
      </c>
      <c r="E96">
        <v>50</v>
      </c>
      <c r="F96">
        <v>0</v>
      </c>
      <c r="G96" t="s">
        <v>179</v>
      </c>
    </row>
    <row r="97" spans="1:7" x14ac:dyDescent="0.25">
      <c r="A97" t="s">
        <v>18</v>
      </c>
      <c r="B97" t="s">
        <v>180</v>
      </c>
      <c r="C97">
        <v>16</v>
      </c>
      <c r="D97">
        <v>1</v>
      </c>
      <c r="E97">
        <v>50</v>
      </c>
      <c r="F97">
        <v>0</v>
      </c>
      <c r="G97" t="s">
        <v>179</v>
      </c>
    </row>
    <row r="98" spans="1:7" x14ac:dyDescent="0.25">
      <c r="A98" t="s">
        <v>18</v>
      </c>
      <c r="B98" t="s">
        <v>180</v>
      </c>
      <c r="C98">
        <v>16</v>
      </c>
      <c r="D98">
        <v>2</v>
      </c>
      <c r="E98">
        <v>32</v>
      </c>
      <c r="F98">
        <v>1</v>
      </c>
      <c r="G98" t="s">
        <v>177</v>
      </c>
    </row>
    <row r="99" spans="1:7" x14ac:dyDescent="0.25">
      <c r="A99" t="s">
        <v>18</v>
      </c>
      <c r="B99" t="s">
        <v>180</v>
      </c>
      <c r="C99">
        <v>16</v>
      </c>
      <c r="D99">
        <v>2</v>
      </c>
      <c r="E99">
        <v>31</v>
      </c>
      <c r="F99">
        <v>1</v>
      </c>
      <c r="G99" t="s">
        <v>177</v>
      </c>
    </row>
    <row r="100" spans="1:7" x14ac:dyDescent="0.25">
      <c r="A100" t="s">
        <v>18</v>
      </c>
      <c r="B100" t="s">
        <v>180</v>
      </c>
      <c r="C100">
        <v>16</v>
      </c>
      <c r="D100">
        <v>2</v>
      </c>
      <c r="E100">
        <v>32</v>
      </c>
      <c r="F100">
        <v>1</v>
      </c>
      <c r="G100" t="s">
        <v>177</v>
      </c>
    </row>
    <row r="101" spans="1:7" x14ac:dyDescent="0.25">
      <c r="A101" t="s">
        <v>18</v>
      </c>
      <c r="B101" t="s">
        <v>180</v>
      </c>
      <c r="C101">
        <v>16</v>
      </c>
      <c r="D101">
        <v>2</v>
      </c>
      <c r="E101">
        <v>32</v>
      </c>
      <c r="F101">
        <v>1</v>
      </c>
      <c r="G101" t="s">
        <v>177</v>
      </c>
    </row>
    <row r="102" spans="1:7" x14ac:dyDescent="0.25">
      <c r="A102" t="s">
        <v>18</v>
      </c>
      <c r="B102" t="s">
        <v>180</v>
      </c>
      <c r="C102">
        <v>16</v>
      </c>
      <c r="D102">
        <v>2</v>
      </c>
      <c r="E102">
        <v>32</v>
      </c>
      <c r="F102">
        <v>1</v>
      </c>
      <c r="G102" t="s">
        <v>177</v>
      </c>
    </row>
    <row r="103" spans="1:7" x14ac:dyDescent="0.25">
      <c r="A103" t="s">
        <v>18</v>
      </c>
      <c r="B103" t="s">
        <v>180</v>
      </c>
      <c r="C103">
        <v>16</v>
      </c>
      <c r="D103">
        <v>2</v>
      </c>
      <c r="E103">
        <v>32</v>
      </c>
      <c r="F103">
        <v>1</v>
      </c>
      <c r="G103" t="s">
        <v>178</v>
      </c>
    </row>
    <row r="104" spans="1:7" x14ac:dyDescent="0.25">
      <c r="A104" t="s">
        <v>18</v>
      </c>
      <c r="B104" t="s">
        <v>180</v>
      </c>
      <c r="C104">
        <v>16</v>
      </c>
      <c r="D104">
        <v>2</v>
      </c>
      <c r="E104">
        <v>33</v>
      </c>
      <c r="F104">
        <v>1</v>
      </c>
      <c r="G104" t="s">
        <v>178</v>
      </c>
    </row>
    <row r="105" spans="1:7" x14ac:dyDescent="0.25">
      <c r="A105" t="s">
        <v>18</v>
      </c>
      <c r="B105" t="s">
        <v>180</v>
      </c>
      <c r="C105">
        <v>16</v>
      </c>
      <c r="D105">
        <v>2</v>
      </c>
      <c r="E105">
        <v>38</v>
      </c>
      <c r="F105">
        <v>1</v>
      </c>
      <c r="G105" t="s">
        <v>178</v>
      </c>
    </row>
    <row r="106" spans="1:7" x14ac:dyDescent="0.25">
      <c r="A106" t="s">
        <v>18</v>
      </c>
      <c r="B106" t="s">
        <v>180</v>
      </c>
      <c r="C106">
        <v>16</v>
      </c>
      <c r="D106">
        <v>2</v>
      </c>
      <c r="E106">
        <v>50</v>
      </c>
      <c r="F106">
        <v>0</v>
      </c>
      <c r="G106" t="s">
        <v>179</v>
      </c>
    </row>
    <row r="107" spans="1:7" x14ac:dyDescent="0.25">
      <c r="A107" t="s">
        <v>18</v>
      </c>
      <c r="B107" t="s">
        <v>180</v>
      </c>
      <c r="C107">
        <v>16</v>
      </c>
      <c r="D107">
        <v>2</v>
      </c>
      <c r="E107">
        <v>50</v>
      </c>
      <c r="F107">
        <v>0</v>
      </c>
      <c r="G107" t="s">
        <v>179</v>
      </c>
    </row>
    <row r="108" spans="1:7" x14ac:dyDescent="0.25">
      <c r="A108" t="s">
        <v>18</v>
      </c>
      <c r="B108" t="s">
        <v>180</v>
      </c>
      <c r="C108">
        <v>16</v>
      </c>
      <c r="D108">
        <v>2</v>
      </c>
      <c r="E108">
        <v>50</v>
      </c>
      <c r="F108">
        <v>0</v>
      </c>
      <c r="G108" t="s">
        <v>179</v>
      </c>
    </row>
    <row r="109" spans="1:7" x14ac:dyDescent="0.25">
      <c r="A109" t="s">
        <v>18</v>
      </c>
      <c r="B109" t="s">
        <v>180</v>
      </c>
      <c r="C109">
        <v>16</v>
      </c>
      <c r="D109">
        <v>2</v>
      </c>
      <c r="E109">
        <v>50</v>
      </c>
      <c r="F109">
        <v>0</v>
      </c>
      <c r="G109" t="s">
        <v>179</v>
      </c>
    </row>
    <row r="110" spans="1:7" x14ac:dyDescent="0.25">
      <c r="A110" t="s">
        <v>18</v>
      </c>
      <c r="B110" t="s">
        <v>180</v>
      </c>
      <c r="C110">
        <v>16</v>
      </c>
      <c r="D110">
        <v>2</v>
      </c>
      <c r="E110">
        <v>50</v>
      </c>
      <c r="F110">
        <v>0</v>
      </c>
      <c r="G110" t="s">
        <v>179</v>
      </c>
    </row>
    <row r="111" spans="1:7" x14ac:dyDescent="0.25">
      <c r="A111" t="s">
        <v>18</v>
      </c>
      <c r="B111" t="s">
        <v>180</v>
      </c>
      <c r="C111">
        <v>16</v>
      </c>
      <c r="D111">
        <v>2</v>
      </c>
      <c r="E111">
        <v>50</v>
      </c>
      <c r="F111">
        <v>0</v>
      </c>
      <c r="G111" t="s">
        <v>179</v>
      </c>
    </row>
    <row r="112" spans="1:7" x14ac:dyDescent="0.25">
      <c r="A112" t="s">
        <v>18</v>
      </c>
      <c r="B112" t="s">
        <v>180</v>
      </c>
      <c r="C112">
        <v>16</v>
      </c>
      <c r="D112">
        <v>2</v>
      </c>
      <c r="E112">
        <v>50</v>
      </c>
      <c r="F112">
        <v>0</v>
      </c>
      <c r="G112" t="s">
        <v>179</v>
      </c>
    </row>
    <row r="113" spans="1:7" x14ac:dyDescent="0.25">
      <c r="A113" t="s">
        <v>18</v>
      </c>
      <c r="B113" t="s">
        <v>180</v>
      </c>
      <c r="C113">
        <v>16</v>
      </c>
      <c r="D113">
        <v>2</v>
      </c>
      <c r="E113">
        <v>50</v>
      </c>
      <c r="F113">
        <v>0</v>
      </c>
      <c r="G113" t="s">
        <v>179</v>
      </c>
    </row>
    <row r="114" spans="1:7" x14ac:dyDescent="0.25">
      <c r="A114" t="s">
        <v>18</v>
      </c>
      <c r="B114" t="s">
        <v>180</v>
      </c>
      <c r="C114">
        <v>16</v>
      </c>
      <c r="D114">
        <v>3</v>
      </c>
      <c r="E114">
        <v>32</v>
      </c>
      <c r="F114">
        <v>1</v>
      </c>
      <c r="G114" t="s">
        <v>177</v>
      </c>
    </row>
    <row r="115" spans="1:7" x14ac:dyDescent="0.25">
      <c r="A115" t="s">
        <v>18</v>
      </c>
      <c r="B115" t="s">
        <v>180</v>
      </c>
      <c r="C115">
        <v>16</v>
      </c>
      <c r="D115">
        <v>3</v>
      </c>
      <c r="E115">
        <v>34</v>
      </c>
      <c r="F115">
        <v>1</v>
      </c>
      <c r="G115" t="s">
        <v>177</v>
      </c>
    </row>
    <row r="116" spans="1:7" x14ac:dyDescent="0.25">
      <c r="A116" t="s">
        <v>18</v>
      </c>
      <c r="B116" t="s">
        <v>180</v>
      </c>
      <c r="C116">
        <v>16</v>
      </c>
      <c r="D116">
        <v>3</v>
      </c>
      <c r="E116">
        <v>34</v>
      </c>
      <c r="F116">
        <v>1</v>
      </c>
      <c r="G116" t="s">
        <v>177</v>
      </c>
    </row>
    <row r="117" spans="1:7" x14ac:dyDescent="0.25">
      <c r="A117" t="s">
        <v>18</v>
      </c>
      <c r="B117" t="s">
        <v>180</v>
      </c>
      <c r="C117">
        <v>16</v>
      </c>
      <c r="D117">
        <v>3</v>
      </c>
      <c r="E117">
        <v>37</v>
      </c>
      <c r="F117">
        <v>1</v>
      </c>
      <c r="G117" t="s">
        <v>177</v>
      </c>
    </row>
    <row r="118" spans="1:7" x14ac:dyDescent="0.25">
      <c r="A118" t="s">
        <v>18</v>
      </c>
      <c r="B118" t="s">
        <v>180</v>
      </c>
      <c r="C118">
        <v>16</v>
      </c>
      <c r="D118">
        <v>3</v>
      </c>
      <c r="E118">
        <v>39</v>
      </c>
      <c r="F118">
        <v>1</v>
      </c>
      <c r="G118" t="s">
        <v>177</v>
      </c>
    </row>
    <row r="119" spans="1:7" x14ac:dyDescent="0.25">
      <c r="A119" t="s">
        <v>18</v>
      </c>
      <c r="B119" t="s">
        <v>180</v>
      </c>
      <c r="C119">
        <v>16</v>
      </c>
      <c r="D119">
        <v>3</v>
      </c>
      <c r="E119">
        <v>40</v>
      </c>
      <c r="F119">
        <v>1</v>
      </c>
      <c r="G119" t="s">
        <v>177</v>
      </c>
    </row>
    <row r="120" spans="1:7" x14ac:dyDescent="0.25">
      <c r="A120" t="s">
        <v>18</v>
      </c>
      <c r="B120" t="s">
        <v>180</v>
      </c>
      <c r="C120">
        <v>16</v>
      </c>
      <c r="D120">
        <v>3</v>
      </c>
      <c r="E120">
        <v>33</v>
      </c>
      <c r="F120">
        <v>1</v>
      </c>
      <c r="G120" t="s">
        <v>178</v>
      </c>
    </row>
    <row r="121" spans="1:7" x14ac:dyDescent="0.25">
      <c r="A121" t="s">
        <v>18</v>
      </c>
      <c r="B121" t="s">
        <v>180</v>
      </c>
      <c r="C121">
        <v>16</v>
      </c>
      <c r="D121">
        <v>3</v>
      </c>
      <c r="E121">
        <v>35</v>
      </c>
      <c r="F121">
        <v>1</v>
      </c>
      <c r="G121" t="s">
        <v>178</v>
      </c>
    </row>
    <row r="122" spans="1:7" x14ac:dyDescent="0.25">
      <c r="A122" t="s">
        <v>18</v>
      </c>
      <c r="B122" t="s">
        <v>180</v>
      </c>
      <c r="C122">
        <v>16</v>
      </c>
      <c r="D122">
        <v>3</v>
      </c>
      <c r="E122">
        <v>37</v>
      </c>
      <c r="F122">
        <v>1</v>
      </c>
      <c r="G122" t="s">
        <v>178</v>
      </c>
    </row>
    <row r="123" spans="1:7" x14ac:dyDescent="0.25">
      <c r="A123" t="s">
        <v>18</v>
      </c>
      <c r="B123" t="s">
        <v>180</v>
      </c>
      <c r="C123">
        <v>16</v>
      </c>
      <c r="D123">
        <v>3</v>
      </c>
      <c r="E123">
        <v>37</v>
      </c>
      <c r="F123">
        <v>1</v>
      </c>
      <c r="G123" t="s">
        <v>178</v>
      </c>
    </row>
    <row r="124" spans="1:7" x14ac:dyDescent="0.25">
      <c r="A124" t="s">
        <v>18</v>
      </c>
      <c r="B124" t="s">
        <v>180</v>
      </c>
      <c r="C124">
        <v>16</v>
      </c>
      <c r="D124">
        <v>3</v>
      </c>
      <c r="E124">
        <v>38</v>
      </c>
      <c r="F124">
        <v>1</v>
      </c>
      <c r="G124" t="s">
        <v>178</v>
      </c>
    </row>
    <row r="125" spans="1:7" x14ac:dyDescent="0.25">
      <c r="A125" t="s">
        <v>18</v>
      </c>
      <c r="B125" t="s">
        <v>180</v>
      </c>
      <c r="C125">
        <v>16</v>
      </c>
      <c r="D125">
        <v>3</v>
      </c>
      <c r="E125">
        <v>50</v>
      </c>
      <c r="F125">
        <v>0</v>
      </c>
      <c r="G125" t="s">
        <v>179</v>
      </c>
    </row>
    <row r="126" spans="1:7" x14ac:dyDescent="0.25">
      <c r="A126" t="s">
        <v>18</v>
      </c>
      <c r="B126" t="s">
        <v>180</v>
      </c>
      <c r="C126">
        <v>16</v>
      </c>
      <c r="D126">
        <v>3</v>
      </c>
      <c r="E126">
        <v>50</v>
      </c>
      <c r="F126">
        <v>0</v>
      </c>
      <c r="G126" t="s">
        <v>179</v>
      </c>
    </row>
    <row r="127" spans="1:7" x14ac:dyDescent="0.25">
      <c r="A127" t="s">
        <v>18</v>
      </c>
      <c r="B127" t="s">
        <v>180</v>
      </c>
      <c r="C127">
        <v>16</v>
      </c>
      <c r="D127">
        <v>3</v>
      </c>
      <c r="E127">
        <v>50</v>
      </c>
      <c r="F127">
        <v>0</v>
      </c>
      <c r="G127" t="s">
        <v>179</v>
      </c>
    </row>
    <row r="128" spans="1:7" x14ac:dyDescent="0.25">
      <c r="A128" t="s">
        <v>18</v>
      </c>
      <c r="B128" t="s">
        <v>180</v>
      </c>
      <c r="C128">
        <v>16</v>
      </c>
      <c r="D128">
        <v>3</v>
      </c>
      <c r="E128">
        <v>50</v>
      </c>
      <c r="F128">
        <v>0</v>
      </c>
      <c r="G128" t="s">
        <v>179</v>
      </c>
    </row>
    <row r="129" spans="1:7" x14ac:dyDescent="0.25">
      <c r="A129" t="s">
        <v>18</v>
      </c>
      <c r="B129" t="s">
        <v>180</v>
      </c>
      <c r="C129">
        <v>16</v>
      </c>
      <c r="D129">
        <v>3</v>
      </c>
      <c r="E129">
        <v>50</v>
      </c>
      <c r="F129">
        <v>0</v>
      </c>
      <c r="G129" t="s">
        <v>179</v>
      </c>
    </row>
    <row r="130" spans="1:7" x14ac:dyDescent="0.25">
      <c r="A130" t="s">
        <v>18</v>
      </c>
      <c r="B130" t="s">
        <v>180</v>
      </c>
      <c r="C130">
        <v>16</v>
      </c>
      <c r="D130">
        <v>4</v>
      </c>
      <c r="E130">
        <v>31</v>
      </c>
      <c r="F130">
        <v>1</v>
      </c>
      <c r="G130" t="s">
        <v>177</v>
      </c>
    </row>
    <row r="131" spans="1:7" x14ac:dyDescent="0.25">
      <c r="A131" t="s">
        <v>18</v>
      </c>
      <c r="B131" t="s">
        <v>180</v>
      </c>
      <c r="C131">
        <v>16</v>
      </c>
      <c r="D131">
        <v>4</v>
      </c>
      <c r="E131">
        <v>32</v>
      </c>
      <c r="F131">
        <v>1</v>
      </c>
      <c r="G131" t="s">
        <v>177</v>
      </c>
    </row>
    <row r="132" spans="1:7" x14ac:dyDescent="0.25">
      <c r="A132" t="s">
        <v>18</v>
      </c>
      <c r="B132" t="s">
        <v>180</v>
      </c>
      <c r="C132">
        <v>16</v>
      </c>
      <c r="D132">
        <v>4</v>
      </c>
      <c r="E132">
        <v>34</v>
      </c>
      <c r="F132">
        <v>1</v>
      </c>
      <c r="G132" t="s">
        <v>177</v>
      </c>
    </row>
    <row r="133" spans="1:7" x14ac:dyDescent="0.25">
      <c r="A133" t="s">
        <v>18</v>
      </c>
      <c r="B133" t="s">
        <v>180</v>
      </c>
      <c r="C133">
        <v>16</v>
      </c>
      <c r="D133">
        <v>4</v>
      </c>
      <c r="E133">
        <v>36</v>
      </c>
      <c r="F133">
        <v>1</v>
      </c>
      <c r="G133" t="s">
        <v>177</v>
      </c>
    </row>
    <row r="134" spans="1:7" x14ac:dyDescent="0.25">
      <c r="A134" t="s">
        <v>18</v>
      </c>
      <c r="B134" t="s">
        <v>180</v>
      </c>
      <c r="C134">
        <v>16</v>
      </c>
      <c r="D134">
        <v>4</v>
      </c>
      <c r="E134">
        <v>38</v>
      </c>
      <c r="F134">
        <v>1</v>
      </c>
      <c r="G134" t="s">
        <v>177</v>
      </c>
    </row>
    <row r="135" spans="1:7" x14ac:dyDescent="0.25">
      <c r="A135" t="s">
        <v>18</v>
      </c>
      <c r="B135" t="s">
        <v>180</v>
      </c>
      <c r="C135">
        <v>16</v>
      </c>
      <c r="D135">
        <v>4</v>
      </c>
      <c r="E135">
        <v>39</v>
      </c>
      <c r="F135">
        <v>1</v>
      </c>
      <c r="G135" t="s">
        <v>177</v>
      </c>
    </row>
    <row r="136" spans="1:7" x14ac:dyDescent="0.25">
      <c r="A136" t="s">
        <v>18</v>
      </c>
      <c r="B136" t="s">
        <v>180</v>
      </c>
      <c r="C136">
        <v>16</v>
      </c>
      <c r="D136">
        <v>4</v>
      </c>
      <c r="E136">
        <v>40</v>
      </c>
      <c r="F136">
        <v>1</v>
      </c>
      <c r="G136" t="s">
        <v>177</v>
      </c>
    </row>
    <row r="137" spans="1:7" x14ac:dyDescent="0.25">
      <c r="A137" t="s">
        <v>18</v>
      </c>
      <c r="B137" t="s">
        <v>180</v>
      </c>
      <c r="C137">
        <v>16</v>
      </c>
      <c r="D137">
        <v>4</v>
      </c>
      <c r="E137">
        <v>31</v>
      </c>
      <c r="F137">
        <v>1</v>
      </c>
      <c r="G137" t="s">
        <v>178</v>
      </c>
    </row>
    <row r="138" spans="1:7" x14ac:dyDescent="0.25">
      <c r="A138" t="s">
        <v>18</v>
      </c>
      <c r="B138" t="s">
        <v>180</v>
      </c>
      <c r="C138">
        <v>16</v>
      </c>
      <c r="D138">
        <v>4</v>
      </c>
      <c r="E138">
        <v>32</v>
      </c>
      <c r="F138">
        <v>1</v>
      </c>
      <c r="G138" t="s">
        <v>178</v>
      </c>
    </row>
    <row r="139" spans="1:7" x14ac:dyDescent="0.25">
      <c r="A139" t="s">
        <v>18</v>
      </c>
      <c r="B139" t="s">
        <v>180</v>
      </c>
      <c r="C139">
        <v>16</v>
      </c>
      <c r="D139">
        <v>4</v>
      </c>
      <c r="E139">
        <v>33</v>
      </c>
      <c r="F139">
        <v>1</v>
      </c>
      <c r="G139" t="s">
        <v>178</v>
      </c>
    </row>
    <row r="140" spans="1:7" x14ac:dyDescent="0.25">
      <c r="A140" t="s">
        <v>18</v>
      </c>
      <c r="B140" t="s">
        <v>180</v>
      </c>
      <c r="C140">
        <v>16</v>
      </c>
      <c r="D140">
        <v>4</v>
      </c>
      <c r="E140">
        <v>50</v>
      </c>
      <c r="F140">
        <v>0</v>
      </c>
      <c r="G140" t="s">
        <v>179</v>
      </c>
    </row>
    <row r="141" spans="1:7" x14ac:dyDescent="0.25">
      <c r="A141" t="s">
        <v>18</v>
      </c>
      <c r="B141" t="s">
        <v>180</v>
      </c>
      <c r="C141">
        <v>16</v>
      </c>
      <c r="D141">
        <v>4</v>
      </c>
      <c r="E141">
        <v>50</v>
      </c>
      <c r="F141">
        <v>0</v>
      </c>
      <c r="G141" t="s">
        <v>179</v>
      </c>
    </row>
    <row r="142" spans="1:7" x14ac:dyDescent="0.25">
      <c r="A142" t="s">
        <v>18</v>
      </c>
      <c r="B142" t="s">
        <v>180</v>
      </c>
      <c r="C142">
        <v>16</v>
      </c>
      <c r="D142">
        <v>4</v>
      </c>
      <c r="E142">
        <v>50</v>
      </c>
      <c r="F142">
        <v>0</v>
      </c>
      <c r="G142" t="s">
        <v>179</v>
      </c>
    </row>
    <row r="143" spans="1:7" x14ac:dyDescent="0.25">
      <c r="A143" t="s">
        <v>18</v>
      </c>
      <c r="B143" t="s">
        <v>180</v>
      </c>
      <c r="C143">
        <v>16</v>
      </c>
      <c r="D143">
        <v>4</v>
      </c>
      <c r="E143">
        <v>50</v>
      </c>
      <c r="F143">
        <v>0</v>
      </c>
      <c r="G143" t="s">
        <v>179</v>
      </c>
    </row>
    <row r="144" spans="1:7" x14ac:dyDescent="0.25">
      <c r="A144" t="s">
        <v>18</v>
      </c>
      <c r="B144" t="s">
        <v>180</v>
      </c>
      <c r="C144">
        <v>16</v>
      </c>
      <c r="D144">
        <v>4</v>
      </c>
      <c r="E144">
        <v>50</v>
      </c>
      <c r="F144">
        <v>0</v>
      </c>
      <c r="G144" t="s">
        <v>179</v>
      </c>
    </row>
    <row r="145" spans="1:7" x14ac:dyDescent="0.25">
      <c r="A145" t="s">
        <v>18</v>
      </c>
      <c r="B145" t="s">
        <v>180</v>
      </c>
      <c r="C145">
        <v>16</v>
      </c>
      <c r="D145">
        <v>4</v>
      </c>
      <c r="E145">
        <v>50</v>
      </c>
      <c r="F145">
        <v>0</v>
      </c>
      <c r="G145" t="s">
        <v>179</v>
      </c>
    </row>
    <row r="146" spans="1:7" x14ac:dyDescent="0.25">
      <c r="A146" t="s">
        <v>18</v>
      </c>
      <c r="B146" t="s">
        <v>180</v>
      </c>
      <c r="C146">
        <v>16</v>
      </c>
      <c r="D146">
        <v>5</v>
      </c>
      <c r="E146">
        <v>32</v>
      </c>
      <c r="F146">
        <v>1</v>
      </c>
      <c r="G146" t="s">
        <v>177</v>
      </c>
    </row>
    <row r="147" spans="1:7" x14ac:dyDescent="0.25">
      <c r="A147" t="s">
        <v>18</v>
      </c>
      <c r="B147" t="s">
        <v>180</v>
      </c>
      <c r="C147">
        <v>16</v>
      </c>
      <c r="D147">
        <v>5</v>
      </c>
      <c r="E147">
        <v>32</v>
      </c>
      <c r="F147">
        <v>1</v>
      </c>
      <c r="G147" t="s">
        <v>177</v>
      </c>
    </row>
    <row r="148" spans="1:7" x14ac:dyDescent="0.25">
      <c r="A148" t="s">
        <v>18</v>
      </c>
      <c r="B148" t="s">
        <v>180</v>
      </c>
      <c r="C148">
        <v>16</v>
      </c>
      <c r="D148">
        <v>5</v>
      </c>
      <c r="E148">
        <v>33</v>
      </c>
      <c r="F148">
        <v>1</v>
      </c>
      <c r="G148" t="s">
        <v>177</v>
      </c>
    </row>
    <row r="149" spans="1:7" x14ac:dyDescent="0.25">
      <c r="A149" t="s">
        <v>18</v>
      </c>
      <c r="B149" t="s">
        <v>180</v>
      </c>
      <c r="C149">
        <v>16</v>
      </c>
      <c r="D149">
        <v>5</v>
      </c>
      <c r="E149">
        <v>35</v>
      </c>
      <c r="F149">
        <v>1</v>
      </c>
      <c r="G149" t="s">
        <v>177</v>
      </c>
    </row>
    <row r="150" spans="1:7" x14ac:dyDescent="0.25">
      <c r="A150" t="s">
        <v>18</v>
      </c>
      <c r="B150" t="s">
        <v>180</v>
      </c>
      <c r="C150">
        <v>16</v>
      </c>
      <c r="D150">
        <v>5</v>
      </c>
      <c r="E150">
        <v>33</v>
      </c>
      <c r="F150">
        <v>1</v>
      </c>
      <c r="G150" t="s">
        <v>178</v>
      </c>
    </row>
    <row r="151" spans="1:7" x14ac:dyDescent="0.25">
      <c r="A151" t="s">
        <v>18</v>
      </c>
      <c r="B151" t="s">
        <v>180</v>
      </c>
      <c r="C151">
        <v>16</v>
      </c>
      <c r="D151">
        <v>5</v>
      </c>
      <c r="E151">
        <v>33</v>
      </c>
      <c r="F151">
        <v>1</v>
      </c>
      <c r="G151" t="s">
        <v>178</v>
      </c>
    </row>
    <row r="152" spans="1:7" x14ac:dyDescent="0.25">
      <c r="A152" t="s">
        <v>18</v>
      </c>
      <c r="B152" t="s">
        <v>180</v>
      </c>
      <c r="C152">
        <v>16</v>
      </c>
      <c r="D152">
        <v>5</v>
      </c>
      <c r="E152">
        <v>34</v>
      </c>
      <c r="F152">
        <v>1</v>
      </c>
      <c r="G152" t="s">
        <v>178</v>
      </c>
    </row>
    <row r="153" spans="1:7" x14ac:dyDescent="0.25">
      <c r="A153" t="s">
        <v>18</v>
      </c>
      <c r="B153" t="s">
        <v>180</v>
      </c>
      <c r="C153">
        <v>16</v>
      </c>
      <c r="D153">
        <v>5</v>
      </c>
      <c r="E153">
        <v>34</v>
      </c>
      <c r="F153">
        <v>1</v>
      </c>
      <c r="G153" t="s">
        <v>178</v>
      </c>
    </row>
    <row r="154" spans="1:7" x14ac:dyDescent="0.25">
      <c r="A154" t="s">
        <v>18</v>
      </c>
      <c r="B154" t="s">
        <v>180</v>
      </c>
      <c r="C154">
        <v>16</v>
      </c>
      <c r="D154">
        <v>5</v>
      </c>
      <c r="E154">
        <v>34</v>
      </c>
      <c r="F154">
        <v>1</v>
      </c>
      <c r="G154" t="s">
        <v>178</v>
      </c>
    </row>
    <row r="155" spans="1:7" x14ac:dyDescent="0.25">
      <c r="A155" t="s">
        <v>18</v>
      </c>
      <c r="B155" t="s">
        <v>180</v>
      </c>
      <c r="C155">
        <v>16</v>
      </c>
      <c r="D155">
        <v>5</v>
      </c>
      <c r="E155">
        <v>35</v>
      </c>
      <c r="F155">
        <v>1</v>
      </c>
      <c r="G155" t="s">
        <v>178</v>
      </c>
    </row>
    <row r="156" spans="1:7" x14ac:dyDescent="0.25">
      <c r="A156" t="s">
        <v>18</v>
      </c>
      <c r="B156" t="s">
        <v>180</v>
      </c>
      <c r="C156">
        <v>16</v>
      </c>
      <c r="D156">
        <v>5</v>
      </c>
      <c r="E156">
        <v>50</v>
      </c>
      <c r="F156">
        <v>0</v>
      </c>
      <c r="G156" t="s">
        <v>179</v>
      </c>
    </row>
    <row r="157" spans="1:7" x14ac:dyDescent="0.25">
      <c r="A157" t="s">
        <v>18</v>
      </c>
      <c r="B157" t="s">
        <v>180</v>
      </c>
      <c r="C157">
        <v>16</v>
      </c>
      <c r="D157">
        <v>5</v>
      </c>
      <c r="E157">
        <v>50</v>
      </c>
      <c r="F157">
        <v>0</v>
      </c>
      <c r="G157" t="s">
        <v>179</v>
      </c>
    </row>
    <row r="158" spans="1:7" x14ac:dyDescent="0.25">
      <c r="A158" t="s">
        <v>18</v>
      </c>
      <c r="B158" t="s">
        <v>180</v>
      </c>
      <c r="C158">
        <v>16</v>
      </c>
      <c r="D158">
        <v>5</v>
      </c>
      <c r="E158">
        <v>50</v>
      </c>
      <c r="F158">
        <v>0</v>
      </c>
      <c r="G158" t="s">
        <v>179</v>
      </c>
    </row>
    <row r="159" spans="1:7" x14ac:dyDescent="0.25">
      <c r="A159" t="s">
        <v>18</v>
      </c>
      <c r="B159" t="s">
        <v>180</v>
      </c>
      <c r="C159">
        <v>16</v>
      </c>
      <c r="D159">
        <v>5</v>
      </c>
      <c r="E159">
        <v>50</v>
      </c>
      <c r="F159">
        <v>0</v>
      </c>
      <c r="G159" t="s">
        <v>179</v>
      </c>
    </row>
    <row r="160" spans="1:7" x14ac:dyDescent="0.25">
      <c r="A160" t="s">
        <v>18</v>
      </c>
      <c r="B160" t="s">
        <v>180</v>
      </c>
      <c r="C160">
        <v>16</v>
      </c>
      <c r="D160">
        <v>5</v>
      </c>
      <c r="E160">
        <v>50</v>
      </c>
      <c r="F160">
        <v>0</v>
      </c>
      <c r="G160" t="s">
        <v>179</v>
      </c>
    </row>
    <row r="161" spans="1:7" x14ac:dyDescent="0.25">
      <c r="A161" t="s">
        <v>18</v>
      </c>
      <c r="B161" t="s">
        <v>180</v>
      </c>
      <c r="C161">
        <v>16</v>
      </c>
      <c r="D161">
        <v>5</v>
      </c>
      <c r="E161">
        <v>50</v>
      </c>
      <c r="F161">
        <v>0</v>
      </c>
      <c r="G161" t="s">
        <v>179</v>
      </c>
    </row>
    <row r="162" spans="1:7" x14ac:dyDescent="0.25">
      <c r="A162" t="s">
        <v>20</v>
      </c>
      <c r="B162" t="s">
        <v>180</v>
      </c>
      <c r="C162">
        <v>32</v>
      </c>
      <c r="D162" s="71">
        <v>1</v>
      </c>
      <c r="E162">
        <v>31</v>
      </c>
      <c r="F162">
        <v>1</v>
      </c>
      <c r="G162" t="s">
        <v>177</v>
      </c>
    </row>
    <row r="163" spans="1:7" x14ac:dyDescent="0.25">
      <c r="A163" t="s">
        <v>20</v>
      </c>
      <c r="B163" t="s">
        <v>180</v>
      </c>
      <c r="C163">
        <v>32</v>
      </c>
      <c r="D163" s="71">
        <v>1</v>
      </c>
      <c r="E163">
        <v>32</v>
      </c>
      <c r="F163">
        <v>1</v>
      </c>
      <c r="G163" t="s">
        <v>177</v>
      </c>
    </row>
    <row r="164" spans="1:7" x14ac:dyDescent="0.25">
      <c r="A164" t="s">
        <v>20</v>
      </c>
      <c r="B164" t="s">
        <v>180</v>
      </c>
      <c r="C164">
        <v>32</v>
      </c>
      <c r="D164" s="71">
        <v>1</v>
      </c>
      <c r="E164">
        <v>38</v>
      </c>
      <c r="F164">
        <v>1</v>
      </c>
      <c r="G164" t="s">
        <v>177</v>
      </c>
    </row>
    <row r="165" spans="1:7" x14ac:dyDescent="0.25">
      <c r="A165" t="s">
        <v>20</v>
      </c>
      <c r="B165" t="s">
        <v>180</v>
      </c>
      <c r="C165">
        <v>32</v>
      </c>
      <c r="D165" s="71">
        <v>1</v>
      </c>
      <c r="E165">
        <v>32</v>
      </c>
      <c r="F165">
        <v>1</v>
      </c>
      <c r="G165" t="s">
        <v>178</v>
      </c>
    </row>
    <row r="166" spans="1:7" x14ac:dyDescent="0.25">
      <c r="A166" t="s">
        <v>20</v>
      </c>
      <c r="B166" t="s">
        <v>180</v>
      </c>
      <c r="C166">
        <v>32</v>
      </c>
      <c r="D166" s="71">
        <v>1</v>
      </c>
      <c r="E166">
        <v>33</v>
      </c>
      <c r="F166">
        <v>1</v>
      </c>
      <c r="G166" t="s">
        <v>178</v>
      </c>
    </row>
    <row r="167" spans="1:7" x14ac:dyDescent="0.25">
      <c r="A167" t="s">
        <v>20</v>
      </c>
      <c r="B167" t="s">
        <v>180</v>
      </c>
      <c r="C167">
        <v>32</v>
      </c>
      <c r="D167" s="71">
        <v>1</v>
      </c>
      <c r="E167">
        <v>34</v>
      </c>
      <c r="F167">
        <v>1</v>
      </c>
      <c r="G167" t="s">
        <v>178</v>
      </c>
    </row>
    <row r="168" spans="1:7" x14ac:dyDescent="0.25">
      <c r="A168" t="s">
        <v>20</v>
      </c>
      <c r="B168" t="s">
        <v>180</v>
      </c>
      <c r="C168">
        <v>32</v>
      </c>
      <c r="D168" s="71">
        <v>1</v>
      </c>
      <c r="E168">
        <v>34</v>
      </c>
      <c r="F168">
        <v>1</v>
      </c>
      <c r="G168" t="s">
        <v>178</v>
      </c>
    </row>
    <row r="169" spans="1:7" x14ac:dyDescent="0.25">
      <c r="A169" t="s">
        <v>20</v>
      </c>
      <c r="B169" t="s">
        <v>180</v>
      </c>
      <c r="C169">
        <v>32</v>
      </c>
      <c r="D169">
        <v>1</v>
      </c>
      <c r="E169">
        <v>34</v>
      </c>
      <c r="F169">
        <v>1</v>
      </c>
      <c r="G169" t="s">
        <v>178</v>
      </c>
    </row>
    <row r="170" spans="1:7" x14ac:dyDescent="0.25">
      <c r="A170" t="s">
        <v>20</v>
      </c>
      <c r="B170" t="s">
        <v>180</v>
      </c>
      <c r="C170">
        <v>32</v>
      </c>
      <c r="D170">
        <v>1</v>
      </c>
      <c r="E170">
        <v>35</v>
      </c>
      <c r="F170">
        <v>1</v>
      </c>
      <c r="G170" t="s">
        <v>178</v>
      </c>
    </row>
    <row r="171" spans="1:7" x14ac:dyDescent="0.25">
      <c r="A171" t="s">
        <v>20</v>
      </c>
      <c r="B171" t="s">
        <v>180</v>
      </c>
      <c r="C171">
        <v>32</v>
      </c>
      <c r="D171">
        <v>1</v>
      </c>
      <c r="E171">
        <v>39</v>
      </c>
      <c r="F171">
        <v>1</v>
      </c>
      <c r="G171" t="s">
        <v>178</v>
      </c>
    </row>
    <row r="172" spans="1:7" x14ac:dyDescent="0.25">
      <c r="A172" t="s">
        <v>20</v>
      </c>
      <c r="B172" t="s">
        <v>180</v>
      </c>
      <c r="C172">
        <v>32</v>
      </c>
      <c r="D172">
        <v>1</v>
      </c>
      <c r="E172">
        <v>50</v>
      </c>
      <c r="F172">
        <v>0</v>
      </c>
      <c r="G172" t="s">
        <v>179</v>
      </c>
    </row>
    <row r="173" spans="1:7" x14ac:dyDescent="0.25">
      <c r="A173" t="s">
        <v>20</v>
      </c>
      <c r="B173" t="s">
        <v>180</v>
      </c>
      <c r="C173">
        <v>32</v>
      </c>
      <c r="D173">
        <v>1</v>
      </c>
      <c r="E173">
        <v>50</v>
      </c>
      <c r="F173">
        <v>0</v>
      </c>
      <c r="G173" t="s">
        <v>179</v>
      </c>
    </row>
    <row r="174" spans="1:7" x14ac:dyDescent="0.25">
      <c r="A174" t="s">
        <v>20</v>
      </c>
      <c r="B174" t="s">
        <v>180</v>
      </c>
      <c r="C174">
        <v>32</v>
      </c>
      <c r="D174">
        <v>1</v>
      </c>
      <c r="E174">
        <v>50</v>
      </c>
      <c r="F174">
        <v>0</v>
      </c>
      <c r="G174" t="s">
        <v>179</v>
      </c>
    </row>
    <row r="175" spans="1:7" x14ac:dyDescent="0.25">
      <c r="A175" t="s">
        <v>20</v>
      </c>
      <c r="B175" t="s">
        <v>180</v>
      </c>
      <c r="C175">
        <v>32</v>
      </c>
      <c r="D175">
        <v>1</v>
      </c>
      <c r="E175">
        <v>50</v>
      </c>
      <c r="F175">
        <v>0</v>
      </c>
      <c r="G175" t="s">
        <v>179</v>
      </c>
    </row>
    <row r="176" spans="1:7" x14ac:dyDescent="0.25">
      <c r="A176" t="s">
        <v>20</v>
      </c>
      <c r="B176" t="s">
        <v>180</v>
      </c>
      <c r="C176">
        <v>32</v>
      </c>
      <c r="D176">
        <v>1</v>
      </c>
      <c r="E176">
        <v>50</v>
      </c>
      <c r="F176">
        <v>0</v>
      </c>
      <c r="G176" t="s">
        <v>179</v>
      </c>
    </row>
    <row r="177" spans="1:7" x14ac:dyDescent="0.25">
      <c r="A177" t="s">
        <v>20</v>
      </c>
      <c r="B177" t="s">
        <v>180</v>
      </c>
      <c r="C177">
        <v>32</v>
      </c>
      <c r="D177">
        <v>1</v>
      </c>
      <c r="E177">
        <v>50</v>
      </c>
      <c r="F177">
        <v>0</v>
      </c>
      <c r="G177" t="s">
        <v>179</v>
      </c>
    </row>
    <row r="178" spans="1:7" x14ac:dyDescent="0.25">
      <c r="A178" t="s">
        <v>20</v>
      </c>
      <c r="B178" t="s">
        <v>180</v>
      </c>
      <c r="C178">
        <v>32</v>
      </c>
      <c r="D178">
        <v>1</v>
      </c>
      <c r="E178">
        <v>50</v>
      </c>
      <c r="F178">
        <v>0</v>
      </c>
      <c r="G178" t="s">
        <v>179</v>
      </c>
    </row>
    <row r="179" spans="1:7" x14ac:dyDescent="0.25">
      <c r="A179" t="s">
        <v>20</v>
      </c>
      <c r="B179" t="s">
        <v>180</v>
      </c>
      <c r="C179">
        <v>32</v>
      </c>
      <c r="D179">
        <v>1</v>
      </c>
      <c r="E179">
        <v>50</v>
      </c>
      <c r="F179">
        <v>0</v>
      </c>
      <c r="G179" t="s">
        <v>179</v>
      </c>
    </row>
    <row r="180" spans="1:7" x14ac:dyDescent="0.25">
      <c r="A180" t="s">
        <v>20</v>
      </c>
      <c r="B180" t="s">
        <v>180</v>
      </c>
      <c r="C180">
        <v>32</v>
      </c>
      <c r="D180">
        <v>1</v>
      </c>
      <c r="E180">
        <v>50</v>
      </c>
      <c r="F180">
        <v>0</v>
      </c>
      <c r="G180" t="s">
        <v>179</v>
      </c>
    </row>
    <row r="181" spans="1:7" x14ac:dyDescent="0.25">
      <c r="A181" t="s">
        <v>20</v>
      </c>
      <c r="B181" t="s">
        <v>180</v>
      </c>
      <c r="C181">
        <v>32</v>
      </c>
      <c r="D181">
        <v>1</v>
      </c>
      <c r="E181">
        <v>50</v>
      </c>
      <c r="F181">
        <v>0</v>
      </c>
      <c r="G181" t="s">
        <v>179</v>
      </c>
    </row>
    <row r="182" spans="1:7" x14ac:dyDescent="0.25">
      <c r="A182" t="s">
        <v>20</v>
      </c>
      <c r="B182" t="s">
        <v>180</v>
      </c>
      <c r="C182">
        <v>32</v>
      </c>
      <c r="D182">
        <v>1</v>
      </c>
      <c r="E182">
        <v>50</v>
      </c>
      <c r="F182">
        <v>0</v>
      </c>
      <c r="G182" t="s">
        <v>179</v>
      </c>
    </row>
    <row r="183" spans="1:7" x14ac:dyDescent="0.25">
      <c r="A183" t="s">
        <v>20</v>
      </c>
      <c r="B183" t="s">
        <v>180</v>
      </c>
      <c r="C183">
        <v>32</v>
      </c>
      <c r="D183">
        <v>1</v>
      </c>
      <c r="E183">
        <v>50</v>
      </c>
      <c r="F183">
        <v>0</v>
      </c>
      <c r="G183" t="s">
        <v>179</v>
      </c>
    </row>
    <row r="184" spans="1:7" x14ac:dyDescent="0.25">
      <c r="A184" t="s">
        <v>20</v>
      </c>
      <c r="B184" t="s">
        <v>180</v>
      </c>
      <c r="C184">
        <v>32</v>
      </c>
      <c r="D184">
        <v>1</v>
      </c>
      <c r="E184">
        <v>50</v>
      </c>
      <c r="F184">
        <v>0</v>
      </c>
      <c r="G184" t="s">
        <v>179</v>
      </c>
    </row>
    <row r="185" spans="1:7" x14ac:dyDescent="0.25">
      <c r="A185" t="s">
        <v>20</v>
      </c>
      <c r="B185" t="s">
        <v>180</v>
      </c>
      <c r="C185">
        <v>32</v>
      </c>
      <c r="D185">
        <v>1</v>
      </c>
      <c r="E185">
        <v>50</v>
      </c>
      <c r="F185">
        <v>0</v>
      </c>
      <c r="G185" t="s">
        <v>179</v>
      </c>
    </row>
    <row r="186" spans="1:7" x14ac:dyDescent="0.25">
      <c r="A186" t="s">
        <v>20</v>
      </c>
      <c r="B186" t="s">
        <v>180</v>
      </c>
      <c r="C186">
        <v>32</v>
      </c>
      <c r="D186">
        <v>1</v>
      </c>
      <c r="E186">
        <v>50</v>
      </c>
      <c r="F186">
        <v>0</v>
      </c>
      <c r="G186" t="s">
        <v>179</v>
      </c>
    </row>
    <row r="187" spans="1:7" x14ac:dyDescent="0.25">
      <c r="A187" t="s">
        <v>20</v>
      </c>
      <c r="B187" t="s">
        <v>180</v>
      </c>
      <c r="C187">
        <v>32</v>
      </c>
      <c r="D187">
        <v>1</v>
      </c>
      <c r="E187">
        <v>50</v>
      </c>
      <c r="F187">
        <v>0</v>
      </c>
      <c r="G187" t="s">
        <v>179</v>
      </c>
    </row>
    <row r="188" spans="1:7" x14ac:dyDescent="0.25">
      <c r="A188" t="s">
        <v>20</v>
      </c>
      <c r="B188" t="s">
        <v>180</v>
      </c>
      <c r="C188">
        <v>32</v>
      </c>
      <c r="D188">
        <v>1</v>
      </c>
      <c r="E188">
        <v>50</v>
      </c>
      <c r="F188">
        <v>0</v>
      </c>
      <c r="G188" t="s">
        <v>179</v>
      </c>
    </row>
    <row r="189" spans="1:7" x14ac:dyDescent="0.25">
      <c r="A189" t="s">
        <v>20</v>
      </c>
      <c r="B189" t="s">
        <v>180</v>
      </c>
      <c r="C189">
        <v>32</v>
      </c>
      <c r="D189">
        <v>1</v>
      </c>
      <c r="E189">
        <v>50</v>
      </c>
      <c r="F189">
        <v>0</v>
      </c>
      <c r="G189" t="s">
        <v>179</v>
      </c>
    </row>
    <row r="190" spans="1:7" x14ac:dyDescent="0.25">
      <c r="A190" t="s">
        <v>20</v>
      </c>
      <c r="B190" t="s">
        <v>180</v>
      </c>
      <c r="C190">
        <v>32</v>
      </c>
      <c r="D190">
        <v>1</v>
      </c>
      <c r="E190">
        <v>50</v>
      </c>
      <c r="F190">
        <v>0</v>
      </c>
      <c r="G190" t="s">
        <v>179</v>
      </c>
    </row>
    <row r="191" spans="1:7" x14ac:dyDescent="0.25">
      <c r="A191" t="s">
        <v>20</v>
      </c>
      <c r="B191" t="s">
        <v>180</v>
      </c>
      <c r="C191">
        <v>32</v>
      </c>
      <c r="D191">
        <v>1</v>
      </c>
      <c r="E191">
        <v>50</v>
      </c>
      <c r="F191">
        <v>0</v>
      </c>
      <c r="G191" t="s">
        <v>179</v>
      </c>
    </row>
    <row r="192" spans="1:7" x14ac:dyDescent="0.25">
      <c r="A192" t="s">
        <v>20</v>
      </c>
      <c r="B192" t="s">
        <v>180</v>
      </c>
      <c r="C192">
        <v>32</v>
      </c>
      <c r="D192">
        <v>1</v>
      </c>
      <c r="E192">
        <v>50</v>
      </c>
      <c r="F192">
        <v>0</v>
      </c>
      <c r="G192" t="s">
        <v>179</v>
      </c>
    </row>
    <row r="193" spans="1:7" x14ac:dyDescent="0.25">
      <c r="A193" t="s">
        <v>20</v>
      </c>
      <c r="B193" t="s">
        <v>180</v>
      </c>
      <c r="C193">
        <v>32</v>
      </c>
      <c r="D193">
        <v>1</v>
      </c>
      <c r="E193">
        <v>50</v>
      </c>
      <c r="F193">
        <v>0</v>
      </c>
      <c r="G193" t="s">
        <v>179</v>
      </c>
    </row>
    <row r="194" spans="1:7" x14ac:dyDescent="0.25">
      <c r="A194" t="s">
        <v>20</v>
      </c>
      <c r="B194" t="s">
        <v>180</v>
      </c>
      <c r="C194">
        <v>32</v>
      </c>
      <c r="D194">
        <v>2</v>
      </c>
      <c r="E194">
        <v>31</v>
      </c>
      <c r="F194">
        <v>1</v>
      </c>
      <c r="G194" t="s">
        <v>177</v>
      </c>
    </row>
    <row r="195" spans="1:7" x14ac:dyDescent="0.25">
      <c r="A195" t="s">
        <v>20</v>
      </c>
      <c r="B195" t="s">
        <v>180</v>
      </c>
      <c r="C195">
        <v>32</v>
      </c>
      <c r="D195">
        <v>2</v>
      </c>
      <c r="E195">
        <v>31</v>
      </c>
      <c r="F195">
        <v>1</v>
      </c>
      <c r="G195" t="s">
        <v>177</v>
      </c>
    </row>
    <row r="196" spans="1:7" x14ac:dyDescent="0.25">
      <c r="A196" t="s">
        <v>20</v>
      </c>
      <c r="B196" t="s">
        <v>180</v>
      </c>
      <c r="C196">
        <v>32</v>
      </c>
      <c r="D196">
        <v>2</v>
      </c>
      <c r="E196">
        <v>32</v>
      </c>
      <c r="F196">
        <v>1</v>
      </c>
      <c r="G196" t="s">
        <v>177</v>
      </c>
    </row>
    <row r="197" spans="1:7" x14ac:dyDescent="0.25">
      <c r="A197" t="s">
        <v>20</v>
      </c>
      <c r="B197" t="s">
        <v>180</v>
      </c>
      <c r="C197">
        <v>32</v>
      </c>
      <c r="D197">
        <v>2</v>
      </c>
      <c r="E197">
        <v>37</v>
      </c>
      <c r="F197">
        <v>1</v>
      </c>
      <c r="G197" t="s">
        <v>177</v>
      </c>
    </row>
    <row r="198" spans="1:7" x14ac:dyDescent="0.25">
      <c r="A198" t="s">
        <v>20</v>
      </c>
      <c r="B198" t="s">
        <v>180</v>
      </c>
      <c r="C198">
        <v>32</v>
      </c>
      <c r="D198">
        <v>2</v>
      </c>
      <c r="E198">
        <v>38</v>
      </c>
      <c r="F198">
        <v>1</v>
      </c>
      <c r="G198" t="s">
        <v>177</v>
      </c>
    </row>
    <row r="199" spans="1:7" x14ac:dyDescent="0.25">
      <c r="A199" t="s">
        <v>20</v>
      </c>
      <c r="B199" t="s">
        <v>180</v>
      </c>
      <c r="C199">
        <v>32</v>
      </c>
      <c r="D199">
        <v>2</v>
      </c>
      <c r="E199">
        <v>38</v>
      </c>
      <c r="F199">
        <v>1</v>
      </c>
      <c r="G199" t="s">
        <v>177</v>
      </c>
    </row>
    <row r="200" spans="1:7" x14ac:dyDescent="0.25">
      <c r="A200" t="s">
        <v>20</v>
      </c>
      <c r="B200" t="s">
        <v>180</v>
      </c>
      <c r="C200">
        <v>32</v>
      </c>
      <c r="D200">
        <v>2</v>
      </c>
      <c r="E200">
        <v>39</v>
      </c>
      <c r="F200">
        <v>1</v>
      </c>
      <c r="G200" t="s">
        <v>177</v>
      </c>
    </row>
    <row r="201" spans="1:7" x14ac:dyDescent="0.25">
      <c r="A201" t="s">
        <v>20</v>
      </c>
      <c r="B201" t="s">
        <v>180</v>
      </c>
      <c r="C201">
        <v>32</v>
      </c>
      <c r="D201">
        <v>2</v>
      </c>
      <c r="E201">
        <v>40</v>
      </c>
      <c r="F201">
        <v>1</v>
      </c>
      <c r="G201" t="s">
        <v>177</v>
      </c>
    </row>
    <row r="202" spans="1:7" x14ac:dyDescent="0.25">
      <c r="A202" t="s">
        <v>20</v>
      </c>
      <c r="B202" t="s">
        <v>180</v>
      </c>
      <c r="C202">
        <v>32</v>
      </c>
      <c r="D202">
        <v>2</v>
      </c>
      <c r="E202">
        <v>32</v>
      </c>
      <c r="F202">
        <v>1</v>
      </c>
      <c r="G202" t="s">
        <v>178</v>
      </c>
    </row>
    <row r="203" spans="1:7" x14ac:dyDescent="0.25">
      <c r="A203" t="s">
        <v>20</v>
      </c>
      <c r="B203" t="s">
        <v>180</v>
      </c>
      <c r="C203">
        <v>32</v>
      </c>
      <c r="D203">
        <v>2</v>
      </c>
      <c r="E203">
        <v>33</v>
      </c>
      <c r="F203">
        <v>1</v>
      </c>
      <c r="G203" t="s">
        <v>178</v>
      </c>
    </row>
    <row r="204" spans="1:7" x14ac:dyDescent="0.25">
      <c r="A204" t="s">
        <v>20</v>
      </c>
      <c r="B204" t="s">
        <v>180</v>
      </c>
      <c r="C204">
        <v>32</v>
      </c>
      <c r="D204">
        <v>2</v>
      </c>
      <c r="E204">
        <v>33</v>
      </c>
      <c r="F204">
        <v>1</v>
      </c>
      <c r="G204" t="s">
        <v>178</v>
      </c>
    </row>
    <row r="205" spans="1:7" x14ac:dyDescent="0.25">
      <c r="A205" t="s">
        <v>20</v>
      </c>
      <c r="B205" t="s">
        <v>180</v>
      </c>
      <c r="C205">
        <v>32</v>
      </c>
      <c r="D205">
        <v>2</v>
      </c>
      <c r="E205">
        <v>34</v>
      </c>
      <c r="F205">
        <v>1</v>
      </c>
      <c r="G205" t="s">
        <v>178</v>
      </c>
    </row>
    <row r="206" spans="1:7" x14ac:dyDescent="0.25">
      <c r="A206" t="s">
        <v>20</v>
      </c>
      <c r="B206" t="s">
        <v>180</v>
      </c>
      <c r="C206">
        <v>32</v>
      </c>
      <c r="D206">
        <v>2</v>
      </c>
      <c r="E206">
        <v>34</v>
      </c>
      <c r="F206">
        <v>1</v>
      </c>
      <c r="G206" t="s">
        <v>178</v>
      </c>
    </row>
    <row r="207" spans="1:7" x14ac:dyDescent="0.25">
      <c r="A207" t="s">
        <v>20</v>
      </c>
      <c r="B207" t="s">
        <v>180</v>
      </c>
      <c r="C207">
        <v>32</v>
      </c>
      <c r="D207">
        <v>2</v>
      </c>
      <c r="E207">
        <v>37</v>
      </c>
      <c r="F207">
        <v>1</v>
      </c>
      <c r="G207" t="s">
        <v>178</v>
      </c>
    </row>
    <row r="208" spans="1:7" x14ac:dyDescent="0.25">
      <c r="A208" t="s">
        <v>20</v>
      </c>
      <c r="B208" t="s">
        <v>180</v>
      </c>
      <c r="C208">
        <v>32</v>
      </c>
      <c r="D208">
        <v>2</v>
      </c>
      <c r="E208">
        <v>41</v>
      </c>
      <c r="F208">
        <v>1</v>
      </c>
      <c r="G208" t="s">
        <v>178</v>
      </c>
    </row>
    <row r="209" spans="1:7" x14ac:dyDescent="0.25">
      <c r="A209" t="s">
        <v>20</v>
      </c>
      <c r="B209" t="s">
        <v>180</v>
      </c>
      <c r="C209">
        <v>32</v>
      </c>
      <c r="D209">
        <v>2</v>
      </c>
      <c r="E209">
        <v>41</v>
      </c>
      <c r="F209">
        <v>1</v>
      </c>
      <c r="G209" t="s">
        <v>178</v>
      </c>
    </row>
    <row r="210" spans="1:7" x14ac:dyDescent="0.25">
      <c r="A210" t="s">
        <v>20</v>
      </c>
      <c r="B210" t="s">
        <v>180</v>
      </c>
      <c r="C210">
        <v>32</v>
      </c>
      <c r="D210">
        <v>2</v>
      </c>
      <c r="E210">
        <v>50</v>
      </c>
      <c r="F210">
        <v>0</v>
      </c>
      <c r="G210" t="s">
        <v>179</v>
      </c>
    </row>
    <row r="211" spans="1:7" x14ac:dyDescent="0.25">
      <c r="A211" t="s">
        <v>20</v>
      </c>
      <c r="B211" t="s">
        <v>180</v>
      </c>
      <c r="C211">
        <v>32</v>
      </c>
      <c r="D211">
        <v>2</v>
      </c>
      <c r="E211">
        <v>50</v>
      </c>
      <c r="F211">
        <v>0</v>
      </c>
      <c r="G211" t="s">
        <v>179</v>
      </c>
    </row>
    <row r="212" spans="1:7" x14ac:dyDescent="0.25">
      <c r="A212" t="s">
        <v>20</v>
      </c>
      <c r="B212" t="s">
        <v>180</v>
      </c>
      <c r="C212">
        <v>32</v>
      </c>
      <c r="D212">
        <v>2</v>
      </c>
      <c r="E212">
        <v>50</v>
      </c>
      <c r="F212">
        <v>0</v>
      </c>
      <c r="G212" t="s">
        <v>179</v>
      </c>
    </row>
    <row r="213" spans="1:7" x14ac:dyDescent="0.25">
      <c r="A213" t="s">
        <v>20</v>
      </c>
      <c r="B213" t="s">
        <v>180</v>
      </c>
      <c r="C213">
        <v>32</v>
      </c>
      <c r="D213">
        <v>2</v>
      </c>
      <c r="E213">
        <v>50</v>
      </c>
      <c r="F213">
        <v>0</v>
      </c>
      <c r="G213" t="s">
        <v>179</v>
      </c>
    </row>
    <row r="214" spans="1:7" x14ac:dyDescent="0.25">
      <c r="A214" t="s">
        <v>20</v>
      </c>
      <c r="B214" t="s">
        <v>180</v>
      </c>
      <c r="C214">
        <v>32</v>
      </c>
      <c r="D214">
        <v>2</v>
      </c>
      <c r="E214">
        <v>50</v>
      </c>
      <c r="F214">
        <v>0</v>
      </c>
      <c r="G214" t="s">
        <v>179</v>
      </c>
    </row>
    <row r="215" spans="1:7" x14ac:dyDescent="0.25">
      <c r="A215" t="s">
        <v>20</v>
      </c>
      <c r="B215" t="s">
        <v>180</v>
      </c>
      <c r="C215">
        <v>32</v>
      </c>
      <c r="D215">
        <v>2</v>
      </c>
      <c r="E215">
        <v>50</v>
      </c>
      <c r="F215">
        <v>0</v>
      </c>
      <c r="G215" t="s">
        <v>179</v>
      </c>
    </row>
    <row r="216" spans="1:7" x14ac:dyDescent="0.25">
      <c r="A216" t="s">
        <v>20</v>
      </c>
      <c r="B216" t="s">
        <v>180</v>
      </c>
      <c r="C216">
        <v>32</v>
      </c>
      <c r="D216">
        <v>2</v>
      </c>
      <c r="E216">
        <v>50</v>
      </c>
      <c r="F216">
        <v>0</v>
      </c>
      <c r="G216" t="s">
        <v>179</v>
      </c>
    </row>
    <row r="217" spans="1:7" x14ac:dyDescent="0.25">
      <c r="A217" t="s">
        <v>20</v>
      </c>
      <c r="B217" t="s">
        <v>180</v>
      </c>
      <c r="C217">
        <v>32</v>
      </c>
      <c r="D217">
        <v>2</v>
      </c>
      <c r="E217">
        <v>50</v>
      </c>
      <c r="F217">
        <v>0</v>
      </c>
      <c r="G217" t="s">
        <v>179</v>
      </c>
    </row>
    <row r="218" spans="1:7" x14ac:dyDescent="0.25">
      <c r="A218" t="s">
        <v>20</v>
      </c>
      <c r="B218" t="s">
        <v>180</v>
      </c>
      <c r="C218">
        <v>32</v>
      </c>
      <c r="D218">
        <v>2</v>
      </c>
      <c r="E218">
        <v>50</v>
      </c>
      <c r="F218">
        <v>0</v>
      </c>
      <c r="G218" t="s">
        <v>179</v>
      </c>
    </row>
    <row r="219" spans="1:7" x14ac:dyDescent="0.25">
      <c r="A219" t="s">
        <v>20</v>
      </c>
      <c r="B219" t="s">
        <v>180</v>
      </c>
      <c r="C219">
        <v>32</v>
      </c>
      <c r="D219">
        <v>2</v>
      </c>
      <c r="E219">
        <v>50</v>
      </c>
      <c r="F219">
        <v>0</v>
      </c>
      <c r="G219" t="s">
        <v>179</v>
      </c>
    </row>
    <row r="220" spans="1:7" x14ac:dyDescent="0.25">
      <c r="A220" t="s">
        <v>20</v>
      </c>
      <c r="B220" t="s">
        <v>180</v>
      </c>
      <c r="C220">
        <v>32</v>
      </c>
      <c r="D220">
        <v>2</v>
      </c>
      <c r="E220">
        <v>50</v>
      </c>
      <c r="F220">
        <v>0</v>
      </c>
      <c r="G220" t="s">
        <v>179</v>
      </c>
    </row>
    <row r="221" spans="1:7" x14ac:dyDescent="0.25">
      <c r="A221" t="s">
        <v>20</v>
      </c>
      <c r="B221" t="s">
        <v>180</v>
      </c>
      <c r="C221">
        <v>32</v>
      </c>
      <c r="D221">
        <v>2</v>
      </c>
      <c r="E221">
        <v>50</v>
      </c>
      <c r="F221">
        <v>0</v>
      </c>
      <c r="G221" t="s">
        <v>179</v>
      </c>
    </row>
    <row r="222" spans="1:7" x14ac:dyDescent="0.25">
      <c r="A222" t="s">
        <v>20</v>
      </c>
      <c r="B222" t="s">
        <v>180</v>
      </c>
      <c r="C222">
        <v>32</v>
      </c>
      <c r="D222">
        <v>2</v>
      </c>
      <c r="E222">
        <v>50</v>
      </c>
      <c r="F222">
        <v>0</v>
      </c>
      <c r="G222" t="s">
        <v>179</v>
      </c>
    </row>
    <row r="223" spans="1:7" x14ac:dyDescent="0.25">
      <c r="A223" t="s">
        <v>20</v>
      </c>
      <c r="B223" t="s">
        <v>180</v>
      </c>
      <c r="C223">
        <v>32</v>
      </c>
      <c r="D223">
        <v>2</v>
      </c>
      <c r="E223">
        <v>50</v>
      </c>
      <c r="F223">
        <v>0</v>
      </c>
      <c r="G223" t="s">
        <v>179</v>
      </c>
    </row>
    <row r="224" spans="1:7" x14ac:dyDescent="0.25">
      <c r="A224" t="s">
        <v>20</v>
      </c>
      <c r="B224" t="s">
        <v>180</v>
      </c>
      <c r="C224">
        <v>32</v>
      </c>
      <c r="D224">
        <v>2</v>
      </c>
      <c r="E224">
        <v>50</v>
      </c>
      <c r="F224">
        <v>0</v>
      </c>
      <c r="G224" t="s">
        <v>179</v>
      </c>
    </row>
    <row r="225" spans="1:7" x14ac:dyDescent="0.25">
      <c r="A225" t="s">
        <v>20</v>
      </c>
      <c r="B225" t="s">
        <v>180</v>
      </c>
      <c r="C225">
        <v>32</v>
      </c>
      <c r="D225">
        <v>2</v>
      </c>
      <c r="E225">
        <v>50</v>
      </c>
      <c r="F225">
        <v>0</v>
      </c>
      <c r="G225" t="s">
        <v>179</v>
      </c>
    </row>
    <row r="226" spans="1:7" x14ac:dyDescent="0.25">
      <c r="A226" t="s">
        <v>20</v>
      </c>
      <c r="B226" t="s">
        <v>180</v>
      </c>
      <c r="C226">
        <v>32</v>
      </c>
      <c r="D226">
        <v>3</v>
      </c>
      <c r="E226">
        <v>32</v>
      </c>
      <c r="F226">
        <v>1</v>
      </c>
      <c r="G226" t="s">
        <v>177</v>
      </c>
    </row>
    <row r="227" spans="1:7" x14ac:dyDescent="0.25">
      <c r="A227" t="s">
        <v>20</v>
      </c>
      <c r="B227" t="s">
        <v>180</v>
      </c>
      <c r="C227">
        <v>32</v>
      </c>
      <c r="D227">
        <v>3</v>
      </c>
      <c r="E227">
        <v>32</v>
      </c>
      <c r="F227">
        <v>1</v>
      </c>
      <c r="G227" t="s">
        <v>177</v>
      </c>
    </row>
    <row r="228" spans="1:7" x14ac:dyDescent="0.25">
      <c r="A228" t="s">
        <v>20</v>
      </c>
      <c r="B228" t="s">
        <v>180</v>
      </c>
      <c r="C228">
        <v>32</v>
      </c>
      <c r="D228">
        <v>3</v>
      </c>
      <c r="E228">
        <v>32</v>
      </c>
      <c r="F228">
        <v>1</v>
      </c>
      <c r="G228" t="s">
        <v>177</v>
      </c>
    </row>
    <row r="229" spans="1:7" x14ac:dyDescent="0.25">
      <c r="A229" t="s">
        <v>20</v>
      </c>
      <c r="B229" t="s">
        <v>180</v>
      </c>
      <c r="C229">
        <v>32</v>
      </c>
      <c r="D229">
        <v>3</v>
      </c>
      <c r="E229">
        <v>32</v>
      </c>
      <c r="F229">
        <v>1</v>
      </c>
      <c r="G229" t="s">
        <v>177</v>
      </c>
    </row>
    <row r="230" spans="1:7" x14ac:dyDescent="0.25">
      <c r="A230" t="s">
        <v>20</v>
      </c>
      <c r="B230" t="s">
        <v>180</v>
      </c>
      <c r="C230">
        <v>32</v>
      </c>
      <c r="D230">
        <v>3</v>
      </c>
      <c r="E230">
        <v>32</v>
      </c>
      <c r="F230">
        <v>1</v>
      </c>
      <c r="G230" t="s">
        <v>177</v>
      </c>
    </row>
    <row r="231" spans="1:7" x14ac:dyDescent="0.25">
      <c r="A231" t="s">
        <v>20</v>
      </c>
      <c r="B231" t="s">
        <v>180</v>
      </c>
      <c r="C231">
        <v>32</v>
      </c>
      <c r="D231">
        <v>3</v>
      </c>
      <c r="E231">
        <v>32</v>
      </c>
      <c r="F231">
        <v>1</v>
      </c>
      <c r="G231" t="s">
        <v>177</v>
      </c>
    </row>
    <row r="232" spans="1:7" x14ac:dyDescent="0.25">
      <c r="A232" t="s">
        <v>20</v>
      </c>
      <c r="B232" t="s">
        <v>180</v>
      </c>
      <c r="C232">
        <v>32</v>
      </c>
      <c r="D232">
        <v>3</v>
      </c>
      <c r="E232">
        <v>33</v>
      </c>
      <c r="F232">
        <v>1</v>
      </c>
      <c r="G232" t="s">
        <v>177</v>
      </c>
    </row>
    <row r="233" spans="1:7" x14ac:dyDescent="0.25">
      <c r="A233" t="s">
        <v>20</v>
      </c>
      <c r="B233" t="s">
        <v>180</v>
      </c>
      <c r="C233">
        <v>32</v>
      </c>
      <c r="D233">
        <v>3</v>
      </c>
      <c r="E233">
        <v>32</v>
      </c>
      <c r="F233">
        <v>1</v>
      </c>
      <c r="G233" t="s">
        <v>178</v>
      </c>
    </row>
    <row r="234" spans="1:7" x14ac:dyDescent="0.25">
      <c r="A234" t="s">
        <v>20</v>
      </c>
      <c r="B234" t="s">
        <v>180</v>
      </c>
      <c r="C234">
        <v>32</v>
      </c>
      <c r="D234">
        <v>3</v>
      </c>
      <c r="E234">
        <v>33</v>
      </c>
      <c r="F234">
        <v>1</v>
      </c>
      <c r="G234" t="s">
        <v>178</v>
      </c>
    </row>
    <row r="235" spans="1:7" x14ac:dyDescent="0.25">
      <c r="A235" t="s">
        <v>20</v>
      </c>
      <c r="B235" t="s">
        <v>180</v>
      </c>
      <c r="C235">
        <v>32</v>
      </c>
      <c r="D235">
        <v>3</v>
      </c>
      <c r="E235">
        <v>34</v>
      </c>
      <c r="F235">
        <v>1</v>
      </c>
      <c r="G235" t="s">
        <v>178</v>
      </c>
    </row>
    <row r="236" spans="1:7" x14ac:dyDescent="0.25">
      <c r="A236" t="s">
        <v>20</v>
      </c>
      <c r="B236" t="s">
        <v>180</v>
      </c>
      <c r="C236">
        <v>32</v>
      </c>
      <c r="D236">
        <v>3</v>
      </c>
      <c r="E236">
        <v>35</v>
      </c>
      <c r="F236">
        <v>1</v>
      </c>
      <c r="G236" t="s">
        <v>178</v>
      </c>
    </row>
    <row r="237" spans="1:7" x14ac:dyDescent="0.25">
      <c r="A237" t="s">
        <v>20</v>
      </c>
      <c r="B237" t="s">
        <v>180</v>
      </c>
      <c r="C237">
        <v>32</v>
      </c>
      <c r="D237">
        <v>3</v>
      </c>
      <c r="E237">
        <v>39</v>
      </c>
      <c r="F237">
        <v>1</v>
      </c>
      <c r="G237" t="s">
        <v>178</v>
      </c>
    </row>
    <row r="238" spans="1:7" x14ac:dyDescent="0.25">
      <c r="A238" t="s">
        <v>20</v>
      </c>
      <c r="B238" t="s">
        <v>180</v>
      </c>
      <c r="C238">
        <v>32</v>
      </c>
      <c r="D238">
        <v>3</v>
      </c>
      <c r="E238">
        <v>50</v>
      </c>
      <c r="F238">
        <v>0</v>
      </c>
      <c r="G238" t="s">
        <v>179</v>
      </c>
    </row>
    <row r="239" spans="1:7" x14ac:dyDescent="0.25">
      <c r="A239" t="s">
        <v>20</v>
      </c>
      <c r="B239" t="s">
        <v>180</v>
      </c>
      <c r="C239">
        <v>32</v>
      </c>
      <c r="D239">
        <v>3</v>
      </c>
      <c r="E239">
        <v>50</v>
      </c>
      <c r="F239">
        <v>0</v>
      </c>
      <c r="G239" t="s">
        <v>179</v>
      </c>
    </row>
    <row r="240" spans="1:7" x14ac:dyDescent="0.25">
      <c r="A240" t="s">
        <v>20</v>
      </c>
      <c r="B240" t="s">
        <v>180</v>
      </c>
      <c r="C240">
        <v>32</v>
      </c>
      <c r="D240">
        <v>3</v>
      </c>
      <c r="E240">
        <v>50</v>
      </c>
      <c r="F240">
        <v>0</v>
      </c>
      <c r="G240" t="s">
        <v>179</v>
      </c>
    </row>
    <row r="241" spans="1:7" x14ac:dyDescent="0.25">
      <c r="A241" t="s">
        <v>20</v>
      </c>
      <c r="B241" t="s">
        <v>180</v>
      </c>
      <c r="C241">
        <v>32</v>
      </c>
      <c r="D241">
        <v>3</v>
      </c>
      <c r="E241">
        <v>50</v>
      </c>
      <c r="F241">
        <v>0</v>
      </c>
      <c r="G241" t="s">
        <v>179</v>
      </c>
    </row>
    <row r="242" spans="1:7" x14ac:dyDescent="0.25">
      <c r="A242" t="s">
        <v>20</v>
      </c>
      <c r="B242" t="s">
        <v>180</v>
      </c>
      <c r="C242">
        <v>32</v>
      </c>
      <c r="D242">
        <v>3</v>
      </c>
      <c r="E242">
        <v>50</v>
      </c>
      <c r="F242">
        <v>0</v>
      </c>
      <c r="G242" t="s">
        <v>179</v>
      </c>
    </row>
    <row r="243" spans="1:7" x14ac:dyDescent="0.25">
      <c r="A243" t="s">
        <v>20</v>
      </c>
      <c r="B243" t="s">
        <v>180</v>
      </c>
      <c r="C243">
        <v>32</v>
      </c>
      <c r="D243">
        <v>3</v>
      </c>
      <c r="E243">
        <v>50</v>
      </c>
      <c r="F243">
        <v>0</v>
      </c>
      <c r="G243" t="s">
        <v>179</v>
      </c>
    </row>
    <row r="244" spans="1:7" x14ac:dyDescent="0.25">
      <c r="A244" t="s">
        <v>20</v>
      </c>
      <c r="B244" t="s">
        <v>180</v>
      </c>
      <c r="C244">
        <v>32</v>
      </c>
      <c r="D244">
        <v>3</v>
      </c>
      <c r="E244">
        <v>50</v>
      </c>
      <c r="F244">
        <v>0</v>
      </c>
      <c r="G244" t="s">
        <v>179</v>
      </c>
    </row>
    <row r="245" spans="1:7" x14ac:dyDescent="0.25">
      <c r="A245" t="s">
        <v>20</v>
      </c>
      <c r="B245" t="s">
        <v>180</v>
      </c>
      <c r="C245">
        <v>32</v>
      </c>
      <c r="D245">
        <v>3</v>
      </c>
      <c r="E245">
        <v>50</v>
      </c>
      <c r="F245">
        <v>0</v>
      </c>
      <c r="G245" t="s">
        <v>179</v>
      </c>
    </row>
    <row r="246" spans="1:7" x14ac:dyDescent="0.25">
      <c r="A246" t="s">
        <v>20</v>
      </c>
      <c r="B246" t="s">
        <v>180</v>
      </c>
      <c r="C246">
        <v>32</v>
      </c>
      <c r="D246">
        <v>3</v>
      </c>
      <c r="E246">
        <v>50</v>
      </c>
      <c r="F246">
        <v>0</v>
      </c>
      <c r="G246" t="s">
        <v>179</v>
      </c>
    </row>
    <row r="247" spans="1:7" x14ac:dyDescent="0.25">
      <c r="A247" t="s">
        <v>20</v>
      </c>
      <c r="B247" t="s">
        <v>180</v>
      </c>
      <c r="C247">
        <v>32</v>
      </c>
      <c r="D247">
        <v>3</v>
      </c>
      <c r="E247">
        <v>50</v>
      </c>
      <c r="F247">
        <v>0</v>
      </c>
      <c r="G247" t="s">
        <v>179</v>
      </c>
    </row>
    <row r="248" spans="1:7" x14ac:dyDescent="0.25">
      <c r="A248" t="s">
        <v>20</v>
      </c>
      <c r="B248" t="s">
        <v>180</v>
      </c>
      <c r="C248">
        <v>32</v>
      </c>
      <c r="D248">
        <v>3</v>
      </c>
      <c r="E248">
        <v>50</v>
      </c>
      <c r="F248">
        <v>0</v>
      </c>
      <c r="G248" t="s">
        <v>179</v>
      </c>
    </row>
    <row r="249" spans="1:7" x14ac:dyDescent="0.25">
      <c r="A249" t="s">
        <v>20</v>
      </c>
      <c r="B249" t="s">
        <v>180</v>
      </c>
      <c r="C249">
        <v>32</v>
      </c>
      <c r="D249">
        <v>3</v>
      </c>
      <c r="E249">
        <v>50</v>
      </c>
      <c r="F249">
        <v>0</v>
      </c>
      <c r="G249" t="s">
        <v>179</v>
      </c>
    </row>
    <row r="250" spans="1:7" x14ac:dyDescent="0.25">
      <c r="A250" t="s">
        <v>20</v>
      </c>
      <c r="B250" t="s">
        <v>180</v>
      </c>
      <c r="C250">
        <v>32</v>
      </c>
      <c r="D250">
        <v>3</v>
      </c>
      <c r="E250">
        <v>50</v>
      </c>
      <c r="F250">
        <v>0</v>
      </c>
      <c r="G250" t="s">
        <v>179</v>
      </c>
    </row>
    <row r="251" spans="1:7" x14ac:dyDescent="0.25">
      <c r="A251" t="s">
        <v>20</v>
      </c>
      <c r="B251" t="s">
        <v>180</v>
      </c>
      <c r="C251">
        <v>32</v>
      </c>
      <c r="D251">
        <v>3</v>
      </c>
      <c r="E251">
        <v>50</v>
      </c>
      <c r="F251">
        <v>0</v>
      </c>
      <c r="G251" t="s">
        <v>179</v>
      </c>
    </row>
    <row r="252" spans="1:7" x14ac:dyDescent="0.25">
      <c r="A252" t="s">
        <v>20</v>
      </c>
      <c r="B252" t="s">
        <v>180</v>
      </c>
      <c r="C252">
        <v>32</v>
      </c>
      <c r="D252">
        <v>3</v>
      </c>
      <c r="E252">
        <v>50</v>
      </c>
      <c r="F252">
        <v>0</v>
      </c>
      <c r="G252" t="s">
        <v>179</v>
      </c>
    </row>
    <row r="253" spans="1:7" x14ac:dyDescent="0.25">
      <c r="A253" t="s">
        <v>20</v>
      </c>
      <c r="B253" t="s">
        <v>180</v>
      </c>
      <c r="C253">
        <v>32</v>
      </c>
      <c r="D253">
        <v>3</v>
      </c>
      <c r="E253">
        <v>50</v>
      </c>
      <c r="F253">
        <v>0</v>
      </c>
      <c r="G253" t="s">
        <v>179</v>
      </c>
    </row>
    <row r="254" spans="1:7" x14ac:dyDescent="0.25">
      <c r="A254" t="s">
        <v>20</v>
      </c>
      <c r="B254" t="s">
        <v>180</v>
      </c>
      <c r="C254">
        <v>32</v>
      </c>
      <c r="D254">
        <v>3</v>
      </c>
      <c r="E254">
        <v>50</v>
      </c>
      <c r="F254">
        <v>0</v>
      </c>
      <c r="G254" t="s">
        <v>179</v>
      </c>
    </row>
    <row r="255" spans="1:7" x14ac:dyDescent="0.25">
      <c r="A255" t="s">
        <v>20</v>
      </c>
      <c r="B255" t="s">
        <v>180</v>
      </c>
      <c r="C255">
        <v>32</v>
      </c>
      <c r="D255">
        <v>3</v>
      </c>
      <c r="E255">
        <v>50</v>
      </c>
      <c r="F255">
        <v>0</v>
      </c>
      <c r="G255" t="s">
        <v>179</v>
      </c>
    </row>
    <row r="256" spans="1:7" x14ac:dyDescent="0.25">
      <c r="A256" t="s">
        <v>20</v>
      </c>
      <c r="B256" t="s">
        <v>180</v>
      </c>
      <c r="C256">
        <v>32</v>
      </c>
      <c r="D256">
        <v>3</v>
      </c>
      <c r="E256">
        <v>50</v>
      </c>
      <c r="F256">
        <v>0</v>
      </c>
      <c r="G256" t="s">
        <v>179</v>
      </c>
    </row>
    <row r="257" spans="1:7" x14ac:dyDescent="0.25">
      <c r="A257" t="s">
        <v>20</v>
      </c>
      <c r="B257" t="s">
        <v>180</v>
      </c>
      <c r="C257">
        <v>32</v>
      </c>
      <c r="D257">
        <v>3</v>
      </c>
      <c r="E257">
        <v>50</v>
      </c>
      <c r="F257">
        <v>0</v>
      </c>
      <c r="G257" t="s">
        <v>179</v>
      </c>
    </row>
    <row r="258" spans="1:7" x14ac:dyDescent="0.25">
      <c r="A258" t="s">
        <v>24</v>
      </c>
      <c r="B258" t="s">
        <v>181</v>
      </c>
      <c r="C258">
        <v>8</v>
      </c>
      <c r="D258">
        <v>1</v>
      </c>
      <c r="E258">
        <v>30</v>
      </c>
      <c r="F258">
        <v>1</v>
      </c>
      <c r="G258" t="s">
        <v>177</v>
      </c>
    </row>
    <row r="259" spans="1:7" x14ac:dyDescent="0.25">
      <c r="A259" t="s">
        <v>24</v>
      </c>
      <c r="B259" t="s">
        <v>181</v>
      </c>
      <c r="C259">
        <v>8</v>
      </c>
      <c r="D259">
        <v>1</v>
      </c>
      <c r="E259">
        <v>30</v>
      </c>
      <c r="F259">
        <v>1</v>
      </c>
      <c r="G259" t="s">
        <v>177</v>
      </c>
    </row>
    <row r="260" spans="1:7" x14ac:dyDescent="0.25">
      <c r="A260" t="s">
        <v>24</v>
      </c>
      <c r="B260" t="s">
        <v>181</v>
      </c>
      <c r="C260">
        <v>8</v>
      </c>
      <c r="D260">
        <v>1</v>
      </c>
      <c r="E260">
        <v>32</v>
      </c>
      <c r="F260">
        <v>1</v>
      </c>
      <c r="G260" t="s">
        <v>178</v>
      </c>
    </row>
    <row r="261" spans="1:7" x14ac:dyDescent="0.25">
      <c r="A261" t="s">
        <v>24</v>
      </c>
      <c r="B261" t="s">
        <v>181</v>
      </c>
      <c r="C261">
        <v>8</v>
      </c>
      <c r="D261">
        <v>1</v>
      </c>
      <c r="E261">
        <v>50</v>
      </c>
      <c r="F261">
        <v>0</v>
      </c>
      <c r="G261" t="s">
        <v>179</v>
      </c>
    </row>
    <row r="262" spans="1:7" x14ac:dyDescent="0.25">
      <c r="A262" t="s">
        <v>24</v>
      </c>
      <c r="B262" t="s">
        <v>181</v>
      </c>
      <c r="C262">
        <v>8</v>
      </c>
      <c r="D262">
        <v>1</v>
      </c>
      <c r="E262">
        <v>50</v>
      </c>
      <c r="F262">
        <v>0</v>
      </c>
      <c r="G262" t="s">
        <v>179</v>
      </c>
    </row>
    <row r="263" spans="1:7" x14ac:dyDescent="0.25">
      <c r="A263" t="s">
        <v>24</v>
      </c>
      <c r="B263" t="s">
        <v>181</v>
      </c>
      <c r="C263">
        <v>8</v>
      </c>
      <c r="D263">
        <v>1</v>
      </c>
      <c r="E263">
        <v>50</v>
      </c>
      <c r="F263">
        <v>0</v>
      </c>
      <c r="G263" t="s">
        <v>179</v>
      </c>
    </row>
    <row r="264" spans="1:7" x14ac:dyDescent="0.25">
      <c r="A264" t="s">
        <v>24</v>
      </c>
      <c r="B264" t="s">
        <v>181</v>
      </c>
      <c r="C264">
        <v>8</v>
      </c>
      <c r="D264">
        <v>1</v>
      </c>
      <c r="E264">
        <v>50</v>
      </c>
      <c r="F264">
        <v>0</v>
      </c>
      <c r="G264" t="s">
        <v>179</v>
      </c>
    </row>
    <row r="265" spans="1:7" x14ac:dyDescent="0.25">
      <c r="A265" t="s">
        <v>24</v>
      </c>
      <c r="B265" t="s">
        <v>181</v>
      </c>
      <c r="C265">
        <v>8</v>
      </c>
      <c r="D265">
        <v>1</v>
      </c>
      <c r="E265">
        <v>50</v>
      </c>
      <c r="F265">
        <v>0</v>
      </c>
      <c r="G265" t="s">
        <v>179</v>
      </c>
    </row>
    <row r="266" spans="1:7" x14ac:dyDescent="0.25">
      <c r="A266" t="s">
        <v>24</v>
      </c>
      <c r="B266" t="s">
        <v>181</v>
      </c>
      <c r="C266">
        <v>8</v>
      </c>
      <c r="D266">
        <v>2</v>
      </c>
      <c r="E266">
        <v>30</v>
      </c>
      <c r="F266">
        <v>1</v>
      </c>
      <c r="G266" t="s">
        <v>177</v>
      </c>
    </row>
    <row r="267" spans="1:7" x14ac:dyDescent="0.25">
      <c r="A267" t="s">
        <v>24</v>
      </c>
      <c r="B267" t="s">
        <v>181</v>
      </c>
      <c r="C267">
        <v>8</v>
      </c>
      <c r="D267">
        <v>2</v>
      </c>
      <c r="E267">
        <v>30</v>
      </c>
      <c r="F267">
        <v>1</v>
      </c>
      <c r="G267" t="s">
        <v>177</v>
      </c>
    </row>
    <row r="268" spans="1:7" x14ac:dyDescent="0.25">
      <c r="A268" t="s">
        <v>24</v>
      </c>
      <c r="B268" t="s">
        <v>181</v>
      </c>
      <c r="C268">
        <v>8</v>
      </c>
      <c r="D268">
        <v>2</v>
      </c>
      <c r="E268">
        <v>31</v>
      </c>
      <c r="F268">
        <v>1</v>
      </c>
      <c r="G268" t="s">
        <v>177</v>
      </c>
    </row>
    <row r="269" spans="1:7" x14ac:dyDescent="0.25">
      <c r="A269" t="s">
        <v>24</v>
      </c>
      <c r="B269" t="s">
        <v>181</v>
      </c>
      <c r="C269">
        <v>8</v>
      </c>
      <c r="D269">
        <v>2</v>
      </c>
      <c r="E269">
        <v>32</v>
      </c>
      <c r="F269">
        <v>1</v>
      </c>
      <c r="G269" t="s">
        <v>177</v>
      </c>
    </row>
    <row r="270" spans="1:7" x14ac:dyDescent="0.25">
      <c r="A270" t="s">
        <v>24</v>
      </c>
      <c r="B270" t="s">
        <v>181</v>
      </c>
      <c r="C270">
        <v>8</v>
      </c>
      <c r="D270">
        <v>2</v>
      </c>
      <c r="E270">
        <v>32</v>
      </c>
      <c r="F270">
        <v>1</v>
      </c>
      <c r="G270" t="s">
        <v>177</v>
      </c>
    </row>
    <row r="271" spans="1:7" x14ac:dyDescent="0.25">
      <c r="A271" t="s">
        <v>24</v>
      </c>
      <c r="B271" t="s">
        <v>181</v>
      </c>
      <c r="C271">
        <v>8</v>
      </c>
      <c r="D271">
        <v>2</v>
      </c>
      <c r="E271">
        <v>32</v>
      </c>
      <c r="F271">
        <v>1</v>
      </c>
      <c r="G271" t="s">
        <v>178</v>
      </c>
    </row>
    <row r="272" spans="1:7" x14ac:dyDescent="0.25">
      <c r="A272" t="s">
        <v>24</v>
      </c>
      <c r="B272" t="s">
        <v>181</v>
      </c>
      <c r="C272">
        <v>8</v>
      </c>
      <c r="D272">
        <v>2</v>
      </c>
      <c r="E272">
        <v>33</v>
      </c>
      <c r="F272">
        <v>1</v>
      </c>
      <c r="G272" t="s">
        <v>178</v>
      </c>
    </row>
    <row r="273" spans="1:7" x14ac:dyDescent="0.25">
      <c r="A273" t="s">
        <v>24</v>
      </c>
      <c r="B273" t="s">
        <v>181</v>
      </c>
      <c r="C273">
        <v>8</v>
      </c>
      <c r="D273">
        <v>2</v>
      </c>
      <c r="E273">
        <v>50</v>
      </c>
      <c r="F273">
        <v>0</v>
      </c>
      <c r="G273" t="s">
        <v>179</v>
      </c>
    </row>
    <row r="274" spans="1:7" x14ac:dyDescent="0.25">
      <c r="A274" t="s">
        <v>24</v>
      </c>
      <c r="B274" t="s">
        <v>181</v>
      </c>
      <c r="C274">
        <v>8</v>
      </c>
      <c r="D274">
        <v>3</v>
      </c>
      <c r="E274">
        <v>30</v>
      </c>
      <c r="F274">
        <v>1</v>
      </c>
      <c r="G274" t="s">
        <v>177</v>
      </c>
    </row>
    <row r="275" spans="1:7" x14ac:dyDescent="0.25">
      <c r="A275" t="s">
        <v>24</v>
      </c>
      <c r="B275" t="s">
        <v>181</v>
      </c>
      <c r="C275">
        <v>8</v>
      </c>
      <c r="D275">
        <v>3</v>
      </c>
      <c r="E275">
        <v>30</v>
      </c>
      <c r="F275">
        <v>1</v>
      </c>
      <c r="G275" t="s">
        <v>177</v>
      </c>
    </row>
    <row r="276" spans="1:7" x14ac:dyDescent="0.25">
      <c r="A276" t="s">
        <v>24</v>
      </c>
      <c r="B276" t="s">
        <v>181</v>
      </c>
      <c r="C276">
        <v>8</v>
      </c>
      <c r="D276">
        <v>3</v>
      </c>
      <c r="E276">
        <v>32</v>
      </c>
      <c r="F276">
        <v>1</v>
      </c>
      <c r="G276" t="s">
        <v>177</v>
      </c>
    </row>
    <row r="277" spans="1:7" x14ac:dyDescent="0.25">
      <c r="A277" t="s">
        <v>24</v>
      </c>
      <c r="B277" t="s">
        <v>181</v>
      </c>
      <c r="C277">
        <v>8</v>
      </c>
      <c r="D277">
        <v>3</v>
      </c>
      <c r="E277">
        <v>32</v>
      </c>
      <c r="F277">
        <v>1</v>
      </c>
      <c r="G277" t="s">
        <v>177</v>
      </c>
    </row>
    <row r="278" spans="1:7" x14ac:dyDescent="0.25">
      <c r="A278" t="s">
        <v>24</v>
      </c>
      <c r="B278" t="s">
        <v>181</v>
      </c>
      <c r="C278">
        <v>8</v>
      </c>
      <c r="D278">
        <v>3</v>
      </c>
      <c r="E278">
        <v>31</v>
      </c>
      <c r="F278">
        <v>1</v>
      </c>
      <c r="G278" t="s">
        <v>178</v>
      </c>
    </row>
    <row r="279" spans="1:7" x14ac:dyDescent="0.25">
      <c r="A279" t="s">
        <v>24</v>
      </c>
      <c r="B279" t="s">
        <v>181</v>
      </c>
      <c r="C279">
        <v>8</v>
      </c>
      <c r="D279">
        <v>3</v>
      </c>
      <c r="E279">
        <v>50</v>
      </c>
      <c r="F279">
        <v>0</v>
      </c>
      <c r="G279" t="s">
        <v>179</v>
      </c>
    </row>
    <row r="280" spans="1:7" x14ac:dyDescent="0.25">
      <c r="A280" t="s">
        <v>24</v>
      </c>
      <c r="B280" t="s">
        <v>181</v>
      </c>
      <c r="C280">
        <v>8</v>
      </c>
      <c r="D280">
        <v>3</v>
      </c>
      <c r="E280">
        <v>50</v>
      </c>
      <c r="F280">
        <v>0</v>
      </c>
      <c r="G280" t="s">
        <v>179</v>
      </c>
    </row>
    <row r="281" spans="1:7" x14ac:dyDescent="0.25">
      <c r="A281" t="s">
        <v>24</v>
      </c>
      <c r="B281" t="s">
        <v>181</v>
      </c>
      <c r="C281">
        <v>8</v>
      </c>
      <c r="D281">
        <v>3</v>
      </c>
      <c r="E281">
        <v>50</v>
      </c>
      <c r="F281">
        <v>0</v>
      </c>
      <c r="G281" t="s">
        <v>179</v>
      </c>
    </row>
    <row r="282" spans="1:7" x14ac:dyDescent="0.25">
      <c r="A282" t="s">
        <v>24</v>
      </c>
      <c r="B282" t="s">
        <v>181</v>
      </c>
      <c r="C282">
        <v>8</v>
      </c>
      <c r="D282">
        <v>4</v>
      </c>
      <c r="E282">
        <v>31</v>
      </c>
      <c r="F282">
        <v>1</v>
      </c>
      <c r="G282" t="s">
        <v>177</v>
      </c>
    </row>
    <row r="283" spans="1:7" x14ac:dyDescent="0.25">
      <c r="A283" t="s">
        <v>24</v>
      </c>
      <c r="B283" t="s">
        <v>181</v>
      </c>
      <c r="C283">
        <v>8</v>
      </c>
      <c r="D283">
        <v>4</v>
      </c>
      <c r="E283">
        <v>31</v>
      </c>
      <c r="F283">
        <v>1</v>
      </c>
      <c r="G283" t="s">
        <v>177</v>
      </c>
    </row>
    <row r="284" spans="1:7" x14ac:dyDescent="0.25">
      <c r="A284" t="s">
        <v>24</v>
      </c>
      <c r="B284" t="s">
        <v>181</v>
      </c>
      <c r="C284">
        <v>8</v>
      </c>
      <c r="D284">
        <v>4</v>
      </c>
      <c r="E284">
        <v>31</v>
      </c>
      <c r="F284">
        <v>1</v>
      </c>
      <c r="G284" t="s">
        <v>178</v>
      </c>
    </row>
    <row r="285" spans="1:7" x14ac:dyDescent="0.25">
      <c r="A285" t="s">
        <v>24</v>
      </c>
      <c r="B285" t="s">
        <v>181</v>
      </c>
      <c r="C285">
        <v>8</v>
      </c>
      <c r="D285">
        <v>4</v>
      </c>
      <c r="E285">
        <v>34</v>
      </c>
      <c r="F285">
        <v>1</v>
      </c>
      <c r="G285" t="s">
        <v>178</v>
      </c>
    </row>
    <row r="286" spans="1:7" x14ac:dyDescent="0.25">
      <c r="A286" t="s">
        <v>24</v>
      </c>
      <c r="B286" t="s">
        <v>181</v>
      </c>
      <c r="C286">
        <v>8</v>
      </c>
      <c r="D286">
        <v>4</v>
      </c>
      <c r="E286">
        <v>50</v>
      </c>
      <c r="F286">
        <v>0</v>
      </c>
      <c r="G286" t="s">
        <v>179</v>
      </c>
    </row>
    <row r="287" spans="1:7" x14ac:dyDescent="0.25">
      <c r="A287" t="s">
        <v>24</v>
      </c>
      <c r="B287" t="s">
        <v>181</v>
      </c>
      <c r="C287">
        <v>8</v>
      </c>
      <c r="D287">
        <v>4</v>
      </c>
      <c r="E287">
        <v>50</v>
      </c>
      <c r="F287">
        <v>0</v>
      </c>
      <c r="G287" t="s">
        <v>179</v>
      </c>
    </row>
    <row r="288" spans="1:7" x14ac:dyDescent="0.25">
      <c r="A288" t="s">
        <v>24</v>
      </c>
      <c r="B288" t="s">
        <v>181</v>
      </c>
      <c r="C288">
        <v>8</v>
      </c>
      <c r="D288">
        <v>4</v>
      </c>
      <c r="E288">
        <v>50</v>
      </c>
      <c r="F288">
        <v>0</v>
      </c>
      <c r="G288" t="s">
        <v>179</v>
      </c>
    </row>
    <row r="289" spans="1:7" x14ac:dyDescent="0.25">
      <c r="A289" t="s">
        <v>24</v>
      </c>
      <c r="B289" t="s">
        <v>181</v>
      </c>
      <c r="C289">
        <v>8</v>
      </c>
      <c r="D289">
        <v>4</v>
      </c>
      <c r="E289">
        <v>50</v>
      </c>
      <c r="F289">
        <v>0</v>
      </c>
      <c r="G289" t="s">
        <v>179</v>
      </c>
    </row>
    <row r="290" spans="1:7" x14ac:dyDescent="0.25">
      <c r="A290" t="s">
        <v>24</v>
      </c>
      <c r="B290" t="s">
        <v>181</v>
      </c>
      <c r="C290">
        <v>8</v>
      </c>
      <c r="D290">
        <v>5</v>
      </c>
      <c r="E290">
        <v>32</v>
      </c>
      <c r="F290">
        <v>1</v>
      </c>
      <c r="G290" t="s">
        <v>178</v>
      </c>
    </row>
    <row r="291" spans="1:7" x14ac:dyDescent="0.25">
      <c r="A291" t="s">
        <v>24</v>
      </c>
      <c r="B291" t="s">
        <v>181</v>
      </c>
      <c r="C291">
        <v>8</v>
      </c>
      <c r="D291">
        <v>5</v>
      </c>
      <c r="E291">
        <v>33</v>
      </c>
      <c r="F291">
        <v>1</v>
      </c>
      <c r="G291" t="s">
        <v>178</v>
      </c>
    </row>
    <row r="292" spans="1:7" x14ac:dyDescent="0.25">
      <c r="A292" t="s">
        <v>24</v>
      </c>
      <c r="B292" t="s">
        <v>181</v>
      </c>
      <c r="C292">
        <v>8</v>
      </c>
      <c r="D292">
        <v>5</v>
      </c>
      <c r="E292">
        <v>35</v>
      </c>
      <c r="F292">
        <v>1</v>
      </c>
      <c r="G292" t="s">
        <v>178</v>
      </c>
    </row>
    <row r="293" spans="1:7" x14ac:dyDescent="0.25">
      <c r="A293" t="s">
        <v>24</v>
      </c>
      <c r="B293" t="s">
        <v>181</v>
      </c>
      <c r="C293">
        <v>8</v>
      </c>
      <c r="D293">
        <v>5</v>
      </c>
      <c r="E293">
        <v>35</v>
      </c>
      <c r="F293">
        <v>1</v>
      </c>
      <c r="G293" t="s">
        <v>178</v>
      </c>
    </row>
    <row r="294" spans="1:7" x14ac:dyDescent="0.25">
      <c r="A294" t="s">
        <v>24</v>
      </c>
      <c r="B294" t="s">
        <v>181</v>
      </c>
      <c r="C294">
        <v>8</v>
      </c>
      <c r="D294">
        <v>5</v>
      </c>
      <c r="E294">
        <v>50</v>
      </c>
      <c r="F294">
        <v>0</v>
      </c>
      <c r="G294" t="s">
        <v>179</v>
      </c>
    </row>
    <row r="295" spans="1:7" x14ac:dyDescent="0.25">
      <c r="A295" t="s">
        <v>24</v>
      </c>
      <c r="B295" t="s">
        <v>181</v>
      </c>
      <c r="C295">
        <v>8</v>
      </c>
      <c r="D295">
        <v>5</v>
      </c>
      <c r="E295">
        <v>50</v>
      </c>
      <c r="F295">
        <v>0</v>
      </c>
      <c r="G295" t="s">
        <v>179</v>
      </c>
    </row>
    <row r="296" spans="1:7" x14ac:dyDescent="0.25">
      <c r="A296" t="s">
        <v>24</v>
      </c>
      <c r="B296" t="s">
        <v>181</v>
      </c>
      <c r="C296">
        <v>8</v>
      </c>
      <c r="D296">
        <v>5</v>
      </c>
      <c r="E296">
        <v>50</v>
      </c>
      <c r="F296">
        <v>0</v>
      </c>
      <c r="G296" t="s">
        <v>179</v>
      </c>
    </row>
    <row r="297" spans="1:7" x14ac:dyDescent="0.25">
      <c r="A297" t="s">
        <v>24</v>
      </c>
      <c r="B297" t="s">
        <v>181</v>
      </c>
      <c r="C297">
        <v>8</v>
      </c>
      <c r="D297">
        <v>5</v>
      </c>
      <c r="E297">
        <v>50</v>
      </c>
      <c r="F297">
        <v>0</v>
      </c>
      <c r="G297" t="s">
        <v>179</v>
      </c>
    </row>
    <row r="298" spans="1:7" x14ac:dyDescent="0.25">
      <c r="A298" t="s">
        <v>24</v>
      </c>
      <c r="B298" t="s">
        <v>181</v>
      </c>
      <c r="C298">
        <v>8</v>
      </c>
      <c r="D298">
        <v>6</v>
      </c>
      <c r="E298">
        <v>31</v>
      </c>
      <c r="F298">
        <v>1</v>
      </c>
      <c r="G298" t="s">
        <v>177</v>
      </c>
    </row>
    <row r="299" spans="1:7" x14ac:dyDescent="0.25">
      <c r="A299" t="s">
        <v>24</v>
      </c>
      <c r="B299" t="s">
        <v>181</v>
      </c>
      <c r="C299">
        <v>8</v>
      </c>
      <c r="D299">
        <v>6</v>
      </c>
      <c r="E299">
        <v>31</v>
      </c>
      <c r="F299">
        <v>1</v>
      </c>
      <c r="G299" t="s">
        <v>178</v>
      </c>
    </row>
    <row r="300" spans="1:7" x14ac:dyDescent="0.25">
      <c r="A300" t="s">
        <v>24</v>
      </c>
      <c r="B300" t="s">
        <v>181</v>
      </c>
      <c r="C300">
        <v>8</v>
      </c>
      <c r="D300">
        <v>6</v>
      </c>
      <c r="E300">
        <v>31</v>
      </c>
      <c r="F300">
        <v>1</v>
      </c>
      <c r="G300" t="s">
        <v>178</v>
      </c>
    </row>
    <row r="301" spans="1:7" x14ac:dyDescent="0.25">
      <c r="A301" t="s">
        <v>24</v>
      </c>
      <c r="B301" t="s">
        <v>181</v>
      </c>
      <c r="C301">
        <v>8</v>
      </c>
      <c r="D301">
        <v>6</v>
      </c>
      <c r="E301">
        <v>32</v>
      </c>
      <c r="F301">
        <v>1</v>
      </c>
      <c r="G301" t="s">
        <v>178</v>
      </c>
    </row>
    <row r="302" spans="1:7" x14ac:dyDescent="0.25">
      <c r="A302" t="s">
        <v>24</v>
      </c>
      <c r="B302" t="s">
        <v>181</v>
      </c>
      <c r="C302">
        <v>8</v>
      </c>
      <c r="D302">
        <v>6</v>
      </c>
      <c r="E302">
        <v>32</v>
      </c>
      <c r="F302">
        <v>1</v>
      </c>
      <c r="G302" t="s">
        <v>178</v>
      </c>
    </row>
    <row r="303" spans="1:7" x14ac:dyDescent="0.25">
      <c r="A303" t="s">
        <v>24</v>
      </c>
      <c r="B303" t="s">
        <v>181</v>
      </c>
      <c r="C303">
        <v>8</v>
      </c>
      <c r="D303">
        <v>6</v>
      </c>
      <c r="E303">
        <v>50</v>
      </c>
      <c r="F303">
        <v>0</v>
      </c>
      <c r="G303" t="s">
        <v>179</v>
      </c>
    </row>
    <row r="304" spans="1:7" x14ac:dyDescent="0.25">
      <c r="A304" t="s">
        <v>24</v>
      </c>
      <c r="B304" t="s">
        <v>181</v>
      </c>
      <c r="C304">
        <v>8</v>
      </c>
      <c r="D304">
        <v>6</v>
      </c>
      <c r="E304">
        <v>50</v>
      </c>
      <c r="F304">
        <v>0</v>
      </c>
      <c r="G304" t="s">
        <v>179</v>
      </c>
    </row>
    <row r="305" spans="1:7" x14ac:dyDescent="0.25">
      <c r="A305" t="s">
        <v>24</v>
      </c>
      <c r="B305" t="s">
        <v>181</v>
      </c>
      <c r="C305">
        <v>8</v>
      </c>
      <c r="D305">
        <v>6</v>
      </c>
      <c r="E305">
        <v>50</v>
      </c>
      <c r="F305">
        <v>0</v>
      </c>
      <c r="G305" t="s">
        <v>179</v>
      </c>
    </row>
    <row r="306" spans="1:7" x14ac:dyDescent="0.25">
      <c r="A306" t="s">
        <v>24</v>
      </c>
      <c r="B306" t="s">
        <v>181</v>
      </c>
      <c r="C306">
        <v>8</v>
      </c>
      <c r="D306">
        <v>7</v>
      </c>
      <c r="E306">
        <v>31</v>
      </c>
      <c r="F306">
        <v>1</v>
      </c>
      <c r="G306" t="s">
        <v>178</v>
      </c>
    </row>
    <row r="307" spans="1:7" x14ac:dyDescent="0.25">
      <c r="A307" t="s">
        <v>24</v>
      </c>
      <c r="B307" t="s">
        <v>181</v>
      </c>
      <c r="C307">
        <v>8</v>
      </c>
      <c r="D307">
        <v>7</v>
      </c>
      <c r="E307">
        <v>32</v>
      </c>
      <c r="F307">
        <v>1</v>
      </c>
      <c r="G307" t="s">
        <v>178</v>
      </c>
    </row>
    <row r="308" spans="1:7" x14ac:dyDescent="0.25">
      <c r="A308" t="s">
        <v>24</v>
      </c>
      <c r="B308" t="s">
        <v>181</v>
      </c>
      <c r="C308">
        <v>8</v>
      </c>
      <c r="D308">
        <v>7</v>
      </c>
      <c r="E308">
        <v>32</v>
      </c>
      <c r="F308">
        <v>1</v>
      </c>
      <c r="G308" t="s">
        <v>178</v>
      </c>
    </row>
    <row r="309" spans="1:7" x14ac:dyDescent="0.25">
      <c r="A309" t="s">
        <v>24</v>
      </c>
      <c r="B309" t="s">
        <v>181</v>
      </c>
      <c r="C309">
        <v>8</v>
      </c>
      <c r="D309">
        <v>7</v>
      </c>
      <c r="E309">
        <v>32</v>
      </c>
      <c r="F309">
        <v>1</v>
      </c>
      <c r="G309" t="s">
        <v>178</v>
      </c>
    </row>
    <row r="310" spans="1:7" x14ac:dyDescent="0.25">
      <c r="A310" t="s">
        <v>24</v>
      </c>
      <c r="B310" t="s">
        <v>181</v>
      </c>
      <c r="C310">
        <v>8</v>
      </c>
      <c r="D310">
        <v>7</v>
      </c>
      <c r="E310">
        <v>33</v>
      </c>
      <c r="F310">
        <v>1</v>
      </c>
      <c r="G310" t="s">
        <v>178</v>
      </c>
    </row>
    <row r="311" spans="1:7" x14ac:dyDescent="0.25">
      <c r="A311" t="s">
        <v>24</v>
      </c>
      <c r="B311" t="s">
        <v>181</v>
      </c>
      <c r="C311">
        <v>8</v>
      </c>
      <c r="D311">
        <v>7</v>
      </c>
      <c r="E311">
        <v>33</v>
      </c>
      <c r="F311">
        <v>1</v>
      </c>
      <c r="G311" t="s">
        <v>178</v>
      </c>
    </row>
    <row r="312" spans="1:7" x14ac:dyDescent="0.25">
      <c r="A312" t="s">
        <v>24</v>
      </c>
      <c r="B312" t="s">
        <v>181</v>
      </c>
      <c r="C312">
        <v>8</v>
      </c>
      <c r="D312">
        <v>7</v>
      </c>
      <c r="E312">
        <v>33</v>
      </c>
      <c r="F312">
        <v>1</v>
      </c>
      <c r="G312" t="s">
        <v>178</v>
      </c>
    </row>
    <row r="313" spans="1:7" x14ac:dyDescent="0.25">
      <c r="A313" t="s">
        <v>24</v>
      </c>
      <c r="B313" t="s">
        <v>181</v>
      </c>
      <c r="C313">
        <v>8</v>
      </c>
      <c r="D313">
        <v>7</v>
      </c>
      <c r="E313">
        <v>50</v>
      </c>
      <c r="F313">
        <v>0</v>
      </c>
      <c r="G313" t="s">
        <v>179</v>
      </c>
    </row>
    <row r="314" spans="1:7" x14ac:dyDescent="0.25">
      <c r="A314" t="s">
        <v>24</v>
      </c>
      <c r="B314" t="s">
        <v>181</v>
      </c>
      <c r="C314">
        <v>8</v>
      </c>
      <c r="D314">
        <v>8</v>
      </c>
      <c r="E314">
        <v>31</v>
      </c>
      <c r="F314">
        <v>1</v>
      </c>
      <c r="G314" t="s">
        <v>177</v>
      </c>
    </row>
    <row r="315" spans="1:7" x14ac:dyDescent="0.25">
      <c r="A315" t="s">
        <v>24</v>
      </c>
      <c r="B315" t="s">
        <v>181</v>
      </c>
      <c r="C315">
        <v>8</v>
      </c>
      <c r="D315">
        <v>8</v>
      </c>
      <c r="E315">
        <v>34</v>
      </c>
      <c r="F315">
        <v>1</v>
      </c>
      <c r="G315" t="s">
        <v>177</v>
      </c>
    </row>
    <row r="316" spans="1:7" x14ac:dyDescent="0.25">
      <c r="A316" t="s">
        <v>24</v>
      </c>
      <c r="B316" t="s">
        <v>181</v>
      </c>
      <c r="C316">
        <v>8</v>
      </c>
      <c r="D316">
        <v>8</v>
      </c>
      <c r="E316">
        <v>42</v>
      </c>
      <c r="F316">
        <v>1</v>
      </c>
      <c r="G316" t="s">
        <v>177</v>
      </c>
    </row>
    <row r="317" spans="1:7" x14ac:dyDescent="0.25">
      <c r="A317" t="s">
        <v>24</v>
      </c>
      <c r="B317" t="s">
        <v>181</v>
      </c>
      <c r="C317">
        <v>8</v>
      </c>
      <c r="D317">
        <v>8</v>
      </c>
      <c r="E317">
        <v>32</v>
      </c>
      <c r="F317">
        <v>1</v>
      </c>
      <c r="G317" t="s">
        <v>178</v>
      </c>
    </row>
    <row r="318" spans="1:7" x14ac:dyDescent="0.25">
      <c r="A318" t="s">
        <v>24</v>
      </c>
      <c r="B318" t="s">
        <v>181</v>
      </c>
      <c r="C318">
        <v>8</v>
      </c>
      <c r="D318">
        <v>8</v>
      </c>
      <c r="E318">
        <v>34</v>
      </c>
      <c r="F318">
        <v>1</v>
      </c>
      <c r="G318" t="s">
        <v>178</v>
      </c>
    </row>
    <row r="319" spans="1:7" x14ac:dyDescent="0.25">
      <c r="A319" t="s">
        <v>24</v>
      </c>
      <c r="B319" t="s">
        <v>181</v>
      </c>
      <c r="C319">
        <v>8</v>
      </c>
      <c r="D319">
        <v>8</v>
      </c>
      <c r="E319">
        <v>35</v>
      </c>
      <c r="F319">
        <v>1</v>
      </c>
      <c r="G319" t="s">
        <v>178</v>
      </c>
    </row>
    <row r="320" spans="1:7" x14ac:dyDescent="0.25">
      <c r="A320" t="s">
        <v>24</v>
      </c>
      <c r="B320" t="s">
        <v>181</v>
      </c>
      <c r="C320">
        <v>8</v>
      </c>
      <c r="D320">
        <v>8</v>
      </c>
      <c r="E320">
        <v>50</v>
      </c>
      <c r="F320">
        <v>0</v>
      </c>
      <c r="G320" t="s">
        <v>179</v>
      </c>
    </row>
    <row r="321" spans="1:7" x14ac:dyDescent="0.25">
      <c r="A321" t="s">
        <v>24</v>
      </c>
      <c r="B321" t="s">
        <v>181</v>
      </c>
      <c r="C321">
        <v>8</v>
      </c>
      <c r="D321">
        <v>8</v>
      </c>
      <c r="E321">
        <v>50</v>
      </c>
      <c r="F321">
        <v>0</v>
      </c>
      <c r="G321" t="s">
        <v>179</v>
      </c>
    </row>
    <row r="322" spans="1:7" x14ac:dyDescent="0.25">
      <c r="A322" t="s">
        <v>24</v>
      </c>
      <c r="B322" t="s">
        <v>181</v>
      </c>
      <c r="C322">
        <v>8</v>
      </c>
      <c r="D322">
        <v>9</v>
      </c>
      <c r="E322">
        <v>29</v>
      </c>
      <c r="F322">
        <v>1</v>
      </c>
      <c r="G322" t="s">
        <v>177</v>
      </c>
    </row>
    <row r="323" spans="1:7" x14ac:dyDescent="0.25">
      <c r="A323" t="s">
        <v>24</v>
      </c>
      <c r="B323" t="s">
        <v>181</v>
      </c>
      <c r="C323">
        <v>8</v>
      </c>
      <c r="D323">
        <v>9</v>
      </c>
      <c r="E323">
        <v>31</v>
      </c>
      <c r="F323">
        <v>1</v>
      </c>
      <c r="G323" t="s">
        <v>177</v>
      </c>
    </row>
    <row r="324" spans="1:7" x14ac:dyDescent="0.25">
      <c r="A324" t="s">
        <v>24</v>
      </c>
      <c r="B324" t="s">
        <v>181</v>
      </c>
      <c r="C324">
        <v>8</v>
      </c>
      <c r="D324">
        <v>9</v>
      </c>
      <c r="E324">
        <v>31</v>
      </c>
      <c r="F324">
        <v>1</v>
      </c>
      <c r="G324" t="s">
        <v>177</v>
      </c>
    </row>
    <row r="325" spans="1:7" x14ac:dyDescent="0.25">
      <c r="A325" t="s">
        <v>24</v>
      </c>
      <c r="B325" t="s">
        <v>181</v>
      </c>
      <c r="C325">
        <v>8</v>
      </c>
      <c r="D325">
        <v>9</v>
      </c>
      <c r="E325">
        <v>31</v>
      </c>
      <c r="F325">
        <v>1</v>
      </c>
      <c r="G325" t="s">
        <v>177</v>
      </c>
    </row>
    <row r="326" spans="1:7" x14ac:dyDescent="0.25">
      <c r="A326" t="s">
        <v>24</v>
      </c>
      <c r="B326" t="s">
        <v>181</v>
      </c>
      <c r="C326">
        <v>8</v>
      </c>
      <c r="D326">
        <v>9</v>
      </c>
      <c r="E326">
        <v>35</v>
      </c>
      <c r="F326">
        <v>1</v>
      </c>
      <c r="G326" t="s">
        <v>177</v>
      </c>
    </row>
    <row r="327" spans="1:7" x14ac:dyDescent="0.25">
      <c r="A327" t="s">
        <v>24</v>
      </c>
      <c r="B327" t="s">
        <v>181</v>
      </c>
      <c r="C327">
        <v>8</v>
      </c>
      <c r="D327">
        <v>9</v>
      </c>
      <c r="E327">
        <v>32</v>
      </c>
      <c r="F327">
        <v>1</v>
      </c>
      <c r="G327" t="s">
        <v>178</v>
      </c>
    </row>
    <row r="328" spans="1:7" x14ac:dyDescent="0.25">
      <c r="A328" t="s">
        <v>24</v>
      </c>
      <c r="B328" t="s">
        <v>181</v>
      </c>
      <c r="C328">
        <v>8</v>
      </c>
      <c r="D328">
        <v>9</v>
      </c>
      <c r="E328">
        <v>50</v>
      </c>
      <c r="F328">
        <v>0</v>
      </c>
      <c r="G328" t="s">
        <v>179</v>
      </c>
    </row>
    <row r="329" spans="1:7" x14ac:dyDescent="0.25">
      <c r="A329" t="s">
        <v>24</v>
      </c>
      <c r="B329" t="s">
        <v>181</v>
      </c>
      <c r="C329">
        <v>8</v>
      </c>
      <c r="D329">
        <v>9</v>
      </c>
      <c r="E329">
        <v>50</v>
      </c>
      <c r="F329">
        <v>0</v>
      </c>
      <c r="G329" t="s">
        <v>179</v>
      </c>
    </row>
    <row r="330" spans="1:7" x14ac:dyDescent="0.25">
      <c r="A330" t="s">
        <v>24</v>
      </c>
      <c r="B330" t="s">
        <v>181</v>
      </c>
      <c r="C330">
        <v>8</v>
      </c>
      <c r="D330">
        <v>10</v>
      </c>
      <c r="E330">
        <v>33</v>
      </c>
      <c r="F330">
        <v>1</v>
      </c>
      <c r="G330" t="s">
        <v>177</v>
      </c>
    </row>
    <row r="331" spans="1:7" x14ac:dyDescent="0.25">
      <c r="A331" t="s">
        <v>24</v>
      </c>
      <c r="B331" t="s">
        <v>181</v>
      </c>
      <c r="C331">
        <v>8</v>
      </c>
      <c r="D331">
        <v>10</v>
      </c>
      <c r="E331">
        <v>36</v>
      </c>
      <c r="F331">
        <v>1</v>
      </c>
      <c r="G331" t="s">
        <v>177</v>
      </c>
    </row>
    <row r="332" spans="1:7" x14ac:dyDescent="0.25">
      <c r="A332" t="s">
        <v>24</v>
      </c>
      <c r="B332" t="s">
        <v>181</v>
      </c>
      <c r="C332">
        <v>8</v>
      </c>
      <c r="D332">
        <v>10</v>
      </c>
      <c r="E332">
        <v>31</v>
      </c>
      <c r="F332">
        <v>1</v>
      </c>
      <c r="G332" t="s">
        <v>178</v>
      </c>
    </row>
    <row r="333" spans="1:7" x14ac:dyDescent="0.25">
      <c r="A333" t="s">
        <v>24</v>
      </c>
      <c r="B333" t="s">
        <v>181</v>
      </c>
      <c r="C333">
        <v>8</v>
      </c>
      <c r="D333">
        <v>10</v>
      </c>
      <c r="E333">
        <v>34</v>
      </c>
      <c r="F333">
        <v>1</v>
      </c>
      <c r="G333" t="s">
        <v>178</v>
      </c>
    </row>
    <row r="334" spans="1:7" x14ac:dyDescent="0.25">
      <c r="A334" t="s">
        <v>24</v>
      </c>
      <c r="B334" t="s">
        <v>181</v>
      </c>
      <c r="C334">
        <v>8</v>
      </c>
      <c r="D334">
        <v>10</v>
      </c>
      <c r="E334">
        <v>34</v>
      </c>
      <c r="F334">
        <v>1</v>
      </c>
      <c r="G334" t="s">
        <v>178</v>
      </c>
    </row>
    <row r="335" spans="1:7" x14ac:dyDescent="0.25">
      <c r="A335" t="s">
        <v>24</v>
      </c>
      <c r="B335" t="s">
        <v>181</v>
      </c>
      <c r="C335">
        <v>8</v>
      </c>
      <c r="D335">
        <v>10</v>
      </c>
      <c r="E335">
        <v>37</v>
      </c>
      <c r="F335">
        <v>1</v>
      </c>
      <c r="G335" t="s">
        <v>178</v>
      </c>
    </row>
    <row r="336" spans="1:7" x14ac:dyDescent="0.25">
      <c r="A336" t="s">
        <v>24</v>
      </c>
      <c r="B336" t="s">
        <v>181</v>
      </c>
      <c r="C336">
        <v>8</v>
      </c>
      <c r="D336">
        <v>10</v>
      </c>
      <c r="E336">
        <v>50</v>
      </c>
      <c r="F336">
        <v>0</v>
      </c>
      <c r="G336" t="s">
        <v>179</v>
      </c>
    </row>
    <row r="337" spans="1:7" x14ac:dyDescent="0.25">
      <c r="A337" t="s">
        <v>24</v>
      </c>
      <c r="B337" t="s">
        <v>181</v>
      </c>
      <c r="C337">
        <v>8</v>
      </c>
      <c r="D337">
        <v>10</v>
      </c>
      <c r="E337">
        <v>50</v>
      </c>
      <c r="F337">
        <v>0</v>
      </c>
      <c r="G337" t="s">
        <v>179</v>
      </c>
    </row>
    <row r="338" spans="1:7" x14ac:dyDescent="0.25">
      <c r="A338" t="s">
        <v>25</v>
      </c>
      <c r="B338" t="s">
        <v>181</v>
      </c>
      <c r="C338">
        <v>16</v>
      </c>
      <c r="D338">
        <v>1</v>
      </c>
      <c r="E338">
        <v>31</v>
      </c>
      <c r="F338">
        <v>1</v>
      </c>
      <c r="G338" t="s">
        <v>177</v>
      </c>
    </row>
    <row r="339" spans="1:7" x14ac:dyDescent="0.25">
      <c r="A339" t="s">
        <v>25</v>
      </c>
      <c r="B339" t="s">
        <v>181</v>
      </c>
      <c r="C339">
        <v>16</v>
      </c>
      <c r="D339">
        <v>1</v>
      </c>
      <c r="E339">
        <v>31</v>
      </c>
      <c r="F339">
        <v>1</v>
      </c>
      <c r="G339" t="s">
        <v>177</v>
      </c>
    </row>
    <row r="340" spans="1:7" x14ac:dyDescent="0.25">
      <c r="A340" t="s">
        <v>25</v>
      </c>
      <c r="B340" t="s">
        <v>181</v>
      </c>
      <c r="C340">
        <v>16</v>
      </c>
      <c r="D340">
        <v>1</v>
      </c>
      <c r="E340">
        <v>31</v>
      </c>
      <c r="F340">
        <v>1</v>
      </c>
      <c r="G340" t="s">
        <v>178</v>
      </c>
    </row>
    <row r="341" spans="1:7" x14ac:dyDescent="0.25">
      <c r="A341" t="s">
        <v>25</v>
      </c>
      <c r="B341" t="s">
        <v>181</v>
      </c>
      <c r="C341">
        <v>16</v>
      </c>
      <c r="D341">
        <v>1</v>
      </c>
      <c r="E341">
        <v>31</v>
      </c>
      <c r="F341">
        <v>1</v>
      </c>
      <c r="G341" t="s">
        <v>178</v>
      </c>
    </row>
    <row r="342" spans="1:7" x14ac:dyDescent="0.25">
      <c r="A342" t="s">
        <v>25</v>
      </c>
      <c r="B342" t="s">
        <v>181</v>
      </c>
      <c r="C342">
        <v>16</v>
      </c>
      <c r="D342">
        <v>1</v>
      </c>
      <c r="E342">
        <v>31</v>
      </c>
      <c r="F342">
        <v>1</v>
      </c>
      <c r="G342" t="s">
        <v>178</v>
      </c>
    </row>
    <row r="343" spans="1:7" x14ac:dyDescent="0.25">
      <c r="A343" t="s">
        <v>25</v>
      </c>
      <c r="B343" t="s">
        <v>181</v>
      </c>
      <c r="C343">
        <v>16</v>
      </c>
      <c r="D343">
        <v>1</v>
      </c>
      <c r="E343">
        <v>31</v>
      </c>
      <c r="F343">
        <v>1</v>
      </c>
      <c r="G343" t="s">
        <v>178</v>
      </c>
    </row>
    <row r="344" spans="1:7" x14ac:dyDescent="0.25">
      <c r="A344" t="s">
        <v>25</v>
      </c>
      <c r="B344" t="s">
        <v>181</v>
      </c>
      <c r="C344">
        <v>16</v>
      </c>
      <c r="D344">
        <v>1</v>
      </c>
      <c r="E344">
        <v>32</v>
      </c>
      <c r="F344">
        <v>1</v>
      </c>
      <c r="G344" t="s">
        <v>178</v>
      </c>
    </row>
    <row r="345" spans="1:7" x14ac:dyDescent="0.25">
      <c r="A345" t="s">
        <v>25</v>
      </c>
      <c r="B345" t="s">
        <v>181</v>
      </c>
      <c r="C345">
        <v>16</v>
      </c>
      <c r="D345">
        <v>1</v>
      </c>
      <c r="E345">
        <v>32</v>
      </c>
      <c r="F345">
        <v>1</v>
      </c>
      <c r="G345" t="s">
        <v>178</v>
      </c>
    </row>
    <row r="346" spans="1:7" x14ac:dyDescent="0.25">
      <c r="A346" t="s">
        <v>25</v>
      </c>
      <c r="B346" t="s">
        <v>181</v>
      </c>
      <c r="C346">
        <v>16</v>
      </c>
      <c r="D346">
        <v>1</v>
      </c>
      <c r="E346">
        <v>50</v>
      </c>
      <c r="F346">
        <v>0</v>
      </c>
      <c r="G346" t="s">
        <v>179</v>
      </c>
    </row>
    <row r="347" spans="1:7" x14ac:dyDescent="0.25">
      <c r="A347" t="s">
        <v>25</v>
      </c>
      <c r="B347" t="s">
        <v>181</v>
      </c>
      <c r="C347">
        <v>16</v>
      </c>
      <c r="D347">
        <v>1</v>
      </c>
      <c r="E347">
        <v>50</v>
      </c>
      <c r="F347">
        <v>0</v>
      </c>
      <c r="G347" t="s">
        <v>179</v>
      </c>
    </row>
    <row r="348" spans="1:7" x14ac:dyDescent="0.25">
      <c r="A348" t="s">
        <v>25</v>
      </c>
      <c r="B348" t="s">
        <v>181</v>
      </c>
      <c r="C348">
        <v>16</v>
      </c>
      <c r="D348">
        <v>1</v>
      </c>
      <c r="E348">
        <v>50</v>
      </c>
      <c r="F348">
        <v>0</v>
      </c>
      <c r="G348" t="s">
        <v>179</v>
      </c>
    </row>
    <row r="349" spans="1:7" x14ac:dyDescent="0.25">
      <c r="A349" t="s">
        <v>25</v>
      </c>
      <c r="B349" t="s">
        <v>181</v>
      </c>
      <c r="C349">
        <v>16</v>
      </c>
      <c r="D349">
        <v>1</v>
      </c>
      <c r="E349">
        <v>50</v>
      </c>
      <c r="F349">
        <v>0</v>
      </c>
      <c r="G349" t="s">
        <v>179</v>
      </c>
    </row>
    <row r="350" spans="1:7" x14ac:dyDescent="0.25">
      <c r="A350" t="s">
        <v>25</v>
      </c>
      <c r="B350" t="s">
        <v>181</v>
      </c>
      <c r="C350">
        <v>16</v>
      </c>
      <c r="D350">
        <v>1</v>
      </c>
      <c r="E350">
        <v>50</v>
      </c>
      <c r="F350">
        <v>0</v>
      </c>
      <c r="G350" t="s">
        <v>179</v>
      </c>
    </row>
    <row r="351" spans="1:7" x14ac:dyDescent="0.25">
      <c r="A351" t="s">
        <v>25</v>
      </c>
      <c r="B351" t="s">
        <v>181</v>
      </c>
      <c r="C351">
        <v>16</v>
      </c>
      <c r="D351">
        <v>1</v>
      </c>
      <c r="E351">
        <v>50</v>
      </c>
      <c r="F351">
        <v>0</v>
      </c>
      <c r="G351" t="s">
        <v>179</v>
      </c>
    </row>
    <row r="352" spans="1:7" x14ac:dyDescent="0.25">
      <c r="A352" t="s">
        <v>25</v>
      </c>
      <c r="B352" t="s">
        <v>181</v>
      </c>
      <c r="C352">
        <v>16</v>
      </c>
      <c r="D352">
        <v>1</v>
      </c>
      <c r="E352">
        <v>50</v>
      </c>
      <c r="F352">
        <v>0</v>
      </c>
      <c r="G352" t="s">
        <v>179</v>
      </c>
    </row>
    <row r="353" spans="1:7" x14ac:dyDescent="0.25">
      <c r="A353" t="s">
        <v>25</v>
      </c>
      <c r="B353" t="s">
        <v>181</v>
      </c>
      <c r="C353">
        <v>16</v>
      </c>
      <c r="D353">
        <v>1</v>
      </c>
      <c r="E353">
        <v>50</v>
      </c>
      <c r="F353">
        <v>0</v>
      </c>
      <c r="G353" t="s">
        <v>179</v>
      </c>
    </row>
    <row r="354" spans="1:7" x14ac:dyDescent="0.25">
      <c r="A354" t="s">
        <v>25</v>
      </c>
      <c r="B354" t="s">
        <v>181</v>
      </c>
      <c r="C354">
        <v>16</v>
      </c>
      <c r="D354">
        <v>2</v>
      </c>
      <c r="E354">
        <v>31</v>
      </c>
      <c r="F354">
        <v>1</v>
      </c>
      <c r="G354" t="s">
        <v>177</v>
      </c>
    </row>
    <row r="355" spans="1:7" x14ac:dyDescent="0.25">
      <c r="A355" t="s">
        <v>25</v>
      </c>
      <c r="B355" t="s">
        <v>181</v>
      </c>
      <c r="C355">
        <v>16</v>
      </c>
      <c r="D355">
        <v>2</v>
      </c>
      <c r="E355">
        <v>31</v>
      </c>
      <c r="F355">
        <v>1</v>
      </c>
      <c r="G355" t="s">
        <v>177</v>
      </c>
    </row>
    <row r="356" spans="1:7" x14ac:dyDescent="0.25">
      <c r="A356" t="s">
        <v>25</v>
      </c>
      <c r="B356" t="s">
        <v>181</v>
      </c>
      <c r="C356">
        <v>16</v>
      </c>
      <c r="D356">
        <v>2</v>
      </c>
      <c r="E356">
        <v>31</v>
      </c>
      <c r="F356">
        <v>1</v>
      </c>
      <c r="G356" t="s">
        <v>177</v>
      </c>
    </row>
    <row r="357" spans="1:7" x14ac:dyDescent="0.25">
      <c r="A357" t="s">
        <v>25</v>
      </c>
      <c r="B357" t="s">
        <v>181</v>
      </c>
      <c r="C357">
        <v>16</v>
      </c>
      <c r="D357">
        <v>2</v>
      </c>
      <c r="E357">
        <v>34</v>
      </c>
      <c r="F357">
        <v>1</v>
      </c>
      <c r="G357" t="s">
        <v>177</v>
      </c>
    </row>
    <row r="358" spans="1:7" x14ac:dyDescent="0.25">
      <c r="A358" t="s">
        <v>25</v>
      </c>
      <c r="B358" t="s">
        <v>181</v>
      </c>
      <c r="C358">
        <v>16</v>
      </c>
      <c r="D358">
        <v>2</v>
      </c>
      <c r="E358">
        <v>38</v>
      </c>
      <c r="F358">
        <v>1</v>
      </c>
      <c r="G358" t="s">
        <v>177</v>
      </c>
    </row>
    <row r="359" spans="1:7" x14ac:dyDescent="0.25">
      <c r="A359" t="s">
        <v>25</v>
      </c>
      <c r="B359" t="s">
        <v>181</v>
      </c>
      <c r="C359">
        <v>16</v>
      </c>
      <c r="D359">
        <v>2</v>
      </c>
      <c r="E359">
        <v>31</v>
      </c>
      <c r="F359">
        <v>1</v>
      </c>
      <c r="G359" t="s">
        <v>178</v>
      </c>
    </row>
    <row r="360" spans="1:7" x14ac:dyDescent="0.25">
      <c r="A360" t="s">
        <v>25</v>
      </c>
      <c r="B360" t="s">
        <v>181</v>
      </c>
      <c r="C360">
        <v>16</v>
      </c>
      <c r="D360">
        <v>2</v>
      </c>
      <c r="E360">
        <v>32</v>
      </c>
      <c r="F360">
        <v>1</v>
      </c>
      <c r="G360" t="s">
        <v>178</v>
      </c>
    </row>
    <row r="361" spans="1:7" x14ac:dyDescent="0.25">
      <c r="A361" t="s">
        <v>25</v>
      </c>
      <c r="B361" t="s">
        <v>181</v>
      </c>
      <c r="C361">
        <v>16</v>
      </c>
      <c r="D361">
        <v>2</v>
      </c>
      <c r="E361">
        <v>32</v>
      </c>
      <c r="F361">
        <v>1</v>
      </c>
      <c r="G361" t="s">
        <v>178</v>
      </c>
    </row>
    <row r="362" spans="1:7" x14ac:dyDescent="0.25">
      <c r="A362" t="s">
        <v>25</v>
      </c>
      <c r="B362" t="s">
        <v>181</v>
      </c>
      <c r="C362">
        <v>16</v>
      </c>
      <c r="D362">
        <v>2</v>
      </c>
      <c r="E362">
        <v>50</v>
      </c>
      <c r="F362">
        <v>0</v>
      </c>
      <c r="G362" t="s">
        <v>179</v>
      </c>
    </row>
    <row r="363" spans="1:7" x14ac:dyDescent="0.25">
      <c r="A363" t="s">
        <v>25</v>
      </c>
      <c r="B363" t="s">
        <v>181</v>
      </c>
      <c r="C363">
        <v>16</v>
      </c>
      <c r="D363">
        <v>2</v>
      </c>
      <c r="E363">
        <v>50</v>
      </c>
      <c r="F363">
        <v>0</v>
      </c>
      <c r="G363" t="s">
        <v>179</v>
      </c>
    </row>
    <row r="364" spans="1:7" x14ac:dyDescent="0.25">
      <c r="A364" t="s">
        <v>25</v>
      </c>
      <c r="B364" t="s">
        <v>181</v>
      </c>
      <c r="C364">
        <v>16</v>
      </c>
      <c r="D364">
        <v>2</v>
      </c>
      <c r="E364">
        <v>50</v>
      </c>
      <c r="F364">
        <v>0</v>
      </c>
      <c r="G364" t="s">
        <v>179</v>
      </c>
    </row>
    <row r="365" spans="1:7" x14ac:dyDescent="0.25">
      <c r="A365" t="s">
        <v>25</v>
      </c>
      <c r="B365" t="s">
        <v>181</v>
      </c>
      <c r="C365">
        <v>16</v>
      </c>
      <c r="D365">
        <v>2</v>
      </c>
      <c r="E365">
        <v>50</v>
      </c>
      <c r="F365">
        <v>0</v>
      </c>
      <c r="G365" t="s">
        <v>179</v>
      </c>
    </row>
    <row r="366" spans="1:7" x14ac:dyDescent="0.25">
      <c r="A366" t="s">
        <v>25</v>
      </c>
      <c r="B366" t="s">
        <v>181</v>
      </c>
      <c r="C366">
        <v>16</v>
      </c>
      <c r="D366">
        <v>2</v>
      </c>
      <c r="E366">
        <v>50</v>
      </c>
      <c r="F366">
        <v>0</v>
      </c>
      <c r="G366" t="s">
        <v>179</v>
      </c>
    </row>
    <row r="367" spans="1:7" x14ac:dyDescent="0.25">
      <c r="A367" t="s">
        <v>25</v>
      </c>
      <c r="B367" t="s">
        <v>181</v>
      </c>
      <c r="C367">
        <v>16</v>
      </c>
      <c r="D367">
        <v>2</v>
      </c>
      <c r="E367">
        <v>50</v>
      </c>
      <c r="F367">
        <v>0</v>
      </c>
      <c r="G367" t="s">
        <v>179</v>
      </c>
    </row>
    <row r="368" spans="1:7" x14ac:dyDescent="0.25">
      <c r="A368" t="s">
        <v>25</v>
      </c>
      <c r="B368" t="s">
        <v>181</v>
      </c>
      <c r="C368">
        <v>16</v>
      </c>
      <c r="D368">
        <v>2</v>
      </c>
      <c r="E368">
        <v>50</v>
      </c>
      <c r="F368">
        <v>0</v>
      </c>
      <c r="G368" t="s">
        <v>179</v>
      </c>
    </row>
    <row r="369" spans="1:7" x14ac:dyDescent="0.25">
      <c r="A369" t="s">
        <v>25</v>
      </c>
      <c r="B369" t="s">
        <v>181</v>
      </c>
      <c r="C369">
        <v>16</v>
      </c>
      <c r="D369">
        <v>2</v>
      </c>
      <c r="E369">
        <v>50</v>
      </c>
      <c r="F369">
        <v>0</v>
      </c>
      <c r="G369" t="s">
        <v>179</v>
      </c>
    </row>
    <row r="370" spans="1:7" x14ac:dyDescent="0.25">
      <c r="A370" t="s">
        <v>25</v>
      </c>
      <c r="B370" t="s">
        <v>181</v>
      </c>
      <c r="C370">
        <v>16</v>
      </c>
      <c r="D370">
        <v>3</v>
      </c>
      <c r="E370">
        <v>31</v>
      </c>
      <c r="F370">
        <v>1</v>
      </c>
      <c r="G370" t="s">
        <v>177</v>
      </c>
    </row>
    <row r="371" spans="1:7" x14ac:dyDescent="0.25">
      <c r="A371" t="s">
        <v>25</v>
      </c>
      <c r="B371" t="s">
        <v>181</v>
      </c>
      <c r="C371">
        <v>16</v>
      </c>
      <c r="D371">
        <v>3</v>
      </c>
      <c r="E371">
        <v>31</v>
      </c>
      <c r="F371">
        <v>1</v>
      </c>
      <c r="G371" t="s">
        <v>177</v>
      </c>
    </row>
    <row r="372" spans="1:7" x14ac:dyDescent="0.25">
      <c r="A372" t="s">
        <v>25</v>
      </c>
      <c r="B372" t="s">
        <v>181</v>
      </c>
      <c r="C372">
        <v>16</v>
      </c>
      <c r="D372">
        <v>3</v>
      </c>
      <c r="E372">
        <v>32</v>
      </c>
      <c r="F372">
        <v>1</v>
      </c>
      <c r="G372" t="s">
        <v>177</v>
      </c>
    </row>
    <row r="373" spans="1:7" x14ac:dyDescent="0.25">
      <c r="A373" t="s">
        <v>25</v>
      </c>
      <c r="B373" t="s">
        <v>181</v>
      </c>
      <c r="C373">
        <v>16</v>
      </c>
      <c r="D373">
        <v>3</v>
      </c>
      <c r="E373">
        <v>31</v>
      </c>
      <c r="F373">
        <v>1</v>
      </c>
      <c r="G373" t="s">
        <v>178</v>
      </c>
    </row>
    <row r="374" spans="1:7" x14ac:dyDescent="0.25">
      <c r="A374" t="s">
        <v>25</v>
      </c>
      <c r="B374" t="s">
        <v>181</v>
      </c>
      <c r="C374">
        <v>16</v>
      </c>
      <c r="D374">
        <v>3</v>
      </c>
      <c r="E374">
        <v>31</v>
      </c>
      <c r="F374">
        <v>1</v>
      </c>
      <c r="G374" t="s">
        <v>178</v>
      </c>
    </row>
    <row r="375" spans="1:7" x14ac:dyDescent="0.25">
      <c r="A375" t="s">
        <v>25</v>
      </c>
      <c r="B375" t="s">
        <v>181</v>
      </c>
      <c r="C375">
        <v>16</v>
      </c>
      <c r="D375">
        <v>3</v>
      </c>
      <c r="E375">
        <v>32</v>
      </c>
      <c r="F375">
        <v>1</v>
      </c>
      <c r="G375" t="s">
        <v>178</v>
      </c>
    </row>
    <row r="376" spans="1:7" x14ac:dyDescent="0.25">
      <c r="A376" t="s">
        <v>25</v>
      </c>
      <c r="B376" t="s">
        <v>181</v>
      </c>
      <c r="C376">
        <v>16</v>
      </c>
      <c r="D376">
        <v>3</v>
      </c>
      <c r="E376">
        <v>32</v>
      </c>
      <c r="F376">
        <v>1</v>
      </c>
      <c r="G376" t="s">
        <v>178</v>
      </c>
    </row>
    <row r="377" spans="1:7" x14ac:dyDescent="0.25">
      <c r="A377" t="s">
        <v>25</v>
      </c>
      <c r="B377" t="s">
        <v>181</v>
      </c>
      <c r="C377">
        <v>16</v>
      </c>
      <c r="D377">
        <v>3</v>
      </c>
      <c r="E377">
        <v>33</v>
      </c>
      <c r="F377">
        <v>1</v>
      </c>
      <c r="G377" t="s">
        <v>178</v>
      </c>
    </row>
    <row r="378" spans="1:7" x14ac:dyDescent="0.25">
      <c r="A378" t="s">
        <v>25</v>
      </c>
      <c r="B378" t="s">
        <v>181</v>
      </c>
      <c r="C378">
        <v>16</v>
      </c>
      <c r="D378">
        <v>3</v>
      </c>
      <c r="E378">
        <v>50</v>
      </c>
      <c r="F378">
        <v>0</v>
      </c>
      <c r="G378" t="s">
        <v>179</v>
      </c>
    </row>
    <row r="379" spans="1:7" x14ac:dyDescent="0.25">
      <c r="A379" t="s">
        <v>25</v>
      </c>
      <c r="B379" t="s">
        <v>181</v>
      </c>
      <c r="C379">
        <v>16</v>
      </c>
      <c r="D379">
        <v>3</v>
      </c>
      <c r="E379">
        <v>50</v>
      </c>
      <c r="F379">
        <v>0</v>
      </c>
      <c r="G379" t="s">
        <v>179</v>
      </c>
    </row>
    <row r="380" spans="1:7" x14ac:dyDescent="0.25">
      <c r="A380" t="s">
        <v>25</v>
      </c>
      <c r="B380" t="s">
        <v>181</v>
      </c>
      <c r="C380">
        <v>16</v>
      </c>
      <c r="D380">
        <v>3</v>
      </c>
      <c r="E380">
        <v>50</v>
      </c>
      <c r="F380">
        <v>0</v>
      </c>
      <c r="G380" t="s">
        <v>179</v>
      </c>
    </row>
    <row r="381" spans="1:7" x14ac:dyDescent="0.25">
      <c r="A381" t="s">
        <v>25</v>
      </c>
      <c r="B381" t="s">
        <v>181</v>
      </c>
      <c r="C381">
        <v>16</v>
      </c>
      <c r="D381">
        <v>3</v>
      </c>
      <c r="E381">
        <v>50</v>
      </c>
      <c r="F381">
        <v>0</v>
      </c>
      <c r="G381" t="s">
        <v>179</v>
      </c>
    </row>
    <row r="382" spans="1:7" x14ac:dyDescent="0.25">
      <c r="A382" t="s">
        <v>25</v>
      </c>
      <c r="B382" t="s">
        <v>181</v>
      </c>
      <c r="C382">
        <v>16</v>
      </c>
      <c r="D382">
        <v>3</v>
      </c>
      <c r="E382">
        <v>50</v>
      </c>
      <c r="F382">
        <v>0</v>
      </c>
      <c r="G382" t="s">
        <v>179</v>
      </c>
    </row>
    <row r="383" spans="1:7" x14ac:dyDescent="0.25">
      <c r="A383" t="s">
        <v>25</v>
      </c>
      <c r="B383" t="s">
        <v>181</v>
      </c>
      <c r="C383">
        <v>16</v>
      </c>
      <c r="D383">
        <v>3</v>
      </c>
      <c r="E383">
        <v>50</v>
      </c>
      <c r="F383">
        <v>0</v>
      </c>
      <c r="G383" t="s">
        <v>179</v>
      </c>
    </row>
    <row r="384" spans="1:7" x14ac:dyDescent="0.25">
      <c r="A384" t="s">
        <v>25</v>
      </c>
      <c r="B384" t="s">
        <v>181</v>
      </c>
      <c r="C384">
        <v>16</v>
      </c>
      <c r="D384">
        <v>3</v>
      </c>
      <c r="E384">
        <v>50</v>
      </c>
      <c r="F384">
        <v>0</v>
      </c>
      <c r="G384" t="s">
        <v>179</v>
      </c>
    </row>
    <row r="385" spans="1:7" x14ac:dyDescent="0.25">
      <c r="A385" t="s">
        <v>25</v>
      </c>
      <c r="B385" t="s">
        <v>181</v>
      </c>
      <c r="C385">
        <v>16</v>
      </c>
      <c r="D385">
        <v>3</v>
      </c>
      <c r="E385">
        <v>50</v>
      </c>
      <c r="F385">
        <v>0</v>
      </c>
      <c r="G385" t="s">
        <v>179</v>
      </c>
    </row>
    <row r="386" spans="1:7" x14ac:dyDescent="0.25">
      <c r="A386" t="s">
        <v>25</v>
      </c>
      <c r="B386" t="s">
        <v>181</v>
      </c>
      <c r="C386">
        <v>16</v>
      </c>
      <c r="D386">
        <v>4</v>
      </c>
      <c r="E386">
        <v>31</v>
      </c>
      <c r="F386">
        <v>1</v>
      </c>
      <c r="G386" t="s">
        <v>177</v>
      </c>
    </row>
    <row r="387" spans="1:7" x14ac:dyDescent="0.25">
      <c r="A387" t="s">
        <v>25</v>
      </c>
      <c r="B387" t="s">
        <v>181</v>
      </c>
      <c r="C387">
        <v>16</v>
      </c>
      <c r="D387">
        <v>4</v>
      </c>
      <c r="E387">
        <v>36</v>
      </c>
      <c r="F387">
        <v>1</v>
      </c>
      <c r="G387" t="s">
        <v>177</v>
      </c>
    </row>
    <row r="388" spans="1:7" x14ac:dyDescent="0.25">
      <c r="A388" t="s">
        <v>25</v>
      </c>
      <c r="B388" t="s">
        <v>181</v>
      </c>
      <c r="C388">
        <v>16</v>
      </c>
      <c r="D388">
        <v>4</v>
      </c>
      <c r="E388">
        <v>31</v>
      </c>
      <c r="F388">
        <v>1</v>
      </c>
      <c r="G388" t="s">
        <v>178</v>
      </c>
    </row>
    <row r="389" spans="1:7" x14ac:dyDescent="0.25">
      <c r="A389" t="s">
        <v>25</v>
      </c>
      <c r="B389" t="s">
        <v>181</v>
      </c>
      <c r="C389">
        <v>16</v>
      </c>
      <c r="D389">
        <v>4</v>
      </c>
      <c r="E389">
        <v>32</v>
      </c>
      <c r="F389">
        <v>1</v>
      </c>
      <c r="G389" t="s">
        <v>178</v>
      </c>
    </row>
    <row r="390" spans="1:7" x14ac:dyDescent="0.25">
      <c r="A390" t="s">
        <v>25</v>
      </c>
      <c r="B390" t="s">
        <v>181</v>
      </c>
      <c r="C390">
        <v>16</v>
      </c>
      <c r="D390">
        <v>4</v>
      </c>
      <c r="E390">
        <v>32</v>
      </c>
      <c r="F390">
        <v>1</v>
      </c>
      <c r="G390" t="s">
        <v>178</v>
      </c>
    </row>
    <row r="391" spans="1:7" x14ac:dyDescent="0.25">
      <c r="A391" t="s">
        <v>25</v>
      </c>
      <c r="B391" t="s">
        <v>181</v>
      </c>
      <c r="C391">
        <v>16</v>
      </c>
      <c r="D391">
        <v>4</v>
      </c>
      <c r="E391">
        <v>33</v>
      </c>
      <c r="F391">
        <v>1</v>
      </c>
      <c r="G391" t="s">
        <v>178</v>
      </c>
    </row>
    <row r="392" spans="1:7" x14ac:dyDescent="0.25">
      <c r="A392" t="s">
        <v>25</v>
      </c>
      <c r="B392" t="s">
        <v>181</v>
      </c>
      <c r="C392">
        <v>16</v>
      </c>
      <c r="D392">
        <v>4</v>
      </c>
      <c r="E392">
        <v>35</v>
      </c>
      <c r="F392">
        <v>1</v>
      </c>
      <c r="G392" t="s">
        <v>178</v>
      </c>
    </row>
    <row r="393" spans="1:7" x14ac:dyDescent="0.25">
      <c r="A393" t="s">
        <v>25</v>
      </c>
      <c r="B393" t="s">
        <v>181</v>
      </c>
      <c r="C393">
        <v>16</v>
      </c>
      <c r="D393">
        <v>4</v>
      </c>
      <c r="E393">
        <v>50</v>
      </c>
      <c r="F393">
        <v>0</v>
      </c>
      <c r="G393" t="s">
        <v>179</v>
      </c>
    </row>
    <row r="394" spans="1:7" x14ac:dyDescent="0.25">
      <c r="A394" t="s">
        <v>25</v>
      </c>
      <c r="B394" t="s">
        <v>181</v>
      </c>
      <c r="C394">
        <v>16</v>
      </c>
      <c r="D394">
        <v>4</v>
      </c>
      <c r="E394">
        <v>50</v>
      </c>
      <c r="F394">
        <v>0</v>
      </c>
      <c r="G394" t="s">
        <v>179</v>
      </c>
    </row>
    <row r="395" spans="1:7" x14ac:dyDescent="0.25">
      <c r="A395" t="s">
        <v>25</v>
      </c>
      <c r="B395" t="s">
        <v>181</v>
      </c>
      <c r="C395">
        <v>16</v>
      </c>
      <c r="D395">
        <v>4</v>
      </c>
      <c r="E395">
        <v>50</v>
      </c>
      <c r="F395">
        <v>0</v>
      </c>
      <c r="G395" t="s">
        <v>179</v>
      </c>
    </row>
    <row r="396" spans="1:7" x14ac:dyDescent="0.25">
      <c r="A396" t="s">
        <v>25</v>
      </c>
      <c r="B396" t="s">
        <v>181</v>
      </c>
      <c r="C396">
        <v>16</v>
      </c>
      <c r="D396">
        <v>4</v>
      </c>
      <c r="E396">
        <v>50</v>
      </c>
      <c r="F396">
        <v>0</v>
      </c>
      <c r="G396" t="s">
        <v>179</v>
      </c>
    </row>
    <row r="397" spans="1:7" x14ac:dyDescent="0.25">
      <c r="A397" t="s">
        <v>25</v>
      </c>
      <c r="B397" t="s">
        <v>181</v>
      </c>
      <c r="C397">
        <v>16</v>
      </c>
      <c r="D397">
        <v>4</v>
      </c>
      <c r="E397">
        <v>50</v>
      </c>
      <c r="F397">
        <v>0</v>
      </c>
      <c r="G397" t="s">
        <v>179</v>
      </c>
    </row>
    <row r="398" spans="1:7" x14ac:dyDescent="0.25">
      <c r="A398" t="s">
        <v>25</v>
      </c>
      <c r="B398" t="s">
        <v>181</v>
      </c>
      <c r="C398">
        <v>16</v>
      </c>
      <c r="D398">
        <v>4</v>
      </c>
      <c r="E398">
        <v>50</v>
      </c>
      <c r="F398">
        <v>0</v>
      </c>
      <c r="G398" t="s">
        <v>179</v>
      </c>
    </row>
    <row r="399" spans="1:7" x14ac:dyDescent="0.25">
      <c r="A399" t="s">
        <v>25</v>
      </c>
      <c r="B399" t="s">
        <v>181</v>
      </c>
      <c r="C399">
        <v>16</v>
      </c>
      <c r="D399">
        <v>4</v>
      </c>
      <c r="E399">
        <v>50</v>
      </c>
      <c r="F399">
        <v>0</v>
      </c>
      <c r="G399" t="s">
        <v>179</v>
      </c>
    </row>
    <row r="400" spans="1:7" x14ac:dyDescent="0.25">
      <c r="A400" t="s">
        <v>25</v>
      </c>
      <c r="B400" t="s">
        <v>181</v>
      </c>
      <c r="C400">
        <v>16</v>
      </c>
      <c r="D400">
        <v>4</v>
      </c>
      <c r="E400">
        <v>50</v>
      </c>
      <c r="F400">
        <v>0</v>
      </c>
      <c r="G400" t="s">
        <v>179</v>
      </c>
    </row>
    <row r="401" spans="1:7" x14ac:dyDescent="0.25">
      <c r="A401" t="s">
        <v>25</v>
      </c>
      <c r="B401" t="s">
        <v>181</v>
      </c>
      <c r="C401">
        <v>16</v>
      </c>
      <c r="D401">
        <v>4</v>
      </c>
      <c r="E401">
        <v>50</v>
      </c>
      <c r="F401">
        <v>0</v>
      </c>
      <c r="G401" t="s">
        <v>179</v>
      </c>
    </row>
    <row r="402" spans="1:7" x14ac:dyDescent="0.25">
      <c r="A402" t="s">
        <v>25</v>
      </c>
      <c r="B402" t="s">
        <v>181</v>
      </c>
      <c r="C402">
        <v>16</v>
      </c>
      <c r="D402">
        <v>5</v>
      </c>
      <c r="E402">
        <v>30</v>
      </c>
      <c r="F402">
        <v>1</v>
      </c>
      <c r="G402" t="s">
        <v>177</v>
      </c>
    </row>
    <row r="403" spans="1:7" x14ac:dyDescent="0.25">
      <c r="A403" t="s">
        <v>25</v>
      </c>
      <c r="B403" t="s">
        <v>181</v>
      </c>
      <c r="C403">
        <v>16</v>
      </c>
      <c r="D403">
        <v>5</v>
      </c>
      <c r="E403">
        <v>31</v>
      </c>
      <c r="F403">
        <v>1</v>
      </c>
      <c r="G403" t="s">
        <v>177</v>
      </c>
    </row>
    <row r="404" spans="1:7" x14ac:dyDescent="0.25">
      <c r="A404" t="s">
        <v>25</v>
      </c>
      <c r="B404" t="s">
        <v>181</v>
      </c>
      <c r="C404">
        <v>16</v>
      </c>
      <c r="D404">
        <v>5</v>
      </c>
      <c r="E404">
        <v>31</v>
      </c>
      <c r="F404">
        <v>1</v>
      </c>
      <c r="G404" t="s">
        <v>177</v>
      </c>
    </row>
    <row r="405" spans="1:7" x14ac:dyDescent="0.25">
      <c r="A405" t="s">
        <v>25</v>
      </c>
      <c r="B405" t="s">
        <v>181</v>
      </c>
      <c r="C405">
        <v>16</v>
      </c>
      <c r="D405">
        <v>5</v>
      </c>
      <c r="E405">
        <v>32</v>
      </c>
      <c r="F405">
        <v>1</v>
      </c>
      <c r="G405" t="s">
        <v>177</v>
      </c>
    </row>
    <row r="406" spans="1:7" x14ac:dyDescent="0.25">
      <c r="A406" t="s">
        <v>25</v>
      </c>
      <c r="B406" t="s">
        <v>181</v>
      </c>
      <c r="C406">
        <v>16</v>
      </c>
      <c r="D406">
        <v>5</v>
      </c>
      <c r="E406">
        <v>32</v>
      </c>
      <c r="F406">
        <v>1</v>
      </c>
      <c r="G406" t="s">
        <v>177</v>
      </c>
    </row>
    <row r="407" spans="1:7" x14ac:dyDescent="0.25">
      <c r="A407" t="s">
        <v>25</v>
      </c>
      <c r="B407" t="s">
        <v>181</v>
      </c>
      <c r="C407">
        <v>16</v>
      </c>
      <c r="D407">
        <v>5</v>
      </c>
      <c r="E407">
        <v>32</v>
      </c>
      <c r="F407">
        <v>1</v>
      </c>
      <c r="G407" t="s">
        <v>178</v>
      </c>
    </row>
    <row r="408" spans="1:7" x14ac:dyDescent="0.25">
      <c r="A408" t="s">
        <v>25</v>
      </c>
      <c r="B408" t="s">
        <v>181</v>
      </c>
      <c r="C408">
        <v>16</v>
      </c>
      <c r="D408">
        <v>5</v>
      </c>
      <c r="E408">
        <v>34</v>
      </c>
      <c r="F408">
        <v>1</v>
      </c>
      <c r="G408" t="s">
        <v>178</v>
      </c>
    </row>
    <row r="409" spans="1:7" x14ac:dyDescent="0.25">
      <c r="A409" t="s">
        <v>25</v>
      </c>
      <c r="B409" t="s">
        <v>181</v>
      </c>
      <c r="C409">
        <v>16</v>
      </c>
      <c r="D409">
        <v>5</v>
      </c>
      <c r="E409">
        <v>50</v>
      </c>
      <c r="F409">
        <v>0</v>
      </c>
      <c r="G409" t="s">
        <v>179</v>
      </c>
    </row>
    <row r="410" spans="1:7" x14ac:dyDescent="0.25">
      <c r="A410" t="s">
        <v>25</v>
      </c>
      <c r="B410" t="s">
        <v>181</v>
      </c>
      <c r="C410">
        <v>16</v>
      </c>
      <c r="D410">
        <v>5</v>
      </c>
      <c r="E410">
        <v>50</v>
      </c>
      <c r="F410">
        <v>0</v>
      </c>
      <c r="G410" t="s">
        <v>179</v>
      </c>
    </row>
    <row r="411" spans="1:7" x14ac:dyDescent="0.25">
      <c r="A411" t="s">
        <v>25</v>
      </c>
      <c r="B411" t="s">
        <v>181</v>
      </c>
      <c r="C411">
        <v>16</v>
      </c>
      <c r="D411">
        <v>5</v>
      </c>
      <c r="E411">
        <v>50</v>
      </c>
      <c r="F411">
        <v>0</v>
      </c>
      <c r="G411" t="s">
        <v>179</v>
      </c>
    </row>
    <row r="412" spans="1:7" x14ac:dyDescent="0.25">
      <c r="A412" t="s">
        <v>25</v>
      </c>
      <c r="B412" t="s">
        <v>181</v>
      </c>
      <c r="C412">
        <v>16</v>
      </c>
      <c r="D412">
        <v>5</v>
      </c>
      <c r="E412">
        <v>50</v>
      </c>
      <c r="F412">
        <v>0</v>
      </c>
      <c r="G412" t="s">
        <v>179</v>
      </c>
    </row>
    <row r="413" spans="1:7" x14ac:dyDescent="0.25">
      <c r="A413" t="s">
        <v>25</v>
      </c>
      <c r="B413" t="s">
        <v>181</v>
      </c>
      <c r="C413">
        <v>16</v>
      </c>
      <c r="D413">
        <v>5</v>
      </c>
      <c r="E413">
        <v>50</v>
      </c>
      <c r="F413">
        <v>0</v>
      </c>
      <c r="G413" t="s">
        <v>179</v>
      </c>
    </row>
    <row r="414" spans="1:7" x14ac:dyDescent="0.25">
      <c r="A414" t="s">
        <v>25</v>
      </c>
      <c r="B414" t="s">
        <v>181</v>
      </c>
      <c r="C414">
        <v>16</v>
      </c>
      <c r="D414">
        <v>5</v>
      </c>
      <c r="E414">
        <v>50</v>
      </c>
      <c r="F414">
        <v>0</v>
      </c>
      <c r="G414" t="s">
        <v>179</v>
      </c>
    </row>
    <row r="415" spans="1:7" x14ac:dyDescent="0.25">
      <c r="A415" t="s">
        <v>25</v>
      </c>
      <c r="B415" t="s">
        <v>181</v>
      </c>
      <c r="C415">
        <v>16</v>
      </c>
      <c r="D415">
        <v>5</v>
      </c>
      <c r="E415">
        <v>50</v>
      </c>
      <c r="F415">
        <v>0</v>
      </c>
      <c r="G415" t="s">
        <v>179</v>
      </c>
    </row>
    <row r="416" spans="1:7" x14ac:dyDescent="0.25">
      <c r="A416" t="s">
        <v>25</v>
      </c>
      <c r="B416" t="s">
        <v>181</v>
      </c>
      <c r="C416">
        <v>16</v>
      </c>
      <c r="D416">
        <v>5</v>
      </c>
      <c r="E416">
        <v>50</v>
      </c>
      <c r="F416">
        <v>0</v>
      </c>
      <c r="G416" t="s">
        <v>179</v>
      </c>
    </row>
    <row r="417" spans="1:7" x14ac:dyDescent="0.25">
      <c r="A417" t="s">
        <v>25</v>
      </c>
      <c r="B417" t="s">
        <v>181</v>
      </c>
      <c r="C417">
        <v>16</v>
      </c>
      <c r="D417">
        <v>5</v>
      </c>
      <c r="E417">
        <v>50</v>
      </c>
      <c r="F417">
        <v>0</v>
      </c>
      <c r="G417" t="s">
        <v>179</v>
      </c>
    </row>
    <row r="418" spans="1:7" x14ac:dyDescent="0.25">
      <c r="A418" t="s">
        <v>26</v>
      </c>
      <c r="B418" t="s">
        <v>181</v>
      </c>
      <c r="C418">
        <v>32</v>
      </c>
      <c r="D418">
        <v>1</v>
      </c>
      <c r="E418">
        <v>30</v>
      </c>
      <c r="F418">
        <v>1</v>
      </c>
      <c r="G418" t="s">
        <v>177</v>
      </c>
    </row>
    <row r="419" spans="1:7" x14ac:dyDescent="0.25">
      <c r="A419" t="s">
        <v>26</v>
      </c>
      <c r="B419" t="s">
        <v>181</v>
      </c>
      <c r="C419">
        <v>32</v>
      </c>
      <c r="D419">
        <v>1</v>
      </c>
      <c r="E419">
        <v>31</v>
      </c>
      <c r="F419">
        <v>1</v>
      </c>
      <c r="G419" t="s">
        <v>177</v>
      </c>
    </row>
    <row r="420" spans="1:7" x14ac:dyDescent="0.25">
      <c r="A420" t="s">
        <v>26</v>
      </c>
      <c r="B420" t="s">
        <v>181</v>
      </c>
      <c r="C420">
        <v>32</v>
      </c>
      <c r="D420">
        <v>1</v>
      </c>
      <c r="E420">
        <v>31</v>
      </c>
      <c r="F420">
        <v>1</v>
      </c>
      <c r="G420" t="s">
        <v>177</v>
      </c>
    </row>
    <row r="421" spans="1:7" x14ac:dyDescent="0.25">
      <c r="A421" t="s">
        <v>26</v>
      </c>
      <c r="B421" t="s">
        <v>181</v>
      </c>
      <c r="C421">
        <v>32</v>
      </c>
      <c r="D421">
        <v>1</v>
      </c>
      <c r="E421">
        <v>31</v>
      </c>
      <c r="F421">
        <v>1</v>
      </c>
      <c r="G421" t="s">
        <v>177</v>
      </c>
    </row>
    <row r="422" spans="1:7" x14ac:dyDescent="0.25">
      <c r="A422" t="s">
        <v>26</v>
      </c>
      <c r="B422" t="s">
        <v>181</v>
      </c>
      <c r="C422">
        <v>32</v>
      </c>
      <c r="D422">
        <v>1</v>
      </c>
      <c r="E422">
        <v>31</v>
      </c>
      <c r="F422">
        <v>1</v>
      </c>
      <c r="G422" t="s">
        <v>177</v>
      </c>
    </row>
    <row r="423" spans="1:7" x14ac:dyDescent="0.25">
      <c r="A423" t="s">
        <v>26</v>
      </c>
      <c r="B423" t="s">
        <v>181</v>
      </c>
      <c r="C423">
        <v>32</v>
      </c>
      <c r="D423">
        <v>1</v>
      </c>
      <c r="E423">
        <v>32</v>
      </c>
      <c r="F423">
        <v>1</v>
      </c>
      <c r="G423" t="s">
        <v>177</v>
      </c>
    </row>
    <row r="424" spans="1:7" x14ac:dyDescent="0.25">
      <c r="A424" t="s">
        <v>26</v>
      </c>
      <c r="B424" t="s">
        <v>181</v>
      </c>
      <c r="C424">
        <v>32</v>
      </c>
      <c r="D424">
        <v>1</v>
      </c>
      <c r="E424">
        <v>32</v>
      </c>
      <c r="F424">
        <v>1</v>
      </c>
      <c r="G424" t="s">
        <v>177</v>
      </c>
    </row>
    <row r="425" spans="1:7" x14ac:dyDescent="0.25">
      <c r="A425" t="s">
        <v>26</v>
      </c>
      <c r="B425" t="s">
        <v>181</v>
      </c>
      <c r="C425">
        <v>32</v>
      </c>
      <c r="D425">
        <v>1</v>
      </c>
      <c r="E425">
        <v>37</v>
      </c>
      <c r="F425">
        <v>1</v>
      </c>
      <c r="G425" t="s">
        <v>177</v>
      </c>
    </row>
    <row r="426" spans="1:7" x14ac:dyDescent="0.25">
      <c r="A426" t="s">
        <v>26</v>
      </c>
      <c r="B426" t="s">
        <v>181</v>
      </c>
      <c r="C426">
        <v>32</v>
      </c>
      <c r="D426">
        <v>1</v>
      </c>
      <c r="E426">
        <v>31</v>
      </c>
      <c r="F426">
        <v>1</v>
      </c>
      <c r="G426" t="s">
        <v>178</v>
      </c>
    </row>
    <row r="427" spans="1:7" x14ac:dyDescent="0.25">
      <c r="A427" t="s">
        <v>26</v>
      </c>
      <c r="B427" t="s">
        <v>181</v>
      </c>
      <c r="C427">
        <v>32</v>
      </c>
      <c r="D427">
        <v>1</v>
      </c>
      <c r="E427">
        <v>32</v>
      </c>
      <c r="F427">
        <v>1</v>
      </c>
      <c r="G427" t="s">
        <v>178</v>
      </c>
    </row>
    <row r="428" spans="1:7" x14ac:dyDescent="0.25">
      <c r="A428" t="s">
        <v>26</v>
      </c>
      <c r="B428" t="s">
        <v>181</v>
      </c>
      <c r="C428">
        <v>32</v>
      </c>
      <c r="D428">
        <v>1</v>
      </c>
      <c r="E428">
        <v>32</v>
      </c>
      <c r="F428">
        <v>1</v>
      </c>
      <c r="G428" t="s">
        <v>178</v>
      </c>
    </row>
    <row r="429" spans="1:7" x14ac:dyDescent="0.25">
      <c r="A429" t="s">
        <v>26</v>
      </c>
      <c r="B429" t="s">
        <v>181</v>
      </c>
      <c r="C429">
        <v>32</v>
      </c>
      <c r="D429">
        <v>1</v>
      </c>
      <c r="E429">
        <v>33</v>
      </c>
      <c r="F429">
        <v>1</v>
      </c>
      <c r="G429" t="s">
        <v>178</v>
      </c>
    </row>
    <row r="430" spans="1:7" x14ac:dyDescent="0.25">
      <c r="A430" t="s">
        <v>26</v>
      </c>
      <c r="B430" t="s">
        <v>181</v>
      </c>
      <c r="C430">
        <v>32</v>
      </c>
      <c r="D430">
        <v>1</v>
      </c>
      <c r="E430">
        <v>34</v>
      </c>
      <c r="F430">
        <v>1</v>
      </c>
      <c r="G430" t="s">
        <v>178</v>
      </c>
    </row>
    <row r="431" spans="1:7" x14ac:dyDescent="0.25">
      <c r="A431" t="s">
        <v>26</v>
      </c>
      <c r="B431" t="s">
        <v>181</v>
      </c>
      <c r="C431">
        <v>32</v>
      </c>
      <c r="D431">
        <v>1</v>
      </c>
      <c r="E431">
        <v>34</v>
      </c>
      <c r="F431">
        <v>1</v>
      </c>
      <c r="G431" t="s">
        <v>178</v>
      </c>
    </row>
    <row r="432" spans="1:7" x14ac:dyDescent="0.25">
      <c r="A432" t="s">
        <v>26</v>
      </c>
      <c r="B432" t="s">
        <v>181</v>
      </c>
      <c r="C432">
        <v>32</v>
      </c>
      <c r="D432">
        <v>1</v>
      </c>
      <c r="E432">
        <v>34</v>
      </c>
      <c r="F432">
        <v>1</v>
      </c>
      <c r="G432" t="s">
        <v>178</v>
      </c>
    </row>
    <row r="433" spans="1:7" x14ac:dyDescent="0.25">
      <c r="A433" t="s">
        <v>26</v>
      </c>
      <c r="B433" t="s">
        <v>181</v>
      </c>
      <c r="C433">
        <v>32</v>
      </c>
      <c r="D433">
        <v>1</v>
      </c>
      <c r="E433">
        <v>50</v>
      </c>
      <c r="F433">
        <v>0</v>
      </c>
      <c r="G433" t="s">
        <v>179</v>
      </c>
    </row>
    <row r="434" spans="1:7" x14ac:dyDescent="0.25">
      <c r="A434" t="s">
        <v>26</v>
      </c>
      <c r="B434" t="s">
        <v>181</v>
      </c>
      <c r="C434">
        <v>32</v>
      </c>
      <c r="D434">
        <v>1</v>
      </c>
      <c r="E434">
        <v>50</v>
      </c>
      <c r="F434">
        <v>0</v>
      </c>
      <c r="G434" t="s">
        <v>179</v>
      </c>
    </row>
    <row r="435" spans="1:7" x14ac:dyDescent="0.25">
      <c r="A435" t="s">
        <v>26</v>
      </c>
      <c r="B435" t="s">
        <v>181</v>
      </c>
      <c r="C435">
        <v>32</v>
      </c>
      <c r="D435">
        <v>1</v>
      </c>
      <c r="E435">
        <v>50</v>
      </c>
      <c r="F435">
        <v>0</v>
      </c>
      <c r="G435" t="s">
        <v>179</v>
      </c>
    </row>
    <row r="436" spans="1:7" x14ac:dyDescent="0.25">
      <c r="A436" t="s">
        <v>26</v>
      </c>
      <c r="B436" t="s">
        <v>181</v>
      </c>
      <c r="C436">
        <v>32</v>
      </c>
      <c r="D436">
        <v>1</v>
      </c>
      <c r="E436">
        <v>50</v>
      </c>
      <c r="F436">
        <v>0</v>
      </c>
      <c r="G436" t="s">
        <v>179</v>
      </c>
    </row>
    <row r="437" spans="1:7" x14ac:dyDescent="0.25">
      <c r="A437" t="s">
        <v>26</v>
      </c>
      <c r="B437" t="s">
        <v>181</v>
      </c>
      <c r="C437">
        <v>32</v>
      </c>
      <c r="D437">
        <v>1</v>
      </c>
      <c r="E437">
        <v>50</v>
      </c>
      <c r="F437">
        <v>0</v>
      </c>
      <c r="G437" t="s">
        <v>179</v>
      </c>
    </row>
    <row r="438" spans="1:7" x14ac:dyDescent="0.25">
      <c r="A438" t="s">
        <v>26</v>
      </c>
      <c r="B438" t="s">
        <v>181</v>
      </c>
      <c r="C438">
        <v>32</v>
      </c>
      <c r="D438">
        <v>1</v>
      </c>
      <c r="E438">
        <v>50</v>
      </c>
      <c r="F438">
        <v>0</v>
      </c>
      <c r="G438" t="s">
        <v>179</v>
      </c>
    </row>
    <row r="439" spans="1:7" x14ac:dyDescent="0.25">
      <c r="A439" t="s">
        <v>26</v>
      </c>
      <c r="B439" t="s">
        <v>181</v>
      </c>
      <c r="C439">
        <v>32</v>
      </c>
      <c r="D439">
        <v>1</v>
      </c>
      <c r="E439">
        <v>50</v>
      </c>
      <c r="F439">
        <v>0</v>
      </c>
      <c r="G439" t="s">
        <v>179</v>
      </c>
    </row>
    <row r="440" spans="1:7" x14ac:dyDescent="0.25">
      <c r="A440" t="s">
        <v>26</v>
      </c>
      <c r="B440" t="s">
        <v>181</v>
      </c>
      <c r="C440">
        <v>32</v>
      </c>
      <c r="D440">
        <v>1</v>
      </c>
      <c r="E440">
        <v>50</v>
      </c>
      <c r="F440">
        <v>0</v>
      </c>
      <c r="G440" t="s">
        <v>179</v>
      </c>
    </row>
    <row r="441" spans="1:7" x14ac:dyDescent="0.25">
      <c r="A441" t="s">
        <v>26</v>
      </c>
      <c r="B441" t="s">
        <v>181</v>
      </c>
      <c r="C441">
        <v>32</v>
      </c>
      <c r="D441">
        <v>1</v>
      </c>
      <c r="E441">
        <v>50</v>
      </c>
      <c r="F441">
        <v>0</v>
      </c>
      <c r="G441" t="s">
        <v>179</v>
      </c>
    </row>
    <row r="442" spans="1:7" x14ac:dyDescent="0.25">
      <c r="A442" t="s">
        <v>26</v>
      </c>
      <c r="B442" t="s">
        <v>181</v>
      </c>
      <c r="C442">
        <v>32</v>
      </c>
      <c r="D442">
        <v>1</v>
      </c>
      <c r="E442">
        <v>50</v>
      </c>
      <c r="F442">
        <v>0</v>
      </c>
      <c r="G442" t="s">
        <v>179</v>
      </c>
    </row>
    <row r="443" spans="1:7" x14ac:dyDescent="0.25">
      <c r="A443" t="s">
        <v>26</v>
      </c>
      <c r="B443" t="s">
        <v>181</v>
      </c>
      <c r="C443">
        <v>32</v>
      </c>
      <c r="D443">
        <v>1</v>
      </c>
      <c r="E443">
        <v>50</v>
      </c>
      <c r="F443">
        <v>0</v>
      </c>
      <c r="G443" t="s">
        <v>179</v>
      </c>
    </row>
    <row r="444" spans="1:7" x14ac:dyDescent="0.25">
      <c r="A444" t="s">
        <v>26</v>
      </c>
      <c r="B444" t="s">
        <v>181</v>
      </c>
      <c r="C444">
        <v>32</v>
      </c>
      <c r="D444">
        <v>1</v>
      </c>
      <c r="E444">
        <v>50</v>
      </c>
      <c r="F444">
        <v>0</v>
      </c>
      <c r="G444" t="s">
        <v>179</v>
      </c>
    </row>
    <row r="445" spans="1:7" x14ac:dyDescent="0.25">
      <c r="A445" t="s">
        <v>26</v>
      </c>
      <c r="B445" t="s">
        <v>181</v>
      </c>
      <c r="C445">
        <v>32</v>
      </c>
      <c r="D445">
        <v>1</v>
      </c>
      <c r="E445">
        <v>50</v>
      </c>
      <c r="F445">
        <v>0</v>
      </c>
      <c r="G445" t="s">
        <v>179</v>
      </c>
    </row>
    <row r="446" spans="1:7" x14ac:dyDescent="0.25">
      <c r="A446" t="s">
        <v>26</v>
      </c>
      <c r="B446" t="s">
        <v>181</v>
      </c>
      <c r="C446">
        <v>32</v>
      </c>
      <c r="D446">
        <v>1</v>
      </c>
      <c r="E446">
        <v>50</v>
      </c>
      <c r="F446">
        <v>0</v>
      </c>
      <c r="G446" t="s">
        <v>179</v>
      </c>
    </row>
    <row r="447" spans="1:7" x14ac:dyDescent="0.25">
      <c r="A447" t="s">
        <v>26</v>
      </c>
      <c r="B447" t="s">
        <v>181</v>
      </c>
      <c r="C447">
        <v>32</v>
      </c>
      <c r="D447">
        <v>1</v>
      </c>
      <c r="E447">
        <v>50</v>
      </c>
      <c r="F447">
        <v>0</v>
      </c>
      <c r="G447" t="s">
        <v>179</v>
      </c>
    </row>
    <row r="448" spans="1:7" x14ac:dyDescent="0.25">
      <c r="A448" t="s">
        <v>26</v>
      </c>
      <c r="B448" t="s">
        <v>181</v>
      </c>
      <c r="C448">
        <v>32</v>
      </c>
      <c r="D448">
        <v>1</v>
      </c>
      <c r="E448">
        <v>50</v>
      </c>
      <c r="F448">
        <v>0</v>
      </c>
      <c r="G448" t="s">
        <v>179</v>
      </c>
    </row>
    <row r="449" spans="1:7" x14ac:dyDescent="0.25">
      <c r="A449" t="s">
        <v>26</v>
      </c>
      <c r="B449" t="s">
        <v>181</v>
      </c>
      <c r="C449">
        <v>32</v>
      </c>
      <c r="D449">
        <v>1</v>
      </c>
      <c r="E449">
        <v>50</v>
      </c>
      <c r="F449">
        <v>0</v>
      </c>
      <c r="G449" t="s">
        <v>179</v>
      </c>
    </row>
    <row r="450" spans="1:7" x14ac:dyDescent="0.25">
      <c r="A450" t="s">
        <v>26</v>
      </c>
      <c r="B450" t="s">
        <v>181</v>
      </c>
      <c r="C450">
        <v>32</v>
      </c>
      <c r="D450">
        <v>2</v>
      </c>
      <c r="E450">
        <v>31</v>
      </c>
      <c r="F450">
        <v>1</v>
      </c>
      <c r="G450" t="s">
        <v>177</v>
      </c>
    </row>
    <row r="451" spans="1:7" x14ac:dyDescent="0.25">
      <c r="A451" t="s">
        <v>26</v>
      </c>
      <c r="B451" t="s">
        <v>181</v>
      </c>
      <c r="C451">
        <v>32</v>
      </c>
      <c r="D451">
        <v>2</v>
      </c>
      <c r="E451">
        <v>32</v>
      </c>
      <c r="F451">
        <v>1</v>
      </c>
      <c r="G451" t="s">
        <v>177</v>
      </c>
    </row>
    <row r="452" spans="1:7" x14ac:dyDescent="0.25">
      <c r="A452" t="s">
        <v>26</v>
      </c>
      <c r="B452" t="s">
        <v>181</v>
      </c>
      <c r="C452">
        <v>32</v>
      </c>
      <c r="D452">
        <v>2</v>
      </c>
      <c r="E452">
        <v>32</v>
      </c>
      <c r="F452">
        <v>1</v>
      </c>
      <c r="G452" t="s">
        <v>177</v>
      </c>
    </row>
    <row r="453" spans="1:7" x14ac:dyDescent="0.25">
      <c r="A453" t="s">
        <v>26</v>
      </c>
      <c r="B453" t="s">
        <v>181</v>
      </c>
      <c r="C453">
        <v>32</v>
      </c>
      <c r="D453">
        <v>2</v>
      </c>
      <c r="E453">
        <v>32</v>
      </c>
      <c r="F453">
        <v>1</v>
      </c>
      <c r="G453" t="s">
        <v>177</v>
      </c>
    </row>
    <row r="454" spans="1:7" x14ac:dyDescent="0.25">
      <c r="A454" t="s">
        <v>26</v>
      </c>
      <c r="B454" t="s">
        <v>181</v>
      </c>
      <c r="C454">
        <v>32</v>
      </c>
      <c r="D454">
        <v>2</v>
      </c>
      <c r="E454">
        <v>33</v>
      </c>
      <c r="F454">
        <v>1</v>
      </c>
      <c r="G454" t="s">
        <v>177</v>
      </c>
    </row>
    <row r="455" spans="1:7" x14ac:dyDescent="0.25">
      <c r="A455" t="s">
        <v>26</v>
      </c>
      <c r="B455" t="s">
        <v>181</v>
      </c>
      <c r="C455">
        <v>32</v>
      </c>
      <c r="D455">
        <v>2</v>
      </c>
      <c r="E455">
        <v>32</v>
      </c>
      <c r="F455">
        <v>1</v>
      </c>
      <c r="G455" t="s">
        <v>178</v>
      </c>
    </row>
    <row r="456" spans="1:7" x14ac:dyDescent="0.25">
      <c r="A456" t="s">
        <v>26</v>
      </c>
      <c r="B456" t="s">
        <v>181</v>
      </c>
      <c r="C456">
        <v>32</v>
      </c>
      <c r="D456">
        <v>2</v>
      </c>
      <c r="E456">
        <v>32</v>
      </c>
      <c r="F456">
        <v>1</v>
      </c>
      <c r="G456" t="s">
        <v>178</v>
      </c>
    </row>
    <row r="457" spans="1:7" x14ac:dyDescent="0.25">
      <c r="A457" t="s">
        <v>26</v>
      </c>
      <c r="B457" t="s">
        <v>181</v>
      </c>
      <c r="C457">
        <v>32</v>
      </c>
      <c r="D457">
        <v>2</v>
      </c>
      <c r="E457">
        <v>33</v>
      </c>
      <c r="F457">
        <v>1</v>
      </c>
      <c r="G457" t="s">
        <v>178</v>
      </c>
    </row>
    <row r="458" spans="1:7" x14ac:dyDescent="0.25">
      <c r="A458" t="s">
        <v>26</v>
      </c>
      <c r="B458" t="s">
        <v>181</v>
      </c>
      <c r="C458">
        <v>32</v>
      </c>
      <c r="D458">
        <v>2</v>
      </c>
      <c r="E458">
        <v>34</v>
      </c>
      <c r="F458">
        <v>1</v>
      </c>
      <c r="G458" t="s">
        <v>178</v>
      </c>
    </row>
    <row r="459" spans="1:7" x14ac:dyDescent="0.25">
      <c r="A459" t="s">
        <v>26</v>
      </c>
      <c r="B459" t="s">
        <v>181</v>
      </c>
      <c r="C459">
        <v>32</v>
      </c>
      <c r="D459">
        <v>2</v>
      </c>
      <c r="E459">
        <v>37</v>
      </c>
      <c r="F459">
        <v>1</v>
      </c>
      <c r="G459" t="s">
        <v>178</v>
      </c>
    </row>
    <row r="460" spans="1:7" x14ac:dyDescent="0.25">
      <c r="A460" t="s">
        <v>26</v>
      </c>
      <c r="B460" t="s">
        <v>181</v>
      </c>
      <c r="C460">
        <v>32</v>
      </c>
      <c r="D460">
        <v>2</v>
      </c>
      <c r="E460">
        <v>50</v>
      </c>
      <c r="F460">
        <v>0</v>
      </c>
      <c r="G460" t="s">
        <v>179</v>
      </c>
    </row>
    <row r="461" spans="1:7" x14ac:dyDescent="0.25">
      <c r="A461" t="s">
        <v>26</v>
      </c>
      <c r="B461" t="s">
        <v>181</v>
      </c>
      <c r="C461">
        <v>32</v>
      </c>
      <c r="D461">
        <v>2</v>
      </c>
      <c r="E461">
        <v>50</v>
      </c>
      <c r="F461">
        <v>0</v>
      </c>
      <c r="G461" t="s">
        <v>179</v>
      </c>
    </row>
    <row r="462" spans="1:7" x14ac:dyDescent="0.25">
      <c r="A462" t="s">
        <v>26</v>
      </c>
      <c r="B462" t="s">
        <v>181</v>
      </c>
      <c r="C462">
        <v>32</v>
      </c>
      <c r="D462">
        <v>2</v>
      </c>
      <c r="E462">
        <v>50</v>
      </c>
      <c r="F462">
        <v>0</v>
      </c>
      <c r="G462" t="s">
        <v>179</v>
      </c>
    </row>
    <row r="463" spans="1:7" x14ac:dyDescent="0.25">
      <c r="A463" t="s">
        <v>26</v>
      </c>
      <c r="B463" t="s">
        <v>181</v>
      </c>
      <c r="C463">
        <v>32</v>
      </c>
      <c r="D463">
        <v>2</v>
      </c>
      <c r="E463">
        <v>50</v>
      </c>
      <c r="F463">
        <v>0</v>
      </c>
      <c r="G463" t="s">
        <v>179</v>
      </c>
    </row>
    <row r="464" spans="1:7" x14ac:dyDescent="0.25">
      <c r="A464" t="s">
        <v>26</v>
      </c>
      <c r="B464" t="s">
        <v>181</v>
      </c>
      <c r="C464">
        <v>32</v>
      </c>
      <c r="D464">
        <v>2</v>
      </c>
      <c r="E464">
        <v>50</v>
      </c>
      <c r="F464">
        <v>0</v>
      </c>
      <c r="G464" t="s">
        <v>179</v>
      </c>
    </row>
    <row r="465" spans="1:7" x14ac:dyDescent="0.25">
      <c r="A465" t="s">
        <v>26</v>
      </c>
      <c r="B465" t="s">
        <v>181</v>
      </c>
      <c r="C465">
        <v>32</v>
      </c>
      <c r="D465">
        <v>2</v>
      </c>
      <c r="E465">
        <v>50</v>
      </c>
      <c r="F465">
        <v>0</v>
      </c>
      <c r="G465" t="s">
        <v>179</v>
      </c>
    </row>
    <row r="466" spans="1:7" x14ac:dyDescent="0.25">
      <c r="A466" t="s">
        <v>26</v>
      </c>
      <c r="B466" t="s">
        <v>181</v>
      </c>
      <c r="C466">
        <v>32</v>
      </c>
      <c r="D466">
        <v>2</v>
      </c>
      <c r="E466">
        <v>50</v>
      </c>
      <c r="F466">
        <v>0</v>
      </c>
      <c r="G466" t="s">
        <v>179</v>
      </c>
    </row>
    <row r="467" spans="1:7" x14ac:dyDescent="0.25">
      <c r="A467" t="s">
        <v>26</v>
      </c>
      <c r="B467" t="s">
        <v>181</v>
      </c>
      <c r="C467">
        <v>32</v>
      </c>
      <c r="D467">
        <v>2</v>
      </c>
      <c r="E467">
        <v>50</v>
      </c>
      <c r="F467">
        <v>0</v>
      </c>
      <c r="G467" t="s">
        <v>179</v>
      </c>
    </row>
    <row r="468" spans="1:7" x14ac:dyDescent="0.25">
      <c r="A468" t="s">
        <v>26</v>
      </c>
      <c r="B468" t="s">
        <v>181</v>
      </c>
      <c r="C468">
        <v>32</v>
      </c>
      <c r="D468">
        <v>2</v>
      </c>
      <c r="E468">
        <v>50</v>
      </c>
      <c r="F468">
        <v>0</v>
      </c>
      <c r="G468" t="s">
        <v>179</v>
      </c>
    </row>
    <row r="469" spans="1:7" x14ac:dyDescent="0.25">
      <c r="A469" t="s">
        <v>26</v>
      </c>
      <c r="B469" t="s">
        <v>181</v>
      </c>
      <c r="C469">
        <v>32</v>
      </c>
      <c r="D469">
        <v>2</v>
      </c>
      <c r="E469">
        <v>50</v>
      </c>
      <c r="F469">
        <v>0</v>
      </c>
      <c r="G469" t="s">
        <v>179</v>
      </c>
    </row>
    <row r="470" spans="1:7" x14ac:dyDescent="0.25">
      <c r="A470" t="s">
        <v>26</v>
      </c>
      <c r="B470" t="s">
        <v>181</v>
      </c>
      <c r="C470">
        <v>32</v>
      </c>
      <c r="D470">
        <v>2</v>
      </c>
      <c r="E470">
        <v>50</v>
      </c>
      <c r="F470">
        <v>0</v>
      </c>
      <c r="G470" t="s">
        <v>179</v>
      </c>
    </row>
    <row r="471" spans="1:7" x14ac:dyDescent="0.25">
      <c r="A471" t="s">
        <v>26</v>
      </c>
      <c r="B471" t="s">
        <v>181</v>
      </c>
      <c r="C471">
        <v>32</v>
      </c>
      <c r="D471">
        <v>2</v>
      </c>
      <c r="E471">
        <v>50</v>
      </c>
      <c r="F471">
        <v>0</v>
      </c>
      <c r="G471" t="s">
        <v>179</v>
      </c>
    </row>
    <row r="472" spans="1:7" x14ac:dyDescent="0.25">
      <c r="A472" t="s">
        <v>26</v>
      </c>
      <c r="B472" t="s">
        <v>181</v>
      </c>
      <c r="C472">
        <v>32</v>
      </c>
      <c r="D472">
        <v>2</v>
      </c>
      <c r="E472">
        <v>50</v>
      </c>
      <c r="F472">
        <v>0</v>
      </c>
      <c r="G472" t="s">
        <v>179</v>
      </c>
    </row>
    <row r="473" spans="1:7" x14ac:dyDescent="0.25">
      <c r="A473" t="s">
        <v>26</v>
      </c>
      <c r="B473" t="s">
        <v>181</v>
      </c>
      <c r="C473">
        <v>32</v>
      </c>
      <c r="D473">
        <v>2</v>
      </c>
      <c r="E473">
        <v>50</v>
      </c>
      <c r="F473">
        <v>0</v>
      </c>
      <c r="G473" t="s">
        <v>179</v>
      </c>
    </row>
    <row r="474" spans="1:7" x14ac:dyDescent="0.25">
      <c r="A474" t="s">
        <v>26</v>
      </c>
      <c r="B474" t="s">
        <v>181</v>
      </c>
      <c r="C474">
        <v>32</v>
      </c>
      <c r="D474">
        <v>2</v>
      </c>
      <c r="E474">
        <v>50</v>
      </c>
      <c r="F474">
        <v>0</v>
      </c>
      <c r="G474" t="s">
        <v>179</v>
      </c>
    </row>
    <row r="475" spans="1:7" x14ac:dyDescent="0.25">
      <c r="A475" t="s">
        <v>26</v>
      </c>
      <c r="B475" t="s">
        <v>181</v>
      </c>
      <c r="C475">
        <v>32</v>
      </c>
      <c r="D475">
        <v>2</v>
      </c>
      <c r="E475">
        <v>50</v>
      </c>
      <c r="F475">
        <v>0</v>
      </c>
      <c r="G475" t="s">
        <v>179</v>
      </c>
    </row>
    <row r="476" spans="1:7" x14ac:dyDescent="0.25">
      <c r="A476" t="s">
        <v>26</v>
      </c>
      <c r="B476" t="s">
        <v>181</v>
      </c>
      <c r="C476">
        <v>32</v>
      </c>
      <c r="D476">
        <v>2</v>
      </c>
      <c r="E476">
        <v>50</v>
      </c>
      <c r="F476">
        <v>0</v>
      </c>
      <c r="G476" t="s">
        <v>179</v>
      </c>
    </row>
    <row r="477" spans="1:7" x14ac:dyDescent="0.25">
      <c r="A477" t="s">
        <v>26</v>
      </c>
      <c r="B477" t="s">
        <v>181</v>
      </c>
      <c r="C477">
        <v>32</v>
      </c>
      <c r="D477">
        <v>2</v>
      </c>
      <c r="E477">
        <v>50</v>
      </c>
      <c r="F477">
        <v>0</v>
      </c>
      <c r="G477" t="s">
        <v>179</v>
      </c>
    </row>
    <row r="478" spans="1:7" x14ac:dyDescent="0.25">
      <c r="A478" t="s">
        <v>26</v>
      </c>
      <c r="B478" t="s">
        <v>181</v>
      </c>
      <c r="C478">
        <v>32</v>
      </c>
      <c r="D478">
        <v>2</v>
      </c>
      <c r="E478">
        <v>50</v>
      </c>
      <c r="F478">
        <v>0</v>
      </c>
      <c r="G478" t="s">
        <v>179</v>
      </c>
    </row>
    <row r="479" spans="1:7" x14ac:dyDescent="0.25">
      <c r="A479" t="s">
        <v>26</v>
      </c>
      <c r="B479" t="s">
        <v>181</v>
      </c>
      <c r="C479">
        <v>32</v>
      </c>
      <c r="D479">
        <v>2</v>
      </c>
      <c r="E479">
        <v>50</v>
      </c>
      <c r="F479">
        <v>0</v>
      </c>
      <c r="G479" t="s">
        <v>179</v>
      </c>
    </row>
    <row r="480" spans="1:7" x14ac:dyDescent="0.25">
      <c r="A480" t="s">
        <v>26</v>
      </c>
      <c r="B480" t="s">
        <v>181</v>
      </c>
      <c r="C480">
        <v>32</v>
      </c>
      <c r="D480">
        <v>2</v>
      </c>
      <c r="E480">
        <v>50</v>
      </c>
      <c r="F480">
        <v>0</v>
      </c>
      <c r="G480" t="s">
        <v>179</v>
      </c>
    </row>
    <row r="481" spans="1:7" x14ac:dyDescent="0.25">
      <c r="A481" t="s">
        <v>26</v>
      </c>
      <c r="B481" t="s">
        <v>181</v>
      </c>
      <c r="C481">
        <v>32</v>
      </c>
      <c r="D481">
        <v>2</v>
      </c>
      <c r="E481">
        <v>50</v>
      </c>
      <c r="F481">
        <v>0</v>
      </c>
      <c r="G481" t="s">
        <v>179</v>
      </c>
    </row>
    <row r="482" spans="1:7" x14ac:dyDescent="0.25">
      <c r="A482" t="s">
        <v>26</v>
      </c>
      <c r="B482" t="s">
        <v>181</v>
      </c>
      <c r="C482">
        <v>32</v>
      </c>
      <c r="D482">
        <v>3</v>
      </c>
      <c r="E482" s="72">
        <v>31</v>
      </c>
      <c r="F482" s="72">
        <v>1</v>
      </c>
      <c r="G482" t="s">
        <v>177</v>
      </c>
    </row>
    <row r="483" spans="1:7" x14ac:dyDescent="0.25">
      <c r="A483" t="s">
        <v>26</v>
      </c>
      <c r="B483" t="s">
        <v>181</v>
      </c>
      <c r="C483">
        <v>32</v>
      </c>
      <c r="D483">
        <v>3</v>
      </c>
      <c r="E483" s="72">
        <v>32</v>
      </c>
      <c r="F483" s="72">
        <v>1</v>
      </c>
      <c r="G483" t="s">
        <v>177</v>
      </c>
    </row>
    <row r="484" spans="1:7" x14ac:dyDescent="0.25">
      <c r="A484" t="s">
        <v>26</v>
      </c>
      <c r="B484" t="s">
        <v>181</v>
      </c>
      <c r="C484">
        <v>32</v>
      </c>
      <c r="D484">
        <v>3</v>
      </c>
      <c r="E484" s="72">
        <v>32</v>
      </c>
      <c r="F484" s="72">
        <v>1</v>
      </c>
      <c r="G484" t="s">
        <v>177</v>
      </c>
    </row>
    <row r="485" spans="1:7" x14ac:dyDescent="0.25">
      <c r="A485" t="s">
        <v>26</v>
      </c>
      <c r="B485" t="s">
        <v>181</v>
      </c>
      <c r="C485">
        <v>32</v>
      </c>
      <c r="D485">
        <v>3</v>
      </c>
      <c r="E485" s="72">
        <v>32</v>
      </c>
      <c r="F485" s="72">
        <v>1</v>
      </c>
      <c r="G485" t="s">
        <v>177</v>
      </c>
    </row>
    <row r="486" spans="1:7" x14ac:dyDescent="0.25">
      <c r="A486" t="s">
        <v>26</v>
      </c>
      <c r="B486" t="s">
        <v>181</v>
      </c>
      <c r="C486">
        <v>32</v>
      </c>
      <c r="D486">
        <v>3</v>
      </c>
      <c r="E486" s="72">
        <v>33</v>
      </c>
      <c r="F486" s="72">
        <v>1</v>
      </c>
      <c r="G486" t="s">
        <v>177</v>
      </c>
    </row>
    <row r="487" spans="1:7" x14ac:dyDescent="0.25">
      <c r="A487" t="s">
        <v>26</v>
      </c>
      <c r="B487" t="s">
        <v>181</v>
      </c>
      <c r="C487">
        <v>32</v>
      </c>
      <c r="D487">
        <v>3</v>
      </c>
      <c r="E487">
        <v>31</v>
      </c>
      <c r="F487">
        <v>1</v>
      </c>
      <c r="G487" t="s">
        <v>178</v>
      </c>
    </row>
    <row r="488" spans="1:7" x14ac:dyDescent="0.25">
      <c r="A488" t="s">
        <v>26</v>
      </c>
      <c r="B488" t="s">
        <v>181</v>
      </c>
      <c r="C488">
        <v>32</v>
      </c>
      <c r="D488">
        <v>3</v>
      </c>
      <c r="E488">
        <v>32</v>
      </c>
      <c r="F488">
        <v>1</v>
      </c>
      <c r="G488" t="s">
        <v>178</v>
      </c>
    </row>
    <row r="489" spans="1:7" x14ac:dyDescent="0.25">
      <c r="A489" t="s">
        <v>26</v>
      </c>
      <c r="B489" t="s">
        <v>181</v>
      </c>
      <c r="C489">
        <v>32</v>
      </c>
      <c r="D489">
        <v>3</v>
      </c>
      <c r="E489">
        <v>33</v>
      </c>
      <c r="F489">
        <v>1</v>
      </c>
      <c r="G489" t="s">
        <v>178</v>
      </c>
    </row>
    <row r="490" spans="1:7" x14ac:dyDescent="0.25">
      <c r="A490" t="s">
        <v>26</v>
      </c>
      <c r="B490" t="s">
        <v>181</v>
      </c>
      <c r="C490">
        <v>32</v>
      </c>
      <c r="D490">
        <v>3</v>
      </c>
      <c r="E490">
        <v>34</v>
      </c>
      <c r="F490">
        <v>1</v>
      </c>
      <c r="G490" t="s">
        <v>178</v>
      </c>
    </row>
    <row r="491" spans="1:7" x14ac:dyDescent="0.25">
      <c r="A491" t="s">
        <v>26</v>
      </c>
      <c r="B491" t="s">
        <v>181</v>
      </c>
      <c r="C491">
        <v>32</v>
      </c>
      <c r="D491">
        <v>3</v>
      </c>
      <c r="E491">
        <v>34</v>
      </c>
      <c r="F491">
        <v>1</v>
      </c>
      <c r="G491" t="s">
        <v>178</v>
      </c>
    </row>
    <row r="492" spans="1:7" x14ac:dyDescent="0.25">
      <c r="A492" t="s">
        <v>26</v>
      </c>
      <c r="B492" t="s">
        <v>181</v>
      </c>
      <c r="C492">
        <v>32</v>
      </c>
      <c r="D492">
        <v>3</v>
      </c>
      <c r="E492">
        <v>35</v>
      </c>
      <c r="F492">
        <v>1</v>
      </c>
      <c r="G492" t="s">
        <v>178</v>
      </c>
    </row>
    <row r="493" spans="1:7" x14ac:dyDescent="0.25">
      <c r="A493" t="s">
        <v>26</v>
      </c>
      <c r="B493" t="s">
        <v>181</v>
      </c>
      <c r="C493">
        <v>32</v>
      </c>
      <c r="D493">
        <v>3</v>
      </c>
      <c r="E493">
        <v>37</v>
      </c>
      <c r="F493">
        <v>1</v>
      </c>
      <c r="G493" t="s">
        <v>178</v>
      </c>
    </row>
    <row r="494" spans="1:7" x14ac:dyDescent="0.25">
      <c r="A494" t="s">
        <v>26</v>
      </c>
      <c r="B494" t="s">
        <v>181</v>
      </c>
      <c r="C494">
        <v>32</v>
      </c>
      <c r="D494">
        <v>3</v>
      </c>
      <c r="E494">
        <v>50</v>
      </c>
      <c r="F494">
        <v>0</v>
      </c>
      <c r="G494" t="s">
        <v>179</v>
      </c>
    </row>
    <row r="495" spans="1:7" x14ac:dyDescent="0.25">
      <c r="A495" t="s">
        <v>26</v>
      </c>
      <c r="B495" t="s">
        <v>181</v>
      </c>
      <c r="C495">
        <v>32</v>
      </c>
      <c r="D495">
        <v>3</v>
      </c>
      <c r="E495">
        <v>50</v>
      </c>
      <c r="F495">
        <v>0</v>
      </c>
      <c r="G495" t="s">
        <v>179</v>
      </c>
    </row>
    <row r="496" spans="1:7" x14ac:dyDescent="0.25">
      <c r="A496" t="s">
        <v>26</v>
      </c>
      <c r="B496" t="s">
        <v>181</v>
      </c>
      <c r="C496">
        <v>32</v>
      </c>
      <c r="D496">
        <v>3</v>
      </c>
      <c r="E496">
        <v>50</v>
      </c>
      <c r="F496">
        <v>0</v>
      </c>
      <c r="G496" t="s">
        <v>179</v>
      </c>
    </row>
    <row r="497" spans="1:7" x14ac:dyDescent="0.25">
      <c r="A497" t="s">
        <v>26</v>
      </c>
      <c r="B497" t="s">
        <v>181</v>
      </c>
      <c r="C497">
        <v>32</v>
      </c>
      <c r="D497">
        <v>3</v>
      </c>
      <c r="E497">
        <v>50</v>
      </c>
      <c r="F497">
        <v>0</v>
      </c>
      <c r="G497" t="s">
        <v>179</v>
      </c>
    </row>
    <row r="498" spans="1:7" x14ac:dyDescent="0.25">
      <c r="A498" t="s">
        <v>26</v>
      </c>
      <c r="B498" t="s">
        <v>181</v>
      </c>
      <c r="C498">
        <v>32</v>
      </c>
      <c r="D498">
        <v>3</v>
      </c>
      <c r="E498">
        <v>50</v>
      </c>
      <c r="F498">
        <v>0</v>
      </c>
      <c r="G498" t="s">
        <v>179</v>
      </c>
    </row>
    <row r="499" spans="1:7" x14ac:dyDescent="0.25">
      <c r="A499" t="s">
        <v>26</v>
      </c>
      <c r="B499" t="s">
        <v>181</v>
      </c>
      <c r="C499">
        <v>32</v>
      </c>
      <c r="D499">
        <v>3</v>
      </c>
      <c r="E499">
        <v>50</v>
      </c>
      <c r="F499">
        <v>0</v>
      </c>
      <c r="G499" t="s">
        <v>179</v>
      </c>
    </row>
    <row r="500" spans="1:7" x14ac:dyDescent="0.25">
      <c r="A500" t="s">
        <v>26</v>
      </c>
      <c r="B500" t="s">
        <v>181</v>
      </c>
      <c r="C500">
        <v>32</v>
      </c>
      <c r="D500">
        <v>3</v>
      </c>
      <c r="E500">
        <v>50</v>
      </c>
      <c r="F500">
        <v>0</v>
      </c>
      <c r="G500" t="s">
        <v>179</v>
      </c>
    </row>
    <row r="501" spans="1:7" x14ac:dyDescent="0.25">
      <c r="A501" t="s">
        <v>26</v>
      </c>
      <c r="B501" t="s">
        <v>181</v>
      </c>
      <c r="C501">
        <v>32</v>
      </c>
      <c r="D501">
        <v>3</v>
      </c>
      <c r="E501">
        <v>50</v>
      </c>
      <c r="F501">
        <v>0</v>
      </c>
      <c r="G501" t="s">
        <v>179</v>
      </c>
    </row>
    <row r="502" spans="1:7" x14ac:dyDescent="0.25">
      <c r="A502" t="s">
        <v>26</v>
      </c>
      <c r="B502" t="s">
        <v>181</v>
      </c>
      <c r="C502">
        <v>32</v>
      </c>
      <c r="D502">
        <v>3</v>
      </c>
      <c r="E502">
        <v>50</v>
      </c>
      <c r="F502">
        <v>0</v>
      </c>
      <c r="G502" t="s">
        <v>179</v>
      </c>
    </row>
    <row r="503" spans="1:7" x14ac:dyDescent="0.25">
      <c r="A503" t="s">
        <v>26</v>
      </c>
      <c r="B503" t="s">
        <v>181</v>
      </c>
      <c r="C503">
        <v>32</v>
      </c>
      <c r="D503">
        <v>3</v>
      </c>
      <c r="E503">
        <v>50</v>
      </c>
      <c r="F503">
        <v>0</v>
      </c>
      <c r="G503" t="s">
        <v>179</v>
      </c>
    </row>
    <row r="504" spans="1:7" x14ac:dyDescent="0.25">
      <c r="A504" t="s">
        <v>26</v>
      </c>
      <c r="B504" t="s">
        <v>181</v>
      </c>
      <c r="C504">
        <v>32</v>
      </c>
      <c r="D504">
        <v>3</v>
      </c>
      <c r="E504">
        <v>50</v>
      </c>
      <c r="F504">
        <v>0</v>
      </c>
      <c r="G504" t="s">
        <v>179</v>
      </c>
    </row>
    <row r="505" spans="1:7" x14ac:dyDescent="0.25">
      <c r="A505" t="s">
        <v>26</v>
      </c>
      <c r="B505" t="s">
        <v>181</v>
      </c>
      <c r="C505">
        <v>32</v>
      </c>
      <c r="D505">
        <v>3</v>
      </c>
      <c r="E505">
        <v>50</v>
      </c>
      <c r="F505">
        <v>0</v>
      </c>
      <c r="G505" t="s">
        <v>179</v>
      </c>
    </row>
    <row r="506" spans="1:7" x14ac:dyDescent="0.25">
      <c r="A506" t="s">
        <v>26</v>
      </c>
      <c r="B506" t="s">
        <v>181</v>
      </c>
      <c r="C506">
        <v>32</v>
      </c>
      <c r="D506">
        <v>3</v>
      </c>
      <c r="E506">
        <v>50</v>
      </c>
      <c r="F506">
        <v>0</v>
      </c>
      <c r="G506" t="s">
        <v>179</v>
      </c>
    </row>
    <row r="507" spans="1:7" x14ac:dyDescent="0.25">
      <c r="A507" t="s">
        <v>26</v>
      </c>
      <c r="B507" t="s">
        <v>181</v>
      </c>
      <c r="C507">
        <v>32</v>
      </c>
      <c r="D507">
        <v>3</v>
      </c>
      <c r="E507">
        <v>50</v>
      </c>
      <c r="F507">
        <v>0</v>
      </c>
      <c r="G507" t="s">
        <v>179</v>
      </c>
    </row>
    <row r="508" spans="1:7" x14ac:dyDescent="0.25">
      <c r="A508" t="s">
        <v>26</v>
      </c>
      <c r="B508" t="s">
        <v>181</v>
      </c>
      <c r="C508">
        <v>32</v>
      </c>
      <c r="D508">
        <v>3</v>
      </c>
      <c r="E508">
        <v>50</v>
      </c>
      <c r="F508">
        <v>0</v>
      </c>
      <c r="G508" t="s">
        <v>179</v>
      </c>
    </row>
    <row r="509" spans="1:7" x14ac:dyDescent="0.25">
      <c r="A509" t="s">
        <v>26</v>
      </c>
      <c r="B509" t="s">
        <v>181</v>
      </c>
      <c r="C509">
        <v>32</v>
      </c>
      <c r="D509">
        <v>3</v>
      </c>
      <c r="E509">
        <v>50</v>
      </c>
      <c r="F509">
        <v>0</v>
      </c>
      <c r="G509" t="s">
        <v>179</v>
      </c>
    </row>
    <row r="510" spans="1:7" x14ac:dyDescent="0.25">
      <c r="A510" t="s">
        <v>26</v>
      </c>
      <c r="B510" t="s">
        <v>181</v>
      </c>
      <c r="C510">
        <v>32</v>
      </c>
      <c r="D510">
        <v>3</v>
      </c>
      <c r="E510">
        <v>50</v>
      </c>
      <c r="F510">
        <v>0</v>
      </c>
      <c r="G510" t="s">
        <v>179</v>
      </c>
    </row>
    <row r="511" spans="1:7" x14ac:dyDescent="0.25">
      <c r="A511" t="s">
        <v>26</v>
      </c>
      <c r="B511" t="s">
        <v>181</v>
      </c>
      <c r="C511">
        <v>32</v>
      </c>
      <c r="D511">
        <v>3</v>
      </c>
      <c r="E511">
        <v>50</v>
      </c>
      <c r="F511">
        <v>0</v>
      </c>
      <c r="G511" t="s">
        <v>179</v>
      </c>
    </row>
    <row r="512" spans="1:7" x14ac:dyDescent="0.25">
      <c r="A512" t="s">
        <v>26</v>
      </c>
      <c r="B512" t="s">
        <v>181</v>
      </c>
      <c r="C512">
        <v>32</v>
      </c>
      <c r="D512">
        <v>3</v>
      </c>
      <c r="E512">
        <v>50</v>
      </c>
      <c r="F512">
        <v>0</v>
      </c>
      <c r="G512" t="s">
        <v>179</v>
      </c>
    </row>
    <row r="513" spans="1:7" x14ac:dyDescent="0.25">
      <c r="A513" t="s">
        <v>26</v>
      </c>
      <c r="B513" t="s">
        <v>181</v>
      </c>
      <c r="C513">
        <v>32</v>
      </c>
      <c r="D513">
        <v>3</v>
      </c>
      <c r="E513">
        <v>50</v>
      </c>
      <c r="F513">
        <v>0</v>
      </c>
      <c r="G513" t="s">
        <v>179</v>
      </c>
    </row>
    <row r="674" spans="4:6" x14ac:dyDescent="0.25">
      <c r="D674" s="71"/>
      <c r="E674" s="72"/>
      <c r="F674" s="72"/>
    </row>
    <row r="675" spans="4:6" x14ac:dyDescent="0.25">
      <c r="D675" s="71"/>
      <c r="E675" s="72"/>
      <c r="F675" s="72"/>
    </row>
    <row r="676" spans="4:6" x14ac:dyDescent="0.25">
      <c r="D676" s="71"/>
      <c r="E676" s="72"/>
      <c r="F676" s="72"/>
    </row>
    <row r="677" spans="4:6" x14ac:dyDescent="0.25">
      <c r="D677" s="71"/>
      <c r="E677" s="72"/>
      <c r="F677" s="72"/>
    </row>
    <row r="678" spans="4:6" x14ac:dyDescent="0.25">
      <c r="D678" s="71"/>
      <c r="E678" s="72"/>
      <c r="F678" s="72"/>
    </row>
    <row r="679" spans="4:6" x14ac:dyDescent="0.25">
      <c r="D679" s="71"/>
      <c r="E679" s="72"/>
      <c r="F679" s="72"/>
    </row>
    <row r="680" spans="4:6" x14ac:dyDescent="0.25">
      <c r="D680" s="71"/>
      <c r="E680" s="72"/>
      <c r="F680" s="72"/>
    </row>
    <row r="994" spans="5:6" x14ac:dyDescent="0.25">
      <c r="E994" s="72"/>
      <c r="F994" s="72"/>
    </row>
    <row r="995" spans="5:6" x14ac:dyDescent="0.25">
      <c r="E995" s="72"/>
      <c r="F995" s="72"/>
    </row>
    <row r="996" spans="5:6" x14ac:dyDescent="0.25">
      <c r="E996" s="72"/>
      <c r="F996" s="72"/>
    </row>
    <row r="997" spans="5:6" x14ac:dyDescent="0.25">
      <c r="E997" s="72"/>
      <c r="F997" s="72"/>
    </row>
    <row r="998" spans="5:6" x14ac:dyDescent="0.25">
      <c r="E998" s="72"/>
      <c r="F998" s="72"/>
    </row>
    <row r="999" spans="5:6" x14ac:dyDescent="0.25">
      <c r="E999" s="72"/>
      <c r="F999" s="72"/>
    </row>
    <row r="1000" spans="5:6" x14ac:dyDescent="0.25">
      <c r="E1000" s="72"/>
      <c r="F1000" s="7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3"/>
  <sheetViews>
    <sheetView tabSelected="1" workbookViewId="0">
      <selection activeCell="C22" sqref="C22"/>
    </sheetView>
  </sheetViews>
  <sheetFormatPr defaultRowHeight="15" x14ac:dyDescent="0.25"/>
  <cols>
    <col min="1" max="1" width="19.140625" customWidth="1"/>
    <col min="3" max="3" width="15.85546875" customWidth="1"/>
  </cols>
  <sheetData>
    <row r="1" spans="1:4" ht="27.75" customHeight="1" x14ac:dyDescent="0.25">
      <c r="A1" s="42" t="s">
        <v>0</v>
      </c>
      <c r="B1" s="42" t="s">
        <v>1</v>
      </c>
      <c r="C1" s="57" t="s">
        <v>173</v>
      </c>
      <c r="D1" s="57" t="s">
        <v>151</v>
      </c>
    </row>
    <row r="2" spans="1:4" x14ac:dyDescent="0.25">
      <c r="A2" t="s">
        <v>17</v>
      </c>
      <c r="B2">
        <v>1</v>
      </c>
      <c r="C2">
        <v>30</v>
      </c>
      <c r="D2">
        <v>1</v>
      </c>
    </row>
    <row r="3" spans="1:4" x14ac:dyDescent="0.25">
      <c r="A3" t="s">
        <v>17</v>
      </c>
      <c r="B3">
        <v>1</v>
      </c>
      <c r="C3">
        <v>31</v>
      </c>
      <c r="D3">
        <v>1</v>
      </c>
    </row>
    <row r="4" spans="1:4" x14ac:dyDescent="0.25">
      <c r="A4" t="s">
        <v>17</v>
      </c>
      <c r="B4">
        <v>1</v>
      </c>
      <c r="C4">
        <v>32</v>
      </c>
      <c r="D4">
        <v>1</v>
      </c>
    </row>
    <row r="5" spans="1:4" x14ac:dyDescent="0.25">
      <c r="A5" t="s">
        <v>17</v>
      </c>
      <c r="B5">
        <v>1</v>
      </c>
      <c r="C5">
        <v>33</v>
      </c>
      <c r="D5">
        <v>1</v>
      </c>
    </row>
    <row r="6" spans="1:4" x14ac:dyDescent="0.25">
      <c r="A6" t="s">
        <v>17</v>
      </c>
      <c r="B6">
        <v>1</v>
      </c>
      <c r="C6">
        <v>34</v>
      </c>
      <c r="D6">
        <v>1</v>
      </c>
    </row>
    <row r="7" spans="1:4" x14ac:dyDescent="0.25">
      <c r="A7" t="s">
        <v>17</v>
      </c>
      <c r="B7">
        <v>1</v>
      </c>
      <c r="C7">
        <v>39</v>
      </c>
      <c r="D7">
        <v>1</v>
      </c>
    </row>
    <row r="8" spans="1:4" x14ac:dyDescent="0.25">
      <c r="A8" t="s">
        <v>17</v>
      </c>
      <c r="B8">
        <v>1</v>
      </c>
      <c r="C8">
        <v>50</v>
      </c>
      <c r="D8">
        <v>0</v>
      </c>
    </row>
    <row r="9" spans="1:4" x14ac:dyDescent="0.25">
      <c r="A9" t="s">
        <v>17</v>
      </c>
      <c r="B9">
        <v>1</v>
      </c>
      <c r="C9">
        <v>50</v>
      </c>
      <c r="D9">
        <v>0</v>
      </c>
    </row>
    <row r="10" spans="1:4" x14ac:dyDescent="0.25">
      <c r="A10" t="s">
        <v>17</v>
      </c>
      <c r="B10">
        <v>2</v>
      </c>
      <c r="C10">
        <v>31</v>
      </c>
      <c r="D10">
        <v>1</v>
      </c>
    </row>
    <row r="11" spans="1:4" x14ac:dyDescent="0.25">
      <c r="A11" t="s">
        <v>17</v>
      </c>
      <c r="B11">
        <v>2</v>
      </c>
      <c r="C11">
        <v>32</v>
      </c>
      <c r="D11">
        <v>1</v>
      </c>
    </row>
    <row r="12" spans="1:4" x14ac:dyDescent="0.25">
      <c r="A12" t="s">
        <v>17</v>
      </c>
      <c r="B12">
        <v>2</v>
      </c>
      <c r="C12">
        <v>33</v>
      </c>
      <c r="D12">
        <v>1</v>
      </c>
    </row>
    <row r="13" spans="1:4" x14ac:dyDescent="0.25">
      <c r="A13" t="s">
        <v>17</v>
      </c>
      <c r="B13">
        <v>2</v>
      </c>
      <c r="C13">
        <v>34</v>
      </c>
      <c r="D13">
        <v>1</v>
      </c>
    </row>
    <row r="14" spans="1:4" x14ac:dyDescent="0.25">
      <c r="A14" t="s">
        <v>17</v>
      </c>
      <c r="B14">
        <v>2</v>
      </c>
      <c r="C14">
        <v>50</v>
      </c>
      <c r="D14">
        <v>1</v>
      </c>
    </row>
    <row r="15" spans="1:4" x14ac:dyDescent="0.25">
      <c r="A15" t="s">
        <v>17</v>
      </c>
      <c r="B15">
        <v>2</v>
      </c>
      <c r="C15">
        <v>50</v>
      </c>
      <c r="D15">
        <v>0</v>
      </c>
    </row>
    <row r="16" spans="1:4" x14ac:dyDescent="0.25">
      <c r="A16" t="s">
        <v>17</v>
      </c>
      <c r="B16">
        <v>2</v>
      </c>
      <c r="C16">
        <v>50</v>
      </c>
      <c r="D16">
        <v>0</v>
      </c>
    </row>
    <row r="17" spans="1:4" x14ac:dyDescent="0.25">
      <c r="A17" t="s">
        <v>17</v>
      </c>
      <c r="B17">
        <v>2</v>
      </c>
      <c r="C17">
        <v>50</v>
      </c>
      <c r="D17">
        <v>0</v>
      </c>
    </row>
    <row r="18" spans="1:4" x14ac:dyDescent="0.25">
      <c r="A18" t="s">
        <v>17</v>
      </c>
      <c r="B18">
        <v>3</v>
      </c>
      <c r="C18">
        <v>35</v>
      </c>
      <c r="D18">
        <v>1</v>
      </c>
    </row>
    <row r="19" spans="1:4" x14ac:dyDescent="0.25">
      <c r="A19" t="s">
        <v>17</v>
      </c>
      <c r="B19">
        <v>3</v>
      </c>
      <c r="C19">
        <v>35</v>
      </c>
      <c r="D19">
        <v>1</v>
      </c>
    </row>
    <row r="20" spans="1:4" x14ac:dyDescent="0.25">
      <c r="A20" t="s">
        <v>17</v>
      </c>
      <c r="B20">
        <v>3</v>
      </c>
      <c r="C20">
        <v>35</v>
      </c>
      <c r="D20">
        <v>1</v>
      </c>
    </row>
    <row r="21" spans="1:4" x14ac:dyDescent="0.25">
      <c r="A21" t="s">
        <v>17</v>
      </c>
      <c r="B21">
        <v>3</v>
      </c>
      <c r="C21">
        <v>37</v>
      </c>
      <c r="D21">
        <v>1</v>
      </c>
    </row>
    <row r="22" spans="1:4" x14ac:dyDescent="0.25">
      <c r="A22" t="s">
        <v>17</v>
      </c>
      <c r="B22">
        <v>3</v>
      </c>
      <c r="C22">
        <v>50</v>
      </c>
      <c r="D22">
        <v>0</v>
      </c>
    </row>
    <row r="23" spans="1:4" x14ac:dyDescent="0.25">
      <c r="A23" t="s">
        <v>17</v>
      </c>
      <c r="B23">
        <v>3</v>
      </c>
      <c r="C23">
        <v>50</v>
      </c>
      <c r="D23">
        <v>0</v>
      </c>
    </row>
    <row r="24" spans="1:4" x14ac:dyDescent="0.25">
      <c r="A24" t="s">
        <v>17</v>
      </c>
      <c r="B24">
        <v>3</v>
      </c>
      <c r="C24">
        <v>50</v>
      </c>
      <c r="D24">
        <v>0</v>
      </c>
    </row>
    <row r="25" spans="1:4" x14ac:dyDescent="0.25">
      <c r="A25" t="s">
        <v>17</v>
      </c>
      <c r="B25">
        <v>3</v>
      </c>
      <c r="C25">
        <v>50</v>
      </c>
      <c r="D25">
        <v>0</v>
      </c>
    </row>
    <row r="26" spans="1:4" x14ac:dyDescent="0.25">
      <c r="A26" t="s">
        <v>17</v>
      </c>
      <c r="B26">
        <v>4</v>
      </c>
      <c r="C26">
        <v>32</v>
      </c>
      <c r="D26">
        <v>1</v>
      </c>
    </row>
    <row r="27" spans="1:4" x14ac:dyDescent="0.25">
      <c r="A27" t="s">
        <v>17</v>
      </c>
      <c r="B27">
        <v>4</v>
      </c>
      <c r="C27">
        <v>32</v>
      </c>
      <c r="D27">
        <v>1</v>
      </c>
    </row>
    <row r="28" spans="1:4" x14ac:dyDescent="0.25">
      <c r="A28" t="s">
        <v>17</v>
      </c>
      <c r="B28">
        <v>4</v>
      </c>
      <c r="C28">
        <v>37</v>
      </c>
      <c r="D28">
        <v>1</v>
      </c>
    </row>
    <row r="29" spans="1:4" x14ac:dyDescent="0.25">
      <c r="A29" t="s">
        <v>17</v>
      </c>
      <c r="B29">
        <v>4</v>
      </c>
      <c r="C29">
        <v>50</v>
      </c>
      <c r="D29">
        <v>0</v>
      </c>
    </row>
    <row r="30" spans="1:4" x14ac:dyDescent="0.25">
      <c r="A30" t="s">
        <v>17</v>
      </c>
      <c r="B30">
        <v>4</v>
      </c>
      <c r="C30">
        <v>50</v>
      </c>
      <c r="D30">
        <v>0</v>
      </c>
    </row>
    <row r="31" spans="1:4" x14ac:dyDescent="0.25">
      <c r="A31" t="s">
        <v>17</v>
      </c>
      <c r="B31">
        <v>4</v>
      </c>
      <c r="C31">
        <v>50</v>
      </c>
      <c r="D31">
        <v>0</v>
      </c>
    </row>
    <row r="32" spans="1:4" x14ac:dyDescent="0.25">
      <c r="A32" t="s">
        <v>17</v>
      </c>
      <c r="B32">
        <v>4</v>
      </c>
      <c r="C32">
        <v>50</v>
      </c>
      <c r="D32">
        <v>0</v>
      </c>
    </row>
    <row r="33" spans="1:4" x14ac:dyDescent="0.25">
      <c r="A33" t="s">
        <v>17</v>
      </c>
      <c r="B33">
        <v>4</v>
      </c>
      <c r="C33">
        <v>50</v>
      </c>
      <c r="D33">
        <v>0</v>
      </c>
    </row>
    <row r="34" spans="1:4" x14ac:dyDescent="0.25">
      <c r="A34" t="s">
        <v>17</v>
      </c>
      <c r="B34">
        <v>5</v>
      </c>
      <c r="C34">
        <v>32</v>
      </c>
      <c r="D34">
        <v>1</v>
      </c>
    </row>
    <row r="35" spans="1:4" x14ac:dyDescent="0.25">
      <c r="A35" t="s">
        <v>17</v>
      </c>
      <c r="B35">
        <v>5</v>
      </c>
      <c r="C35">
        <v>32</v>
      </c>
      <c r="D35">
        <v>1</v>
      </c>
    </row>
    <row r="36" spans="1:4" x14ac:dyDescent="0.25">
      <c r="A36" t="s">
        <v>17</v>
      </c>
      <c r="B36">
        <v>5</v>
      </c>
      <c r="C36">
        <v>32</v>
      </c>
      <c r="D36">
        <v>1</v>
      </c>
    </row>
    <row r="37" spans="1:4" x14ac:dyDescent="0.25">
      <c r="A37" t="s">
        <v>17</v>
      </c>
      <c r="B37">
        <v>5</v>
      </c>
      <c r="C37">
        <v>34</v>
      </c>
      <c r="D37">
        <v>1</v>
      </c>
    </row>
    <row r="38" spans="1:4" x14ac:dyDescent="0.25">
      <c r="A38" t="s">
        <v>17</v>
      </c>
      <c r="B38">
        <v>5</v>
      </c>
      <c r="C38">
        <v>36</v>
      </c>
      <c r="D38">
        <v>1</v>
      </c>
    </row>
    <row r="39" spans="1:4" x14ac:dyDescent="0.25">
      <c r="A39" t="s">
        <v>17</v>
      </c>
      <c r="B39">
        <v>5</v>
      </c>
      <c r="C39">
        <v>50</v>
      </c>
      <c r="D39">
        <v>0</v>
      </c>
    </row>
    <row r="40" spans="1:4" x14ac:dyDescent="0.25">
      <c r="A40" t="s">
        <v>17</v>
      </c>
      <c r="B40">
        <v>5</v>
      </c>
      <c r="C40">
        <v>50</v>
      </c>
      <c r="D40">
        <v>0</v>
      </c>
    </row>
    <row r="41" spans="1:4" x14ac:dyDescent="0.25">
      <c r="A41" t="s">
        <v>17</v>
      </c>
      <c r="B41">
        <v>5</v>
      </c>
      <c r="C41">
        <v>50</v>
      </c>
      <c r="D41">
        <v>0</v>
      </c>
    </row>
    <row r="42" spans="1:4" x14ac:dyDescent="0.25">
      <c r="A42" t="s">
        <v>17</v>
      </c>
      <c r="B42">
        <v>6</v>
      </c>
      <c r="C42">
        <v>32</v>
      </c>
      <c r="D42">
        <v>1</v>
      </c>
    </row>
    <row r="43" spans="1:4" x14ac:dyDescent="0.25">
      <c r="A43" t="s">
        <v>17</v>
      </c>
      <c r="B43">
        <v>6</v>
      </c>
      <c r="C43">
        <v>32</v>
      </c>
      <c r="D43">
        <v>1</v>
      </c>
    </row>
    <row r="44" spans="1:4" x14ac:dyDescent="0.25">
      <c r="A44" t="s">
        <v>17</v>
      </c>
      <c r="B44">
        <v>6</v>
      </c>
      <c r="C44">
        <v>32</v>
      </c>
      <c r="D44">
        <v>1</v>
      </c>
    </row>
    <row r="45" spans="1:4" x14ac:dyDescent="0.25">
      <c r="A45" t="s">
        <v>17</v>
      </c>
      <c r="B45">
        <v>6</v>
      </c>
      <c r="C45">
        <v>34</v>
      </c>
      <c r="D45">
        <v>1</v>
      </c>
    </row>
    <row r="46" spans="1:4" x14ac:dyDescent="0.25">
      <c r="A46" t="s">
        <v>17</v>
      </c>
      <c r="B46">
        <v>6</v>
      </c>
      <c r="C46">
        <v>34</v>
      </c>
      <c r="D46">
        <v>1</v>
      </c>
    </row>
    <row r="47" spans="1:4" x14ac:dyDescent="0.25">
      <c r="A47" t="s">
        <v>17</v>
      </c>
      <c r="B47">
        <v>6</v>
      </c>
      <c r="C47">
        <v>35</v>
      </c>
      <c r="D47">
        <v>1</v>
      </c>
    </row>
    <row r="48" spans="1:4" x14ac:dyDescent="0.25">
      <c r="A48" t="s">
        <v>17</v>
      </c>
      <c r="B48">
        <v>6</v>
      </c>
      <c r="C48">
        <v>40</v>
      </c>
      <c r="D48">
        <v>1</v>
      </c>
    </row>
    <row r="49" spans="1:4" x14ac:dyDescent="0.25">
      <c r="A49" t="s">
        <v>17</v>
      </c>
      <c r="B49">
        <v>6</v>
      </c>
      <c r="C49">
        <v>50</v>
      </c>
      <c r="D49">
        <v>0</v>
      </c>
    </row>
    <row r="50" spans="1:4" x14ac:dyDescent="0.25">
      <c r="A50" t="s">
        <v>17</v>
      </c>
      <c r="B50">
        <v>7</v>
      </c>
      <c r="C50">
        <v>31</v>
      </c>
      <c r="D50">
        <v>1</v>
      </c>
    </row>
    <row r="51" spans="1:4" x14ac:dyDescent="0.25">
      <c r="A51" t="s">
        <v>17</v>
      </c>
      <c r="B51">
        <v>7</v>
      </c>
      <c r="C51">
        <v>31</v>
      </c>
      <c r="D51">
        <v>1</v>
      </c>
    </row>
    <row r="52" spans="1:4" x14ac:dyDescent="0.25">
      <c r="A52" t="s">
        <v>17</v>
      </c>
      <c r="B52">
        <v>7</v>
      </c>
      <c r="C52">
        <v>33</v>
      </c>
      <c r="D52">
        <v>1</v>
      </c>
    </row>
    <row r="53" spans="1:4" x14ac:dyDescent="0.25">
      <c r="A53" t="s">
        <v>17</v>
      </c>
      <c r="B53">
        <v>7</v>
      </c>
      <c r="C53">
        <v>34</v>
      </c>
      <c r="D53">
        <v>1</v>
      </c>
    </row>
    <row r="54" spans="1:4" x14ac:dyDescent="0.25">
      <c r="A54" t="s">
        <v>17</v>
      </c>
      <c r="B54">
        <v>7</v>
      </c>
      <c r="C54">
        <v>35</v>
      </c>
      <c r="D54">
        <v>1</v>
      </c>
    </row>
    <row r="55" spans="1:4" x14ac:dyDescent="0.25">
      <c r="A55" t="s">
        <v>17</v>
      </c>
      <c r="B55">
        <v>7</v>
      </c>
      <c r="C55">
        <v>38</v>
      </c>
      <c r="D55">
        <v>1</v>
      </c>
    </row>
    <row r="56" spans="1:4" x14ac:dyDescent="0.25">
      <c r="A56" t="s">
        <v>17</v>
      </c>
      <c r="B56">
        <v>7</v>
      </c>
      <c r="C56">
        <v>50</v>
      </c>
      <c r="D56">
        <v>0</v>
      </c>
    </row>
    <row r="57" spans="1:4" x14ac:dyDescent="0.25">
      <c r="A57" t="s">
        <v>17</v>
      </c>
      <c r="B57">
        <v>7</v>
      </c>
      <c r="C57" s="71">
        <v>50</v>
      </c>
      <c r="D57" s="71">
        <v>0</v>
      </c>
    </row>
    <row r="58" spans="1:4" x14ac:dyDescent="0.25">
      <c r="A58" t="s">
        <v>17</v>
      </c>
      <c r="B58">
        <v>8</v>
      </c>
      <c r="C58" s="72">
        <v>31</v>
      </c>
      <c r="D58" s="72">
        <v>1</v>
      </c>
    </row>
    <row r="59" spans="1:4" x14ac:dyDescent="0.25">
      <c r="A59" t="s">
        <v>17</v>
      </c>
      <c r="B59">
        <v>8</v>
      </c>
      <c r="C59" s="72">
        <v>32</v>
      </c>
      <c r="D59" s="72">
        <v>1</v>
      </c>
    </row>
    <row r="60" spans="1:4" x14ac:dyDescent="0.25">
      <c r="A60" t="s">
        <v>17</v>
      </c>
      <c r="B60">
        <v>8</v>
      </c>
      <c r="C60" s="72">
        <v>34</v>
      </c>
      <c r="D60" s="72">
        <v>1</v>
      </c>
    </row>
    <row r="61" spans="1:4" x14ac:dyDescent="0.25">
      <c r="A61" t="s">
        <v>17</v>
      </c>
      <c r="B61">
        <v>8</v>
      </c>
      <c r="C61" s="72">
        <v>35</v>
      </c>
      <c r="D61" s="72">
        <v>1</v>
      </c>
    </row>
    <row r="62" spans="1:4" x14ac:dyDescent="0.25">
      <c r="A62" t="s">
        <v>17</v>
      </c>
      <c r="B62">
        <v>8</v>
      </c>
      <c r="C62" s="72">
        <v>35</v>
      </c>
      <c r="D62" s="72">
        <v>1</v>
      </c>
    </row>
    <row r="63" spans="1:4" x14ac:dyDescent="0.25">
      <c r="A63" t="s">
        <v>17</v>
      </c>
      <c r="B63">
        <v>8</v>
      </c>
      <c r="C63" s="71">
        <v>50</v>
      </c>
      <c r="D63" s="71">
        <v>0</v>
      </c>
    </row>
    <row r="64" spans="1:4" x14ac:dyDescent="0.25">
      <c r="A64" t="s">
        <v>17</v>
      </c>
      <c r="B64">
        <v>8</v>
      </c>
      <c r="C64">
        <v>50</v>
      </c>
      <c r="D64">
        <v>0</v>
      </c>
    </row>
    <row r="65" spans="1:4" x14ac:dyDescent="0.25">
      <c r="A65" t="s">
        <v>17</v>
      </c>
      <c r="B65">
        <v>8</v>
      </c>
      <c r="C65">
        <v>50</v>
      </c>
      <c r="D65">
        <v>0</v>
      </c>
    </row>
    <row r="66" spans="1:4" x14ac:dyDescent="0.25">
      <c r="A66" t="s">
        <v>17</v>
      </c>
      <c r="B66">
        <v>9</v>
      </c>
      <c r="C66">
        <v>32</v>
      </c>
      <c r="D66">
        <v>1</v>
      </c>
    </row>
    <row r="67" spans="1:4" x14ac:dyDescent="0.25">
      <c r="A67" t="s">
        <v>17</v>
      </c>
      <c r="B67">
        <v>9</v>
      </c>
      <c r="C67">
        <v>32</v>
      </c>
      <c r="D67">
        <v>1</v>
      </c>
    </row>
    <row r="68" spans="1:4" x14ac:dyDescent="0.25">
      <c r="A68" t="s">
        <v>17</v>
      </c>
      <c r="B68">
        <v>9</v>
      </c>
      <c r="C68">
        <v>32</v>
      </c>
      <c r="D68">
        <v>1</v>
      </c>
    </row>
    <row r="69" spans="1:4" x14ac:dyDescent="0.25">
      <c r="A69" t="s">
        <v>17</v>
      </c>
      <c r="B69">
        <v>9</v>
      </c>
      <c r="C69">
        <v>32</v>
      </c>
      <c r="D69">
        <v>1</v>
      </c>
    </row>
    <row r="70" spans="1:4" x14ac:dyDescent="0.25">
      <c r="A70" t="s">
        <v>17</v>
      </c>
      <c r="B70">
        <v>9</v>
      </c>
      <c r="C70">
        <v>33</v>
      </c>
      <c r="D70">
        <v>1</v>
      </c>
    </row>
    <row r="71" spans="1:4" x14ac:dyDescent="0.25">
      <c r="A71" t="s">
        <v>17</v>
      </c>
      <c r="B71">
        <v>9</v>
      </c>
      <c r="C71">
        <v>33</v>
      </c>
      <c r="D71">
        <v>1</v>
      </c>
    </row>
    <row r="72" spans="1:4" x14ac:dyDescent="0.25">
      <c r="A72" t="s">
        <v>17</v>
      </c>
      <c r="B72">
        <v>9</v>
      </c>
      <c r="C72">
        <v>38</v>
      </c>
      <c r="D72">
        <v>1</v>
      </c>
    </row>
    <row r="73" spans="1:4" x14ac:dyDescent="0.25">
      <c r="A73" t="s">
        <v>17</v>
      </c>
      <c r="B73">
        <v>9</v>
      </c>
      <c r="C73">
        <v>50</v>
      </c>
      <c r="D73">
        <v>0</v>
      </c>
    </row>
    <row r="74" spans="1:4" x14ac:dyDescent="0.25">
      <c r="A74" t="s">
        <v>17</v>
      </c>
      <c r="B74">
        <v>10</v>
      </c>
      <c r="C74">
        <v>31</v>
      </c>
      <c r="D74">
        <v>1</v>
      </c>
    </row>
    <row r="75" spans="1:4" x14ac:dyDescent="0.25">
      <c r="A75" t="s">
        <v>17</v>
      </c>
      <c r="B75">
        <v>10</v>
      </c>
      <c r="C75">
        <v>32</v>
      </c>
      <c r="D75">
        <v>1</v>
      </c>
    </row>
    <row r="76" spans="1:4" x14ac:dyDescent="0.25">
      <c r="A76" t="s">
        <v>17</v>
      </c>
      <c r="B76">
        <v>10</v>
      </c>
      <c r="C76">
        <v>32</v>
      </c>
      <c r="D76">
        <v>1</v>
      </c>
    </row>
    <row r="77" spans="1:4" x14ac:dyDescent="0.25">
      <c r="A77" t="s">
        <v>17</v>
      </c>
      <c r="B77">
        <v>10</v>
      </c>
      <c r="C77">
        <v>34</v>
      </c>
      <c r="D77">
        <v>1</v>
      </c>
    </row>
    <row r="78" spans="1:4" x14ac:dyDescent="0.25">
      <c r="A78" t="s">
        <v>17</v>
      </c>
      <c r="B78">
        <v>10</v>
      </c>
      <c r="C78">
        <v>35</v>
      </c>
      <c r="D78">
        <v>1</v>
      </c>
    </row>
    <row r="79" spans="1:4" x14ac:dyDescent="0.25">
      <c r="A79" t="s">
        <v>17</v>
      </c>
      <c r="B79">
        <v>10</v>
      </c>
      <c r="C79">
        <v>35</v>
      </c>
      <c r="D79">
        <v>1</v>
      </c>
    </row>
    <row r="80" spans="1:4" x14ac:dyDescent="0.25">
      <c r="A80" t="s">
        <v>17</v>
      </c>
      <c r="B80">
        <v>10</v>
      </c>
      <c r="C80">
        <v>50</v>
      </c>
      <c r="D80">
        <v>0</v>
      </c>
    </row>
    <row r="81" spans="1:4" x14ac:dyDescent="0.25">
      <c r="A81" t="s">
        <v>17</v>
      </c>
      <c r="B81">
        <v>10</v>
      </c>
      <c r="C81">
        <v>50</v>
      </c>
      <c r="D81">
        <v>0</v>
      </c>
    </row>
    <row r="82" spans="1:4" x14ac:dyDescent="0.25">
      <c r="A82" t="s">
        <v>18</v>
      </c>
      <c r="B82">
        <v>1</v>
      </c>
      <c r="C82">
        <v>32</v>
      </c>
      <c r="D82">
        <v>1</v>
      </c>
    </row>
    <row r="83" spans="1:4" x14ac:dyDescent="0.25">
      <c r="A83" t="s">
        <v>18</v>
      </c>
      <c r="B83">
        <v>1</v>
      </c>
      <c r="C83">
        <v>32</v>
      </c>
      <c r="D83">
        <v>1</v>
      </c>
    </row>
    <row r="84" spans="1:4" x14ac:dyDescent="0.25">
      <c r="A84" t="s">
        <v>18</v>
      </c>
      <c r="B84">
        <v>1</v>
      </c>
      <c r="C84">
        <v>32</v>
      </c>
      <c r="D84">
        <v>1</v>
      </c>
    </row>
    <row r="85" spans="1:4" x14ac:dyDescent="0.25">
      <c r="A85" t="s">
        <v>18</v>
      </c>
      <c r="B85">
        <v>1</v>
      </c>
      <c r="C85">
        <v>33</v>
      </c>
      <c r="D85">
        <v>1</v>
      </c>
    </row>
    <row r="86" spans="1:4" x14ac:dyDescent="0.25">
      <c r="A86" t="s">
        <v>18</v>
      </c>
      <c r="B86">
        <v>1</v>
      </c>
      <c r="C86">
        <v>35</v>
      </c>
      <c r="D86">
        <v>1</v>
      </c>
    </row>
    <row r="87" spans="1:4" x14ac:dyDescent="0.25">
      <c r="A87" t="s">
        <v>18</v>
      </c>
      <c r="B87">
        <v>1</v>
      </c>
      <c r="C87">
        <v>35</v>
      </c>
      <c r="D87">
        <v>1</v>
      </c>
    </row>
    <row r="88" spans="1:4" x14ac:dyDescent="0.25">
      <c r="A88" t="s">
        <v>18</v>
      </c>
      <c r="B88">
        <v>1</v>
      </c>
      <c r="C88">
        <v>36</v>
      </c>
      <c r="D88">
        <v>1</v>
      </c>
    </row>
    <row r="89" spans="1:4" x14ac:dyDescent="0.25">
      <c r="A89" t="s">
        <v>18</v>
      </c>
      <c r="B89">
        <v>1</v>
      </c>
      <c r="C89">
        <v>41</v>
      </c>
      <c r="D89">
        <v>1</v>
      </c>
    </row>
    <row r="90" spans="1:4" x14ac:dyDescent="0.25">
      <c r="A90" t="s">
        <v>18</v>
      </c>
      <c r="B90">
        <v>1</v>
      </c>
      <c r="C90">
        <v>50</v>
      </c>
      <c r="D90">
        <v>0</v>
      </c>
    </row>
    <row r="91" spans="1:4" x14ac:dyDescent="0.25">
      <c r="A91" t="s">
        <v>18</v>
      </c>
      <c r="B91">
        <v>1</v>
      </c>
      <c r="C91">
        <v>50</v>
      </c>
      <c r="D91">
        <v>0</v>
      </c>
    </row>
    <row r="92" spans="1:4" x14ac:dyDescent="0.25">
      <c r="A92" t="s">
        <v>18</v>
      </c>
      <c r="B92">
        <v>1</v>
      </c>
      <c r="C92">
        <v>50</v>
      </c>
      <c r="D92">
        <v>0</v>
      </c>
    </row>
    <row r="93" spans="1:4" x14ac:dyDescent="0.25">
      <c r="A93" t="s">
        <v>18</v>
      </c>
      <c r="B93">
        <v>1</v>
      </c>
      <c r="C93">
        <v>50</v>
      </c>
      <c r="D93">
        <v>0</v>
      </c>
    </row>
    <row r="94" spans="1:4" x14ac:dyDescent="0.25">
      <c r="A94" t="s">
        <v>18</v>
      </c>
      <c r="B94">
        <v>1</v>
      </c>
      <c r="C94">
        <v>50</v>
      </c>
      <c r="D94">
        <v>0</v>
      </c>
    </row>
    <row r="95" spans="1:4" x14ac:dyDescent="0.25">
      <c r="A95" t="s">
        <v>18</v>
      </c>
      <c r="B95">
        <v>1</v>
      </c>
      <c r="C95">
        <v>50</v>
      </c>
      <c r="D95">
        <v>0</v>
      </c>
    </row>
    <row r="96" spans="1:4" x14ac:dyDescent="0.25">
      <c r="A96" t="s">
        <v>18</v>
      </c>
      <c r="B96">
        <v>1</v>
      </c>
      <c r="C96">
        <v>50</v>
      </c>
      <c r="D96">
        <v>0</v>
      </c>
    </row>
    <row r="97" spans="1:4" x14ac:dyDescent="0.25">
      <c r="A97" t="s">
        <v>18</v>
      </c>
      <c r="B97">
        <v>1</v>
      </c>
      <c r="C97">
        <v>50</v>
      </c>
      <c r="D97">
        <v>0</v>
      </c>
    </row>
    <row r="98" spans="1:4" x14ac:dyDescent="0.25">
      <c r="A98" t="s">
        <v>18</v>
      </c>
      <c r="B98">
        <v>2</v>
      </c>
      <c r="C98">
        <v>31</v>
      </c>
      <c r="D98">
        <v>1</v>
      </c>
    </row>
    <row r="99" spans="1:4" x14ac:dyDescent="0.25">
      <c r="A99" t="s">
        <v>18</v>
      </c>
      <c r="B99">
        <v>2</v>
      </c>
      <c r="C99">
        <v>32</v>
      </c>
      <c r="D99">
        <v>1</v>
      </c>
    </row>
    <row r="100" spans="1:4" x14ac:dyDescent="0.25">
      <c r="A100" t="s">
        <v>18</v>
      </c>
      <c r="B100">
        <v>2</v>
      </c>
      <c r="C100">
        <v>32</v>
      </c>
      <c r="D100">
        <v>1</v>
      </c>
    </row>
    <row r="101" spans="1:4" x14ac:dyDescent="0.25">
      <c r="A101" t="s">
        <v>18</v>
      </c>
      <c r="B101">
        <v>2</v>
      </c>
      <c r="C101">
        <v>32</v>
      </c>
      <c r="D101">
        <v>1</v>
      </c>
    </row>
    <row r="102" spans="1:4" x14ac:dyDescent="0.25">
      <c r="A102" t="s">
        <v>18</v>
      </c>
      <c r="B102">
        <v>2</v>
      </c>
      <c r="C102">
        <v>32</v>
      </c>
      <c r="D102">
        <v>1</v>
      </c>
    </row>
    <row r="103" spans="1:4" x14ac:dyDescent="0.25">
      <c r="A103" t="s">
        <v>18</v>
      </c>
      <c r="B103">
        <v>2</v>
      </c>
      <c r="C103">
        <v>33</v>
      </c>
      <c r="D103">
        <v>1</v>
      </c>
    </row>
    <row r="104" spans="1:4" x14ac:dyDescent="0.25">
      <c r="A104" t="s">
        <v>18</v>
      </c>
      <c r="B104">
        <v>2</v>
      </c>
      <c r="C104">
        <v>38</v>
      </c>
      <c r="D104">
        <v>1</v>
      </c>
    </row>
    <row r="105" spans="1:4" x14ac:dyDescent="0.25">
      <c r="A105" t="s">
        <v>18</v>
      </c>
      <c r="B105">
        <v>2</v>
      </c>
      <c r="C105">
        <v>50</v>
      </c>
      <c r="D105">
        <v>0</v>
      </c>
    </row>
    <row r="106" spans="1:4" x14ac:dyDescent="0.25">
      <c r="A106" t="s">
        <v>18</v>
      </c>
      <c r="B106">
        <v>2</v>
      </c>
      <c r="C106">
        <v>50</v>
      </c>
      <c r="D106">
        <v>0</v>
      </c>
    </row>
    <row r="107" spans="1:4" x14ac:dyDescent="0.25">
      <c r="A107" t="s">
        <v>18</v>
      </c>
      <c r="B107">
        <v>2</v>
      </c>
      <c r="C107">
        <v>50</v>
      </c>
      <c r="D107">
        <v>0</v>
      </c>
    </row>
    <row r="108" spans="1:4" x14ac:dyDescent="0.25">
      <c r="A108" t="s">
        <v>18</v>
      </c>
      <c r="B108">
        <v>2</v>
      </c>
      <c r="C108">
        <v>50</v>
      </c>
      <c r="D108">
        <v>0</v>
      </c>
    </row>
    <row r="109" spans="1:4" x14ac:dyDescent="0.25">
      <c r="A109" t="s">
        <v>18</v>
      </c>
      <c r="B109">
        <v>2</v>
      </c>
      <c r="C109">
        <v>50</v>
      </c>
      <c r="D109">
        <v>0</v>
      </c>
    </row>
    <row r="110" spans="1:4" x14ac:dyDescent="0.25">
      <c r="A110" t="s">
        <v>18</v>
      </c>
      <c r="B110">
        <v>2</v>
      </c>
      <c r="C110">
        <v>50</v>
      </c>
      <c r="D110">
        <v>0</v>
      </c>
    </row>
    <row r="111" spans="1:4" x14ac:dyDescent="0.25">
      <c r="A111" t="s">
        <v>18</v>
      </c>
      <c r="B111">
        <v>2</v>
      </c>
      <c r="C111">
        <v>50</v>
      </c>
      <c r="D111">
        <v>0</v>
      </c>
    </row>
    <row r="112" spans="1:4" x14ac:dyDescent="0.25">
      <c r="A112" t="s">
        <v>18</v>
      </c>
      <c r="B112">
        <v>2</v>
      </c>
      <c r="C112">
        <v>50</v>
      </c>
      <c r="D112">
        <v>0</v>
      </c>
    </row>
    <row r="113" spans="1:4" x14ac:dyDescent="0.25">
      <c r="A113" t="s">
        <v>18</v>
      </c>
      <c r="B113">
        <v>2</v>
      </c>
      <c r="C113">
        <v>50</v>
      </c>
      <c r="D113">
        <v>0</v>
      </c>
    </row>
    <row r="114" spans="1:4" x14ac:dyDescent="0.25">
      <c r="A114" t="s">
        <v>18</v>
      </c>
      <c r="B114">
        <v>3</v>
      </c>
      <c r="C114">
        <v>32</v>
      </c>
      <c r="D114">
        <v>1</v>
      </c>
    </row>
    <row r="115" spans="1:4" x14ac:dyDescent="0.25">
      <c r="A115" t="s">
        <v>18</v>
      </c>
      <c r="B115">
        <v>3</v>
      </c>
      <c r="C115">
        <v>33</v>
      </c>
      <c r="D115">
        <v>1</v>
      </c>
    </row>
    <row r="116" spans="1:4" x14ac:dyDescent="0.25">
      <c r="A116" t="s">
        <v>18</v>
      </c>
      <c r="B116">
        <v>3</v>
      </c>
      <c r="C116">
        <v>34</v>
      </c>
      <c r="D116">
        <v>1</v>
      </c>
    </row>
    <row r="117" spans="1:4" x14ac:dyDescent="0.25">
      <c r="A117" t="s">
        <v>18</v>
      </c>
      <c r="B117">
        <v>3</v>
      </c>
      <c r="C117">
        <v>34</v>
      </c>
      <c r="D117">
        <v>1</v>
      </c>
    </row>
    <row r="118" spans="1:4" x14ac:dyDescent="0.25">
      <c r="A118" t="s">
        <v>18</v>
      </c>
      <c r="B118">
        <v>3</v>
      </c>
      <c r="C118">
        <v>35</v>
      </c>
      <c r="D118">
        <v>1</v>
      </c>
    </row>
    <row r="119" spans="1:4" x14ac:dyDescent="0.25">
      <c r="A119" t="s">
        <v>18</v>
      </c>
      <c r="B119">
        <v>3</v>
      </c>
      <c r="C119">
        <v>37</v>
      </c>
      <c r="D119">
        <v>1</v>
      </c>
    </row>
    <row r="120" spans="1:4" x14ac:dyDescent="0.25">
      <c r="A120" t="s">
        <v>18</v>
      </c>
      <c r="B120">
        <v>3</v>
      </c>
      <c r="C120">
        <v>37</v>
      </c>
      <c r="D120">
        <v>1</v>
      </c>
    </row>
    <row r="121" spans="1:4" x14ac:dyDescent="0.25">
      <c r="A121" t="s">
        <v>18</v>
      </c>
      <c r="B121">
        <v>3</v>
      </c>
      <c r="C121">
        <v>37</v>
      </c>
      <c r="D121">
        <v>1</v>
      </c>
    </row>
    <row r="122" spans="1:4" x14ac:dyDescent="0.25">
      <c r="A122" t="s">
        <v>18</v>
      </c>
      <c r="B122">
        <v>3</v>
      </c>
      <c r="C122">
        <v>38</v>
      </c>
      <c r="D122">
        <v>1</v>
      </c>
    </row>
    <row r="123" spans="1:4" x14ac:dyDescent="0.25">
      <c r="A123" t="s">
        <v>18</v>
      </c>
      <c r="B123">
        <v>3</v>
      </c>
      <c r="C123">
        <v>39</v>
      </c>
      <c r="D123">
        <v>1</v>
      </c>
    </row>
    <row r="124" spans="1:4" x14ac:dyDescent="0.25">
      <c r="A124" t="s">
        <v>18</v>
      </c>
      <c r="B124">
        <v>3</v>
      </c>
      <c r="C124">
        <v>40</v>
      </c>
      <c r="D124">
        <v>1</v>
      </c>
    </row>
    <row r="125" spans="1:4" x14ac:dyDescent="0.25">
      <c r="A125" t="s">
        <v>18</v>
      </c>
      <c r="B125">
        <v>3</v>
      </c>
      <c r="C125">
        <v>50</v>
      </c>
      <c r="D125">
        <v>0</v>
      </c>
    </row>
    <row r="126" spans="1:4" x14ac:dyDescent="0.25">
      <c r="A126" t="s">
        <v>18</v>
      </c>
      <c r="B126">
        <v>3</v>
      </c>
      <c r="C126">
        <v>50</v>
      </c>
      <c r="D126">
        <v>0</v>
      </c>
    </row>
    <row r="127" spans="1:4" x14ac:dyDescent="0.25">
      <c r="A127" t="s">
        <v>18</v>
      </c>
      <c r="B127">
        <v>3</v>
      </c>
      <c r="C127">
        <v>50</v>
      </c>
      <c r="D127">
        <v>0</v>
      </c>
    </row>
    <row r="128" spans="1:4" x14ac:dyDescent="0.25">
      <c r="A128" t="s">
        <v>18</v>
      </c>
      <c r="B128">
        <v>3</v>
      </c>
      <c r="C128">
        <v>50</v>
      </c>
      <c r="D128">
        <v>0</v>
      </c>
    </row>
    <row r="129" spans="1:4" x14ac:dyDescent="0.25">
      <c r="A129" t="s">
        <v>18</v>
      </c>
      <c r="B129">
        <v>3</v>
      </c>
      <c r="C129">
        <v>50</v>
      </c>
      <c r="D129">
        <v>0</v>
      </c>
    </row>
    <row r="130" spans="1:4" x14ac:dyDescent="0.25">
      <c r="A130" t="s">
        <v>18</v>
      </c>
      <c r="B130">
        <v>4</v>
      </c>
      <c r="C130">
        <v>31</v>
      </c>
      <c r="D130">
        <v>1</v>
      </c>
    </row>
    <row r="131" spans="1:4" x14ac:dyDescent="0.25">
      <c r="A131" t="s">
        <v>18</v>
      </c>
      <c r="B131">
        <v>4</v>
      </c>
      <c r="C131">
        <v>31</v>
      </c>
      <c r="D131">
        <v>1</v>
      </c>
    </row>
    <row r="132" spans="1:4" x14ac:dyDescent="0.25">
      <c r="A132" t="s">
        <v>18</v>
      </c>
      <c r="B132">
        <v>4</v>
      </c>
      <c r="C132">
        <v>32</v>
      </c>
      <c r="D132">
        <v>1</v>
      </c>
    </row>
    <row r="133" spans="1:4" x14ac:dyDescent="0.25">
      <c r="A133" t="s">
        <v>18</v>
      </c>
      <c r="B133">
        <v>4</v>
      </c>
      <c r="C133">
        <v>32</v>
      </c>
      <c r="D133">
        <v>1</v>
      </c>
    </row>
    <row r="134" spans="1:4" x14ac:dyDescent="0.25">
      <c r="A134" t="s">
        <v>18</v>
      </c>
      <c r="B134">
        <v>4</v>
      </c>
      <c r="C134">
        <v>33</v>
      </c>
      <c r="D134">
        <v>1</v>
      </c>
    </row>
    <row r="135" spans="1:4" x14ac:dyDescent="0.25">
      <c r="A135" t="s">
        <v>18</v>
      </c>
      <c r="B135">
        <v>4</v>
      </c>
      <c r="C135">
        <v>34</v>
      </c>
      <c r="D135">
        <v>1</v>
      </c>
    </row>
    <row r="136" spans="1:4" x14ac:dyDescent="0.25">
      <c r="A136" t="s">
        <v>18</v>
      </c>
      <c r="B136">
        <v>4</v>
      </c>
      <c r="C136">
        <v>36</v>
      </c>
      <c r="D136">
        <v>1</v>
      </c>
    </row>
    <row r="137" spans="1:4" x14ac:dyDescent="0.25">
      <c r="A137" t="s">
        <v>18</v>
      </c>
      <c r="B137">
        <v>4</v>
      </c>
      <c r="C137">
        <v>38</v>
      </c>
      <c r="D137">
        <v>1</v>
      </c>
    </row>
    <row r="138" spans="1:4" x14ac:dyDescent="0.25">
      <c r="A138" t="s">
        <v>18</v>
      </c>
      <c r="B138">
        <v>4</v>
      </c>
      <c r="C138">
        <v>39</v>
      </c>
      <c r="D138">
        <v>1</v>
      </c>
    </row>
    <row r="139" spans="1:4" x14ac:dyDescent="0.25">
      <c r="A139" t="s">
        <v>18</v>
      </c>
      <c r="B139">
        <v>4</v>
      </c>
      <c r="C139">
        <v>40</v>
      </c>
      <c r="D139">
        <v>1</v>
      </c>
    </row>
    <row r="140" spans="1:4" x14ac:dyDescent="0.25">
      <c r="A140" t="s">
        <v>18</v>
      </c>
      <c r="B140">
        <v>4</v>
      </c>
      <c r="C140">
        <v>50</v>
      </c>
      <c r="D140">
        <v>0</v>
      </c>
    </row>
    <row r="141" spans="1:4" x14ac:dyDescent="0.25">
      <c r="A141" t="s">
        <v>18</v>
      </c>
      <c r="B141">
        <v>4</v>
      </c>
      <c r="C141">
        <v>50</v>
      </c>
      <c r="D141">
        <v>0</v>
      </c>
    </row>
    <row r="142" spans="1:4" x14ac:dyDescent="0.25">
      <c r="A142" t="s">
        <v>18</v>
      </c>
      <c r="B142">
        <v>4</v>
      </c>
      <c r="C142">
        <v>50</v>
      </c>
      <c r="D142">
        <v>0</v>
      </c>
    </row>
    <row r="143" spans="1:4" x14ac:dyDescent="0.25">
      <c r="A143" t="s">
        <v>18</v>
      </c>
      <c r="B143">
        <v>4</v>
      </c>
      <c r="C143">
        <v>50</v>
      </c>
      <c r="D143">
        <v>0</v>
      </c>
    </row>
    <row r="144" spans="1:4" x14ac:dyDescent="0.25">
      <c r="A144" t="s">
        <v>18</v>
      </c>
      <c r="B144">
        <v>4</v>
      </c>
      <c r="C144">
        <v>50</v>
      </c>
      <c r="D144">
        <v>0</v>
      </c>
    </row>
    <row r="145" spans="1:4" x14ac:dyDescent="0.25">
      <c r="A145" t="s">
        <v>18</v>
      </c>
      <c r="B145">
        <v>4</v>
      </c>
      <c r="C145">
        <v>50</v>
      </c>
      <c r="D145">
        <v>0</v>
      </c>
    </row>
    <row r="146" spans="1:4" x14ac:dyDescent="0.25">
      <c r="A146" t="s">
        <v>18</v>
      </c>
      <c r="B146">
        <v>5</v>
      </c>
      <c r="C146">
        <v>32</v>
      </c>
      <c r="D146">
        <v>1</v>
      </c>
    </row>
    <row r="147" spans="1:4" x14ac:dyDescent="0.25">
      <c r="A147" t="s">
        <v>18</v>
      </c>
      <c r="B147">
        <v>5</v>
      </c>
      <c r="C147">
        <v>32</v>
      </c>
      <c r="D147">
        <v>1</v>
      </c>
    </row>
    <row r="148" spans="1:4" x14ac:dyDescent="0.25">
      <c r="A148" t="s">
        <v>18</v>
      </c>
      <c r="B148">
        <v>5</v>
      </c>
      <c r="C148">
        <v>33</v>
      </c>
      <c r="D148">
        <v>1</v>
      </c>
    </row>
    <row r="149" spans="1:4" x14ac:dyDescent="0.25">
      <c r="A149" t="s">
        <v>18</v>
      </c>
      <c r="B149">
        <v>5</v>
      </c>
      <c r="C149">
        <v>33</v>
      </c>
      <c r="D149">
        <v>1</v>
      </c>
    </row>
    <row r="150" spans="1:4" x14ac:dyDescent="0.25">
      <c r="A150" t="s">
        <v>18</v>
      </c>
      <c r="B150">
        <v>5</v>
      </c>
      <c r="C150">
        <v>33</v>
      </c>
      <c r="D150">
        <v>1</v>
      </c>
    </row>
    <row r="151" spans="1:4" x14ac:dyDescent="0.25">
      <c r="A151" t="s">
        <v>18</v>
      </c>
      <c r="B151">
        <v>5</v>
      </c>
      <c r="C151">
        <v>34</v>
      </c>
      <c r="D151">
        <v>1</v>
      </c>
    </row>
    <row r="152" spans="1:4" x14ac:dyDescent="0.25">
      <c r="A152" t="s">
        <v>18</v>
      </c>
      <c r="B152">
        <v>5</v>
      </c>
      <c r="C152">
        <v>34</v>
      </c>
      <c r="D152">
        <v>1</v>
      </c>
    </row>
    <row r="153" spans="1:4" x14ac:dyDescent="0.25">
      <c r="A153" t="s">
        <v>18</v>
      </c>
      <c r="B153">
        <v>5</v>
      </c>
      <c r="C153">
        <v>34</v>
      </c>
      <c r="D153">
        <v>1</v>
      </c>
    </row>
    <row r="154" spans="1:4" x14ac:dyDescent="0.25">
      <c r="A154" t="s">
        <v>174</v>
      </c>
      <c r="B154">
        <v>5</v>
      </c>
      <c r="C154">
        <v>35</v>
      </c>
      <c r="D154">
        <v>1</v>
      </c>
    </row>
    <row r="155" spans="1:4" x14ac:dyDescent="0.25">
      <c r="A155" t="s">
        <v>18</v>
      </c>
      <c r="B155">
        <v>5</v>
      </c>
      <c r="C155">
        <v>35</v>
      </c>
      <c r="D155">
        <v>1</v>
      </c>
    </row>
    <row r="156" spans="1:4" x14ac:dyDescent="0.25">
      <c r="A156" t="s">
        <v>18</v>
      </c>
      <c r="B156">
        <v>5</v>
      </c>
      <c r="C156">
        <v>50</v>
      </c>
      <c r="D156">
        <v>0</v>
      </c>
    </row>
    <row r="157" spans="1:4" x14ac:dyDescent="0.25">
      <c r="A157" t="s">
        <v>18</v>
      </c>
      <c r="B157">
        <v>5</v>
      </c>
      <c r="C157">
        <v>50</v>
      </c>
      <c r="D157">
        <v>0</v>
      </c>
    </row>
    <row r="158" spans="1:4" x14ac:dyDescent="0.25">
      <c r="A158" t="s">
        <v>18</v>
      </c>
      <c r="B158">
        <v>5</v>
      </c>
      <c r="C158">
        <v>50</v>
      </c>
      <c r="D158">
        <v>0</v>
      </c>
    </row>
    <row r="159" spans="1:4" x14ac:dyDescent="0.25">
      <c r="A159" t="s">
        <v>18</v>
      </c>
      <c r="B159">
        <v>5</v>
      </c>
      <c r="C159">
        <v>50</v>
      </c>
      <c r="D159">
        <v>0</v>
      </c>
    </row>
    <row r="160" spans="1:4" x14ac:dyDescent="0.25">
      <c r="A160" t="s">
        <v>18</v>
      </c>
      <c r="B160">
        <v>5</v>
      </c>
      <c r="C160">
        <v>50</v>
      </c>
      <c r="D160">
        <v>0</v>
      </c>
    </row>
    <row r="161" spans="1:4" x14ac:dyDescent="0.25">
      <c r="A161" t="s">
        <v>18</v>
      </c>
      <c r="B161">
        <v>5</v>
      </c>
      <c r="C161">
        <v>50</v>
      </c>
      <c r="D161">
        <v>0</v>
      </c>
    </row>
    <row r="162" spans="1:4" x14ac:dyDescent="0.25">
      <c r="A162" t="s">
        <v>20</v>
      </c>
      <c r="B162" s="71">
        <v>1</v>
      </c>
      <c r="C162">
        <v>31</v>
      </c>
      <c r="D162">
        <v>1</v>
      </c>
    </row>
    <row r="163" spans="1:4" x14ac:dyDescent="0.25">
      <c r="A163" t="s">
        <v>20</v>
      </c>
      <c r="B163" s="71">
        <v>1</v>
      </c>
      <c r="C163">
        <v>32</v>
      </c>
      <c r="D163">
        <v>1</v>
      </c>
    </row>
    <row r="164" spans="1:4" x14ac:dyDescent="0.25">
      <c r="A164" t="s">
        <v>20</v>
      </c>
      <c r="B164" s="71">
        <v>1</v>
      </c>
      <c r="C164">
        <v>32</v>
      </c>
      <c r="D164">
        <v>1</v>
      </c>
    </row>
    <row r="165" spans="1:4" x14ac:dyDescent="0.25">
      <c r="A165" t="s">
        <v>20</v>
      </c>
      <c r="B165" s="71">
        <v>1</v>
      </c>
      <c r="C165">
        <v>33</v>
      </c>
      <c r="D165">
        <v>1</v>
      </c>
    </row>
    <row r="166" spans="1:4" x14ac:dyDescent="0.25">
      <c r="A166" t="s">
        <v>20</v>
      </c>
      <c r="B166" s="71">
        <v>1</v>
      </c>
      <c r="C166">
        <v>34</v>
      </c>
      <c r="D166">
        <v>1</v>
      </c>
    </row>
    <row r="167" spans="1:4" x14ac:dyDescent="0.25">
      <c r="A167" t="s">
        <v>20</v>
      </c>
      <c r="B167" s="71">
        <v>1</v>
      </c>
      <c r="C167">
        <v>34</v>
      </c>
      <c r="D167">
        <v>1</v>
      </c>
    </row>
    <row r="168" spans="1:4" x14ac:dyDescent="0.25">
      <c r="A168" t="s">
        <v>20</v>
      </c>
      <c r="B168" s="71">
        <v>1</v>
      </c>
      <c r="C168">
        <v>34</v>
      </c>
      <c r="D168">
        <v>1</v>
      </c>
    </row>
    <row r="169" spans="1:4" x14ac:dyDescent="0.25">
      <c r="A169" t="s">
        <v>20</v>
      </c>
      <c r="B169" s="71">
        <v>1</v>
      </c>
      <c r="C169">
        <v>35</v>
      </c>
      <c r="D169">
        <v>1</v>
      </c>
    </row>
    <row r="170" spans="1:4" x14ac:dyDescent="0.25">
      <c r="A170" t="s">
        <v>20</v>
      </c>
      <c r="B170" s="71">
        <v>1</v>
      </c>
      <c r="C170">
        <v>38</v>
      </c>
      <c r="D170">
        <v>1</v>
      </c>
    </row>
    <row r="171" spans="1:4" x14ac:dyDescent="0.25">
      <c r="A171" t="s">
        <v>20</v>
      </c>
      <c r="B171" s="71">
        <v>1</v>
      </c>
      <c r="C171">
        <v>39</v>
      </c>
      <c r="D171">
        <v>1</v>
      </c>
    </row>
    <row r="172" spans="1:4" x14ac:dyDescent="0.25">
      <c r="A172" t="s">
        <v>20</v>
      </c>
      <c r="B172">
        <v>1</v>
      </c>
      <c r="C172">
        <v>50</v>
      </c>
      <c r="D172">
        <v>0</v>
      </c>
    </row>
    <row r="173" spans="1:4" x14ac:dyDescent="0.25">
      <c r="A173" t="s">
        <v>20</v>
      </c>
      <c r="B173">
        <v>1</v>
      </c>
      <c r="C173">
        <v>50</v>
      </c>
      <c r="D173">
        <v>0</v>
      </c>
    </row>
    <row r="174" spans="1:4" x14ac:dyDescent="0.25">
      <c r="A174" t="s">
        <v>20</v>
      </c>
      <c r="B174">
        <v>1</v>
      </c>
      <c r="C174">
        <v>50</v>
      </c>
      <c r="D174">
        <v>0</v>
      </c>
    </row>
    <row r="175" spans="1:4" x14ac:dyDescent="0.25">
      <c r="A175" t="s">
        <v>20</v>
      </c>
      <c r="B175">
        <v>1</v>
      </c>
      <c r="C175">
        <v>50</v>
      </c>
      <c r="D175">
        <v>0</v>
      </c>
    </row>
    <row r="176" spans="1:4" x14ac:dyDescent="0.25">
      <c r="A176" t="s">
        <v>20</v>
      </c>
      <c r="B176">
        <v>1</v>
      </c>
      <c r="C176">
        <v>50</v>
      </c>
      <c r="D176">
        <v>0</v>
      </c>
    </row>
    <row r="177" spans="1:4" x14ac:dyDescent="0.25">
      <c r="A177" t="s">
        <v>20</v>
      </c>
      <c r="B177">
        <v>1</v>
      </c>
      <c r="C177">
        <v>50</v>
      </c>
      <c r="D177">
        <v>0</v>
      </c>
    </row>
    <row r="178" spans="1:4" x14ac:dyDescent="0.25">
      <c r="A178" t="s">
        <v>20</v>
      </c>
      <c r="B178">
        <v>1</v>
      </c>
      <c r="C178">
        <v>50</v>
      </c>
      <c r="D178">
        <v>0</v>
      </c>
    </row>
    <row r="179" spans="1:4" x14ac:dyDescent="0.25">
      <c r="A179" t="s">
        <v>20</v>
      </c>
      <c r="B179">
        <v>1</v>
      </c>
      <c r="C179">
        <v>50</v>
      </c>
      <c r="D179">
        <v>0</v>
      </c>
    </row>
    <row r="180" spans="1:4" x14ac:dyDescent="0.25">
      <c r="A180" t="s">
        <v>20</v>
      </c>
      <c r="B180">
        <v>1</v>
      </c>
      <c r="C180">
        <v>50</v>
      </c>
      <c r="D180">
        <v>0</v>
      </c>
    </row>
    <row r="181" spans="1:4" x14ac:dyDescent="0.25">
      <c r="A181" t="s">
        <v>20</v>
      </c>
      <c r="B181">
        <v>1</v>
      </c>
      <c r="C181">
        <v>50</v>
      </c>
      <c r="D181">
        <v>0</v>
      </c>
    </row>
    <row r="182" spans="1:4" x14ac:dyDescent="0.25">
      <c r="A182" t="s">
        <v>20</v>
      </c>
      <c r="B182">
        <v>1</v>
      </c>
      <c r="C182">
        <v>50</v>
      </c>
      <c r="D182">
        <v>0</v>
      </c>
    </row>
    <row r="183" spans="1:4" x14ac:dyDescent="0.25">
      <c r="A183" t="s">
        <v>20</v>
      </c>
      <c r="B183">
        <v>1</v>
      </c>
      <c r="C183">
        <v>50</v>
      </c>
      <c r="D183">
        <v>0</v>
      </c>
    </row>
    <row r="184" spans="1:4" x14ac:dyDescent="0.25">
      <c r="A184" t="s">
        <v>20</v>
      </c>
      <c r="B184">
        <v>1</v>
      </c>
      <c r="C184">
        <v>50</v>
      </c>
      <c r="D184">
        <v>0</v>
      </c>
    </row>
    <row r="185" spans="1:4" x14ac:dyDescent="0.25">
      <c r="A185" t="s">
        <v>20</v>
      </c>
      <c r="B185">
        <v>1</v>
      </c>
      <c r="C185">
        <v>50</v>
      </c>
      <c r="D185">
        <v>0</v>
      </c>
    </row>
    <row r="186" spans="1:4" x14ac:dyDescent="0.25">
      <c r="A186" t="s">
        <v>20</v>
      </c>
      <c r="B186">
        <v>1</v>
      </c>
      <c r="C186">
        <v>50</v>
      </c>
      <c r="D186">
        <v>0</v>
      </c>
    </row>
    <row r="187" spans="1:4" x14ac:dyDescent="0.25">
      <c r="A187" t="s">
        <v>20</v>
      </c>
      <c r="B187">
        <v>1</v>
      </c>
      <c r="C187">
        <v>50</v>
      </c>
      <c r="D187">
        <v>0</v>
      </c>
    </row>
    <row r="188" spans="1:4" x14ac:dyDescent="0.25">
      <c r="A188" t="s">
        <v>20</v>
      </c>
      <c r="B188">
        <v>1</v>
      </c>
      <c r="C188">
        <v>50</v>
      </c>
      <c r="D188">
        <v>0</v>
      </c>
    </row>
    <row r="189" spans="1:4" x14ac:dyDescent="0.25">
      <c r="A189" t="s">
        <v>20</v>
      </c>
      <c r="B189">
        <v>1</v>
      </c>
      <c r="C189">
        <v>50</v>
      </c>
      <c r="D189">
        <v>0</v>
      </c>
    </row>
    <row r="190" spans="1:4" x14ac:dyDescent="0.25">
      <c r="A190" t="s">
        <v>20</v>
      </c>
      <c r="B190">
        <v>1</v>
      </c>
      <c r="C190">
        <v>50</v>
      </c>
      <c r="D190">
        <v>0</v>
      </c>
    </row>
    <row r="191" spans="1:4" x14ac:dyDescent="0.25">
      <c r="A191" t="s">
        <v>20</v>
      </c>
      <c r="B191">
        <v>1</v>
      </c>
      <c r="C191">
        <v>50</v>
      </c>
      <c r="D191">
        <v>0</v>
      </c>
    </row>
    <row r="192" spans="1:4" x14ac:dyDescent="0.25">
      <c r="A192" t="s">
        <v>20</v>
      </c>
      <c r="B192">
        <v>1</v>
      </c>
      <c r="C192">
        <v>50</v>
      </c>
      <c r="D192">
        <v>0</v>
      </c>
    </row>
    <row r="193" spans="1:4" x14ac:dyDescent="0.25">
      <c r="A193" t="s">
        <v>20</v>
      </c>
      <c r="B193">
        <v>1</v>
      </c>
      <c r="C193">
        <v>50</v>
      </c>
      <c r="D193">
        <v>0</v>
      </c>
    </row>
    <row r="194" spans="1:4" x14ac:dyDescent="0.25">
      <c r="A194" t="s">
        <v>20</v>
      </c>
      <c r="B194">
        <v>2</v>
      </c>
      <c r="C194">
        <v>31</v>
      </c>
      <c r="D194">
        <v>1</v>
      </c>
    </row>
    <row r="195" spans="1:4" x14ac:dyDescent="0.25">
      <c r="A195" t="s">
        <v>20</v>
      </c>
      <c r="B195">
        <v>2</v>
      </c>
      <c r="C195">
        <v>31</v>
      </c>
      <c r="D195">
        <v>1</v>
      </c>
    </row>
    <row r="196" spans="1:4" x14ac:dyDescent="0.25">
      <c r="A196" t="s">
        <v>20</v>
      </c>
      <c r="B196">
        <v>2</v>
      </c>
      <c r="C196">
        <v>32</v>
      </c>
      <c r="D196">
        <v>1</v>
      </c>
    </row>
    <row r="197" spans="1:4" x14ac:dyDescent="0.25">
      <c r="A197" t="s">
        <v>20</v>
      </c>
      <c r="B197">
        <v>2</v>
      </c>
      <c r="C197">
        <v>32</v>
      </c>
      <c r="D197">
        <v>1</v>
      </c>
    </row>
    <row r="198" spans="1:4" x14ac:dyDescent="0.25">
      <c r="A198" t="s">
        <v>20</v>
      </c>
      <c r="B198">
        <v>2</v>
      </c>
      <c r="C198">
        <v>33</v>
      </c>
      <c r="D198">
        <v>1</v>
      </c>
    </row>
    <row r="199" spans="1:4" x14ac:dyDescent="0.25">
      <c r="A199" t="s">
        <v>20</v>
      </c>
      <c r="B199">
        <v>2</v>
      </c>
      <c r="C199">
        <v>33</v>
      </c>
      <c r="D199">
        <v>1</v>
      </c>
    </row>
    <row r="200" spans="1:4" x14ac:dyDescent="0.25">
      <c r="A200" t="s">
        <v>20</v>
      </c>
      <c r="B200">
        <v>2</v>
      </c>
      <c r="C200">
        <v>34</v>
      </c>
      <c r="D200">
        <v>1</v>
      </c>
    </row>
    <row r="201" spans="1:4" x14ac:dyDescent="0.25">
      <c r="A201" t="s">
        <v>20</v>
      </c>
      <c r="B201">
        <v>2</v>
      </c>
      <c r="C201">
        <v>34</v>
      </c>
      <c r="D201">
        <v>1</v>
      </c>
    </row>
    <row r="202" spans="1:4" x14ac:dyDescent="0.25">
      <c r="A202" t="s">
        <v>20</v>
      </c>
      <c r="B202">
        <v>2</v>
      </c>
      <c r="C202">
        <v>37</v>
      </c>
      <c r="D202">
        <v>1</v>
      </c>
    </row>
    <row r="203" spans="1:4" x14ac:dyDescent="0.25">
      <c r="A203" t="s">
        <v>20</v>
      </c>
      <c r="B203">
        <v>2</v>
      </c>
      <c r="C203">
        <v>37</v>
      </c>
      <c r="D203">
        <v>1</v>
      </c>
    </row>
    <row r="204" spans="1:4" x14ac:dyDescent="0.25">
      <c r="A204" t="s">
        <v>20</v>
      </c>
      <c r="B204">
        <v>2</v>
      </c>
      <c r="C204">
        <v>38</v>
      </c>
      <c r="D204">
        <v>1</v>
      </c>
    </row>
    <row r="205" spans="1:4" x14ac:dyDescent="0.25">
      <c r="A205" t="s">
        <v>20</v>
      </c>
      <c r="B205">
        <v>2</v>
      </c>
      <c r="C205">
        <v>38</v>
      </c>
      <c r="D205">
        <v>1</v>
      </c>
    </row>
    <row r="206" spans="1:4" x14ac:dyDescent="0.25">
      <c r="A206" t="s">
        <v>20</v>
      </c>
      <c r="B206">
        <v>2</v>
      </c>
      <c r="C206">
        <v>39</v>
      </c>
      <c r="D206">
        <v>1</v>
      </c>
    </row>
    <row r="207" spans="1:4" x14ac:dyDescent="0.25">
      <c r="A207" t="s">
        <v>20</v>
      </c>
      <c r="B207">
        <v>2</v>
      </c>
      <c r="C207">
        <v>40</v>
      </c>
      <c r="D207">
        <v>1</v>
      </c>
    </row>
    <row r="208" spans="1:4" x14ac:dyDescent="0.25">
      <c r="A208" t="s">
        <v>20</v>
      </c>
      <c r="B208">
        <v>2</v>
      </c>
      <c r="C208">
        <v>41</v>
      </c>
      <c r="D208">
        <v>1</v>
      </c>
    </row>
    <row r="209" spans="1:4" x14ac:dyDescent="0.25">
      <c r="A209" t="s">
        <v>20</v>
      </c>
      <c r="B209">
        <v>2</v>
      </c>
      <c r="C209">
        <v>41</v>
      </c>
      <c r="D209">
        <v>1</v>
      </c>
    </row>
    <row r="210" spans="1:4" x14ac:dyDescent="0.25">
      <c r="A210" t="s">
        <v>20</v>
      </c>
      <c r="B210">
        <v>2</v>
      </c>
      <c r="C210">
        <v>50</v>
      </c>
      <c r="D210">
        <v>0</v>
      </c>
    </row>
    <row r="211" spans="1:4" x14ac:dyDescent="0.25">
      <c r="A211" t="s">
        <v>20</v>
      </c>
      <c r="B211">
        <v>2</v>
      </c>
      <c r="C211">
        <v>50</v>
      </c>
      <c r="D211">
        <v>0</v>
      </c>
    </row>
    <row r="212" spans="1:4" x14ac:dyDescent="0.25">
      <c r="A212" t="s">
        <v>20</v>
      </c>
      <c r="B212">
        <v>2</v>
      </c>
      <c r="C212">
        <v>50</v>
      </c>
      <c r="D212">
        <v>0</v>
      </c>
    </row>
    <row r="213" spans="1:4" x14ac:dyDescent="0.25">
      <c r="A213" t="s">
        <v>20</v>
      </c>
      <c r="B213">
        <v>2</v>
      </c>
      <c r="C213">
        <v>50</v>
      </c>
      <c r="D213">
        <v>0</v>
      </c>
    </row>
    <row r="214" spans="1:4" x14ac:dyDescent="0.25">
      <c r="A214" t="s">
        <v>20</v>
      </c>
      <c r="B214">
        <v>2</v>
      </c>
      <c r="C214">
        <v>50</v>
      </c>
      <c r="D214">
        <v>0</v>
      </c>
    </row>
    <row r="215" spans="1:4" x14ac:dyDescent="0.25">
      <c r="A215" t="s">
        <v>20</v>
      </c>
      <c r="B215">
        <v>2</v>
      </c>
      <c r="C215">
        <v>50</v>
      </c>
      <c r="D215">
        <v>0</v>
      </c>
    </row>
    <row r="216" spans="1:4" x14ac:dyDescent="0.25">
      <c r="A216" t="s">
        <v>20</v>
      </c>
      <c r="B216">
        <v>2</v>
      </c>
      <c r="C216">
        <v>50</v>
      </c>
      <c r="D216">
        <v>0</v>
      </c>
    </row>
    <row r="217" spans="1:4" x14ac:dyDescent="0.25">
      <c r="A217" t="s">
        <v>20</v>
      </c>
      <c r="B217">
        <v>2</v>
      </c>
      <c r="C217">
        <v>50</v>
      </c>
      <c r="D217">
        <v>0</v>
      </c>
    </row>
    <row r="218" spans="1:4" x14ac:dyDescent="0.25">
      <c r="A218" t="s">
        <v>20</v>
      </c>
      <c r="B218">
        <v>2</v>
      </c>
      <c r="C218">
        <v>50</v>
      </c>
      <c r="D218">
        <v>0</v>
      </c>
    </row>
    <row r="219" spans="1:4" x14ac:dyDescent="0.25">
      <c r="A219" t="s">
        <v>20</v>
      </c>
      <c r="B219">
        <v>2</v>
      </c>
      <c r="C219">
        <v>50</v>
      </c>
      <c r="D219">
        <v>0</v>
      </c>
    </row>
    <row r="220" spans="1:4" x14ac:dyDescent="0.25">
      <c r="A220" t="s">
        <v>20</v>
      </c>
      <c r="B220">
        <v>2</v>
      </c>
      <c r="C220">
        <v>50</v>
      </c>
      <c r="D220">
        <v>0</v>
      </c>
    </row>
    <row r="221" spans="1:4" x14ac:dyDescent="0.25">
      <c r="A221" t="s">
        <v>20</v>
      </c>
      <c r="B221">
        <v>2</v>
      </c>
      <c r="C221">
        <v>50</v>
      </c>
      <c r="D221">
        <v>0</v>
      </c>
    </row>
    <row r="222" spans="1:4" x14ac:dyDescent="0.25">
      <c r="A222" t="s">
        <v>20</v>
      </c>
      <c r="B222">
        <v>2</v>
      </c>
      <c r="C222">
        <v>50</v>
      </c>
      <c r="D222">
        <v>0</v>
      </c>
    </row>
    <row r="223" spans="1:4" x14ac:dyDescent="0.25">
      <c r="A223" t="s">
        <v>20</v>
      </c>
      <c r="B223">
        <v>2</v>
      </c>
      <c r="C223">
        <v>50</v>
      </c>
      <c r="D223">
        <v>0</v>
      </c>
    </row>
    <row r="224" spans="1:4" x14ac:dyDescent="0.25">
      <c r="A224" t="s">
        <v>20</v>
      </c>
      <c r="B224">
        <v>2</v>
      </c>
      <c r="C224">
        <v>50</v>
      </c>
      <c r="D224">
        <v>0</v>
      </c>
    </row>
    <row r="225" spans="1:4" x14ac:dyDescent="0.25">
      <c r="A225" t="s">
        <v>20</v>
      </c>
      <c r="B225">
        <v>2</v>
      </c>
      <c r="C225">
        <v>50</v>
      </c>
      <c r="D225">
        <v>0</v>
      </c>
    </row>
    <row r="226" spans="1:4" x14ac:dyDescent="0.25">
      <c r="A226" t="s">
        <v>20</v>
      </c>
      <c r="B226">
        <v>3</v>
      </c>
      <c r="C226">
        <v>32</v>
      </c>
      <c r="D226">
        <v>1</v>
      </c>
    </row>
    <row r="227" spans="1:4" x14ac:dyDescent="0.25">
      <c r="A227" t="s">
        <v>20</v>
      </c>
      <c r="B227">
        <v>3</v>
      </c>
      <c r="C227">
        <v>32</v>
      </c>
      <c r="D227">
        <v>1</v>
      </c>
    </row>
    <row r="228" spans="1:4" x14ac:dyDescent="0.25">
      <c r="A228" t="s">
        <v>20</v>
      </c>
      <c r="B228">
        <v>3</v>
      </c>
      <c r="C228">
        <v>32</v>
      </c>
      <c r="D228">
        <v>1</v>
      </c>
    </row>
    <row r="229" spans="1:4" x14ac:dyDescent="0.25">
      <c r="A229" t="s">
        <v>20</v>
      </c>
      <c r="B229">
        <v>3</v>
      </c>
      <c r="C229">
        <v>32</v>
      </c>
      <c r="D229">
        <v>1</v>
      </c>
    </row>
    <row r="230" spans="1:4" x14ac:dyDescent="0.25">
      <c r="A230" t="s">
        <v>20</v>
      </c>
      <c r="B230">
        <v>3</v>
      </c>
      <c r="C230">
        <v>32</v>
      </c>
      <c r="D230">
        <v>1</v>
      </c>
    </row>
    <row r="231" spans="1:4" x14ac:dyDescent="0.25">
      <c r="A231" t="s">
        <v>20</v>
      </c>
      <c r="B231">
        <v>3</v>
      </c>
      <c r="C231">
        <v>32</v>
      </c>
      <c r="D231">
        <v>1</v>
      </c>
    </row>
    <row r="232" spans="1:4" x14ac:dyDescent="0.25">
      <c r="A232" t="s">
        <v>20</v>
      </c>
      <c r="B232">
        <v>3</v>
      </c>
      <c r="C232">
        <v>32</v>
      </c>
      <c r="D232">
        <v>1</v>
      </c>
    </row>
    <row r="233" spans="1:4" x14ac:dyDescent="0.25">
      <c r="A233" t="s">
        <v>20</v>
      </c>
      <c r="B233">
        <v>3</v>
      </c>
      <c r="C233">
        <v>33</v>
      </c>
      <c r="D233">
        <v>1</v>
      </c>
    </row>
    <row r="234" spans="1:4" x14ac:dyDescent="0.25">
      <c r="A234" t="s">
        <v>20</v>
      </c>
      <c r="B234">
        <v>3</v>
      </c>
      <c r="C234">
        <v>33</v>
      </c>
      <c r="D234">
        <v>1</v>
      </c>
    </row>
    <row r="235" spans="1:4" x14ac:dyDescent="0.25">
      <c r="A235" t="s">
        <v>20</v>
      </c>
      <c r="B235">
        <v>3</v>
      </c>
      <c r="C235">
        <v>34</v>
      </c>
      <c r="D235">
        <v>1</v>
      </c>
    </row>
    <row r="236" spans="1:4" x14ac:dyDescent="0.25">
      <c r="A236" t="s">
        <v>20</v>
      </c>
      <c r="B236">
        <v>3</v>
      </c>
      <c r="C236">
        <v>35</v>
      </c>
      <c r="D236">
        <v>1</v>
      </c>
    </row>
    <row r="237" spans="1:4" x14ac:dyDescent="0.25">
      <c r="A237" t="s">
        <v>20</v>
      </c>
      <c r="B237">
        <v>3</v>
      </c>
      <c r="C237">
        <v>39</v>
      </c>
      <c r="D237">
        <v>1</v>
      </c>
    </row>
    <row r="238" spans="1:4" x14ac:dyDescent="0.25">
      <c r="A238" t="s">
        <v>20</v>
      </c>
      <c r="B238">
        <v>3</v>
      </c>
      <c r="C238">
        <v>50</v>
      </c>
      <c r="D238">
        <v>0</v>
      </c>
    </row>
    <row r="239" spans="1:4" x14ac:dyDescent="0.25">
      <c r="A239" t="s">
        <v>20</v>
      </c>
      <c r="B239">
        <v>3</v>
      </c>
      <c r="C239">
        <v>50</v>
      </c>
      <c r="D239">
        <v>0</v>
      </c>
    </row>
    <row r="240" spans="1:4" x14ac:dyDescent="0.25">
      <c r="A240" t="s">
        <v>20</v>
      </c>
      <c r="B240">
        <v>3</v>
      </c>
      <c r="C240">
        <v>50</v>
      </c>
      <c r="D240">
        <v>0</v>
      </c>
    </row>
    <row r="241" spans="1:4" x14ac:dyDescent="0.25">
      <c r="A241" t="s">
        <v>20</v>
      </c>
      <c r="B241">
        <v>3</v>
      </c>
      <c r="C241">
        <v>50</v>
      </c>
      <c r="D241">
        <v>0</v>
      </c>
    </row>
    <row r="242" spans="1:4" x14ac:dyDescent="0.25">
      <c r="A242" t="s">
        <v>20</v>
      </c>
      <c r="B242">
        <v>3</v>
      </c>
      <c r="C242">
        <v>50</v>
      </c>
      <c r="D242">
        <v>0</v>
      </c>
    </row>
    <row r="243" spans="1:4" x14ac:dyDescent="0.25">
      <c r="A243" t="s">
        <v>20</v>
      </c>
      <c r="B243">
        <v>3</v>
      </c>
      <c r="C243">
        <v>50</v>
      </c>
      <c r="D243">
        <v>0</v>
      </c>
    </row>
    <row r="244" spans="1:4" x14ac:dyDescent="0.25">
      <c r="A244" t="s">
        <v>20</v>
      </c>
      <c r="B244">
        <v>3</v>
      </c>
      <c r="C244">
        <v>50</v>
      </c>
      <c r="D244">
        <v>0</v>
      </c>
    </row>
    <row r="245" spans="1:4" x14ac:dyDescent="0.25">
      <c r="A245" t="s">
        <v>20</v>
      </c>
      <c r="B245">
        <v>3</v>
      </c>
      <c r="C245">
        <v>50</v>
      </c>
      <c r="D245">
        <v>0</v>
      </c>
    </row>
    <row r="246" spans="1:4" x14ac:dyDescent="0.25">
      <c r="A246" t="s">
        <v>20</v>
      </c>
      <c r="B246">
        <v>3</v>
      </c>
      <c r="C246">
        <v>50</v>
      </c>
      <c r="D246">
        <v>0</v>
      </c>
    </row>
    <row r="247" spans="1:4" x14ac:dyDescent="0.25">
      <c r="A247" t="s">
        <v>20</v>
      </c>
      <c r="B247">
        <v>3</v>
      </c>
      <c r="C247">
        <v>50</v>
      </c>
      <c r="D247">
        <v>0</v>
      </c>
    </row>
    <row r="248" spans="1:4" x14ac:dyDescent="0.25">
      <c r="A248" t="s">
        <v>20</v>
      </c>
      <c r="B248">
        <v>3</v>
      </c>
      <c r="C248">
        <v>50</v>
      </c>
      <c r="D248">
        <v>0</v>
      </c>
    </row>
    <row r="249" spans="1:4" x14ac:dyDescent="0.25">
      <c r="A249" t="s">
        <v>20</v>
      </c>
      <c r="B249">
        <v>3</v>
      </c>
      <c r="C249">
        <v>50</v>
      </c>
      <c r="D249">
        <v>0</v>
      </c>
    </row>
    <row r="250" spans="1:4" x14ac:dyDescent="0.25">
      <c r="A250" t="s">
        <v>20</v>
      </c>
      <c r="B250">
        <v>3</v>
      </c>
      <c r="C250">
        <v>50</v>
      </c>
      <c r="D250">
        <v>0</v>
      </c>
    </row>
    <row r="251" spans="1:4" x14ac:dyDescent="0.25">
      <c r="A251" t="s">
        <v>20</v>
      </c>
      <c r="B251">
        <v>3</v>
      </c>
      <c r="C251">
        <v>50</v>
      </c>
      <c r="D251">
        <v>0</v>
      </c>
    </row>
    <row r="252" spans="1:4" x14ac:dyDescent="0.25">
      <c r="A252" t="s">
        <v>20</v>
      </c>
      <c r="B252">
        <v>3</v>
      </c>
      <c r="C252">
        <v>50</v>
      </c>
      <c r="D252">
        <v>0</v>
      </c>
    </row>
    <row r="253" spans="1:4" x14ac:dyDescent="0.25">
      <c r="A253" t="s">
        <v>20</v>
      </c>
      <c r="B253">
        <v>3</v>
      </c>
      <c r="C253">
        <v>50</v>
      </c>
      <c r="D253">
        <v>0</v>
      </c>
    </row>
    <row r="254" spans="1:4" x14ac:dyDescent="0.25">
      <c r="A254" t="s">
        <v>20</v>
      </c>
      <c r="B254">
        <v>3</v>
      </c>
      <c r="C254">
        <v>50</v>
      </c>
      <c r="D254">
        <v>0</v>
      </c>
    </row>
    <row r="255" spans="1:4" x14ac:dyDescent="0.25">
      <c r="A255" t="s">
        <v>20</v>
      </c>
      <c r="B255">
        <v>3</v>
      </c>
      <c r="C255">
        <v>50</v>
      </c>
      <c r="D255">
        <v>0</v>
      </c>
    </row>
    <row r="256" spans="1:4" x14ac:dyDescent="0.25">
      <c r="A256" t="s">
        <v>20</v>
      </c>
      <c r="B256">
        <v>3</v>
      </c>
      <c r="C256">
        <v>50</v>
      </c>
      <c r="D256">
        <v>0</v>
      </c>
    </row>
    <row r="257" spans="1:4" x14ac:dyDescent="0.25">
      <c r="A257" t="s">
        <v>20</v>
      </c>
      <c r="B257">
        <v>3</v>
      </c>
      <c r="C257">
        <v>50</v>
      </c>
      <c r="D257">
        <v>0</v>
      </c>
    </row>
    <row r="258" spans="1:4" x14ac:dyDescent="0.25">
      <c r="A258" t="s">
        <v>24</v>
      </c>
      <c r="B258">
        <v>1</v>
      </c>
      <c r="C258">
        <v>30</v>
      </c>
      <c r="D258">
        <v>1</v>
      </c>
    </row>
    <row r="259" spans="1:4" x14ac:dyDescent="0.25">
      <c r="A259" t="s">
        <v>24</v>
      </c>
      <c r="B259">
        <v>1</v>
      </c>
      <c r="C259">
        <v>30</v>
      </c>
      <c r="D259">
        <v>1</v>
      </c>
    </row>
    <row r="260" spans="1:4" x14ac:dyDescent="0.25">
      <c r="A260" t="s">
        <v>24</v>
      </c>
      <c r="B260">
        <v>1</v>
      </c>
      <c r="C260">
        <v>30</v>
      </c>
      <c r="D260">
        <v>1</v>
      </c>
    </row>
    <row r="261" spans="1:4" x14ac:dyDescent="0.25">
      <c r="A261" t="s">
        <v>24</v>
      </c>
      <c r="B261">
        <v>1</v>
      </c>
      <c r="C261">
        <v>31</v>
      </c>
      <c r="D261">
        <v>1</v>
      </c>
    </row>
    <row r="262" spans="1:4" x14ac:dyDescent="0.25">
      <c r="A262" t="s">
        <v>24</v>
      </c>
      <c r="B262">
        <v>1</v>
      </c>
      <c r="C262">
        <v>32</v>
      </c>
      <c r="D262">
        <v>1</v>
      </c>
    </row>
    <row r="263" spans="1:4" x14ac:dyDescent="0.25">
      <c r="A263" t="s">
        <v>24</v>
      </c>
      <c r="B263">
        <v>1</v>
      </c>
      <c r="C263">
        <v>50</v>
      </c>
      <c r="D263">
        <v>0</v>
      </c>
    </row>
    <row r="264" spans="1:4" x14ac:dyDescent="0.25">
      <c r="A264" t="s">
        <v>24</v>
      </c>
      <c r="B264">
        <v>1</v>
      </c>
      <c r="C264">
        <v>50</v>
      </c>
      <c r="D264">
        <v>0</v>
      </c>
    </row>
    <row r="265" spans="1:4" x14ac:dyDescent="0.25">
      <c r="A265" t="s">
        <v>24</v>
      </c>
      <c r="B265">
        <v>1</v>
      </c>
      <c r="C265">
        <v>50</v>
      </c>
      <c r="D265">
        <v>0</v>
      </c>
    </row>
    <row r="266" spans="1:4" x14ac:dyDescent="0.25">
      <c r="A266" t="s">
        <v>24</v>
      </c>
      <c r="B266">
        <v>2</v>
      </c>
      <c r="C266">
        <v>30</v>
      </c>
      <c r="D266">
        <v>1</v>
      </c>
    </row>
    <row r="267" spans="1:4" x14ac:dyDescent="0.25">
      <c r="A267" t="s">
        <v>24</v>
      </c>
      <c r="B267">
        <v>2</v>
      </c>
      <c r="C267">
        <v>30</v>
      </c>
      <c r="D267">
        <v>1</v>
      </c>
    </row>
    <row r="268" spans="1:4" x14ac:dyDescent="0.25">
      <c r="A268" t="s">
        <v>24</v>
      </c>
      <c r="B268">
        <v>2</v>
      </c>
      <c r="C268">
        <v>31</v>
      </c>
      <c r="D268">
        <v>1</v>
      </c>
    </row>
    <row r="269" spans="1:4" x14ac:dyDescent="0.25">
      <c r="A269" t="s">
        <v>24</v>
      </c>
      <c r="B269">
        <v>2</v>
      </c>
      <c r="C269">
        <v>32</v>
      </c>
      <c r="D269">
        <v>1</v>
      </c>
    </row>
    <row r="270" spans="1:4" x14ac:dyDescent="0.25">
      <c r="A270" t="s">
        <v>24</v>
      </c>
      <c r="B270">
        <v>2</v>
      </c>
      <c r="C270">
        <v>32</v>
      </c>
      <c r="D270">
        <v>1</v>
      </c>
    </row>
    <row r="271" spans="1:4" x14ac:dyDescent="0.25">
      <c r="A271" t="s">
        <v>24</v>
      </c>
      <c r="B271">
        <v>2</v>
      </c>
      <c r="C271">
        <v>32</v>
      </c>
      <c r="D271">
        <v>1</v>
      </c>
    </row>
    <row r="272" spans="1:4" x14ac:dyDescent="0.25">
      <c r="A272" t="s">
        <v>24</v>
      </c>
      <c r="B272">
        <v>2</v>
      </c>
      <c r="C272">
        <v>33</v>
      </c>
      <c r="D272">
        <v>1</v>
      </c>
    </row>
    <row r="273" spans="1:4" x14ac:dyDescent="0.25">
      <c r="A273" t="s">
        <v>24</v>
      </c>
      <c r="B273">
        <v>2</v>
      </c>
      <c r="C273">
        <v>50</v>
      </c>
      <c r="D273">
        <v>0</v>
      </c>
    </row>
    <row r="274" spans="1:4" x14ac:dyDescent="0.25">
      <c r="A274" t="s">
        <v>24</v>
      </c>
      <c r="B274">
        <v>3</v>
      </c>
      <c r="C274">
        <v>30</v>
      </c>
      <c r="D274">
        <v>1</v>
      </c>
    </row>
    <row r="275" spans="1:4" x14ac:dyDescent="0.25">
      <c r="A275" t="s">
        <v>24</v>
      </c>
      <c r="B275">
        <v>3</v>
      </c>
      <c r="C275">
        <v>30</v>
      </c>
      <c r="D275">
        <v>1</v>
      </c>
    </row>
    <row r="276" spans="1:4" x14ac:dyDescent="0.25">
      <c r="A276" t="s">
        <v>24</v>
      </c>
      <c r="B276">
        <v>3</v>
      </c>
      <c r="C276">
        <v>31</v>
      </c>
      <c r="D276">
        <v>1</v>
      </c>
    </row>
    <row r="277" spans="1:4" x14ac:dyDescent="0.25">
      <c r="A277" t="s">
        <v>24</v>
      </c>
      <c r="B277">
        <v>3</v>
      </c>
      <c r="C277">
        <v>32</v>
      </c>
      <c r="D277">
        <v>1</v>
      </c>
    </row>
    <row r="278" spans="1:4" x14ac:dyDescent="0.25">
      <c r="A278" t="s">
        <v>24</v>
      </c>
      <c r="B278">
        <v>3</v>
      </c>
      <c r="C278">
        <v>32</v>
      </c>
      <c r="D278">
        <v>1</v>
      </c>
    </row>
    <row r="279" spans="1:4" x14ac:dyDescent="0.25">
      <c r="A279" t="s">
        <v>24</v>
      </c>
      <c r="B279">
        <v>3</v>
      </c>
      <c r="C279">
        <v>50</v>
      </c>
      <c r="D279">
        <v>0</v>
      </c>
    </row>
    <row r="280" spans="1:4" x14ac:dyDescent="0.25">
      <c r="A280" t="s">
        <v>24</v>
      </c>
      <c r="B280">
        <v>3</v>
      </c>
      <c r="C280">
        <v>50</v>
      </c>
      <c r="D280">
        <v>0</v>
      </c>
    </row>
    <row r="281" spans="1:4" x14ac:dyDescent="0.25">
      <c r="A281" t="s">
        <v>24</v>
      </c>
      <c r="B281">
        <v>3</v>
      </c>
      <c r="C281">
        <v>50</v>
      </c>
      <c r="D281">
        <v>0</v>
      </c>
    </row>
    <row r="282" spans="1:4" x14ac:dyDescent="0.25">
      <c r="A282" s="71" t="s">
        <v>24</v>
      </c>
      <c r="B282" s="71">
        <v>4</v>
      </c>
      <c r="C282" s="72">
        <v>31</v>
      </c>
      <c r="D282" s="72">
        <v>1</v>
      </c>
    </row>
    <row r="283" spans="1:4" x14ac:dyDescent="0.25">
      <c r="A283" s="71" t="s">
        <v>24</v>
      </c>
      <c r="B283" s="71">
        <v>4</v>
      </c>
      <c r="C283" s="72">
        <v>31</v>
      </c>
      <c r="D283" s="72">
        <v>1</v>
      </c>
    </row>
    <row r="284" spans="1:4" x14ac:dyDescent="0.25">
      <c r="A284" s="71" t="s">
        <v>24</v>
      </c>
      <c r="B284" s="71">
        <v>4</v>
      </c>
      <c r="C284" s="72">
        <v>31</v>
      </c>
      <c r="D284" s="72">
        <v>1</v>
      </c>
    </row>
    <row r="285" spans="1:4" x14ac:dyDescent="0.25">
      <c r="A285" s="71" t="s">
        <v>24</v>
      </c>
      <c r="B285" s="71">
        <v>4</v>
      </c>
      <c r="C285" s="72">
        <v>34</v>
      </c>
      <c r="D285" s="72">
        <v>1</v>
      </c>
    </row>
    <row r="286" spans="1:4" x14ac:dyDescent="0.25">
      <c r="A286" s="71" t="s">
        <v>24</v>
      </c>
      <c r="B286" s="71">
        <v>4</v>
      </c>
      <c r="C286" s="71">
        <v>50</v>
      </c>
      <c r="D286" s="71">
        <v>0</v>
      </c>
    </row>
    <row r="287" spans="1:4" x14ac:dyDescent="0.25">
      <c r="A287" s="71" t="s">
        <v>24</v>
      </c>
      <c r="B287" s="71">
        <v>4</v>
      </c>
      <c r="C287" s="71">
        <v>50</v>
      </c>
      <c r="D287" s="71">
        <v>0</v>
      </c>
    </row>
    <row r="288" spans="1:4" x14ac:dyDescent="0.25">
      <c r="A288" t="s">
        <v>24</v>
      </c>
      <c r="B288">
        <v>4</v>
      </c>
      <c r="C288">
        <v>50</v>
      </c>
      <c r="D288">
        <v>0</v>
      </c>
    </row>
    <row r="289" spans="1:4" x14ac:dyDescent="0.25">
      <c r="A289" t="s">
        <v>24</v>
      </c>
      <c r="B289">
        <v>4</v>
      </c>
      <c r="C289">
        <v>50</v>
      </c>
      <c r="D289">
        <v>0</v>
      </c>
    </row>
    <row r="290" spans="1:4" x14ac:dyDescent="0.25">
      <c r="A290" t="s">
        <v>24</v>
      </c>
      <c r="B290">
        <v>5</v>
      </c>
      <c r="C290">
        <v>32</v>
      </c>
      <c r="D290">
        <v>1</v>
      </c>
    </row>
    <row r="291" spans="1:4" x14ac:dyDescent="0.25">
      <c r="A291" t="s">
        <v>24</v>
      </c>
      <c r="B291">
        <v>5</v>
      </c>
      <c r="C291">
        <v>33</v>
      </c>
      <c r="D291">
        <v>1</v>
      </c>
    </row>
    <row r="292" spans="1:4" x14ac:dyDescent="0.25">
      <c r="A292" t="s">
        <v>24</v>
      </c>
      <c r="B292">
        <v>5</v>
      </c>
      <c r="C292">
        <v>35</v>
      </c>
      <c r="D292">
        <v>1</v>
      </c>
    </row>
    <row r="293" spans="1:4" x14ac:dyDescent="0.25">
      <c r="A293" t="s">
        <v>24</v>
      </c>
      <c r="B293">
        <v>5</v>
      </c>
      <c r="C293">
        <v>35</v>
      </c>
      <c r="D293">
        <v>1</v>
      </c>
    </row>
    <row r="294" spans="1:4" x14ac:dyDescent="0.25">
      <c r="A294" t="s">
        <v>24</v>
      </c>
      <c r="B294">
        <v>5</v>
      </c>
      <c r="C294">
        <v>50</v>
      </c>
      <c r="D294">
        <v>0</v>
      </c>
    </row>
    <row r="295" spans="1:4" x14ac:dyDescent="0.25">
      <c r="A295" t="s">
        <v>24</v>
      </c>
      <c r="B295">
        <v>5</v>
      </c>
      <c r="C295">
        <v>50</v>
      </c>
      <c r="D295">
        <v>0</v>
      </c>
    </row>
    <row r="296" spans="1:4" x14ac:dyDescent="0.25">
      <c r="A296" t="s">
        <v>24</v>
      </c>
      <c r="B296">
        <v>5</v>
      </c>
      <c r="C296">
        <v>50</v>
      </c>
      <c r="D296">
        <v>0</v>
      </c>
    </row>
    <row r="297" spans="1:4" x14ac:dyDescent="0.25">
      <c r="A297" t="s">
        <v>24</v>
      </c>
      <c r="B297">
        <v>5</v>
      </c>
      <c r="C297">
        <v>50</v>
      </c>
      <c r="D297">
        <v>0</v>
      </c>
    </row>
    <row r="298" spans="1:4" x14ac:dyDescent="0.25">
      <c r="A298" t="s">
        <v>24</v>
      </c>
      <c r="B298">
        <v>6</v>
      </c>
      <c r="C298">
        <v>31</v>
      </c>
      <c r="D298">
        <v>1</v>
      </c>
    </row>
    <row r="299" spans="1:4" x14ac:dyDescent="0.25">
      <c r="A299" t="s">
        <v>24</v>
      </c>
      <c r="B299">
        <v>6</v>
      </c>
      <c r="C299">
        <v>31</v>
      </c>
      <c r="D299">
        <v>1</v>
      </c>
    </row>
    <row r="300" spans="1:4" x14ac:dyDescent="0.25">
      <c r="A300" t="s">
        <v>24</v>
      </c>
      <c r="B300">
        <v>6</v>
      </c>
      <c r="C300">
        <v>31</v>
      </c>
      <c r="D300">
        <v>1</v>
      </c>
    </row>
    <row r="301" spans="1:4" x14ac:dyDescent="0.25">
      <c r="A301" t="s">
        <v>24</v>
      </c>
      <c r="B301">
        <v>6</v>
      </c>
      <c r="C301">
        <v>32</v>
      </c>
      <c r="D301">
        <v>1</v>
      </c>
    </row>
    <row r="302" spans="1:4" x14ac:dyDescent="0.25">
      <c r="A302" t="s">
        <v>24</v>
      </c>
      <c r="B302">
        <v>6</v>
      </c>
      <c r="C302">
        <v>32</v>
      </c>
      <c r="D302">
        <v>1</v>
      </c>
    </row>
    <row r="303" spans="1:4" x14ac:dyDescent="0.25">
      <c r="A303" t="s">
        <v>24</v>
      </c>
      <c r="B303">
        <v>6</v>
      </c>
      <c r="C303">
        <v>50</v>
      </c>
      <c r="D303">
        <v>0</v>
      </c>
    </row>
    <row r="304" spans="1:4" x14ac:dyDescent="0.25">
      <c r="A304" t="s">
        <v>24</v>
      </c>
      <c r="B304">
        <v>6</v>
      </c>
      <c r="C304">
        <v>50</v>
      </c>
      <c r="D304">
        <v>0</v>
      </c>
    </row>
    <row r="305" spans="1:4" x14ac:dyDescent="0.25">
      <c r="A305" t="s">
        <v>24</v>
      </c>
      <c r="B305">
        <v>6</v>
      </c>
      <c r="C305">
        <v>50</v>
      </c>
      <c r="D305">
        <v>0</v>
      </c>
    </row>
    <row r="306" spans="1:4" x14ac:dyDescent="0.25">
      <c r="A306" t="s">
        <v>24</v>
      </c>
      <c r="B306">
        <v>7</v>
      </c>
      <c r="C306">
        <v>31</v>
      </c>
      <c r="D306">
        <v>1</v>
      </c>
    </row>
    <row r="307" spans="1:4" x14ac:dyDescent="0.25">
      <c r="A307" t="s">
        <v>24</v>
      </c>
      <c r="B307">
        <v>7</v>
      </c>
      <c r="C307">
        <v>32</v>
      </c>
      <c r="D307">
        <v>1</v>
      </c>
    </row>
    <row r="308" spans="1:4" x14ac:dyDescent="0.25">
      <c r="A308" t="s">
        <v>24</v>
      </c>
      <c r="B308">
        <v>7</v>
      </c>
      <c r="C308">
        <v>32</v>
      </c>
      <c r="D308">
        <v>1</v>
      </c>
    </row>
    <row r="309" spans="1:4" x14ac:dyDescent="0.25">
      <c r="A309" t="s">
        <v>24</v>
      </c>
      <c r="B309">
        <v>7</v>
      </c>
      <c r="C309">
        <v>32</v>
      </c>
      <c r="D309">
        <v>1</v>
      </c>
    </row>
    <row r="310" spans="1:4" x14ac:dyDescent="0.25">
      <c r="A310" t="s">
        <v>24</v>
      </c>
      <c r="B310">
        <v>7</v>
      </c>
      <c r="C310">
        <v>33</v>
      </c>
      <c r="D310">
        <v>1</v>
      </c>
    </row>
    <row r="311" spans="1:4" x14ac:dyDescent="0.25">
      <c r="A311" t="s">
        <v>24</v>
      </c>
      <c r="B311">
        <v>7</v>
      </c>
      <c r="C311">
        <v>33</v>
      </c>
      <c r="D311">
        <v>1</v>
      </c>
    </row>
    <row r="312" spans="1:4" x14ac:dyDescent="0.25">
      <c r="A312" t="s">
        <v>24</v>
      </c>
      <c r="B312">
        <v>7</v>
      </c>
      <c r="C312">
        <v>33</v>
      </c>
      <c r="D312">
        <v>1</v>
      </c>
    </row>
    <row r="313" spans="1:4" x14ac:dyDescent="0.25">
      <c r="A313" t="s">
        <v>24</v>
      </c>
      <c r="B313">
        <v>7</v>
      </c>
      <c r="C313">
        <v>50</v>
      </c>
      <c r="D313">
        <v>0</v>
      </c>
    </row>
    <row r="314" spans="1:4" x14ac:dyDescent="0.25">
      <c r="A314" t="s">
        <v>24</v>
      </c>
      <c r="B314">
        <v>8</v>
      </c>
      <c r="C314">
        <v>31</v>
      </c>
      <c r="D314">
        <v>1</v>
      </c>
    </row>
    <row r="315" spans="1:4" x14ac:dyDescent="0.25">
      <c r="A315" t="s">
        <v>24</v>
      </c>
      <c r="B315">
        <v>8</v>
      </c>
      <c r="C315">
        <v>32</v>
      </c>
      <c r="D315">
        <v>1</v>
      </c>
    </row>
    <row r="316" spans="1:4" x14ac:dyDescent="0.25">
      <c r="A316" t="s">
        <v>24</v>
      </c>
      <c r="B316">
        <v>8</v>
      </c>
      <c r="C316">
        <v>34</v>
      </c>
      <c r="D316">
        <v>1</v>
      </c>
    </row>
    <row r="317" spans="1:4" x14ac:dyDescent="0.25">
      <c r="A317" t="s">
        <v>24</v>
      </c>
      <c r="B317">
        <v>8</v>
      </c>
      <c r="C317">
        <v>34</v>
      </c>
      <c r="D317">
        <v>1</v>
      </c>
    </row>
    <row r="318" spans="1:4" x14ac:dyDescent="0.25">
      <c r="A318" t="s">
        <v>24</v>
      </c>
      <c r="B318">
        <v>8</v>
      </c>
      <c r="C318">
        <v>35</v>
      </c>
      <c r="D318">
        <v>1</v>
      </c>
    </row>
    <row r="319" spans="1:4" x14ac:dyDescent="0.25">
      <c r="A319" t="s">
        <v>24</v>
      </c>
      <c r="B319">
        <v>8</v>
      </c>
      <c r="C319">
        <v>42</v>
      </c>
      <c r="D319">
        <v>1</v>
      </c>
    </row>
    <row r="320" spans="1:4" x14ac:dyDescent="0.25">
      <c r="A320" t="s">
        <v>24</v>
      </c>
      <c r="B320">
        <v>8</v>
      </c>
      <c r="C320">
        <v>50</v>
      </c>
      <c r="D320">
        <v>0</v>
      </c>
    </row>
    <row r="321" spans="1:4" x14ac:dyDescent="0.25">
      <c r="A321" t="s">
        <v>24</v>
      </c>
      <c r="B321">
        <v>8</v>
      </c>
      <c r="C321">
        <v>50</v>
      </c>
      <c r="D321">
        <v>0</v>
      </c>
    </row>
    <row r="322" spans="1:4" x14ac:dyDescent="0.25">
      <c r="A322" t="s">
        <v>24</v>
      </c>
      <c r="B322">
        <v>9</v>
      </c>
      <c r="C322">
        <v>29</v>
      </c>
      <c r="D322">
        <v>1</v>
      </c>
    </row>
    <row r="323" spans="1:4" x14ac:dyDescent="0.25">
      <c r="A323" t="s">
        <v>24</v>
      </c>
      <c r="B323">
        <v>9</v>
      </c>
      <c r="C323">
        <v>31</v>
      </c>
      <c r="D323">
        <v>1</v>
      </c>
    </row>
    <row r="324" spans="1:4" x14ac:dyDescent="0.25">
      <c r="A324" t="s">
        <v>24</v>
      </c>
      <c r="B324">
        <v>9</v>
      </c>
      <c r="C324">
        <v>31</v>
      </c>
      <c r="D324">
        <v>1</v>
      </c>
    </row>
    <row r="325" spans="1:4" x14ac:dyDescent="0.25">
      <c r="A325" t="s">
        <v>24</v>
      </c>
      <c r="B325">
        <v>9</v>
      </c>
      <c r="C325">
        <v>31</v>
      </c>
      <c r="D325">
        <v>1</v>
      </c>
    </row>
    <row r="326" spans="1:4" x14ac:dyDescent="0.25">
      <c r="A326" t="s">
        <v>24</v>
      </c>
      <c r="B326">
        <v>9</v>
      </c>
      <c r="C326">
        <v>32</v>
      </c>
      <c r="D326">
        <v>1</v>
      </c>
    </row>
    <row r="327" spans="1:4" x14ac:dyDescent="0.25">
      <c r="A327" t="s">
        <v>24</v>
      </c>
      <c r="B327">
        <v>9</v>
      </c>
      <c r="C327">
        <v>35</v>
      </c>
      <c r="D327">
        <v>1</v>
      </c>
    </row>
    <row r="328" spans="1:4" x14ac:dyDescent="0.25">
      <c r="A328" t="s">
        <v>24</v>
      </c>
      <c r="B328">
        <v>9</v>
      </c>
      <c r="C328">
        <v>50</v>
      </c>
      <c r="D328">
        <v>0</v>
      </c>
    </row>
    <row r="329" spans="1:4" x14ac:dyDescent="0.25">
      <c r="A329" t="s">
        <v>24</v>
      </c>
      <c r="B329">
        <v>9</v>
      </c>
      <c r="C329">
        <v>50</v>
      </c>
      <c r="D329">
        <v>0</v>
      </c>
    </row>
    <row r="330" spans="1:4" x14ac:dyDescent="0.25">
      <c r="A330" t="s">
        <v>24</v>
      </c>
      <c r="B330">
        <v>10</v>
      </c>
      <c r="C330">
        <v>31</v>
      </c>
      <c r="D330">
        <v>1</v>
      </c>
    </row>
    <row r="331" spans="1:4" x14ac:dyDescent="0.25">
      <c r="A331" t="s">
        <v>24</v>
      </c>
      <c r="B331">
        <v>10</v>
      </c>
      <c r="C331">
        <v>33</v>
      </c>
      <c r="D331">
        <v>1</v>
      </c>
    </row>
    <row r="332" spans="1:4" x14ac:dyDescent="0.25">
      <c r="A332" t="s">
        <v>24</v>
      </c>
      <c r="B332">
        <v>10</v>
      </c>
      <c r="C332">
        <v>34</v>
      </c>
      <c r="D332">
        <v>1</v>
      </c>
    </row>
    <row r="333" spans="1:4" x14ac:dyDescent="0.25">
      <c r="A333" t="s">
        <v>24</v>
      </c>
      <c r="B333">
        <v>10</v>
      </c>
      <c r="C333">
        <v>34</v>
      </c>
      <c r="D333">
        <v>1</v>
      </c>
    </row>
    <row r="334" spans="1:4" x14ac:dyDescent="0.25">
      <c r="A334" t="s">
        <v>24</v>
      </c>
      <c r="B334">
        <v>10</v>
      </c>
      <c r="C334">
        <v>36</v>
      </c>
      <c r="D334">
        <v>1</v>
      </c>
    </row>
    <row r="335" spans="1:4" x14ac:dyDescent="0.25">
      <c r="A335" t="s">
        <v>24</v>
      </c>
      <c r="B335">
        <v>10</v>
      </c>
      <c r="C335">
        <v>37</v>
      </c>
      <c r="D335">
        <v>1</v>
      </c>
    </row>
    <row r="336" spans="1:4" x14ac:dyDescent="0.25">
      <c r="A336" t="s">
        <v>24</v>
      </c>
      <c r="B336">
        <v>10</v>
      </c>
      <c r="C336">
        <v>50</v>
      </c>
      <c r="D336">
        <v>0</v>
      </c>
    </row>
    <row r="337" spans="1:4" x14ac:dyDescent="0.25">
      <c r="A337" t="s">
        <v>24</v>
      </c>
      <c r="B337">
        <v>10</v>
      </c>
      <c r="C337">
        <v>50</v>
      </c>
      <c r="D337">
        <v>0</v>
      </c>
    </row>
    <row r="338" spans="1:4" x14ac:dyDescent="0.25">
      <c r="A338" t="s">
        <v>25</v>
      </c>
      <c r="B338">
        <v>1</v>
      </c>
      <c r="C338">
        <v>31</v>
      </c>
      <c r="D338">
        <v>1</v>
      </c>
    </row>
    <row r="339" spans="1:4" x14ac:dyDescent="0.25">
      <c r="A339" t="s">
        <v>25</v>
      </c>
      <c r="B339">
        <v>1</v>
      </c>
      <c r="C339">
        <v>31</v>
      </c>
      <c r="D339">
        <v>1</v>
      </c>
    </row>
    <row r="340" spans="1:4" x14ac:dyDescent="0.25">
      <c r="A340" t="s">
        <v>25</v>
      </c>
      <c r="B340">
        <v>1</v>
      </c>
      <c r="C340">
        <v>31</v>
      </c>
      <c r="D340">
        <v>1</v>
      </c>
    </row>
    <row r="341" spans="1:4" x14ac:dyDescent="0.25">
      <c r="A341" t="s">
        <v>25</v>
      </c>
      <c r="B341">
        <v>1</v>
      </c>
      <c r="C341">
        <v>31</v>
      </c>
      <c r="D341">
        <v>1</v>
      </c>
    </row>
    <row r="342" spans="1:4" x14ac:dyDescent="0.25">
      <c r="A342" t="s">
        <v>25</v>
      </c>
      <c r="B342">
        <v>1</v>
      </c>
      <c r="C342">
        <v>31</v>
      </c>
      <c r="D342">
        <v>1</v>
      </c>
    </row>
    <row r="343" spans="1:4" x14ac:dyDescent="0.25">
      <c r="A343" t="s">
        <v>25</v>
      </c>
      <c r="B343">
        <v>1</v>
      </c>
      <c r="C343">
        <v>31</v>
      </c>
      <c r="D343">
        <v>1</v>
      </c>
    </row>
    <row r="344" spans="1:4" x14ac:dyDescent="0.25">
      <c r="A344" t="s">
        <v>25</v>
      </c>
      <c r="B344">
        <v>1</v>
      </c>
      <c r="C344">
        <v>32</v>
      </c>
      <c r="D344">
        <v>1</v>
      </c>
    </row>
    <row r="345" spans="1:4" x14ac:dyDescent="0.25">
      <c r="A345" t="s">
        <v>25</v>
      </c>
      <c r="B345">
        <v>1</v>
      </c>
      <c r="C345">
        <v>32</v>
      </c>
      <c r="D345">
        <v>1</v>
      </c>
    </row>
    <row r="346" spans="1:4" x14ac:dyDescent="0.25">
      <c r="A346" t="s">
        <v>25</v>
      </c>
      <c r="B346">
        <v>1</v>
      </c>
      <c r="C346">
        <v>50</v>
      </c>
      <c r="D346">
        <v>0</v>
      </c>
    </row>
    <row r="347" spans="1:4" x14ac:dyDescent="0.25">
      <c r="A347" t="s">
        <v>25</v>
      </c>
      <c r="B347">
        <v>1</v>
      </c>
      <c r="C347">
        <v>50</v>
      </c>
      <c r="D347">
        <v>0</v>
      </c>
    </row>
    <row r="348" spans="1:4" x14ac:dyDescent="0.25">
      <c r="A348" t="s">
        <v>25</v>
      </c>
      <c r="B348">
        <v>1</v>
      </c>
      <c r="C348">
        <v>50</v>
      </c>
      <c r="D348">
        <v>0</v>
      </c>
    </row>
    <row r="349" spans="1:4" x14ac:dyDescent="0.25">
      <c r="A349" t="s">
        <v>25</v>
      </c>
      <c r="B349">
        <v>1</v>
      </c>
      <c r="C349">
        <v>50</v>
      </c>
      <c r="D349">
        <v>0</v>
      </c>
    </row>
    <row r="350" spans="1:4" x14ac:dyDescent="0.25">
      <c r="A350" t="s">
        <v>25</v>
      </c>
      <c r="B350">
        <v>1</v>
      </c>
      <c r="C350">
        <v>50</v>
      </c>
      <c r="D350">
        <v>0</v>
      </c>
    </row>
    <row r="351" spans="1:4" x14ac:dyDescent="0.25">
      <c r="A351" t="s">
        <v>25</v>
      </c>
      <c r="B351">
        <v>1</v>
      </c>
      <c r="C351">
        <v>50</v>
      </c>
      <c r="D351">
        <v>0</v>
      </c>
    </row>
    <row r="352" spans="1:4" x14ac:dyDescent="0.25">
      <c r="A352" t="s">
        <v>25</v>
      </c>
      <c r="B352">
        <v>1</v>
      </c>
      <c r="C352">
        <v>50</v>
      </c>
      <c r="D352">
        <v>0</v>
      </c>
    </row>
    <row r="353" spans="1:4" x14ac:dyDescent="0.25">
      <c r="A353" t="s">
        <v>25</v>
      </c>
      <c r="B353">
        <v>1</v>
      </c>
      <c r="C353">
        <v>50</v>
      </c>
      <c r="D353">
        <v>0</v>
      </c>
    </row>
    <row r="354" spans="1:4" x14ac:dyDescent="0.25">
      <c r="A354" t="s">
        <v>25</v>
      </c>
      <c r="B354">
        <v>2</v>
      </c>
      <c r="C354">
        <v>31</v>
      </c>
      <c r="D354">
        <v>1</v>
      </c>
    </row>
    <row r="355" spans="1:4" x14ac:dyDescent="0.25">
      <c r="A355" t="s">
        <v>25</v>
      </c>
      <c r="B355">
        <v>2</v>
      </c>
      <c r="C355">
        <v>31</v>
      </c>
      <c r="D355">
        <v>1</v>
      </c>
    </row>
    <row r="356" spans="1:4" x14ac:dyDescent="0.25">
      <c r="A356" t="s">
        <v>25</v>
      </c>
      <c r="B356">
        <v>2</v>
      </c>
      <c r="C356">
        <v>31</v>
      </c>
      <c r="D356">
        <v>1</v>
      </c>
    </row>
    <row r="357" spans="1:4" x14ac:dyDescent="0.25">
      <c r="A357" t="s">
        <v>25</v>
      </c>
      <c r="B357">
        <v>2</v>
      </c>
      <c r="C357">
        <v>31</v>
      </c>
      <c r="D357">
        <v>1</v>
      </c>
    </row>
    <row r="358" spans="1:4" x14ac:dyDescent="0.25">
      <c r="A358" t="s">
        <v>25</v>
      </c>
      <c r="B358">
        <v>2</v>
      </c>
      <c r="C358">
        <v>32</v>
      </c>
      <c r="D358">
        <v>1</v>
      </c>
    </row>
    <row r="359" spans="1:4" x14ac:dyDescent="0.25">
      <c r="A359" t="s">
        <v>25</v>
      </c>
      <c r="B359">
        <v>2</v>
      </c>
      <c r="C359">
        <v>32</v>
      </c>
      <c r="D359">
        <v>1</v>
      </c>
    </row>
    <row r="360" spans="1:4" x14ac:dyDescent="0.25">
      <c r="A360" t="s">
        <v>25</v>
      </c>
      <c r="B360">
        <v>2</v>
      </c>
      <c r="C360">
        <v>34</v>
      </c>
      <c r="D360">
        <v>1</v>
      </c>
    </row>
    <row r="361" spans="1:4" x14ac:dyDescent="0.25">
      <c r="A361" t="s">
        <v>25</v>
      </c>
      <c r="B361">
        <v>2</v>
      </c>
      <c r="C361">
        <v>38</v>
      </c>
      <c r="D361">
        <v>1</v>
      </c>
    </row>
    <row r="362" spans="1:4" x14ac:dyDescent="0.25">
      <c r="A362" t="s">
        <v>25</v>
      </c>
      <c r="B362">
        <v>2</v>
      </c>
      <c r="C362">
        <v>50</v>
      </c>
      <c r="D362">
        <v>0</v>
      </c>
    </row>
    <row r="363" spans="1:4" x14ac:dyDescent="0.25">
      <c r="A363" t="s">
        <v>25</v>
      </c>
      <c r="B363">
        <v>2</v>
      </c>
      <c r="C363">
        <v>50</v>
      </c>
      <c r="D363">
        <v>0</v>
      </c>
    </row>
    <row r="364" spans="1:4" x14ac:dyDescent="0.25">
      <c r="A364" t="s">
        <v>25</v>
      </c>
      <c r="B364">
        <v>2</v>
      </c>
      <c r="C364">
        <v>50</v>
      </c>
      <c r="D364">
        <v>0</v>
      </c>
    </row>
    <row r="365" spans="1:4" x14ac:dyDescent="0.25">
      <c r="A365" t="s">
        <v>25</v>
      </c>
      <c r="B365">
        <v>2</v>
      </c>
      <c r="C365">
        <v>50</v>
      </c>
      <c r="D365">
        <v>0</v>
      </c>
    </row>
    <row r="366" spans="1:4" x14ac:dyDescent="0.25">
      <c r="A366" t="s">
        <v>25</v>
      </c>
      <c r="B366">
        <v>2</v>
      </c>
      <c r="C366">
        <v>50</v>
      </c>
      <c r="D366">
        <v>0</v>
      </c>
    </row>
    <row r="367" spans="1:4" x14ac:dyDescent="0.25">
      <c r="A367" t="s">
        <v>25</v>
      </c>
      <c r="B367">
        <v>2</v>
      </c>
      <c r="C367">
        <v>50</v>
      </c>
      <c r="D367">
        <v>0</v>
      </c>
    </row>
    <row r="368" spans="1:4" x14ac:dyDescent="0.25">
      <c r="A368" t="s">
        <v>25</v>
      </c>
      <c r="B368">
        <v>2</v>
      </c>
      <c r="C368">
        <v>50</v>
      </c>
      <c r="D368">
        <v>0</v>
      </c>
    </row>
    <row r="369" spans="1:4" x14ac:dyDescent="0.25">
      <c r="A369" t="s">
        <v>25</v>
      </c>
      <c r="B369">
        <v>2</v>
      </c>
      <c r="C369">
        <v>50</v>
      </c>
      <c r="D369">
        <v>0</v>
      </c>
    </row>
    <row r="370" spans="1:4" x14ac:dyDescent="0.25">
      <c r="A370" t="s">
        <v>25</v>
      </c>
      <c r="B370">
        <v>3</v>
      </c>
      <c r="C370">
        <v>31</v>
      </c>
      <c r="D370">
        <v>1</v>
      </c>
    </row>
    <row r="371" spans="1:4" x14ac:dyDescent="0.25">
      <c r="A371" t="s">
        <v>25</v>
      </c>
      <c r="B371">
        <v>3</v>
      </c>
      <c r="C371">
        <v>31</v>
      </c>
      <c r="D371">
        <v>1</v>
      </c>
    </row>
    <row r="372" spans="1:4" x14ac:dyDescent="0.25">
      <c r="A372" t="s">
        <v>25</v>
      </c>
      <c r="B372">
        <v>3</v>
      </c>
      <c r="C372">
        <v>31</v>
      </c>
      <c r="D372">
        <v>1</v>
      </c>
    </row>
    <row r="373" spans="1:4" x14ac:dyDescent="0.25">
      <c r="A373" t="s">
        <v>25</v>
      </c>
      <c r="B373">
        <v>3</v>
      </c>
      <c r="C373">
        <v>31</v>
      </c>
      <c r="D373">
        <v>1</v>
      </c>
    </row>
    <row r="374" spans="1:4" x14ac:dyDescent="0.25">
      <c r="A374" t="s">
        <v>25</v>
      </c>
      <c r="B374">
        <v>3</v>
      </c>
      <c r="C374">
        <v>32</v>
      </c>
      <c r="D374">
        <v>1</v>
      </c>
    </row>
    <row r="375" spans="1:4" x14ac:dyDescent="0.25">
      <c r="A375" t="s">
        <v>25</v>
      </c>
      <c r="B375">
        <v>3</v>
      </c>
      <c r="C375">
        <v>32</v>
      </c>
      <c r="D375">
        <v>1</v>
      </c>
    </row>
    <row r="376" spans="1:4" x14ac:dyDescent="0.25">
      <c r="A376" t="s">
        <v>25</v>
      </c>
      <c r="B376">
        <v>3</v>
      </c>
      <c r="C376">
        <v>32</v>
      </c>
      <c r="D376">
        <v>1</v>
      </c>
    </row>
    <row r="377" spans="1:4" x14ac:dyDescent="0.25">
      <c r="A377" t="s">
        <v>25</v>
      </c>
      <c r="B377">
        <v>3</v>
      </c>
      <c r="C377">
        <v>33</v>
      </c>
      <c r="D377">
        <v>1</v>
      </c>
    </row>
    <row r="378" spans="1:4" x14ac:dyDescent="0.25">
      <c r="A378" t="s">
        <v>25</v>
      </c>
      <c r="B378">
        <v>3</v>
      </c>
      <c r="C378">
        <v>50</v>
      </c>
      <c r="D378">
        <v>0</v>
      </c>
    </row>
    <row r="379" spans="1:4" x14ac:dyDescent="0.25">
      <c r="A379" t="s">
        <v>25</v>
      </c>
      <c r="B379">
        <v>3</v>
      </c>
      <c r="C379">
        <v>50</v>
      </c>
      <c r="D379">
        <v>0</v>
      </c>
    </row>
    <row r="380" spans="1:4" x14ac:dyDescent="0.25">
      <c r="A380" t="s">
        <v>25</v>
      </c>
      <c r="B380">
        <v>3</v>
      </c>
      <c r="C380">
        <v>50</v>
      </c>
      <c r="D380">
        <v>0</v>
      </c>
    </row>
    <row r="381" spans="1:4" x14ac:dyDescent="0.25">
      <c r="A381" t="s">
        <v>25</v>
      </c>
      <c r="B381">
        <v>3</v>
      </c>
      <c r="C381">
        <v>50</v>
      </c>
      <c r="D381">
        <v>0</v>
      </c>
    </row>
    <row r="382" spans="1:4" x14ac:dyDescent="0.25">
      <c r="A382" t="s">
        <v>25</v>
      </c>
      <c r="B382">
        <v>3</v>
      </c>
      <c r="C382">
        <v>50</v>
      </c>
      <c r="D382">
        <v>0</v>
      </c>
    </row>
    <row r="383" spans="1:4" x14ac:dyDescent="0.25">
      <c r="A383" t="s">
        <v>25</v>
      </c>
      <c r="B383">
        <v>3</v>
      </c>
      <c r="C383">
        <v>50</v>
      </c>
      <c r="D383">
        <v>0</v>
      </c>
    </row>
    <row r="384" spans="1:4" x14ac:dyDescent="0.25">
      <c r="A384" t="s">
        <v>25</v>
      </c>
      <c r="B384">
        <v>3</v>
      </c>
      <c r="C384">
        <v>50</v>
      </c>
      <c r="D384">
        <v>0</v>
      </c>
    </row>
    <row r="385" spans="1:4" x14ac:dyDescent="0.25">
      <c r="A385" t="s">
        <v>25</v>
      </c>
      <c r="B385">
        <v>3</v>
      </c>
      <c r="C385">
        <v>50</v>
      </c>
      <c r="D385">
        <v>0</v>
      </c>
    </row>
    <row r="386" spans="1:4" x14ac:dyDescent="0.25">
      <c r="A386" t="s">
        <v>25</v>
      </c>
      <c r="B386">
        <v>4</v>
      </c>
      <c r="C386">
        <v>31</v>
      </c>
      <c r="D386">
        <v>1</v>
      </c>
    </row>
    <row r="387" spans="1:4" x14ac:dyDescent="0.25">
      <c r="A387" t="s">
        <v>25</v>
      </c>
      <c r="B387">
        <v>4</v>
      </c>
      <c r="C387">
        <v>31</v>
      </c>
      <c r="D387">
        <v>1</v>
      </c>
    </row>
    <row r="388" spans="1:4" x14ac:dyDescent="0.25">
      <c r="A388" t="s">
        <v>25</v>
      </c>
      <c r="B388">
        <v>4</v>
      </c>
      <c r="C388">
        <v>32</v>
      </c>
      <c r="D388">
        <v>1</v>
      </c>
    </row>
    <row r="389" spans="1:4" x14ac:dyDescent="0.25">
      <c r="A389" t="s">
        <v>25</v>
      </c>
      <c r="B389">
        <v>4</v>
      </c>
      <c r="C389">
        <v>32</v>
      </c>
      <c r="D389">
        <v>1</v>
      </c>
    </row>
    <row r="390" spans="1:4" x14ac:dyDescent="0.25">
      <c r="A390" t="s">
        <v>25</v>
      </c>
      <c r="B390">
        <v>4</v>
      </c>
      <c r="C390">
        <v>33</v>
      </c>
      <c r="D390">
        <v>1</v>
      </c>
    </row>
    <row r="391" spans="1:4" x14ac:dyDescent="0.25">
      <c r="A391" t="s">
        <v>25</v>
      </c>
      <c r="B391">
        <v>4</v>
      </c>
      <c r="C391">
        <v>35</v>
      </c>
      <c r="D391">
        <v>1</v>
      </c>
    </row>
    <row r="392" spans="1:4" x14ac:dyDescent="0.25">
      <c r="A392" t="s">
        <v>25</v>
      </c>
      <c r="B392">
        <v>4</v>
      </c>
      <c r="C392">
        <v>36</v>
      </c>
      <c r="D392">
        <v>1</v>
      </c>
    </row>
    <row r="393" spans="1:4" x14ac:dyDescent="0.25">
      <c r="A393" t="s">
        <v>25</v>
      </c>
      <c r="B393">
        <v>4</v>
      </c>
      <c r="C393">
        <v>50</v>
      </c>
      <c r="D393">
        <v>0</v>
      </c>
    </row>
    <row r="394" spans="1:4" x14ac:dyDescent="0.25">
      <c r="A394" t="s">
        <v>25</v>
      </c>
      <c r="B394">
        <v>4</v>
      </c>
      <c r="C394">
        <v>50</v>
      </c>
      <c r="D394">
        <v>0</v>
      </c>
    </row>
    <row r="395" spans="1:4" x14ac:dyDescent="0.25">
      <c r="A395" t="s">
        <v>25</v>
      </c>
      <c r="B395">
        <v>4</v>
      </c>
      <c r="C395">
        <v>50</v>
      </c>
      <c r="D395">
        <v>0</v>
      </c>
    </row>
    <row r="396" spans="1:4" x14ac:dyDescent="0.25">
      <c r="A396" t="s">
        <v>25</v>
      </c>
      <c r="B396">
        <v>4</v>
      </c>
      <c r="C396">
        <v>50</v>
      </c>
      <c r="D396">
        <v>0</v>
      </c>
    </row>
    <row r="397" spans="1:4" x14ac:dyDescent="0.25">
      <c r="A397" t="s">
        <v>25</v>
      </c>
      <c r="B397">
        <v>4</v>
      </c>
      <c r="C397">
        <v>50</v>
      </c>
      <c r="D397">
        <v>0</v>
      </c>
    </row>
    <row r="398" spans="1:4" x14ac:dyDescent="0.25">
      <c r="A398" t="s">
        <v>25</v>
      </c>
      <c r="B398">
        <v>4</v>
      </c>
      <c r="C398">
        <v>50</v>
      </c>
      <c r="D398">
        <v>0</v>
      </c>
    </row>
    <row r="399" spans="1:4" x14ac:dyDescent="0.25">
      <c r="A399" t="s">
        <v>25</v>
      </c>
      <c r="B399">
        <v>4</v>
      </c>
      <c r="C399">
        <v>50</v>
      </c>
      <c r="D399">
        <v>0</v>
      </c>
    </row>
    <row r="400" spans="1:4" x14ac:dyDescent="0.25">
      <c r="A400" t="s">
        <v>25</v>
      </c>
      <c r="B400">
        <v>4</v>
      </c>
      <c r="C400">
        <v>50</v>
      </c>
      <c r="D400">
        <v>0</v>
      </c>
    </row>
    <row r="401" spans="1:4" x14ac:dyDescent="0.25">
      <c r="A401" t="s">
        <v>25</v>
      </c>
      <c r="B401">
        <v>4</v>
      </c>
      <c r="C401">
        <v>50</v>
      </c>
      <c r="D401">
        <v>0</v>
      </c>
    </row>
    <row r="402" spans="1:4" x14ac:dyDescent="0.25">
      <c r="A402" t="s">
        <v>25</v>
      </c>
      <c r="B402">
        <v>5</v>
      </c>
      <c r="C402">
        <v>30</v>
      </c>
      <c r="D402">
        <v>1</v>
      </c>
    </row>
    <row r="403" spans="1:4" x14ac:dyDescent="0.25">
      <c r="A403" t="s">
        <v>25</v>
      </c>
      <c r="B403">
        <v>5</v>
      </c>
      <c r="C403">
        <v>31</v>
      </c>
      <c r="D403">
        <v>1</v>
      </c>
    </row>
    <row r="404" spans="1:4" x14ac:dyDescent="0.25">
      <c r="A404" t="s">
        <v>25</v>
      </c>
      <c r="B404">
        <v>5</v>
      </c>
      <c r="C404">
        <v>31</v>
      </c>
      <c r="D404">
        <v>1</v>
      </c>
    </row>
    <row r="405" spans="1:4" x14ac:dyDescent="0.25">
      <c r="A405" t="s">
        <v>25</v>
      </c>
      <c r="B405">
        <v>5</v>
      </c>
      <c r="C405">
        <v>32</v>
      </c>
      <c r="D405">
        <v>1</v>
      </c>
    </row>
    <row r="406" spans="1:4" x14ac:dyDescent="0.25">
      <c r="A406" t="s">
        <v>25</v>
      </c>
      <c r="B406">
        <v>5</v>
      </c>
      <c r="C406">
        <v>32</v>
      </c>
      <c r="D406">
        <v>1</v>
      </c>
    </row>
    <row r="407" spans="1:4" x14ac:dyDescent="0.25">
      <c r="A407" t="s">
        <v>25</v>
      </c>
      <c r="B407">
        <v>5</v>
      </c>
      <c r="C407">
        <v>32</v>
      </c>
      <c r="D407">
        <v>1</v>
      </c>
    </row>
    <row r="408" spans="1:4" x14ac:dyDescent="0.25">
      <c r="A408" t="s">
        <v>25</v>
      </c>
      <c r="B408">
        <v>5</v>
      </c>
      <c r="C408">
        <v>34</v>
      </c>
      <c r="D408">
        <v>1</v>
      </c>
    </row>
    <row r="409" spans="1:4" x14ac:dyDescent="0.25">
      <c r="A409" t="s">
        <v>25</v>
      </c>
      <c r="B409">
        <v>5</v>
      </c>
      <c r="C409">
        <v>50</v>
      </c>
      <c r="D409">
        <v>0</v>
      </c>
    </row>
    <row r="410" spans="1:4" x14ac:dyDescent="0.25">
      <c r="A410" t="s">
        <v>25</v>
      </c>
      <c r="B410">
        <v>5</v>
      </c>
      <c r="C410">
        <v>50</v>
      </c>
      <c r="D410">
        <v>0</v>
      </c>
    </row>
    <row r="411" spans="1:4" x14ac:dyDescent="0.25">
      <c r="A411" t="s">
        <v>25</v>
      </c>
      <c r="B411">
        <v>5</v>
      </c>
      <c r="C411">
        <v>50</v>
      </c>
      <c r="D411">
        <v>0</v>
      </c>
    </row>
    <row r="412" spans="1:4" x14ac:dyDescent="0.25">
      <c r="A412" t="s">
        <v>25</v>
      </c>
      <c r="B412">
        <v>5</v>
      </c>
      <c r="C412">
        <v>50</v>
      </c>
      <c r="D412">
        <v>0</v>
      </c>
    </row>
    <row r="413" spans="1:4" x14ac:dyDescent="0.25">
      <c r="A413" t="s">
        <v>25</v>
      </c>
      <c r="B413">
        <v>5</v>
      </c>
      <c r="C413">
        <v>50</v>
      </c>
      <c r="D413">
        <v>0</v>
      </c>
    </row>
    <row r="414" spans="1:4" x14ac:dyDescent="0.25">
      <c r="A414" t="s">
        <v>25</v>
      </c>
      <c r="B414">
        <v>5</v>
      </c>
      <c r="C414">
        <v>50</v>
      </c>
      <c r="D414">
        <v>0</v>
      </c>
    </row>
    <row r="415" spans="1:4" x14ac:dyDescent="0.25">
      <c r="A415" t="s">
        <v>25</v>
      </c>
      <c r="B415">
        <v>5</v>
      </c>
      <c r="C415">
        <v>50</v>
      </c>
      <c r="D415">
        <v>0</v>
      </c>
    </row>
    <row r="416" spans="1:4" x14ac:dyDescent="0.25">
      <c r="A416" t="s">
        <v>25</v>
      </c>
      <c r="B416">
        <v>5</v>
      </c>
      <c r="C416">
        <v>50</v>
      </c>
      <c r="D416">
        <v>0</v>
      </c>
    </row>
    <row r="417" spans="1:4" x14ac:dyDescent="0.25">
      <c r="A417" t="s">
        <v>25</v>
      </c>
      <c r="B417">
        <v>5</v>
      </c>
      <c r="C417">
        <v>50</v>
      </c>
      <c r="D417">
        <v>0</v>
      </c>
    </row>
    <row r="418" spans="1:4" x14ac:dyDescent="0.25">
      <c r="A418" t="s">
        <v>26</v>
      </c>
      <c r="B418">
        <v>1</v>
      </c>
      <c r="C418">
        <v>30</v>
      </c>
      <c r="D418">
        <v>1</v>
      </c>
    </row>
    <row r="419" spans="1:4" x14ac:dyDescent="0.25">
      <c r="A419" t="s">
        <v>26</v>
      </c>
      <c r="B419">
        <v>1</v>
      </c>
      <c r="C419">
        <v>31</v>
      </c>
      <c r="D419">
        <v>1</v>
      </c>
    </row>
    <row r="420" spans="1:4" x14ac:dyDescent="0.25">
      <c r="A420" t="s">
        <v>26</v>
      </c>
      <c r="B420">
        <v>1</v>
      </c>
      <c r="C420">
        <v>31</v>
      </c>
      <c r="D420">
        <v>1</v>
      </c>
    </row>
    <row r="421" spans="1:4" x14ac:dyDescent="0.25">
      <c r="A421" t="s">
        <v>26</v>
      </c>
      <c r="B421">
        <v>1</v>
      </c>
      <c r="C421">
        <v>31</v>
      </c>
      <c r="D421">
        <v>1</v>
      </c>
    </row>
    <row r="422" spans="1:4" x14ac:dyDescent="0.25">
      <c r="A422" t="s">
        <v>26</v>
      </c>
      <c r="B422">
        <v>1</v>
      </c>
      <c r="C422">
        <v>31</v>
      </c>
      <c r="D422">
        <v>1</v>
      </c>
    </row>
    <row r="423" spans="1:4" x14ac:dyDescent="0.25">
      <c r="A423" t="s">
        <v>26</v>
      </c>
      <c r="B423">
        <v>1</v>
      </c>
      <c r="C423">
        <v>31</v>
      </c>
      <c r="D423">
        <v>1</v>
      </c>
    </row>
    <row r="424" spans="1:4" x14ac:dyDescent="0.25">
      <c r="A424" t="s">
        <v>26</v>
      </c>
      <c r="B424">
        <v>1</v>
      </c>
      <c r="C424">
        <v>32</v>
      </c>
      <c r="D424">
        <v>1</v>
      </c>
    </row>
    <row r="425" spans="1:4" x14ac:dyDescent="0.25">
      <c r="A425" t="s">
        <v>26</v>
      </c>
      <c r="B425">
        <v>1</v>
      </c>
      <c r="C425">
        <v>32</v>
      </c>
      <c r="D425">
        <v>1</v>
      </c>
    </row>
    <row r="426" spans="1:4" x14ac:dyDescent="0.25">
      <c r="A426" t="s">
        <v>26</v>
      </c>
      <c r="B426">
        <v>1</v>
      </c>
      <c r="C426">
        <v>32</v>
      </c>
      <c r="D426">
        <v>1</v>
      </c>
    </row>
    <row r="427" spans="1:4" x14ac:dyDescent="0.25">
      <c r="A427" t="s">
        <v>26</v>
      </c>
      <c r="B427">
        <v>1</v>
      </c>
      <c r="C427">
        <v>32</v>
      </c>
      <c r="D427">
        <v>1</v>
      </c>
    </row>
    <row r="428" spans="1:4" x14ac:dyDescent="0.25">
      <c r="A428" t="s">
        <v>26</v>
      </c>
      <c r="B428">
        <v>1</v>
      </c>
      <c r="C428">
        <v>33</v>
      </c>
      <c r="D428">
        <v>1</v>
      </c>
    </row>
    <row r="429" spans="1:4" x14ac:dyDescent="0.25">
      <c r="A429" t="s">
        <v>26</v>
      </c>
      <c r="B429">
        <v>1</v>
      </c>
      <c r="C429">
        <v>34</v>
      </c>
      <c r="D429">
        <v>1</v>
      </c>
    </row>
    <row r="430" spans="1:4" x14ac:dyDescent="0.25">
      <c r="A430" t="s">
        <v>26</v>
      </c>
      <c r="B430">
        <v>1</v>
      </c>
      <c r="C430">
        <v>34</v>
      </c>
      <c r="D430">
        <v>1</v>
      </c>
    </row>
    <row r="431" spans="1:4" x14ac:dyDescent="0.25">
      <c r="A431" t="s">
        <v>26</v>
      </c>
      <c r="B431">
        <v>1</v>
      </c>
      <c r="C431">
        <v>34</v>
      </c>
      <c r="D431">
        <v>1</v>
      </c>
    </row>
    <row r="432" spans="1:4" x14ac:dyDescent="0.25">
      <c r="A432" t="s">
        <v>26</v>
      </c>
      <c r="B432">
        <v>1</v>
      </c>
      <c r="C432">
        <v>37</v>
      </c>
      <c r="D432">
        <v>1</v>
      </c>
    </row>
    <row r="433" spans="1:4" x14ac:dyDescent="0.25">
      <c r="A433" t="s">
        <v>26</v>
      </c>
      <c r="B433">
        <v>1</v>
      </c>
      <c r="C433">
        <v>50</v>
      </c>
      <c r="D433">
        <v>0</v>
      </c>
    </row>
    <row r="434" spans="1:4" x14ac:dyDescent="0.25">
      <c r="A434" t="s">
        <v>26</v>
      </c>
      <c r="B434">
        <v>1</v>
      </c>
      <c r="C434">
        <v>50</v>
      </c>
      <c r="D434">
        <v>0</v>
      </c>
    </row>
    <row r="435" spans="1:4" x14ac:dyDescent="0.25">
      <c r="A435" t="s">
        <v>26</v>
      </c>
      <c r="B435">
        <v>1</v>
      </c>
      <c r="C435">
        <v>50</v>
      </c>
      <c r="D435">
        <v>0</v>
      </c>
    </row>
    <row r="436" spans="1:4" x14ac:dyDescent="0.25">
      <c r="A436" t="s">
        <v>26</v>
      </c>
      <c r="B436">
        <v>1</v>
      </c>
      <c r="C436">
        <v>50</v>
      </c>
      <c r="D436">
        <v>0</v>
      </c>
    </row>
    <row r="437" spans="1:4" x14ac:dyDescent="0.25">
      <c r="A437" t="s">
        <v>26</v>
      </c>
      <c r="B437">
        <v>1</v>
      </c>
      <c r="C437">
        <v>50</v>
      </c>
      <c r="D437">
        <v>0</v>
      </c>
    </row>
    <row r="438" spans="1:4" x14ac:dyDescent="0.25">
      <c r="A438" t="s">
        <v>26</v>
      </c>
      <c r="B438">
        <v>1</v>
      </c>
      <c r="C438">
        <v>50</v>
      </c>
      <c r="D438">
        <v>0</v>
      </c>
    </row>
    <row r="439" spans="1:4" x14ac:dyDescent="0.25">
      <c r="A439" t="s">
        <v>26</v>
      </c>
      <c r="B439">
        <v>1</v>
      </c>
      <c r="C439">
        <v>50</v>
      </c>
      <c r="D439">
        <v>0</v>
      </c>
    </row>
    <row r="440" spans="1:4" x14ac:dyDescent="0.25">
      <c r="A440" t="s">
        <v>26</v>
      </c>
      <c r="B440">
        <v>1</v>
      </c>
      <c r="C440">
        <v>50</v>
      </c>
      <c r="D440">
        <v>0</v>
      </c>
    </row>
    <row r="441" spans="1:4" x14ac:dyDescent="0.25">
      <c r="A441" t="s">
        <v>26</v>
      </c>
      <c r="B441">
        <v>1</v>
      </c>
      <c r="C441">
        <v>50</v>
      </c>
      <c r="D441">
        <v>0</v>
      </c>
    </row>
    <row r="442" spans="1:4" x14ac:dyDescent="0.25">
      <c r="A442" t="s">
        <v>26</v>
      </c>
      <c r="B442">
        <v>1</v>
      </c>
      <c r="C442">
        <v>50</v>
      </c>
      <c r="D442">
        <v>0</v>
      </c>
    </row>
    <row r="443" spans="1:4" x14ac:dyDescent="0.25">
      <c r="A443" t="s">
        <v>26</v>
      </c>
      <c r="B443">
        <v>1</v>
      </c>
      <c r="C443">
        <v>50</v>
      </c>
      <c r="D443">
        <v>0</v>
      </c>
    </row>
    <row r="444" spans="1:4" x14ac:dyDescent="0.25">
      <c r="A444" t="s">
        <v>26</v>
      </c>
      <c r="B444">
        <v>1</v>
      </c>
      <c r="C444">
        <v>50</v>
      </c>
      <c r="D444">
        <v>0</v>
      </c>
    </row>
    <row r="445" spans="1:4" x14ac:dyDescent="0.25">
      <c r="A445" t="s">
        <v>26</v>
      </c>
      <c r="B445">
        <v>1</v>
      </c>
      <c r="C445">
        <v>50</v>
      </c>
      <c r="D445">
        <v>0</v>
      </c>
    </row>
    <row r="446" spans="1:4" x14ac:dyDescent="0.25">
      <c r="A446" t="s">
        <v>26</v>
      </c>
      <c r="B446">
        <v>1</v>
      </c>
      <c r="C446">
        <v>50</v>
      </c>
      <c r="D446">
        <v>0</v>
      </c>
    </row>
    <row r="447" spans="1:4" x14ac:dyDescent="0.25">
      <c r="A447" t="s">
        <v>26</v>
      </c>
      <c r="B447">
        <v>1</v>
      </c>
      <c r="C447">
        <v>50</v>
      </c>
      <c r="D447">
        <v>0</v>
      </c>
    </row>
    <row r="448" spans="1:4" x14ac:dyDescent="0.25">
      <c r="A448" t="s">
        <v>26</v>
      </c>
      <c r="B448">
        <v>1</v>
      </c>
      <c r="C448">
        <v>50</v>
      </c>
      <c r="D448">
        <v>0</v>
      </c>
    </row>
    <row r="449" spans="1:4" x14ac:dyDescent="0.25">
      <c r="A449" t="s">
        <v>26</v>
      </c>
      <c r="B449">
        <v>1</v>
      </c>
      <c r="C449">
        <v>50</v>
      </c>
      <c r="D449">
        <v>0</v>
      </c>
    </row>
    <row r="450" spans="1:4" x14ac:dyDescent="0.25">
      <c r="A450" t="s">
        <v>26</v>
      </c>
      <c r="B450">
        <v>2</v>
      </c>
      <c r="C450">
        <v>31</v>
      </c>
      <c r="D450">
        <v>1</v>
      </c>
    </row>
    <row r="451" spans="1:4" x14ac:dyDescent="0.25">
      <c r="A451" t="s">
        <v>26</v>
      </c>
      <c r="B451">
        <v>2</v>
      </c>
      <c r="C451">
        <v>32</v>
      </c>
      <c r="D451">
        <v>1</v>
      </c>
    </row>
    <row r="452" spans="1:4" x14ac:dyDescent="0.25">
      <c r="A452" t="s">
        <v>26</v>
      </c>
      <c r="B452">
        <v>2</v>
      </c>
      <c r="C452">
        <v>32</v>
      </c>
      <c r="D452">
        <v>1</v>
      </c>
    </row>
    <row r="453" spans="1:4" x14ac:dyDescent="0.25">
      <c r="A453" t="s">
        <v>26</v>
      </c>
      <c r="B453">
        <v>2</v>
      </c>
      <c r="C453">
        <v>32</v>
      </c>
      <c r="D453">
        <v>1</v>
      </c>
    </row>
    <row r="454" spans="1:4" x14ac:dyDescent="0.25">
      <c r="A454" t="s">
        <v>26</v>
      </c>
      <c r="B454">
        <v>2</v>
      </c>
      <c r="C454">
        <v>32</v>
      </c>
      <c r="D454">
        <v>1</v>
      </c>
    </row>
    <row r="455" spans="1:4" x14ac:dyDescent="0.25">
      <c r="A455" t="s">
        <v>26</v>
      </c>
      <c r="B455">
        <v>2</v>
      </c>
      <c r="C455">
        <v>32</v>
      </c>
      <c r="D455">
        <v>1</v>
      </c>
    </row>
    <row r="456" spans="1:4" x14ac:dyDescent="0.25">
      <c r="A456" t="s">
        <v>26</v>
      </c>
      <c r="B456">
        <v>2</v>
      </c>
      <c r="C456">
        <v>33</v>
      </c>
      <c r="D456">
        <v>1</v>
      </c>
    </row>
    <row r="457" spans="1:4" x14ac:dyDescent="0.25">
      <c r="A457" t="s">
        <v>26</v>
      </c>
      <c r="B457">
        <v>2</v>
      </c>
      <c r="C457">
        <v>33</v>
      </c>
      <c r="D457">
        <v>1</v>
      </c>
    </row>
    <row r="458" spans="1:4" x14ac:dyDescent="0.25">
      <c r="A458" t="s">
        <v>26</v>
      </c>
      <c r="B458">
        <v>2</v>
      </c>
      <c r="C458">
        <v>33</v>
      </c>
      <c r="D458">
        <v>1</v>
      </c>
    </row>
    <row r="459" spans="1:4" x14ac:dyDescent="0.25">
      <c r="A459" t="s">
        <v>26</v>
      </c>
      <c r="B459">
        <v>2</v>
      </c>
      <c r="C459">
        <v>34</v>
      </c>
      <c r="D459">
        <v>1</v>
      </c>
    </row>
    <row r="460" spans="1:4" x14ac:dyDescent="0.25">
      <c r="A460" t="s">
        <v>26</v>
      </c>
      <c r="B460">
        <v>2</v>
      </c>
      <c r="C460">
        <v>37</v>
      </c>
      <c r="D460">
        <v>1</v>
      </c>
    </row>
    <row r="461" spans="1:4" x14ac:dyDescent="0.25">
      <c r="A461" t="s">
        <v>26</v>
      </c>
      <c r="B461">
        <v>2</v>
      </c>
      <c r="C461">
        <v>50</v>
      </c>
      <c r="D461">
        <v>0</v>
      </c>
    </row>
    <row r="462" spans="1:4" x14ac:dyDescent="0.25">
      <c r="A462" t="s">
        <v>26</v>
      </c>
      <c r="B462">
        <v>2</v>
      </c>
      <c r="C462">
        <v>50</v>
      </c>
      <c r="D462">
        <v>0</v>
      </c>
    </row>
    <row r="463" spans="1:4" x14ac:dyDescent="0.25">
      <c r="A463" t="s">
        <v>26</v>
      </c>
      <c r="B463">
        <v>2</v>
      </c>
      <c r="C463">
        <v>50</v>
      </c>
      <c r="D463">
        <v>0</v>
      </c>
    </row>
    <row r="464" spans="1:4" x14ac:dyDescent="0.25">
      <c r="A464" t="s">
        <v>26</v>
      </c>
      <c r="B464">
        <v>2</v>
      </c>
      <c r="C464">
        <v>50</v>
      </c>
      <c r="D464">
        <v>0</v>
      </c>
    </row>
    <row r="465" spans="1:4" x14ac:dyDescent="0.25">
      <c r="A465" t="s">
        <v>26</v>
      </c>
      <c r="B465">
        <v>2</v>
      </c>
      <c r="C465">
        <v>50</v>
      </c>
      <c r="D465">
        <v>0</v>
      </c>
    </row>
    <row r="466" spans="1:4" x14ac:dyDescent="0.25">
      <c r="A466" t="s">
        <v>26</v>
      </c>
      <c r="B466">
        <v>2</v>
      </c>
      <c r="C466">
        <v>50</v>
      </c>
      <c r="D466">
        <v>0</v>
      </c>
    </row>
    <row r="467" spans="1:4" x14ac:dyDescent="0.25">
      <c r="A467" t="s">
        <v>26</v>
      </c>
      <c r="B467">
        <v>2</v>
      </c>
      <c r="C467">
        <v>50</v>
      </c>
      <c r="D467">
        <v>0</v>
      </c>
    </row>
    <row r="468" spans="1:4" x14ac:dyDescent="0.25">
      <c r="A468" t="s">
        <v>26</v>
      </c>
      <c r="B468">
        <v>2</v>
      </c>
      <c r="C468">
        <v>50</v>
      </c>
      <c r="D468">
        <v>0</v>
      </c>
    </row>
    <row r="469" spans="1:4" x14ac:dyDescent="0.25">
      <c r="A469" t="s">
        <v>26</v>
      </c>
      <c r="B469">
        <v>2</v>
      </c>
      <c r="C469">
        <v>50</v>
      </c>
      <c r="D469">
        <v>0</v>
      </c>
    </row>
    <row r="470" spans="1:4" x14ac:dyDescent="0.25">
      <c r="A470" t="s">
        <v>26</v>
      </c>
      <c r="B470">
        <v>2</v>
      </c>
      <c r="C470">
        <v>50</v>
      </c>
      <c r="D470">
        <v>0</v>
      </c>
    </row>
    <row r="471" spans="1:4" x14ac:dyDescent="0.25">
      <c r="A471" t="s">
        <v>26</v>
      </c>
      <c r="B471">
        <v>2</v>
      </c>
      <c r="C471">
        <v>50</v>
      </c>
      <c r="D471">
        <v>0</v>
      </c>
    </row>
    <row r="472" spans="1:4" x14ac:dyDescent="0.25">
      <c r="A472" t="s">
        <v>26</v>
      </c>
      <c r="B472">
        <v>2</v>
      </c>
      <c r="C472">
        <v>50</v>
      </c>
      <c r="D472">
        <v>0</v>
      </c>
    </row>
    <row r="473" spans="1:4" x14ac:dyDescent="0.25">
      <c r="A473" t="s">
        <v>26</v>
      </c>
      <c r="B473">
        <v>2</v>
      </c>
      <c r="C473">
        <v>50</v>
      </c>
      <c r="D473">
        <v>0</v>
      </c>
    </row>
    <row r="474" spans="1:4" x14ac:dyDescent="0.25">
      <c r="A474" t="s">
        <v>26</v>
      </c>
      <c r="B474">
        <v>2</v>
      </c>
      <c r="C474">
        <v>50</v>
      </c>
      <c r="D474">
        <v>0</v>
      </c>
    </row>
    <row r="475" spans="1:4" x14ac:dyDescent="0.25">
      <c r="A475" t="s">
        <v>26</v>
      </c>
      <c r="B475">
        <v>2</v>
      </c>
      <c r="C475">
        <v>50</v>
      </c>
      <c r="D475">
        <v>0</v>
      </c>
    </row>
    <row r="476" spans="1:4" x14ac:dyDescent="0.25">
      <c r="A476" t="s">
        <v>26</v>
      </c>
      <c r="B476">
        <v>2</v>
      </c>
      <c r="C476">
        <v>50</v>
      </c>
      <c r="D476">
        <v>0</v>
      </c>
    </row>
    <row r="477" spans="1:4" x14ac:dyDescent="0.25">
      <c r="A477" t="s">
        <v>26</v>
      </c>
      <c r="B477">
        <v>2</v>
      </c>
      <c r="C477">
        <v>50</v>
      </c>
      <c r="D477">
        <v>0</v>
      </c>
    </row>
    <row r="478" spans="1:4" x14ac:dyDescent="0.25">
      <c r="A478" t="s">
        <v>26</v>
      </c>
      <c r="B478">
        <v>2</v>
      </c>
      <c r="C478">
        <v>50</v>
      </c>
      <c r="D478">
        <v>0</v>
      </c>
    </row>
    <row r="479" spans="1:4" x14ac:dyDescent="0.25">
      <c r="A479" t="s">
        <v>26</v>
      </c>
      <c r="B479">
        <v>2</v>
      </c>
      <c r="C479">
        <v>50</v>
      </c>
      <c r="D479">
        <v>0</v>
      </c>
    </row>
    <row r="480" spans="1:4" x14ac:dyDescent="0.25">
      <c r="A480" t="s">
        <v>26</v>
      </c>
      <c r="B480">
        <v>2</v>
      </c>
      <c r="C480">
        <v>50</v>
      </c>
      <c r="D480">
        <v>0</v>
      </c>
    </row>
    <row r="481" spans="1:4" x14ac:dyDescent="0.25">
      <c r="A481" t="s">
        <v>26</v>
      </c>
      <c r="B481">
        <v>2</v>
      </c>
      <c r="C481">
        <v>50</v>
      </c>
      <c r="D481">
        <v>0</v>
      </c>
    </row>
    <row r="482" spans="1:4" x14ac:dyDescent="0.25">
      <c r="A482" t="s">
        <v>26</v>
      </c>
      <c r="B482">
        <v>3</v>
      </c>
      <c r="C482">
        <v>31</v>
      </c>
      <c r="D482">
        <v>1</v>
      </c>
    </row>
    <row r="483" spans="1:4" x14ac:dyDescent="0.25">
      <c r="A483" t="s">
        <v>26</v>
      </c>
      <c r="B483">
        <v>3</v>
      </c>
      <c r="C483">
        <v>31</v>
      </c>
      <c r="D483">
        <v>1</v>
      </c>
    </row>
    <row r="484" spans="1:4" x14ac:dyDescent="0.25">
      <c r="A484" t="s">
        <v>26</v>
      </c>
      <c r="B484">
        <v>3</v>
      </c>
      <c r="C484">
        <v>32</v>
      </c>
      <c r="D484">
        <v>1</v>
      </c>
    </row>
    <row r="485" spans="1:4" x14ac:dyDescent="0.25">
      <c r="A485" t="s">
        <v>26</v>
      </c>
      <c r="B485">
        <v>3</v>
      </c>
      <c r="C485">
        <v>32</v>
      </c>
      <c r="D485">
        <v>1</v>
      </c>
    </row>
    <row r="486" spans="1:4" x14ac:dyDescent="0.25">
      <c r="A486" t="s">
        <v>26</v>
      </c>
      <c r="B486">
        <v>3</v>
      </c>
      <c r="C486">
        <v>32</v>
      </c>
      <c r="D486">
        <v>1</v>
      </c>
    </row>
    <row r="487" spans="1:4" x14ac:dyDescent="0.25">
      <c r="A487" t="s">
        <v>26</v>
      </c>
      <c r="B487">
        <v>3</v>
      </c>
      <c r="C487">
        <v>32</v>
      </c>
      <c r="D487">
        <v>1</v>
      </c>
    </row>
    <row r="488" spans="1:4" x14ac:dyDescent="0.25">
      <c r="A488" t="s">
        <v>26</v>
      </c>
      <c r="B488">
        <v>3</v>
      </c>
      <c r="C488">
        <v>33</v>
      </c>
      <c r="D488">
        <v>1</v>
      </c>
    </row>
    <row r="489" spans="1:4" x14ac:dyDescent="0.25">
      <c r="A489" t="s">
        <v>26</v>
      </c>
      <c r="B489">
        <v>3</v>
      </c>
      <c r="C489">
        <v>33</v>
      </c>
      <c r="D489">
        <v>1</v>
      </c>
    </row>
    <row r="490" spans="1:4" x14ac:dyDescent="0.25">
      <c r="A490" t="s">
        <v>26</v>
      </c>
      <c r="B490">
        <v>3</v>
      </c>
      <c r="C490">
        <v>34</v>
      </c>
      <c r="D490">
        <v>1</v>
      </c>
    </row>
    <row r="491" spans="1:4" x14ac:dyDescent="0.25">
      <c r="A491" t="s">
        <v>26</v>
      </c>
      <c r="B491">
        <v>3</v>
      </c>
      <c r="C491">
        <v>34</v>
      </c>
      <c r="D491">
        <v>1</v>
      </c>
    </row>
    <row r="492" spans="1:4" x14ac:dyDescent="0.25">
      <c r="A492" t="s">
        <v>26</v>
      </c>
      <c r="B492">
        <v>3</v>
      </c>
      <c r="C492">
        <v>35</v>
      </c>
      <c r="D492">
        <v>1</v>
      </c>
    </row>
    <row r="493" spans="1:4" x14ac:dyDescent="0.25">
      <c r="A493" t="s">
        <v>26</v>
      </c>
      <c r="B493">
        <v>3</v>
      </c>
      <c r="C493">
        <v>37</v>
      </c>
      <c r="D493">
        <v>1</v>
      </c>
    </row>
    <row r="494" spans="1:4" x14ac:dyDescent="0.25">
      <c r="A494" t="s">
        <v>26</v>
      </c>
      <c r="B494">
        <v>3</v>
      </c>
      <c r="C494">
        <v>50</v>
      </c>
      <c r="D494">
        <v>0</v>
      </c>
    </row>
    <row r="495" spans="1:4" x14ac:dyDescent="0.25">
      <c r="A495" t="s">
        <v>26</v>
      </c>
      <c r="B495">
        <v>3</v>
      </c>
      <c r="C495">
        <v>50</v>
      </c>
      <c r="D495">
        <v>0</v>
      </c>
    </row>
    <row r="496" spans="1:4" x14ac:dyDescent="0.25">
      <c r="A496" t="s">
        <v>26</v>
      </c>
      <c r="B496">
        <v>3</v>
      </c>
      <c r="C496">
        <v>50</v>
      </c>
      <c r="D496">
        <v>0</v>
      </c>
    </row>
    <row r="497" spans="1:4" x14ac:dyDescent="0.25">
      <c r="A497" t="s">
        <v>26</v>
      </c>
      <c r="B497">
        <v>3</v>
      </c>
      <c r="C497">
        <v>50</v>
      </c>
      <c r="D497">
        <v>0</v>
      </c>
    </row>
    <row r="498" spans="1:4" x14ac:dyDescent="0.25">
      <c r="A498" t="s">
        <v>26</v>
      </c>
      <c r="B498">
        <v>3</v>
      </c>
      <c r="C498">
        <v>50</v>
      </c>
      <c r="D498">
        <v>0</v>
      </c>
    </row>
    <row r="499" spans="1:4" x14ac:dyDescent="0.25">
      <c r="A499" t="s">
        <v>26</v>
      </c>
      <c r="B499">
        <v>3</v>
      </c>
      <c r="C499">
        <v>50</v>
      </c>
      <c r="D499">
        <v>0</v>
      </c>
    </row>
    <row r="500" spans="1:4" x14ac:dyDescent="0.25">
      <c r="A500" t="s">
        <v>26</v>
      </c>
      <c r="B500">
        <v>3</v>
      </c>
      <c r="C500">
        <v>50</v>
      </c>
      <c r="D500">
        <v>0</v>
      </c>
    </row>
    <row r="501" spans="1:4" x14ac:dyDescent="0.25">
      <c r="A501" t="s">
        <v>26</v>
      </c>
      <c r="B501">
        <v>3</v>
      </c>
      <c r="C501">
        <v>50</v>
      </c>
      <c r="D501">
        <v>0</v>
      </c>
    </row>
    <row r="502" spans="1:4" x14ac:dyDescent="0.25">
      <c r="A502" t="s">
        <v>26</v>
      </c>
      <c r="B502">
        <v>3</v>
      </c>
      <c r="C502">
        <v>50</v>
      </c>
      <c r="D502">
        <v>0</v>
      </c>
    </row>
    <row r="503" spans="1:4" x14ac:dyDescent="0.25">
      <c r="A503" t="s">
        <v>26</v>
      </c>
      <c r="B503">
        <v>3</v>
      </c>
      <c r="C503">
        <v>50</v>
      </c>
      <c r="D503">
        <v>0</v>
      </c>
    </row>
    <row r="504" spans="1:4" x14ac:dyDescent="0.25">
      <c r="A504" t="s">
        <v>26</v>
      </c>
      <c r="B504">
        <v>3</v>
      </c>
      <c r="C504">
        <v>50</v>
      </c>
      <c r="D504">
        <v>0</v>
      </c>
    </row>
    <row r="505" spans="1:4" x14ac:dyDescent="0.25">
      <c r="A505" t="s">
        <v>26</v>
      </c>
      <c r="B505">
        <v>3</v>
      </c>
      <c r="C505">
        <v>50</v>
      </c>
      <c r="D505">
        <v>0</v>
      </c>
    </row>
    <row r="506" spans="1:4" x14ac:dyDescent="0.25">
      <c r="A506" t="s">
        <v>26</v>
      </c>
      <c r="B506">
        <v>3</v>
      </c>
      <c r="C506">
        <v>50</v>
      </c>
      <c r="D506">
        <v>0</v>
      </c>
    </row>
    <row r="507" spans="1:4" x14ac:dyDescent="0.25">
      <c r="A507" t="s">
        <v>26</v>
      </c>
      <c r="B507">
        <v>3</v>
      </c>
      <c r="C507">
        <v>50</v>
      </c>
      <c r="D507">
        <v>0</v>
      </c>
    </row>
    <row r="508" spans="1:4" x14ac:dyDescent="0.25">
      <c r="A508" t="s">
        <v>26</v>
      </c>
      <c r="B508">
        <v>3</v>
      </c>
      <c r="C508">
        <v>50</v>
      </c>
      <c r="D508">
        <v>0</v>
      </c>
    </row>
    <row r="509" spans="1:4" x14ac:dyDescent="0.25">
      <c r="A509" t="s">
        <v>26</v>
      </c>
      <c r="B509">
        <v>3</v>
      </c>
      <c r="C509">
        <v>50</v>
      </c>
      <c r="D509">
        <v>0</v>
      </c>
    </row>
    <row r="510" spans="1:4" x14ac:dyDescent="0.25">
      <c r="A510" t="s">
        <v>26</v>
      </c>
      <c r="B510">
        <v>3</v>
      </c>
      <c r="C510">
        <v>50</v>
      </c>
      <c r="D510">
        <v>0</v>
      </c>
    </row>
    <row r="511" spans="1:4" x14ac:dyDescent="0.25">
      <c r="A511" t="s">
        <v>26</v>
      </c>
      <c r="B511">
        <v>3</v>
      </c>
      <c r="C511">
        <v>50</v>
      </c>
      <c r="D511">
        <v>0</v>
      </c>
    </row>
    <row r="512" spans="1:4" x14ac:dyDescent="0.25">
      <c r="A512" t="s">
        <v>26</v>
      </c>
      <c r="B512">
        <v>3</v>
      </c>
      <c r="C512">
        <v>50</v>
      </c>
      <c r="D512">
        <v>0</v>
      </c>
    </row>
    <row r="513" spans="1:4" x14ac:dyDescent="0.25">
      <c r="A513" t="s">
        <v>26</v>
      </c>
      <c r="B513">
        <v>3</v>
      </c>
      <c r="C513">
        <v>50</v>
      </c>
      <c r="D5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1299"/>
  <sheetViews>
    <sheetView workbookViewId="0">
      <selection activeCell="K18" sqref="K18"/>
    </sheetView>
  </sheetViews>
  <sheetFormatPr defaultRowHeight="15" customHeight="1" x14ac:dyDescent="0.25"/>
  <cols>
    <col min="2" max="2" width="19.42578125" customWidth="1"/>
    <col min="6" max="6" width="16.140625" customWidth="1"/>
  </cols>
  <sheetData>
    <row r="3" spans="2:6" ht="47.25" customHeight="1" x14ac:dyDescent="0.25">
      <c r="B3" s="63" t="s">
        <v>0</v>
      </c>
      <c r="C3" s="64" t="s">
        <v>1</v>
      </c>
      <c r="D3" s="64" t="s">
        <v>2</v>
      </c>
      <c r="E3" s="64" t="s">
        <v>10</v>
      </c>
      <c r="F3" s="64" t="s">
        <v>11</v>
      </c>
    </row>
    <row r="4" spans="2:6" ht="15" customHeight="1" x14ac:dyDescent="0.25">
      <c r="B4" s="19" t="s">
        <v>17</v>
      </c>
      <c r="C4" s="20">
        <v>1</v>
      </c>
      <c r="D4" s="21">
        <v>1</v>
      </c>
      <c r="E4" s="21">
        <v>8</v>
      </c>
      <c r="F4" s="21"/>
    </row>
    <row r="5" spans="2:6" ht="15" customHeight="1" x14ac:dyDescent="0.25">
      <c r="B5" s="19" t="s">
        <v>17</v>
      </c>
      <c r="C5" s="20">
        <v>2</v>
      </c>
      <c r="D5" s="21">
        <v>1</v>
      </c>
      <c r="E5" s="21">
        <v>8</v>
      </c>
      <c r="F5" s="21"/>
    </row>
    <row r="6" spans="2:6" ht="15" customHeight="1" x14ac:dyDescent="0.25">
      <c r="B6" s="19" t="s">
        <v>17</v>
      </c>
      <c r="C6" s="20">
        <v>3</v>
      </c>
      <c r="D6" s="21">
        <v>1</v>
      </c>
      <c r="E6" s="21">
        <v>8</v>
      </c>
      <c r="F6" s="21"/>
    </row>
    <row r="7" spans="2:6" ht="15" customHeight="1" x14ac:dyDescent="0.25">
      <c r="B7" s="19" t="s">
        <v>17</v>
      </c>
      <c r="C7" s="20">
        <v>4</v>
      </c>
      <c r="D7" s="21">
        <v>1</v>
      </c>
      <c r="E7" s="21">
        <v>8</v>
      </c>
      <c r="F7" s="21"/>
    </row>
    <row r="8" spans="2:6" ht="15" customHeight="1" x14ac:dyDescent="0.25">
      <c r="B8" s="19" t="s">
        <v>17</v>
      </c>
      <c r="C8" s="20">
        <v>5</v>
      </c>
      <c r="D8" s="21">
        <v>1</v>
      </c>
      <c r="E8" s="21">
        <v>8</v>
      </c>
      <c r="F8" s="21"/>
    </row>
    <row r="9" spans="2:6" ht="15" customHeight="1" x14ac:dyDescent="0.25">
      <c r="B9" s="19" t="s">
        <v>17</v>
      </c>
      <c r="C9" s="20">
        <v>6</v>
      </c>
      <c r="D9" s="21">
        <v>1</v>
      </c>
      <c r="E9" s="21">
        <v>8</v>
      </c>
      <c r="F9" s="21"/>
    </row>
    <row r="10" spans="2:6" ht="15" customHeight="1" x14ac:dyDescent="0.25">
      <c r="B10" s="19" t="s">
        <v>17</v>
      </c>
      <c r="C10" s="20">
        <v>7</v>
      </c>
      <c r="D10" s="21">
        <v>1</v>
      </c>
      <c r="E10" s="21">
        <v>8</v>
      </c>
      <c r="F10" s="21"/>
    </row>
    <row r="11" spans="2:6" ht="15" customHeight="1" x14ac:dyDescent="0.25">
      <c r="B11" s="19" t="s">
        <v>17</v>
      </c>
      <c r="C11" s="20">
        <v>8</v>
      </c>
      <c r="D11" s="21">
        <v>1</v>
      </c>
      <c r="E11" s="21">
        <v>8</v>
      </c>
      <c r="F11" s="21"/>
    </row>
    <row r="12" spans="2:6" ht="15" customHeight="1" x14ac:dyDescent="0.25">
      <c r="B12" s="19" t="s">
        <v>17</v>
      </c>
      <c r="C12" s="20">
        <v>9</v>
      </c>
      <c r="D12" s="21">
        <v>1</v>
      </c>
      <c r="E12" s="21">
        <v>8</v>
      </c>
      <c r="F12" s="21"/>
    </row>
    <row r="13" spans="2:6" ht="15" customHeight="1" x14ac:dyDescent="0.25">
      <c r="B13" s="19" t="s">
        <v>17</v>
      </c>
      <c r="C13" s="20">
        <v>10</v>
      </c>
      <c r="D13" s="21">
        <v>1</v>
      </c>
      <c r="E13" s="21">
        <v>8</v>
      </c>
      <c r="F13" s="21"/>
    </row>
    <row r="14" spans="2:6" ht="15" customHeight="1" x14ac:dyDescent="0.25">
      <c r="B14" s="19" t="s">
        <v>18</v>
      </c>
      <c r="C14" s="20">
        <v>1</v>
      </c>
      <c r="D14" s="21">
        <v>1</v>
      </c>
      <c r="E14" s="21">
        <v>16</v>
      </c>
      <c r="F14" s="21"/>
    </row>
    <row r="15" spans="2:6" ht="15" customHeight="1" x14ac:dyDescent="0.25">
      <c r="B15" s="19" t="s">
        <v>18</v>
      </c>
      <c r="C15" s="20">
        <v>2</v>
      </c>
      <c r="D15" s="21">
        <v>1</v>
      </c>
      <c r="E15" s="21">
        <v>16</v>
      </c>
      <c r="F15" s="21"/>
    </row>
    <row r="16" spans="2:6" ht="15" customHeight="1" x14ac:dyDescent="0.25">
      <c r="B16" s="19" t="s">
        <v>18</v>
      </c>
      <c r="C16" s="20">
        <v>3</v>
      </c>
      <c r="D16" s="21">
        <v>1</v>
      </c>
      <c r="E16" s="21">
        <v>16</v>
      </c>
      <c r="F16" s="30"/>
    </row>
    <row r="17" spans="2:6" ht="15" customHeight="1" x14ac:dyDescent="0.25">
      <c r="B17" s="19" t="s">
        <v>18</v>
      </c>
      <c r="C17" s="20">
        <v>4</v>
      </c>
      <c r="D17" s="21">
        <v>1</v>
      </c>
      <c r="E17" s="21">
        <v>16</v>
      </c>
      <c r="F17" s="30"/>
    </row>
    <row r="18" spans="2:6" ht="15" customHeight="1" x14ac:dyDescent="0.25">
      <c r="B18" s="19" t="s">
        <v>18</v>
      </c>
      <c r="C18" s="20">
        <v>5</v>
      </c>
      <c r="D18" s="21">
        <v>1</v>
      </c>
      <c r="E18" s="21">
        <v>16</v>
      </c>
      <c r="F18" s="30"/>
    </row>
    <row r="19" spans="2:6" ht="15" customHeight="1" x14ac:dyDescent="0.25">
      <c r="B19" s="19" t="s">
        <v>20</v>
      </c>
      <c r="C19" s="20">
        <v>1</v>
      </c>
      <c r="D19" s="21">
        <v>1</v>
      </c>
      <c r="E19" s="30">
        <v>32</v>
      </c>
      <c r="F19" s="30"/>
    </row>
    <row r="20" spans="2:6" ht="15" customHeight="1" x14ac:dyDescent="0.25">
      <c r="B20" s="19" t="s">
        <v>20</v>
      </c>
      <c r="C20" s="20">
        <v>2</v>
      </c>
      <c r="D20" s="21">
        <v>1</v>
      </c>
      <c r="E20" s="30">
        <v>32</v>
      </c>
      <c r="F20" s="30"/>
    </row>
    <row r="21" spans="2:6" ht="15" customHeight="1" x14ac:dyDescent="0.25">
      <c r="B21" s="19" t="s">
        <v>20</v>
      </c>
      <c r="C21" s="20">
        <v>3</v>
      </c>
      <c r="D21" s="21">
        <v>1</v>
      </c>
      <c r="E21" s="30">
        <v>32</v>
      </c>
      <c r="F21" s="30"/>
    </row>
    <row r="22" spans="2:6" ht="15" customHeight="1" x14ac:dyDescent="0.25">
      <c r="B22" s="23" t="s">
        <v>24</v>
      </c>
      <c r="C22" s="24">
        <v>1</v>
      </c>
      <c r="D22" s="25">
        <v>1</v>
      </c>
      <c r="E22" s="27">
        <v>8</v>
      </c>
      <c r="F22" s="27"/>
    </row>
    <row r="23" spans="2:6" ht="15" customHeight="1" x14ac:dyDescent="0.25">
      <c r="B23" s="15" t="s">
        <v>24</v>
      </c>
      <c r="C23" s="5">
        <v>2</v>
      </c>
      <c r="D23" s="6">
        <v>1</v>
      </c>
      <c r="E23" s="8">
        <v>8</v>
      </c>
      <c r="F23" s="8"/>
    </row>
    <row r="24" spans="2:6" ht="15" customHeight="1" x14ac:dyDescent="0.25">
      <c r="B24" s="15" t="s">
        <v>24</v>
      </c>
      <c r="C24" s="5">
        <v>3</v>
      </c>
      <c r="D24" s="6">
        <v>1</v>
      </c>
      <c r="E24" s="8">
        <v>8</v>
      </c>
      <c r="F24" s="8"/>
    </row>
    <row r="25" spans="2:6" ht="15" customHeight="1" x14ac:dyDescent="0.25">
      <c r="B25" s="15" t="s">
        <v>24</v>
      </c>
      <c r="C25" s="5">
        <v>4</v>
      </c>
      <c r="D25" s="6">
        <v>1</v>
      </c>
      <c r="E25" s="8">
        <v>8</v>
      </c>
      <c r="F25" s="8"/>
    </row>
    <row r="26" spans="2:6" ht="15" customHeight="1" x14ac:dyDescent="0.25">
      <c r="B26" s="15" t="s">
        <v>24</v>
      </c>
      <c r="C26" s="5">
        <v>5</v>
      </c>
      <c r="D26" s="6">
        <v>1</v>
      </c>
      <c r="E26" s="8">
        <v>8</v>
      </c>
      <c r="F26" s="8"/>
    </row>
    <row r="27" spans="2:6" ht="15" customHeight="1" x14ac:dyDescent="0.25">
      <c r="B27" s="15" t="s">
        <v>24</v>
      </c>
      <c r="C27" s="5">
        <v>6</v>
      </c>
      <c r="D27" s="6">
        <v>1</v>
      </c>
      <c r="E27" s="8">
        <v>8</v>
      </c>
      <c r="F27" s="8"/>
    </row>
    <row r="28" spans="2:6" ht="15" customHeight="1" x14ac:dyDescent="0.25">
      <c r="B28" s="15" t="s">
        <v>24</v>
      </c>
      <c r="C28" s="5">
        <v>7</v>
      </c>
      <c r="D28" s="6">
        <v>1</v>
      </c>
      <c r="E28" s="8">
        <v>8</v>
      </c>
      <c r="F28" s="8"/>
    </row>
    <row r="29" spans="2:6" ht="15" customHeight="1" x14ac:dyDescent="0.25">
      <c r="B29" s="15" t="s">
        <v>24</v>
      </c>
      <c r="C29" s="5">
        <v>8</v>
      </c>
      <c r="D29" s="6">
        <v>1</v>
      </c>
      <c r="E29" s="8">
        <v>8</v>
      </c>
      <c r="F29" s="8"/>
    </row>
    <row r="30" spans="2:6" ht="15" customHeight="1" x14ac:dyDescent="0.25">
      <c r="B30" s="15" t="s">
        <v>24</v>
      </c>
      <c r="C30" s="5">
        <v>9</v>
      </c>
      <c r="D30" s="6">
        <v>1</v>
      </c>
      <c r="E30" s="8">
        <v>8</v>
      </c>
      <c r="F30" s="8"/>
    </row>
    <row r="31" spans="2:6" ht="15" customHeight="1" x14ac:dyDescent="0.25">
      <c r="B31" s="15" t="s">
        <v>24</v>
      </c>
      <c r="C31" s="5">
        <v>10</v>
      </c>
      <c r="D31" s="6">
        <v>1</v>
      </c>
      <c r="E31" s="8">
        <v>8</v>
      </c>
      <c r="F31" s="8"/>
    </row>
    <row r="32" spans="2:6" ht="15" customHeight="1" x14ac:dyDescent="0.25">
      <c r="B32" s="15" t="s">
        <v>25</v>
      </c>
      <c r="C32" s="5">
        <v>1</v>
      </c>
      <c r="D32" s="6">
        <v>1</v>
      </c>
      <c r="E32" s="8">
        <v>16</v>
      </c>
      <c r="F32" s="8"/>
    </row>
    <row r="33" spans="2:6" ht="15" customHeight="1" x14ac:dyDescent="0.25">
      <c r="B33" s="15" t="s">
        <v>25</v>
      </c>
      <c r="C33" s="5">
        <v>2</v>
      </c>
      <c r="D33" s="6">
        <v>1</v>
      </c>
      <c r="E33" s="8">
        <v>16</v>
      </c>
      <c r="F33" s="8"/>
    </row>
    <row r="34" spans="2:6" ht="15" customHeight="1" x14ac:dyDescent="0.25">
      <c r="B34" s="15" t="s">
        <v>25</v>
      </c>
      <c r="C34" s="5">
        <v>3</v>
      </c>
      <c r="D34" s="6">
        <v>1</v>
      </c>
      <c r="E34" s="8">
        <v>16</v>
      </c>
      <c r="F34" s="8"/>
    </row>
    <row r="35" spans="2:6" ht="15" customHeight="1" x14ac:dyDescent="0.25">
      <c r="B35" s="15" t="s">
        <v>25</v>
      </c>
      <c r="C35" s="5">
        <v>4</v>
      </c>
      <c r="D35" s="6">
        <v>1</v>
      </c>
      <c r="E35" s="8">
        <v>16</v>
      </c>
      <c r="F35" s="8"/>
    </row>
    <row r="36" spans="2:6" ht="15" customHeight="1" x14ac:dyDescent="0.25">
      <c r="B36" s="15" t="s">
        <v>25</v>
      </c>
      <c r="C36" s="5">
        <v>5</v>
      </c>
      <c r="D36" s="6">
        <v>1</v>
      </c>
      <c r="E36" s="8">
        <v>16</v>
      </c>
      <c r="F36" s="8"/>
    </row>
    <row r="37" spans="2:6" ht="15" customHeight="1" x14ac:dyDescent="0.25">
      <c r="B37" s="15" t="s">
        <v>26</v>
      </c>
      <c r="C37" s="5">
        <v>1</v>
      </c>
      <c r="D37" s="6">
        <v>1</v>
      </c>
      <c r="E37" s="8">
        <v>32</v>
      </c>
      <c r="F37" s="8"/>
    </row>
    <row r="38" spans="2:6" ht="15" customHeight="1" x14ac:dyDescent="0.25">
      <c r="B38" s="15" t="s">
        <v>26</v>
      </c>
      <c r="C38" s="5">
        <v>2</v>
      </c>
      <c r="D38" s="6">
        <v>1</v>
      </c>
      <c r="E38" s="8">
        <v>32</v>
      </c>
      <c r="F38" s="8"/>
    </row>
    <row r="39" spans="2:6" ht="15" customHeight="1" x14ac:dyDescent="0.25">
      <c r="B39" s="17" t="s">
        <v>26</v>
      </c>
      <c r="C39" s="9">
        <v>3</v>
      </c>
      <c r="D39" s="11">
        <v>1</v>
      </c>
      <c r="E39" s="10">
        <v>32</v>
      </c>
      <c r="F39" s="10"/>
    </row>
    <row r="40" spans="2:6" ht="15" customHeight="1" x14ac:dyDescent="0.25">
      <c r="B40" s="19" t="s">
        <v>17</v>
      </c>
      <c r="C40" s="20">
        <v>1</v>
      </c>
      <c r="D40" s="21">
        <v>2</v>
      </c>
      <c r="E40" s="21">
        <v>8</v>
      </c>
      <c r="F40" s="21">
        <v>0</v>
      </c>
    </row>
    <row r="41" spans="2:6" ht="15" customHeight="1" x14ac:dyDescent="0.25">
      <c r="B41" s="19" t="s">
        <v>17</v>
      </c>
      <c r="C41" s="20">
        <v>2</v>
      </c>
      <c r="D41" s="21">
        <v>2</v>
      </c>
      <c r="E41" s="21">
        <v>8</v>
      </c>
      <c r="F41" s="21">
        <v>0</v>
      </c>
    </row>
    <row r="42" spans="2:6" ht="15" customHeight="1" x14ac:dyDescent="0.25">
      <c r="B42" s="19" t="s">
        <v>17</v>
      </c>
      <c r="C42" s="20">
        <v>3</v>
      </c>
      <c r="D42" s="21">
        <v>2</v>
      </c>
      <c r="E42" s="21">
        <v>8</v>
      </c>
      <c r="F42" s="21">
        <v>0</v>
      </c>
    </row>
    <row r="43" spans="2:6" ht="15" customHeight="1" x14ac:dyDescent="0.25">
      <c r="B43" s="19" t="s">
        <v>17</v>
      </c>
      <c r="C43" s="20">
        <v>4</v>
      </c>
      <c r="D43" s="21">
        <v>2</v>
      </c>
      <c r="E43" s="21">
        <v>8</v>
      </c>
      <c r="F43" s="21">
        <v>0</v>
      </c>
    </row>
    <row r="44" spans="2:6" ht="15" customHeight="1" x14ac:dyDescent="0.25">
      <c r="B44" s="19" t="s">
        <v>17</v>
      </c>
      <c r="C44" s="20">
        <v>5</v>
      </c>
      <c r="D44" s="21">
        <v>2</v>
      </c>
      <c r="E44" s="21">
        <v>7</v>
      </c>
      <c r="F44" s="21">
        <v>1</v>
      </c>
    </row>
    <row r="45" spans="2:6" ht="15" customHeight="1" x14ac:dyDescent="0.25">
      <c r="B45" s="19" t="s">
        <v>17</v>
      </c>
      <c r="C45" s="20">
        <v>6</v>
      </c>
      <c r="D45" s="21">
        <v>2</v>
      </c>
      <c r="E45" s="21">
        <v>8</v>
      </c>
      <c r="F45" s="21">
        <v>0</v>
      </c>
    </row>
    <row r="46" spans="2:6" ht="15" customHeight="1" x14ac:dyDescent="0.25">
      <c r="B46" s="19" t="s">
        <v>17</v>
      </c>
      <c r="C46" s="20">
        <v>7</v>
      </c>
      <c r="D46" s="21">
        <v>2</v>
      </c>
      <c r="E46" s="21">
        <v>8</v>
      </c>
      <c r="F46" s="21">
        <v>0</v>
      </c>
    </row>
    <row r="47" spans="2:6" ht="15" customHeight="1" x14ac:dyDescent="0.25">
      <c r="B47" s="19" t="s">
        <v>17</v>
      </c>
      <c r="C47" s="20">
        <v>8</v>
      </c>
      <c r="D47" s="21">
        <v>2</v>
      </c>
      <c r="E47" s="21">
        <v>7</v>
      </c>
      <c r="F47" s="21">
        <v>1</v>
      </c>
    </row>
    <row r="48" spans="2:6" ht="15" customHeight="1" x14ac:dyDescent="0.25">
      <c r="B48" s="19" t="s">
        <v>17</v>
      </c>
      <c r="C48" s="20">
        <v>9</v>
      </c>
      <c r="D48" s="21">
        <v>2</v>
      </c>
      <c r="E48" s="21">
        <v>8</v>
      </c>
      <c r="F48" s="21">
        <v>0</v>
      </c>
    </row>
    <row r="49" spans="2:6" ht="15" customHeight="1" x14ac:dyDescent="0.25">
      <c r="B49" s="19" t="s">
        <v>17</v>
      </c>
      <c r="C49" s="20">
        <v>10</v>
      </c>
      <c r="D49" s="21">
        <v>2</v>
      </c>
      <c r="E49" s="21">
        <v>7</v>
      </c>
      <c r="F49" s="21">
        <v>1</v>
      </c>
    </row>
    <row r="50" spans="2:6" ht="15" customHeight="1" x14ac:dyDescent="0.25">
      <c r="B50" s="19" t="s">
        <v>18</v>
      </c>
      <c r="C50" s="20">
        <v>1</v>
      </c>
      <c r="D50" s="21">
        <v>2</v>
      </c>
      <c r="E50" s="21">
        <v>16</v>
      </c>
      <c r="F50" s="21">
        <v>0</v>
      </c>
    </row>
    <row r="51" spans="2:6" ht="15" customHeight="1" x14ac:dyDescent="0.25">
      <c r="B51" s="19" t="s">
        <v>18</v>
      </c>
      <c r="C51" s="20">
        <v>2</v>
      </c>
      <c r="D51" s="21">
        <v>2</v>
      </c>
      <c r="E51" s="21">
        <v>16</v>
      </c>
      <c r="F51" s="21">
        <v>0</v>
      </c>
    </row>
    <row r="52" spans="2:6" ht="15" customHeight="1" x14ac:dyDescent="0.25">
      <c r="B52" s="19" t="s">
        <v>18</v>
      </c>
      <c r="C52" s="20">
        <v>3</v>
      </c>
      <c r="D52" s="21">
        <v>2</v>
      </c>
      <c r="E52" s="30">
        <v>16</v>
      </c>
      <c r="F52" s="30">
        <v>0</v>
      </c>
    </row>
    <row r="53" spans="2:6" ht="15" customHeight="1" x14ac:dyDescent="0.25">
      <c r="B53" s="19" t="s">
        <v>18</v>
      </c>
      <c r="C53" s="20">
        <v>4</v>
      </c>
      <c r="D53" s="21">
        <v>2</v>
      </c>
      <c r="E53" s="30">
        <v>16</v>
      </c>
      <c r="F53" s="30">
        <v>0</v>
      </c>
    </row>
    <row r="54" spans="2:6" ht="15" customHeight="1" x14ac:dyDescent="0.25">
      <c r="B54" s="19" t="s">
        <v>18</v>
      </c>
      <c r="C54" s="20">
        <v>5</v>
      </c>
      <c r="D54" s="21">
        <v>2</v>
      </c>
      <c r="E54" s="30">
        <v>15</v>
      </c>
      <c r="F54" s="30">
        <v>1</v>
      </c>
    </row>
    <row r="55" spans="2:6" ht="15" customHeight="1" x14ac:dyDescent="0.25">
      <c r="B55" s="19" t="s">
        <v>20</v>
      </c>
      <c r="C55" s="20">
        <v>1</v>
      </c>
      <c r="D55" s="21">
        <v>2</v>
      </c>
      <c r="E55" s="30">
        <v>32</v>
      </c>
      <c r="F55" s="30">
        <v>0</v>
      </c>
    </row>
    <row r="56" spans="2:6" ht="15" customHeight="1" x14ac:dyDescent="0.25">
      <c r="B56" s="19" t="s">
        <v>20</v>
      </c>
      <c r="C56" s="20">
        <v>2</v>
      </c>
      <c r="D56" s="21">
        <v>2</v>
      </c>
      <c r="E56" s="30">
        <v>31</v>
      </c>
      <c r="F56" s="30">
        <v>1</v>
      </c>
    </row>
    <row r="57" spans="2:6" ht="15" customHeight="1" x14ac:dyDescent="0.25">
      <c r="B57" s="19" t="s">
        <v>20</v>
      </c>
      <c r="C57" s="20">
        <v>3</v>
      </c>
      <c r="D57" s="21">
        <v>2</v>
      </c>
      <c r="E57" s="30">
        <v>31</v>
      </c>
      <c r="F57" s="30">
        <v>1</v>
      </c>
    </row>
    <row r="58" spans="2:6" ht="15" customHeight="1" x14ac:dyDescent="0.25">
      <c r="B58" s="23" t="s">
        <v>24</v>
      </c>
      <c r="C58" s="24">
        <v>1</v>
      </c>
      <c r="D58" s="25">
        <v>2</v>
      </c>
      <c r="E58" s="27">
        <v>8</v>
      </c>
      <c r="F58" s="27">
        <v>0</v>
      </c>
    </row>
    <row r="59" spans="2:6" ht="15" customHeight="1" x14ac:dyDescent="0.25">
      <c r="B59" s="15" t="s">
        <v>24</v>
      </c>
      <c r="C59" s="5">
        <v>2</v>
      </c>
      <c r="D59" s="6">
        <v>2</v>
      </c>
      <c r="E59" s="8">
        <v>8</v>
      </c>
      <c r="F59" s="8">
        <v>0</v>
      </c>
    </row>
    <row r="60" spans="2:6" ht="15" customHeight="1" x14ac:dyDescent="0.25">
      <c r="B60" s="15" t="s">
        <v>24</v>
      </c>
      <c r="C60" s="5">
        <v>3</v>
      </c>
      <c r="D60" s="6">
        <v>2</v>
      </c>
      <c r="E60" s="8">
        <v>8</v>
      </c>
      <c r="F60" s="8">
        <v>0</v>
      </c>
    </row>
    <row r="61" spans="2:6" ht="15" customHeight="1" x14ac:dyDescent="0.25">
      <c r="B61" s="15" t="s">
        <v>24</v>
      </c>
      <c r="C61" s="5">
        <v>4</v>
      </c>
      <c r="D61" s="6">
        <v>2</v>
      </c>
      <c r="E61" s="8">
        <v>8</v>
      </c>
      <c r="F61" s="8">
        <v>0</v>
      </c>
    </row>
    <row r="62" spans="2:6" ht="15" customHeight="1" x14ac:dyDescent="0.25">
      <c r="B62" s="15" t="s">
        <v>24</v>
      </c>
      <c r="C62" s="5">
        <v>5</v>
      </c>
      <c r="D62" s="6">
        <v>2</v>
      </c>
      <c r="E62" s="8">
        <v>7</v>
      </c>
      <c r="F62" s="8">
        <v>1</v>
      </c>
    </row>
    <row r="63" spans="2:6" ht="15" customHeight="1" x14ac:dyDescent="0.25">
      <c r="B63" s="15" t="s">
        <v>24</v>
      </c>
      <c r="C63" s="5">
        <v>6</v>
      </c>
      <c r="D63" s="6">
        <v>2</v>
      </c>
      <c r="E63" s="8">
        <v>7</v>
      </c>
      <c r="F63" s="8">
        <v>1</v>
      </c>
    </row>
    <row r="64" spans="2:6" ht="15" customHeight="1" x14ac:dyDescent="0.25">
      <c r="B64" s="15" t="s">
        <v>24</v>
      </c>
      <c r="C64" s="5">
        <v>7</v>
      </c>
      <c r="D64" s="6">
        <v>2</v>
      </c>
      <c r="E64" s="8">
        <v>8</v>
      </c>
      <c r="F64" s="8">
        <v>0</v>
      </c>
    </row>
    <row r="65" spans="2:6" ht="15" customHeight="1" x14ac:dyDescent="0.25">
      <c r="B65" s="15" t="s">
        <v>24</v>
      </c>
      <c r="C65" s="5">
        <v>8</v>
      </c>
      <c r="D65" s="6">
        <v>2</v>
      </c>
      <c r="E65" s="8">
        <v>8</v>
      </c>
      <c r="F65" s="8">
        <v>0</v>
      </c>
    </row>
    <row r="66" spans="2:6" ht="15" customHeight="1" x14ac:dyDescent="0.25">
      <c r="B66" s="15" t="s">
        <v>24</v>
      </c>
      <c r="C66" s="5">
        <v>9</v>
      </c>
      <c r="D66" s="6">
        <v>2</v>
      </c>
      <c r="E66" s="8">
        <v>7</v>
      </c>
      <c r="F66" s="8">
        <v>1</v>
      </c>
    </row>
    <row r="67" spans="2:6" ht="15" customHeight="1" x14ac:dyDescent="0.25">
      <c r="B67" s="15" t="s">
        <v>24</v>
      </c>
      <c r="C67" s="5">
        <v>10</v>
      </c>
      <c r="D67" s="6">
        <v>2</v>
      </c>
      <c r="E67" s="8">
        <v>8</v>
      </c>
      <c r="F67" s="8">
        <v>0</v>
      </c>
    </row>
    <row r="68" spans="2:6" ht="15" customHeight="1" x14ac:dyDescent="0.25">
      <c r="B68" s="15" t="s">
        <v>25</v>
      </c>
      <c r="C68" s="5">
        <v>1</v>
      </c>
      <c r="D68" s="6">
        <v>2</v>
      </c>
      <c r="E68" s="8">
        <v>15</v>
      </c>
      <c r="F68" s="8">
        <v>1</v>
      </c>
    </row>
    <row r="69" spans="2:6" ht="15" customHeight="1" x14ac:dyDescent="0.25">
      <c r="B69" s="15" t="s">
        <v>25</v>
      </c>
      <c r="C69" s="5">
        <v>2</v>
      </c>
      <c r="D69" s="6">
        <v>2</v>
      </c>
      <c r="E69" s="8">
        <v>15</v>
      </c>
      <c r="F69" s="8">
        <v>1</v>
      </c>
    </row>
    <row r="70" spans="2:6" ht="15" customHeight="1" x14ac:dyDescent="0.25">
      <c r="B70" s="15" t="s">
        <v>25</v>
      </c>
      <c r="C70" s="5">
        <v>3</v>
      </c>
      <c r="D70" s="6">
        <v>2</v>
      </c>
      <c r="E70" s="8">
        <v>13</v>
      </c>
      <c r="F70" s="8">
        <v>3</v>
      </c>
    </row>
    <row r="71" spans="2:6" ht="15" customHeight="1" x14ac:dyDescent="0.25">
      <c r="B71" s="15" t="s">
        <v>25</v>
      </c>
      <c r="C71" s="5">
        <v>4</v>
      </c>
      <c r="D71" s="6">
        <v>2</v>
      </c>
      <c r="E71" s="8">
        <v>15</v>
      </c>
      <c r="F71" s="8">
        <v>1</v>
      </c>
    </row>
    <row r="72" spans="2:6" ht="15" customHeight="1" x14ac:dyDescent="0.25">
      <c r="B72" s="15" t="s">
        <v>25</v>
      </c>
      <c r="C72" s="5">
        <v>5</v>
      </c>
      <c r="D72" s="6">
        <v>2</v>
      </c>
      <c r="E72" s="8">
        <v>16</v>
      </c>
      <c r="F72" s="8">
        <v>0</v>
      </c>
    </row>
    <row r="73" spans="2:6" ht="15" customHeight="1" x14ac:dyDescent="0.25">
      <c r="B73" s="15" t="s">
        <v>26</v>
      </c>
      <c r="C73" s="5">
        <v>1</v>
      </c>
      <c r="D73" s="6">
        <v>2</v>
      </c>
      <c r="E73" s="8">
        <v>32</v>
      </c>
      <c r="F73" s="8">
        <v>0</v>
      </c>
    </row>
    <row r="74" spans="2:6" ht="15" customHeight="1" x14ac:dyDescent="0.25">
      <c r="B74" s="15" t="s">
        <v>26</v>
      </c>
      <c r="C74" s="5">
        <v>2</v>
      </c>
      <c r="D74" s="6">
        <v>2</v>
      </c>
      <c r="E74" s="8">
        <v>31</v>
      </c>
      <c r="F74" s="8">
        <v>1</v>
      </c>
    </row>
    <row r="75" spans="2:6" ht="15" customHeight="1" x14ac:dyDescent="0.25">
      <c r="B75" s="17" t="s">
        <v>26</v>
      </c>
      <c r="C75" s="9">
        <v>3</v>
      </c>
      <c r="D75" s="11">
        <v>2</v>
      </c>
      <c r="E75" s="10">
        <v>31</v>
      </c>
      <c r="F75" s="10">
        <v>1</v>
      </c>
    </row>
    <row r="76" spans="2:6" ht="15" customHeight="1" x14ac:dyDescent="0.25">
      <c r="B76" s="19" t="s">
        <v>17</v>
      </c>
      <c r="C76" s="20">
        <v>1</v>
      </c>
      <c r="D76" s="21">
        <v>3</v>
      </c>
      <c r="E76" s="21">
        <v>8</v>
      </c>
      <c r="F76" s="21">
        <v>0</v>
      </c>
    </row>
    <row r="77" spans="2:6" ht="15" customHeight="1" x14ac:dyDescent="0.25">
      <c r="B77" s="19" t="s">
        <v>17</v>
      </c>
      <c r="C77" s="20">
        <v>2</v>
      </c>
      <c r="D77" s="21">
        <v>3</v>
      </c>
      <c r="E77" s="21">
        <v>8</v>
      </c>
      <c r="F77" s="21">
        <v>0</v>
      </c>
    </row>
    <row r="78" spans="2:6" ht="15" customHeight="1" x14ac:dyDescent="0.25">
      <c r="B78" s="19" t="s">
        <v>17</v>
      </c>
      <c r="C78" s="20">
        <v>3</v>
      </c>
      <c r="D78" s="21">
        <v>3</v>
      </c>
      <c r="E78" s="21">
        <v>8</v>
      </c>
      <c r="F78" s="21">
        <v>0</v>
      </c>
    </row>
    <row r="79" spans="2:6" ht="15" customHeight="1" x14ac:dyDescent="0.25">
      <c r="B79" s="19" t="s">
        <v>17</v>
      </c>
      <c r="C79" s="20">
        <v>4</v>
      </c>
      <c r="D79" s="21">
        <v>3</v>
      </c>
      <c r="E79" s="21">
        <v>7</v>
      </c>
      <c r="F79" s="21">
        <v>1</v>
      </c>
    </row>
    <row r="80" spans="2:6" ht="15" customHeight="1" x14ac:dyDescent="0.25">
      <c r="B80" s="19" t="s">
        <v>17</v>
      </c>
      <c r="C80" s="20">
        <v>5</v>
      </c>
      <c r="D80" s="21">
        <v>3</v>
      </c>
      <c r="E80" s="21">
        <v>7</v>
      </c>
      <c r="F80" s="21">
        <v>0</v>
      </c>
    </row>
    <row r="81" spans="2:6" ht="15" customHeight="1" x14ac:dyDescent="0.25">
      <c r="B81" s="19" t="s">
        <v>17</v>
      </c>
      <c r="C81" s="20">
        <v>6</v>
      </c>
      <c r="D81" s="21">
        <v>3</v>
      </c>
      <c r="E81" s="21">
        <v>8</v>
      </c>
      <c r="F81" s="21">
        <v>0</v>
      </c>
    </row>
    <row r="82" spans="2:6" ht="15" customHeight="1" x14ac:dyDescent="0.25">
      <c r="B82" s="19" t="s">
        <v>17</v>
      </c>
      <c r="C82" s="20">
        <v>7</v>
      </c>
      <c r="D82" s="21">
        <v>3</v>
      </c>
      <c r="E82" s="21">
        <v>8</v>
      </c>
      <c r="F82" s="21">
        <v>0</v>
      </c>
    </row>
    <row r="83" spans="2:6" ht="15" customHeight="1" x14ac:dyDescent="0.25">
      <c r="B83" s="19" t="s">
        <v>17</v>
      </c>
      <c r="C83" s="20">
        <v>8</v>
      </c>
      <c r="D83" s="21">
        <v>3</v>
      </c>
      <c r="E83" s="21">
        <v>6</v>
      </c>
      <c r="F83" s="21">
        <v>1</v>
      </c>
    </row>
    <row r="84" spans="2:6" ht="15" customHeight="1" x14ac:dyDescent="0.25">
      <c r="B84" s="19" t="s">
        <v>17</v>
      </c>
      <c r="C84" s="20">
        <v>9</v>
      </c>
      <c r="D84" s="21">
        <v>3</v>
      </c>
      <c r="E84" s="21">
        <v>8</v>
      </c>
      <c r="F84" s="21">
        <v>0</v>
      </c>
    </row>
    <row r="85" spans="2:6" ht="15" customHeight="1" x14ac:dyDescent="0.25">
      <c r="B85" s="19" t="s">
        <v>17</v>
      </c>
      <c r="C85" s="20">
        <v>10</v>
      </c>
      <c r="D85" s="21">
        <v>3</v>
      </c>
      <c r="E85" s="21">
        <v>7</v>
      </c>
      <c r="F85" s="21">
        <v>0</v>
      </c>
    </row>
    <row r="86" spans="2:6" ht="15" customHeight="1" x14ac:dyDescent="0.25">
      <c r="B86" s="19" t="s">
        <v>18</v>
      </c>
      <c r="C86" s="20">
        <v>1</v>
      </c>
      <c r="D86" s="21">
        <v>3</v>
      </c>
      <c r="E86" s="21">
        <v>15</v>
      </c>
      <c r="F86" s="21">
        <v>1</v>
      </c>
    </row>
    <row r="87" spans="2:6" ht="15" customHeight="1" x14ac:dyDescent="0.25">
      <c r="B87" s="19" t="s">
        <v>18</v>
      </c>
      <c r="C87" s="20">
        <v>2</v>
      </c>
      <c r="D87" s="21">
        <v>3</v>
      </c>
      <c r="E87" s="21">
        <v>16</v>
      </c>
      <c r="F87" s="21">
        <v>0</v>
      </c>
    </row>
    <row r="88" spans="2:6" ht="15" customHeight="1" x14ac:dyDescent="0.25">
      <c r="B88" s="19" t="s">
        <v>18</v>
      </c>
      <c r="C88" s="20">
        <v>3</v>
      </c>
      <c r="D88" s="21">
        <v>3</v>
      </c>
      <c r="E88" s="30">
        <v>16</v>
      </c>
      <c r="F88" s="30">
        <v>0</v>
      </c>
    </row>
    <row r="89" spans="2:6" ht="15" customHeight="1" x14ac:dyDescent="0.25">
      <c r="B89" s="19" t="s">
        <v>18</v>
      </c>
      <c r="C89" s="20">
        <v>4</v>
      </c>
      <c r="D89" s="21">
        <v>3</v>
      </c>
      <c r="E89" s="30">
        <v>15</v>
      </c>
      <c r="F89" s="30">
        <v>1</v>
      </c>
    </row>
    <row r="90" spans="2:6" ht="15" customHeight="1" x14ac:dyDescent="0.25">
      <c r="B90" s="19" t="s">
        <v>18</v>
      </c>
      <c r="C90" s="20">
        <v>5</v>
      </c>
      <c r="D90" s="21">
        <v>3</v>
      </c>
      <c r="E90" s="30">
        <v>15</v>
      </c>
      <c r="F90" s="30">
        <v>0</v>
      </c>
    </row>
    <row r="91" spans="2:6" ht="15" customHeight="1" x14ac:dyDescent="0.25">
      <c r="B91" s="19" t="s">
        <v>20</v>
      </c>
      <c r="C91" s="20">
        <v>1</v>
      </c>
      <c r="D91" s="21">
        <v>3</v>
      </c>
      <c r="E91" s="30">
        <v>29</v>
      </c>
      <c r="F91" s="30">
        <v>3</v>
      </c>
    </row>
    <row r="92" spans="2:6" ht="15" customHeight="1" x14ac:dyDescent="0.25">
      <c r="B92" s="19" t="s">
        <v>20</v>
      </c>
      <c r="C92" s="20">
        <v>2</v>
      </c>
      <c r="D92" s="21">
        <v>3</v>
      </c>
      <c r="E92" s="30">
        <v>30</v>
      </c>
      <c r="F92" s="30">
        <v>1</v>
      </c>
    </row>
    <row r="93" spans="2:6" ht="15" customHeight="1" x14ac:dyDescent="0.25">
      <c r="B93" s="19" t="s">
        <v>20</v>
      </c>
      <c r="C93" s="20">
        <v>3</v>
      </c>
      <c r="D93" s="21">
        <v>3</v>
      </c>
      <c r="E93" s="30">
        <v>29</v>
      </c>
      <c r="F93" s="30">
        <v>2</v>
      </c>
    </row>
    <row r="94" spans="2:6" ht="15" customHeight="1" x14ac:dyDescent="0.25">
      <c r="B94" s="23" t="s">
        <v>24</v>
      </c>
      <c r="C94" s="24">
        <v>1</v>
      </c>
      <c r="D94" s="25">
        <v>3</v>
      </c>
      <c r="E94" s="27">
        <v>8</v>
      </c>
      <c r="F94" s="27">
        <v>0</v>
      </c>
    </row>
    <row r="95" spans="2:6" ht="15" customHeight="1" x14ac:dyDescent="0.25">
      <c r="B95" s="15" t="s">
        <v>24</v>
      </c>
      <c r="C95" s="5">
        <v>2</v>
      </c>
      <c r="D95" s="6">
        <v>3</v>
      </c>
      <c r="E95" s="8">
        <v>8</v>
      </c>
      <c r="F95" s="8">
        <v>0</v>
      </c>
    </row>
    <row r="96" spans="2:6" ht="15" customHeight="1" x14ac:dyDescent="0.25">
      <c r="B96" s="15" t="s">
        <v>24</v>
      </c>
      <c r="C96" s="5">
        <v>3</v>
      </c>
      <c r="D96" s="6">
        <v>3</v>
      </c>
      <c r="E96" s="8">
        <v>6</v>
      </c>
      <c r="F96" s="8">
        <v>2</v>
      </c>
    </row>
    <row r="97" spans="2:6" ht="15" customHeight="1" x14ac:dyDescent="0.25">
      <c r="B97" s="15" t="s">
        <v>24</v>
      </c>
      <c r="C97" s="5">
        <v>4</v>
      </c>
      <c r="D97" s="6">
        <v>3</v>
      </c>
      <c r="E97" s="8">
        <v>8</v>
      </c>
      <c r="F97" s="8">
        <v>0</v>
      </c>
    </row>
    <row r="98" spans="2:6" ht="15" customHeight="1" x14ac:dyDescent="0.25">
      <c r="B98" s="15" t="s">
        <v>24</v>
      </c>
      <c r="C98" s="5">
        <v>5</v>
      </c>
      <c r="D98" s="6">
        <v>3</v>
      </c>
      <c r="E98" s="8">
        <v>6</v>
      </c>
      <c r="F98" s="8">
        <v>1</v>
      </c>
    </row>
    <row r="99" spans="2:6" ht="15" customHeight="1" x14ac:dyDescent="0.25">
      <c r="B99" s="15" t="s">
        <v>24</v>
      </c>
      <c r="C99" s="5">
        <v>6</v>
      </c>
      <c r="D99" s="6">
        <v>3</v>
      </c>
      <c r="E99" s="8">
        <v>6</v>
      </c>
      <c r="F99" s="8">
        <v>1</v>
      </c>
    </row>
    <row r="100" spans="2:6" ht="15" customHeight="1" x14ac:dyDescent="0.25">
      <c r="B100" s="15" t="s">
        <v>24</v>
      </c>
      <c r="C100" s="5">
        <v>7</v>
      </c>
      <c r="D100" s="6">
        <v>3</v>
      </c>
      <c r="E100" s="8">
        <v>8</v>
      </c>
      <c r="F100" s="8">
        <v>0</v>
      </c>
    </row>
    <row r="101" spans="2:6" ht="15" customHeight="1" x14ac:dyDescent="0.25">
      <c r="B101" s="15" t="s">
        <v>24</v>
      </c>
      <c r="C101" s="5">
        <v>8</v>
      </c>
      <c r="D101" s="6">
        <v>3</v>
      </c>
      <c r="E101" s="8">
        <v>8</v>
      </c>
      <c r="F101" s="8">
        <v>0</v>
      </c>
    </row>
    <row r="102" spans="2:6" ht="15" customHeight="1" x14ac:dyDescent="0.25">
      <c r="B102" s="15" t="s">
        <v>24</v>
      </c>
      <c r="C102" s="5">
        <v>9</v>
      </c>
      <c r="D102" s="6">
        <v>3</v>
      </c>
      <c r="E102" s="8">
        <v>7</v>
      </c>
      <c r="F102" s="8">
        <v>0</v>
      </c>
    </row>
    <row r="103" spans="2:6" ht="15" customHeight="1" x14ac:dyDescent="0.25">
      <c r="B103" s="15" t="s">
        <v>24</v>
      </c>
      <c r="C103" s="5">
        <v>10</v>
      </c>
      <c r="D103" s="6">
        <v>3</v>
      </c>
      <c r="E103" s="8">
        <v>8</v>
      </c>
      <c r="F103" s="8">
        <v>0</v>
      </c>
    </row>
    <row r="104" spans="2:6" ht="15" customHeight="1" x14ac:dyDescent="0.25">
      <c r="B104" s="15" t="s">
        <v>25</v>
      </c>
      <c r="C104" s="5">
        <v>1</v>
      </c>
      <c r="D104" s="6">
        <v>3</v>
      </c>
      <c r="E104" s="8">
        <v>13</v>
      </c>
      <c r="F104" s="8">
        <v>2</v>
      </c>
    </row>
    <row r="105" spans="2:6" ht="15" customHeight="1" x14ac:dyDescent="0.25">
      <c r="B105" s="15" t="s">
        <v>25</v>
      </c>
      <c r="C105" s="5">
        <v>2</v>
      </c>
      <c r="D105" s="6">
        <v>3</v>
      </c>
      <c r="E105" s="8">
        <v>13</v>
      </c>
      <c r="F105" s="8">
        <v>2</v>
      </c>
    </row>
    <row r="106" spans="2:6" ht="15" customHeight="1" x14ac:dyDescent="0.25">
      <c r="B106" s="15" t="s">
        <v>25</v>
      </c>
      <c r="C106" s="5">
        <v>3</v>
      </c>
      <c r="D106" s="6">
        <v>3</v>
      </c>
      <c r="E106" s="8">
        <v>12</v>
      </c>
      <c r="F106" s="8">
        <v>1</v>
      </c>
    </row>
    <row r="107" spans="2:6" ht="15" customHeight="1" x14ac:dyDescent="0.25">
      <c r="B107" s="15" t="s">
        <v>25</v>
      </c>
      <c r="C107" s="5">
        <v>4</v>
      </c>
      <c r="D107" s="6">
        <v>3</v>
      </c>
      <c r="E107" s="8">
        <v>13</v>
      </c>
      <c r="F107" s="8">
        <v>2</v>
      </c>
    </row>
    <row r="108" spans="2:6" ht="15" customHeight="1" x14ac:dyDescent="0.25">
      <c r="B108" s="15" t="s">
        <v>25</v>
      </c>
      <c r="C108" s="5">
        <v>5</v>
      </c>
      <c r="D108" s="6">
        <v>3</v>
      </c>
      <c r="E108" s="8">
        <v>15</v>
      </c>
      <c r="F108" s="8">
        <v>1</v>
      </c>
    </row>
    <row r="109" spans="2:6" ht="15" customHeight="1" x14ac:dyDescent="0.25">
      <c r="B109" s="15" t="s">
        <v>26</v>
      </c>
      <c r="C109" s="5">
        <v>1</v>
      </c>
      <c r="D109" s="6">
        <v>3</v>
      </c>
      <c r="E109" s="8">
        <v>29</v>
      </c>
      <c r="F109" s="8">
        <v>3</v>
      </c>
    </row>
    <row r="110" spans="2:6" ht="15" customHeight="1" x14ac:dyDescent="0.25">
      <c r="B110" s="15" t="s">
        <v>26</v>
      </c>
      <c r="C110" s="5">
        <v>2</v>
      </c>
      <c r="D110" s="6">
        <v>3</v>
      </c>
      <c r="E110" s="8">
        <v>29</v>
      </c>
      <c r="F110" s="8">
        <v>2</v>
      </c>
    </row>
    <row r="111" spans="2:6" ht="15" customHeight="1" x14ac:dyDescent="0.25">
      <c r="B111" s="17" t="s">
        <v>26</v>
      </c>
      <c r="C111" s="9">
        <v>3</v>
      </c>
      <c r="D111" s="11">
        <v>3</v>
      </c>
      <c r="E111" s="10">
        <v>28</v>
      </c>
      <c r="F111" s="10">
        <v>3</v>
      </c>
    </row>
    <row r="112" spans="2:6" ht="15" customHeight="1" x14ac:dyDescent="0.25">
      <c r="B112" s="19" t="s">
        <v>17</v>
      </c>
      <c r="C112" s="20">
        <v>1</v>
      </c>
      <c r="D112" s="21">
        <v>4</v>
      </c>
      <c r="E112" s="21">
        <v>8</v>
      </c>
      <c r="F112" s="21">
        <v>0</v>
      </c>
    </row>
    <row r="113" spans="2:6" ht="15" customHeight="1" x14ac:dyDescent="0.25">
      <c r="B113" s="19" t="s">
        <v>17</v>
      </c>
      <c r="C113" s="20">
        <v>2</v>
      </c>
      <c r="D113" s="21">
        <v>4</v>
      </c>
      <c r="E113" s="21">
        <v>6</v>
      </c>
      <c r="F113" s="21">
        <v>2</v>
      </c>
    </row>
    <row r="114" spans="2:6" ht="15" customHeight="1" x14ac:dyDescent="0.25">
      <c r="B114" s="19" t="s">
        <v>17</v>
      </c>
      <c r="C114" s="20">
        <v>3</v>
      </c>
      <c r="D114" s="21">
        <v>4</v>
      </c>
      <c r="E114" s="21">
        <v>7</v>
      </c>
      <c r="F114" s="21">
        <v>1</v>
      </c>
    </row>
    <row r="115" spans="2:6" ht="15" customHeight="1" x14ac:dyDescent="0.25">
      <c r="B115" s="19" t="s">
        <v>17</v>
      </c>
      <c r="C115" s="20">
        <v>4</v>
      </c>
      <c r="D115" s="21">
        <v>4</v>
      </c>
      <c r="E115" s="21">
        <v>5</v>
      </c>
      <c r="F115" s="21">
        <v>2</v>
      </c>
    </row>
    <row r="116" spans="2:6" ht="15" customHeight="1" x14ac:dyDescent="0.25">
      <c r="B116" s="19" t="s">
        <v>17</v>
      </c>
      <c r="C116" s="20">
        <v>5</v>
      </c>
      <c r="D116" s="21">
        <v>4</v>
      </c>
      <c r="E116" s="21">
        <v>7</v>
      </c>
      <c r="F116" s="21">
        <v>0</v>
      </c>
    </row>
    <row r="117" spans="2:6" ht="15" customHeight="1" x14ac:dyDescent="0.25">
      <c r="B117" s="19" t="s">
        <v>17</v>
      </c>
      <c r="C117" s="20">
        <v>6</v>
      </c>
      <c r="D117" s="21">
        <v>4</v>
      </c>
      <c r="E117" s="21">
        <v>8</v>
      </c>
      <c r="F117" s="21">
        <v>0</v>
      </c>
    </row>
    <row r="118" spans="2:6" ht="15" customHeight="1" x14ac:dyDescent="0.25">
      <c r="B118" s="19" t="s">
        <v>17</v>
      </c>
      <c r="C118" s="20">
        <v>7</v>
      </c>
      <c r="D118" s="21">
        <v>4</v>
      </c>
      <c r="E118" s="21">
        <v>8</v>
      </c>
      <c r="F118" s="21">
        <v>0</v>
      </c>
    </row>
    <row r="119" spans="2:6" ht="15" customHeight="1" x14ac:dyDescent="0.25">
      <c r="B119" s="19" t="s">
        <v>17</v>
      </c>
      <c r="C119" s="20">
        <v>8</v>
      </c>
      <c r="D119" s="21">
        <v>4</v>
      </c>
      <c r="E119" s="21">
        <v>6</v>
      </c>
      <c r="F119" s="21">
        <v>0</v>
      </c>
    </row>
    <row r="120" spans="2:6" ht="15" customHeight="1" x14ac:dyDescent="0.25">
      <c r="B120" s="19" t="s">
        <v>17</v>
      </c>
      <c r="C120" s="20">
        <v>9</v>
      </c>
      <c r="D120" s="21">
        <v>4</v>
      </c>
      <c r="E120" s="21">
        <v>8</v>
      </c>
      <c r="F120" s="21">
        <v>0</v>
      </c>
    </row>
    <row r="121" spans="2:6" ht="15" customHeight="1" x14ac:dyDescent="0.25">
      <c r="B121" s="19" t="s">
        <v>17</v>
      </c>
      <c r="C121" s="20">
        <v>10</v>
      </c>
      <c r="D121" s="21">
        <v>4</v>
      </c>
      <c r="E121" s="21">
        <v>7</v>
      </c>
      <c r="F121" s="21">
        <v>0</v>
      </c>
    </row>
    <row r="122" spans="2:6" ht="15" customHeight="1" x14ac:dyDescent="0.25">
      <c r="B122" s="19" t="s">
        <v>18</v>
      </c>
      <c r="C122" s="20">
        <v>1</v>
      </c>
      <c r="D122" s="21">
        <v>4</v>
      </c>
      <c r="E122" s="21">
        <v>14</v>
      </c>
      <c r="F122" s="21">
        <v>1</v>
      </c>
    </row>
    <row r="123" spans="2:6" ht="15" customHeight="1" x14ac:dyDescent="0.25">
      <c r="B123" s="19" t="s">
        <v>18</v>
      </c>
      <c r="C123" s="20">
        <v>2</v>
      </c>
      <c r="D123" s="21">
        <v>4</v>
      </c>
      <c r="E123" s="21">
        <v>15</v>
      </c>
      <c r="F123" s="21">
        <v>1</v>
      </c>
    </row>
    <row r="124" spans="2:6" ht="15" customHeight="1" x14ac:dyDescent="0.25">
      <c r="B124" s="19" t="s">
        <v>18</v>
      </c>
      <c r="C124" s="20">
        <v>3</v>
      </c>
      <c r="D124" s="21">
        <v>4</v>
      </c>
      <c r="E124" s="30">
        <v>16</v>
      </c>
      <c r="F124" s="30">
        <v>0</v>
      </c>
    </row>
    <row r="125" spans="2:6" ht="15" customHeight="1" x14ac:dyDescent="0.25">
      <c r="B125" s="19" t="s">
        <v>18</v>
      </c>
      <c r="C125" s="20">
        <v>4</v>
      </c>
      <c r="D125" s="21">
        <v>4</v>
      </c>
      <c r="E125" s="30">
        <v>14</v>
      </c>
      <c r="F125" s="30">
        <v>1</v>
      </c>
    </row>
    <row r="126" spans="2:6" ht="15" customHeight="1" x14ac:dyDescent="0.25">
      <c r="B126" s="19" t="s">
        <v>18</v>
      </c>
      <c r="C126" s="20">
        <v>5</v>
      </c>
      <c r="D126" s="21">
        <v>4</v>
      </c>
      <c r="E126" s="30">
        <v>13</v>
      </c>
      <c r="F126" s="30">
        <v>2</v>
      </c>
    </row>
    <row r="127" spans="2:6" ht="15" customHeight="1" x14ac:dyDescent="0.25">
      <c r="B127" s="19" t="s">
        <v>20</v>
      </c>
      <c r="C127" s="20">
        <v>1</v>
      </c>
      <c r="D127" s="21">
        <v>4</v>
      </c>
      <c r="E127" s="30">
        <v>27</v>
      </c>
      <c r="F127" s="30">
        <v>2</v>
      </c>
    </row>
    <row r="128" spans="2:6" ht="15" customHeight="1" x14ac:dyDescent="0.25">
      <c r="B128" s="19" t="s">
        <v>20</v>
      </c>
      <c r="C128" s="20">
        <v>2</v>
      </c>
      <c r="D128" s="21">
        <v>4</v>
      </c>
      <c r="E128" s="30">
        <v>30</v>
      </c>
      <c r="F128" s="30">
        <v>0</v>
      </c>
    </row>
    <row r="129" spans="2:6" ht="15" customHeight="1" x14ac:dyDescent="0.25">
      <c r="B129" s="19" t="s">
        <v>20</v>
      </c>
      <c r="C129" s="20">
        <v>3</v>
      </c>
      <c r="D129" s="21">
        <v>4</v>
      </c>
      <c r="E129" s="30">
        <v>28</v>
      </c>
      <c r="F129" s="30">
        <v>1</v>
      </c>
    </row>
    <row r="130" spans="2:6" ht="15" customHeight="1" x14ac:dyDescent="0.25">
      <c r="B130" s="23" t="s">
        <v>24</v>
      </c>
      <c r="C130" s="24">
        <v>1</v>
      </c>
      <c r="D130" s="25">
        <v>4</v>
      </c>
      <c r="E130" s="27">
        <v>8</v>
      </c>
      <c r="F130" s="27">
        <v>0</v>
      </c>
    </row>
    <row r="131" spans="2:6" ht="15" customHeight="1" x14ac:dyDescent="0.25">
      <c r="B131" s="15" t="s">
        <v>24</v>
      </c>
      <c r="C131" s="5">
        <v>2</v>
      </c>
      <c r="D131" s="6">
        <v>4</v>
      </c>
      <c r="E131" s="8">
        <v>8</v>
      </c>
      <c r="F131" s="8">
        <v>0</v>
      </c>
    </row>
    <row r="132" spans="2:6" ht="15" customHeight="1" x14ac:dyDescent="0.25">
      <c r="B132" s="15" t="s">
        <v>24</v>
      </c>
      <c r="C132" s="5">
        <v>3</v>
      </c>
      <c r="D132" s="6">
        <v>4</v>
      </c>
      <c r="E132" s="8">
        <v>6</v>
      </c>
      <c r="F132" s="8">
        <v>0</v>
      </c>
    </row>
    <row r="133" spans="2:6" ht="15" customHeight="1" x14ac:dyDescent="0.25">
      <c r="B133" s="15" t="s">
        <v>24</v>
      </c>
      <c r="C133" s="5">
        <v>4</v>
      </c>
      <c r="D133" s="6">
        <v>4</v>
      </c>
      <c r="E133" s="8">
        <v>8</v>
      </c>
      <c r="F133" s="8">
        <v>0</v>
      </c>
    </row>
    <row r="134" spans="2:6" ht="15" customHeight="1" x14ac:dyDescent="0.25">
      <c r="B134" s="15" t="s">
        <v>24</v>
      </c>
      <c r="C134" s="5">
        <v>5</v>
      </c>
      <c r="D134" s="6">
        <v>4</v>
      </c>
      <c r="E134" s="8">
        <v>5</v>
      </c>
      <c r="F134" s="8">
        <v>1</v>
      </c>
    </row>
    <row r="135" spans="2:6" ht="15" customHeight="1" x14ac:dyDescent="0.25">
      <c r="B135" s="15" t="s">
        <v>24</v>
      </c>
      <c r="C135" s="5">
        <v>6</v>
      </c>
      <c r="D135" s="6">
        <v>4</v>
      </c>
      <c r="E135" s="8">
        <v>6</v>
      </c>
      <c r="F135" s="8">
        <v>0</v>
      </c>
    </row>
    <row r="136" spans="2:6" ht="15" customHeight="1" x14ac:dyDescent="0.25">
      <c r="B136" s="15" t="s">
        <v>24</v>
      </c>
      <c r="C136" s="5">
        <v>7</v>
      </c>
      <c r="D136" s="6">
        <v>4</v>
      </c>
      <c r="E136" s="8">
        <v>8</v>
      </c>
      <c r="F136" s="8">
        <v>0</v>
      </c>
    </row>
    <row r="137" spans="2:6" ht="15" customHeight="1" x14ac:dyDescent="0.25">
      <c r="B137" s="15" t="s">
        <v>24</v>
      </c>
      <c r="C137" s="5">
        <v>8</v>
      </c>
      <c r="D137" s="6">
        <v>4</v>
      </c>
      <c r="E137" s="8">
        <v>8</v>
      </c>
      <c r="F137" s="8">
        <v>0</v>
      </c>
    </row>
    <row r="138" spans="2:6" ht="15" customHeight="1" x14ac:dyDescent="0.25">
      <c r="B138" s="15" t="s">
        <v>24</v>
      </c>
      <c r="C138" s="5">
        <v>9</v>
      </c>
      <c r="D138" s="6">
        <v>4</v>
      </c>
      <c r="E138" s="8">
        <v>7</v>
      </c>
      <c r="F138" s="8">
        <v>0</v>
      </c>
    </row>
    <row r="139" spans="2:6" ht="15" customHeight="1" x14ac:dyDescent="0.25">
      <c r="B139" s="15" t="s">
        <v>24</v>
      </c>
      <c r="C139" s="5">
        <v>10</v>
      </c>
      <c r="D139" s="6">
        <v>4</v>
      </c>
      <c r="E139" s="8">
        <v>8</v>
      </c>
      <c r="F139" s="8">
        <v>0</v>
      </c>
    </row>
    <row r="140" spans="2:6" ht="15" customHeight="1" x14ac:dyDescent="0.25">
      <c r="B140" s="15" t="s">
        <v>25</v>
      </c>
      <c r="C140" s="5">
        <v>1</v>
      </c>
      <c r="D140" s="6">
        <v>4</v>
      </c>
      <c r="E140" s="8">
        <v>13</v>
      </c>
      <c r="F140" s="8">
        <v>0</v>
      </c>
    </row>
    <row r="141" spans="2:6" ht="15" customHeight="1" x14ac:dyDescent="0.25">
      <c r="B141" s="15" t="s">
        <v>25</v>
      </c>
      <c r="C141" s="5">
        <v>2</v>
      </c>
      <c r="D141" s="6">
        <v>4</v>
      </c>
      <c r="E141" s="8">
        <v>12</v>
      </c>
      <c r="F141" s="8">
        <v>1</v>
      </c>
    </row>
    <row r="142" spans="2:6" ht="15" customHeight="1" x14ac:dyDescent="0.25">
      <c r="B142" s="15" t="s">
        <v>25</v>
      </c>
      <c r="C142" s="5">
        <v>3</v>
      </c>
      <c r="D142" s="6">
        <v>4</v>
      </c>
      <c r="E142" s="8">
        <v>12</v>
      </c>
      <c r="F142" s="8">
        <v>0</v>
      </c>
    </row>
    <row r="143" spans="2:6" ht="15" customHeight="1" x14ac:dyDescent="0.25">
      <c r="B143" s="15" t="s">
        <v>25</v>
      </c>
      <c r="C143" s="5">
        <v>4</v>
      </c>
      <c r="D143" s="6">
        <v>4</v>
      </c>
      <c r="E143" s="8">
        <v>12</v>
      </c>
      <c r="F143" s="8">
        <v>1</v>
      </c>
    </row>
    <row r="144" spans="2:6" ht="15" customHeight="1" x14ac:dyDescent="0.25">
      <c r="B144" s="15" t="s">
        <v>25</v>
      </c>
      <c r="C144" s="5">
        <v>5</v>
      </c>
      <c r="D144" s="6">
        <v>4</v>
      </c>
      <c r="E144" s="8">
        <v>13</v>
      </c>
      <c r="F144" s="8">
        <v>2</v>
      </c>
    </row>
    <row r="145" spans="2:6" ht="15" customHeight="1" x14ac:dyDescent="0.25">
      <c r="B145" s="15" t="s">
        <v>26</v>
      </c>
      <c r="C145" s="5">
        <v>1</v>
      </c>
      <c r="D145" s="6">
        <v>4</v>
      </c>
      <c r="E145" s="8">
        <v>27</v>
      </c>
      <c r="F145" s="8">
        <v>2</v>
      </c>
    </row>
    <row r="146" spans="2:6" ht="15" customHeight="1" x14ac:dyDescent="0.25">
      <c r="B146" s="15" t="s">
        <v>26</v>
      </c>
      <c r="C146" s="5">
        <v>2</v>
      </c>
      <c r="D146" s="6">
        <v>4</v>
      </c>
      <c r="E146" s="8">
        <v>28</v>
      </c>
      <c r="F146" s="8">
        <v>1</v>
      </c>
    </row>
    <row r="147" spans="2:6" ht="15" customHeight="1" x14ac:dyDescent="0.25">
      <c r="B147" s="17" t="s">
        <v>26</v>
      </c>
      <c r="C147" s="9">
        <v>3</v>
      </c>
      <c r="D147" s="11">
        <v>4</v>
      </c>
      <c r="E147" s="10">
        <v>27</v>
      </c>
      <c r="F147" s="10">
        <v>1</v>
      </c>
    </row>
    <row r="148" spans="2:6" ht="15" customHeight="1" x14ac:dyDescent="0.25">
      <c r="B148" s="19" t="s">
        <v>17</v>
      </c>
      <c r="C148" s="20">
        <v>1</v>
      </c>
      <c r="D148" s="21">
        <v>5</v>
      </c>
      <c r="E148" s="21">
        <v>8</v>
      </c>
      <c r="F148" s="21">
        <v>0</v>
      </c>
    </row>
    <row r="149" spans="2:6" ht="15" customHeight="1" x14ac:dyDescent="0.25">
      <c r="B149" s="19" t="s">
        <v>17</v>
      </c>
      <c r="C149" s="20">
        <v>2</v>
      </c>
      <c r="D149" s="21">
        <v>5</v>
      </c>
      <c r="E149" s="21">
        <v>6</v>
      </c>
      <c r="F149" s="21">
        <v>0</v>
      </c>
    </row>
    <row r="150" spans="2:6" ht="15" customHeight="1" x14ac:dyDescent="0.25">
      <c r="B150" s="19" t="s">
        <v>17</v>
      </c>
      <c r="C150" s="20">
        <v>3</v>
      </c>
      <c r="D150" s="21">
        <v>5</v>
      </c>
      <c r="E150" s="21">
        <v>7</v>
      </c>
      <c r="F150" s="21">
        <v>0</v>
      </c>
    </row>
    <row r="151" spans="2:6" ht="15" customHeight="1" x14ac:dyDescent="0.25">
      <c r="B151" s="19" t="s">
        <v>17</v>
      </c>
      <c r="C151" s="20">
        <v>4</v>
      </c>
      <c r="D151" s="21">
        <v>5</v>
      </c>
      <c r="E151" s="21">
        <v>5</v>
      </c>
      <c r="F151" s="21">
        <v>0</v>
      </c>
    </row>
    <row r="152" spans="2:6" ht="15" customHeight="1" x14ac:dyDescent="0.25">
      <c r="B152" s="19" t="s">
        <v>17</v>
      </c>
      <c r="C152" s="20">
        <v>5</v>
      </c>
      <c r="D152" s="21">
        <v>5</v>
      </c>
      <c r="E152" s="21">
        <v>7</v>
      </c>
      <c r="F152" s="21">
        <v>0</v>
      </c>
    </row>
    <row r="153" spans="2:6" ht="15" customHeight="1" x14ac:dyDescent="0.25">
      <c r="B153" s="19" t="s">
        <v>17</v>
      </c>
      <c r="C153" s="20">
        <v>6</v>
      </c>
      <c r="D153" s="21">
        <v>5</v>
      </c>
      <c r="E153" s="21">
        <v>8</v>
      </c>
      <c r="F153" s="21">
        <v>0</v>
      </c>
    </row>
    <row r="154" spans="2:6" ht="15" customHeight="1" x14ac:dyDescent="0.25">
      <c r="B154" s="19" t="s">
        <v>17</v>
      </c>
      <c r="C154" s="20">
        <v>7</v>
      </c>
      <c r="D154" s="21">
        <v>5</v>
      </c>
      <c r="E154" s="21">
        <v>7</v>
      </c>
      <c r="F154" s="21">
        <v>1</v>
      </c>
    </row>
    <row r="155" spans="2:6" ht="15" customHeight="1" x14ac:dyDescent="0.25">
      <c r="B155" s="19" t="s">
        <v>17</v>
      </c>
      <c r="C155" s="20">
        <v>8</v>
      </c>
      <c r="D155" s="21">
        <v>5</v>
      </c>
      <c r="E155" s="21">
        <v>5</v>
      </c>
      <c r="F155" s="21">
        <v>1</v>
      </c>
    </row>
    <row r="156" spans="2:6" ht="15" customHeight="1" x14ac:dyDescent="0.25">
      <c r="B156" s="19" t="s">
        <v>17</v>
      </c>
      <c r="C156" s="20">
        <v>9</v>
      </c>
      <c r="D156" s="21">
        <v>5</v>
      </c>
      <c r="E156" s="21">
        <v>8</v>
      </c>
      <c r="F156" s="21">
        <v>0</v>
      </c>
    </row>
    <row r="157" spans="2:6" ht="15" customHeight="1" x14ac:dyDescent="0.25">
      <c r="B157" s="19" t="s">
        <v>17</v>
      </c>
      <c r="C157" s="20">
        <v>10</v>
      </c>
      <c r="D157" s="21">
        <v>5</v>
      </c>
      <c r="E157" s="21">
        <v>7</v>
      </c>
      <c r="F157" s="21">
        <v>0</v>
      </c>
    </row>
    <row r="158" spans="2:6" ht="15" customHeight="1" x14ac:dyDescent="0.25">
      <c r="B158" s="19" t="s">
        <v>18</v>
      </c>
      <c r="C158" s="20">
        <v>1</v>
      </c>
      <c r="D158" s="21">
        <v>5</v>
      </c>
      <c r="E158" s="21">
        <v>14</v>
      </c>
      <c r="F158" s="21">
        <v>0</v>
      </c>
    </row>
    <row r="159" spans="2:6" ht="15" customHeight="1" x14ac:dyDescent="0.25">
      <c r="B159" s="19" t="s">
        <v>18</v>
      </c>
      <c r="C159" s="20">
        <v>2</v>
      </c>
      <c r="D159" s="21">
        <v>5</v>
      </c>
      <c r="E159" s="21">
        <v>15</v>
      </c>
      <c r="F159" s="21">
        <v>0</v>
      </c>
    </row>
    <row r="160" spans="2:6" ht="15" customHeight="1" x14ac:dyDescent="0.25">
      <c r="B160" s="19" t="s">
        <v>18</v>
      </c>
      <c r="C160" s="20">
        <v>3</v>
      </c>
      <c r="D160" s="21">
        <v>5</v>
      </c>
      <c r="E160" s="30">
        <v>15</v>
      </c>
      <c r="F160" s="30">
        <v>1</v>
      </c>
    </row>
    <row r="161" spans="2:6" ht="15" customHeight="1" x14ac:dyDescent="0.25">
      <c r="B161" s="19" t="s">
        <v>18</v>
      </c>
      <c r="C161" s="20">
        <v>4</v>
      </c>
      <c r="D161" s="21">
        <v>5</v>
      </c>
      <c r="E161" s="30">
        <v>14</v>
      </c>
      <c r="F161" s="30">
        <v>0</v>
      </c>
    </row>
    <row r="162" spans="2:6" ht="15" customHeight="1" x14ac:dyDescent="0.25">
      <c r="B162" s="19" t="s">
        <v>18</v>
      </c>
      <c r="C162" s="20">
        <v>5</v>
      </c>
      <c r="D162" s="21">
        <v>5</v>
      </c>
      <c r="E162" s="30">
        <v>13</v>
      </c>
      <c r="F162" s="30">
        <v>0</v>
      </c>
    </row>
    <row r="163" spans="2:6" ht="15" customHeight="1" x14ac:dyDescent="0.25">
      <c r="B163" s="19" t="s">
        <v>20</v>
      </c>
      <c r="C163" s="20">
        <v>1</v>
      </c>
      <c r="D163" s="21">
        <v>5</v>
      </c>
      <c r="E163" s="30">
        <v>23</v>
      </c>
      <c r="F163" s="30">
        <v>4</v>
      </c>
    </row>
    <row r="164" spans="2:6" ht="15" customHeight="1" x14ac:dyDescent="0.25">
      <c r="B164" s="19" t="s">
        <v>20</v>
      </c>
      <c r="C164" s="20">
        <v>2</v>
      </c>
      <c r="D164" s="21">
        <v>5</v>
      </c>
      <c r="E164" s="30">
        <v>25</v>
      </c>
      <c r="F164" s="30">
        <v>5</v>
      </c>
    </row>
    <row r="165" spans="2:6" ht="15" customHeight="1" x14ac:dyDescent="0.25">
      <c r="B165" s="19" t="s">
        <v>20</v>
      </c>
      <c r="C165" s="20">
        <v>3</v>
      </c>
      <c r="D165" s="21">
        <v>5</v>
      </c>
      <c r="E165" s="30">
        <v>26</v>
      </c>
      <c r="F165" s="30">
        <v>2</v>
      </c>
    </row>
    <row r="166" spans="2:6" ht="15" customHeight="1" x14ac:dyDescent="0.25">
      <c r="B166" s="23" t="s">
        <v>24</v>
      </c>
      <c r="C166" s="24">
        <v>1</v>
      </c>
      <c r="D166" s="25">
        <v>5</v>
      </c>
      <c r="E166" s="27">
        <v>8</v>
      </c>
      <c r="F166" s="27">
        <v>0</v>
      </c>
    </row>
    <row r="167" spans="2:6" ht="15" customHeight="1" x14ac:dyDescent="0.25">
      <c r="B167" s="15" t="s">
        <v>24</v>
      </c>
      <c r="C167" s="5">
        <v>2</v>
      </c>
      <c r="D167" s="6">
        <v>5</v>
      </c>
      <c r="E167" s="8">
        <v>8</v>
      </c>
      <c r="F167" s="8">
        <v>0</v>
      </c>
    </row>
    <row r="168" spans="2:6" ht="15" customHeight="1" x14ac:dyDescent="0.25">
      <c r="B168" s="15" t="s">
        <v>24</v>
      </c>
      <c r="C168" s="5">
        <v>3</v>
      </c>
      <c r="D168" s="6">
        <v>5</v>
      </c>
      <c r="E168" s="8">
        <v>6</v>
      </c>
      <c r="F168" s="8">
        <v>0</v>
      </c>
    </row>
    <row r="169" spans="2:6" ht="15" customHeight="1" x14ac:dyDescent="0.25">
      <c r="B169" s="15" t="s">
        <v>24</v>
      </c>
      <c r="C169" s="5">
        <v>4</v>
      </c>
      <c r="D169" s="6">
        <v>5</v>
      </c>
      <c r="E169" s="8">
        <v>8</v>
      </c>
      <c r="F169" s="8">
        <v>0</v>
      </c>
    </row>
    <row r="170" spans="2:6" ht="15" customHeight="1" x14ac:dyDescent="0.25">
      <c r="B170" s="15" t="s">
        <v>24</v>
      </c>
      <c r="C170" s="5">
        <v>5</v>
      </c>
      <c r="D170" s="6">
        <v>5</v>
      </c>
      <c r="E170" s="8">
        <v>5</v>
      </c>
      <c r="F170" s="8">
        <v>0</v>
      </c>
    </row>
    <row r="171" spans="2:6" ht="15" customHeight="1" x14ac:dyDescent="0.25">
      <c r="B171" s="15" t="s">
        <v>24</v>
      </c>
      <c r="C171" s="5">
        <v>6</v>
      </c>
      <c r="D171" s="6">
        <v>5</v>
      </c>
      <c r="E171" s="8">
        <v>6</v>
      </c>
      <c r="F171" s="8">
        <v>0</v>
      </c>
    </row>
    <row r="172" spans="2:6" ht="15" customHeight="1" x14ac:dyDescent="0.25">
      <c r="B172" s="15" t="s">
        <v>24</v>
      </c>
      <c r="C172" s="5">
        <v>7</v>
      </c>
      <c r="D172" s="6">
        <v>5</v>
      </c>
      <c r="E172" s="8">
        <v>8</v>
      </c>
      <c r="F172" s="8">
        <v>0</v>
      </c>
    </row>
    <row r="173" spans="2:6" ht="15" customHeight="1" x14ac:dyDescent="0.25">
      <c r="B173" s="15" t="s">
        <v>24</v>
      </c>
      <c r="C173" s="5">
        <v>8</v>
      </c>
      <c r="D173" s="6">
        <v>5</v>
      </c>
      <c r="E173" s="8">
        <v>8</v>
      </c>
      <c r="F173" s="8">
        <v>0</v>
      </c>
    </row>
    <row r="174" spans="2:6" ht="15" customHeight="1" x14ac:dyDescent="0.25">
      <c r="B174" s="15" t="s">
        <v>24</v>
      </c>
      <c r="C174" s="5">
        <v>9</v>
      </c>
      <c r="D174" s="6">
        <v>5</v>
      </c>
      <c r="E174" s="8">
        <v>7</v>
      </c>
      <c r="F174" s="8">
        <v>0</v>
      </c>
    </row>
    <row r="175" spans="2:6" ht="15" customHeight="1" x14ac:dyDescent="0.25">
      <c r="B175" s="15" t="s">
        <v>24</v>
      </c>
      <c r="C175" s="5">
        <v>10</v>
      </c>
      <c r="D175" s="6">
        <v>5</v>
      </c>
      <c r="E175" s="8">
        <v>8</v>
      </c>
      <c r="F175" s="8">
        <v>0</v>
      </c>
    </row>
    <row r="176" spans="2:6" ht="15" customHeight="1" x14ac:dyDescent="0.25">
      <c r="B176" s="15" t="s">
        <v>25</v>
      </c>
      <c r="C176" s="5">
        <v>1</v>
      </c>
      <c r="D176" s="6">
        <v>5</v>
      </c>
      <c r="E176" s="8">
        <v>13</v>
      </c>
      <c r="F176" s="8">
        <v>0</v>
      </c>
    </row>
    <row r="177" spans="2:6" ht="15" customHeight="1" x14ac:dyDescent="0.25">
      <c r="B177" s="15" t="s">
        <v>25</v>
      </c>
      <c r="C177" s="5">
        <v>2</v>
      </c>
      <c r="D177" s="6">
        <v>5</v>
      </c>
      <c r="E177" s="8">
        <v>12</v>
      </c>
      <c r="F177" s="8">
        <v>0</v>
      </c>
    </row>
    <row r="178" spans="2:6" ht="15" customHeight="1" x14ac:dyDescent="0.25">
      <c r="B178" s="15" t="s">
        <v>25</v>
      </c>
      <c r="C178" s="5">
        <v>3</v>
      </c>
      <c r="D178" s="6">
        <v>5</v>
      </c>
      <c r="E178" s="8">
        <v>12</v>
      </c>
      <c r="F178" s="8">
        <v>0</v>
      </c>
    </row>
    <row r="179" spans="2:6" ht="15" customHeight="1" x14ac:dyDescent="0.25">
      <c r="B179" s="15" t="s">
        <v>25</v>
      </c>
      <c r="C179" s="5">
        <v>4</v>
      </c>
      <c r="D179" s="6">
        <v>5</v>
      </c>
      <c r="E179" s="8">
        <v>12</v>
      </c>
      <c r="F179" s="8">
        <v>0</v>
      </c>
    </row>
    <row r="180" spans="2:6" ht="15" customHeight="1" x14ac:dyDescent="0.25">
      <c r="B180" s="15" t="s">
        <v>25</v>
      </c>
      <c r="C180" s="5">
        <v>5</v>
      </c>
      <c r="D180" s="6">
        <v>5</v>
      </c>
      <c r="E180" s="8">
        <v>13</v>
      </c>
      <c r="F180" s="8">
        <v>0</v>
      </c>
    </row>
    <row r="181" spans="2:6" ht="15" customHeight="1" x14ac:dyDescent="0.25">
      <c r="B181" s="15" t="s">
        <v>26</v>
      </c>
      <c r="C181" s="5">
        <v>1</v>
      </c>
      <c r="D181" s="6">
        <v>5</v>
      </c>
      <c r="E181" s="8">
        <v>27</v>
      </c>
      <c r="F181" s="8">
        <v>0</v>
      </c>
    </row>
    <row r="182" spans="2:6" ht="15" customHeight="1" x14ac:dyDescent="0.25">
      <c r="B182" s="15" t="s">
        <v>26</v>
      </c>
      <c r="C182" s="5">
        <v>2</v>
      </c>
      <c r="D182" s="6">
        <v>5</v>
      </c>
      <c r="E182" s="8">
        <v>28</v>
      </c>
      <c r="F182" s="8">
        <v>0</v>
      </c>
    </row>
    <row r="183" spans="2:6" ht="15" customHeight="1" x14ac:dyDescent="0.25">
      <c r="B183" s="17" t="s">
        <v>26</v>
      </c>
      <c r="C183" s="9">
        <v>3</v>
      </c>
      <c r="D183" s="11">
        <v>5</v>
      </c>
      <c r="E183" s="10">
        <v>25</v>
      </c>
      <c r="F183" s="10">
        <v>2</v>
      </c>
    </row>
    <row r="184" spans="2:6" ht="15" customHeight="1" x14ac:dyDescent="0.25">
      <c r="B184" s="19" t="s">
        <v>17</v>
      </c>
      <c r="C184" s="20">
        <v>1</v>
      </c>
      <c r="D184" s="21">
        <v>6</v>
      </c>
      <c r="E184" s="21">
        <v>7</v>
      </c>
      <c r="F184" s="21">
        <v>1</v>
      </c>
    </row>
    <row r="185" spans="2:6" ht="15" customHeight="1" x14ac:dyDescent="0.25">
      <c r="B185" s="19" t="s">
        <v>17</v>
      </c>
      <c r="C185" s="20">
        <v>2</v>
      </c>
      <c r="D185" s="21">
        <v>6</v>
      </c>
      <c r="E185" s="21">
        <v>6</v>
      </c>
      <c r="F185" s="21">
        <v>0</v>
      </c>
    </row>
    <row r="186" spans="2:6" ht="15" customHeight="1" x14ac:dyDescent="0.25">
      <c r="B186" s="19" t="s">
        <v>17</v>
      </c>
      <c r="C186" s="20">
        <v>3</v>
      </c>
      <c r="D186" s="21">
        <v>6</v>
      </c>
      <c r="E186" s="21">
        <v>7</v>
      </c>
      <c r="F186" s="21">
        <v>0</v>
      </c>
    </row>
    <row r="187" spans="2:6" ht="15" customHeight="1" x14ac:dyDescent="0.25">
      <c r="B187" s="19" t="s">
        <v>17</v>
      </c>
      <c r="C187" s="20">
        <v>4</v>
      </c>
      <c r="D187" s="21">
        <v>6</v>
      </c>
      <c r="E187" s="21">
        <v>5</v>
      </c>
      <c r="F187" s="21">
        <v>0</v>
      </c>
    </row>
    <row r="188" spans="2:6" ht="15" customHeight="1" x14ac:dyDescent="0.25">
      <c r="B188" s="19" t="s">
        <v>17</v>
      </c>
      <c r="C188" s="20">
        <v>5</v>
      </c>
      <c r="D188" s="21">
        <v>6</v>
      </c>
      <c r="E188" s="21">
        <v>7</v>
      </c>
      <c r="F188" s="21">
        <v>0</v>
      </c>
    </row>
    <row r="189" spans="2:6" ht="15" customHeight="1" x14ac:dyDescent="0.25">
      <c r="B189" s="19" t="s">
        <v>17</v>
      </c>
      <c r="C189" s="20">
        <v>6</v>
      </c>
      <c r="D189" s="21">
        <v>6</v>
      </c>
      <c r="E189" s="21">
        <v>8</v>
      </c>
      <c r="F189" s="21">
        <v>0</v>
      </c>
    </row>
    <row r="190" spans="2:6" ht="15" customHeight="1" x14ac:dyDescent="0.25">
      <c r="B190" s="19" t="s">
        <v>17</v>
      </c>
      <c r="C190" s="20">
        <v>7</v>
      </c>
      <c r="D190" s="21">
        <v>6</v>
      </c>
      <c r="E190" s="21">
        <v>7</v>
      </c>
      <c r="F190" s="21">
        <v>0</v>
      </c>
    </row>
    <row r="191" spans="2:6" ht="15" customHeight="1" x14ac:dyDescent="0.25">
      <c r="B191" s="19" t="s">
        <v>17</v>
      </c>
      <c r="C191" s="20">
        <v>8</v>
      </c>
      <c r="D191" s="21">
        <v>6</v>
      </c>
      <c r="E191" s="21">
        <v>5</v>
      </c>
      <c r="F191" s="21">
        <v>0</v>
      </c>
    </row>
    <row r="192" spans="2:6" ht="15" customHeight="1" x14ac:dyDescent="0.25">
      <c r="B192" s="19" t="s">
        <v>17</v>
      </c>
      <c r="C192" s="20">
        <v>9</v>
      </c>
      <c r="D192" s="21">
        <v>6</v>
      </c>
      <c r="E192" s="21">
        <v>8</v>
      </c>
      <c r="F192" s="21">
        <v>0</v>
      </c>
    </row>
    <row r="193" spans="2:6" ht="15" customHeight="1" x14ac:dyDescent="0.25">
      <c r="B193" s="19" t="s">
        <v>17</v>
      </c>
      <c r="C193" s="20">
        <v>10</v>
      </c>
      <c r="D193" s="21">
        <v>6</v>
      </c>
      <c r="E193" s="21">
        <v>7</v>
      </c>
      <c r="F193" s="21">
        <v>0</v>
      </c>
    </row>
    <row r="194" spans="2:6" ht="15" customHeight="1" x14ac:dyDescent="0.25">
      <c r="B194" s="19" t="s">
        <v>18</v>
      </c>
      <c r="C194" s="20">
        <v>1</v>
      </c>
      <c r="D194" s="21">
        <v>6</v>
      </c>
      <c r="E194" s="21">
        <v>14</v>
      </c>
      <c r="F194" s="21">
        <v>0</v>
      </c>
    </row>
    <row r="195" spans="2:6" ht="15" customHeight="1" x14ac:dyDescent="0.25">
      <c r="B195" s="19" t="s">
        <v>18</v>
      </c>
      <c r="C195" s="20">
        <v>2</v>
      </c>
      <c r="D195" s="21">
        <v>6</v>
      </c>
      <c r="E195" s="21">
        <v>13</v>
      </c>
      <c r="F195" s="21">
        <v>2</v>
      </c>
    </row>
    <row r="196" spans="2:6" ht="15" customHeight="1" x14ac:dyDescent="0.25">
      <c r="B196" s="19" t="s">
        <v>18</v>
      </c>
      <c r="C196" s="20">
        <v>3</v>
      </c>
      <c r="D196" s="21">
        <v>6</v>
      </c>
      <c r="E196" s="30">
        <v>14</v>
      </c>
      <c r="F196" s="30">
        <v>1</v>
      </c>
    </row>
    <row r="197" spans="2:6" ht="15" customHeight="1" x14ac:dyDescent="0.25">
      <c r="B197" s="19" t="s">
        <v>18</v>
      </c>
      <c r="C197" s="20">
        <v>4</v>
      </c>
      <c r="D197" s="21">
        <v>6</v>
      </c>
      <c r="E197" s="30">
        <v>13</v>
      </c>
      <c r="F197" s="30">
        <v>1</v>
      </c>
    </row>
    <row r="198" spans="2:6" ht="15" customHeight="1" x14ac:dyDescent="0.25">
      <c r="B198" s="19" t="s">
        <v>18</v>
      </c>
      <c r="C198" s="20">
        <v>5</v>
      </c>
      <c r="D198" s="21">
        <v>6</v>
      </c>
      <c r="E198" s="30">
        <v>13</v>
      </c>
      <c r="F198" s="30">
        <v>0</v>
      </c>
    </row>
    <row r="199" spans="2:6" ht="15" customHeight="1" x14ac:dyDescent="0.25">
      <c r="B199" s="19" t="s">
        <v>20</v>
      </c>
      <c r="C199" s="20">
        <v>1</v>
      </c>
      <c r="D199" s="21">
        <v>6</v>
      </c>
      <c r="E199" s="30">
        <v>20</v>
      </c>
      <c r="F199" s="30">
        <v>3</v>
      </c>
    </row>
    <row r="200" spans="2:6" ht="15" customHeight="1" x14ac:dyDescent="0.25">
      <c r="B200" s="19" t="s">
        <v>20</v>
      </c>
      <c r="C200" s="20">
        <v>2</v>
      </c>
      <c r="D200" s="21">
        <v>6</v>
      </c>
      <c r="E200" s="30">
        <v>24</v>
      </c>
      <c r="F200" s="30">
        <v>1</v>
      </c>
    </row>
    <row r="201" spans="2:6" ht="15" customHeight="1" x14ac:dyDescent="0.25">
      <c r="B201" s="19" t="s">
        <v>20</v>
      </c>
      <c r="C201" s="20">
        <v>3</v>
      </c>
      <c r="D201" s="21">
        <v>6</v>
      </c>
      <c r="E201" s="30">
        <v>24</v>
      </c>
      <c r="F201" s="30">
        <v>2</v>
      </c>
    </row>
    <row r="202" spans="2:6" ht="15" customHeight="1" x14ac:dyDescent="0.25">
      <c r="B202" s="23" t="s">
        <v>24</v>
      </c>
      <c r="C202" s="24">
        <v>1</v>
      </c>
      <c r="D202" s="25">
        <v>6</v>
      </c>
      <c r="E202" s="27">
        <v>7</v>
      </c>
      <c r="F202" s="27">
        <v>1</v>
      </c>
    </row>
    <row r="203" spans="2:6" ht="15" customHeight="1" x14ac:dyDescent="0.25">
      <c r="B203" s="15" t="s">
        <v>24</v>
      </c>
      <c r="C203" s="5">
        <v>2</v>
      </c>
      <c r="D203" s="6">
        <v>6</v>
      </c>
      <c r="E203" s="8">
        <v>8</v>
      </c>
      <c r="F203" s="8">
        <v>0</v>
      </c>
    </row>
    <row r="204" spans="2:6" ht="15" customHeight="1" x14ac:dyDescent="0.25">
      <c r="B204" s="15" t="s">
        <v>24</v>
      </c>
      <c r="C204" s="5">
        <v>3</v>
      </c>
      <c r="D204" s="6">
        <v>6</v>
      </c>
      <c r="E204" s="8">
        <v>5</v>
      </c>
      <c r="F204" s="8">
        <v>1</v>
      </c>
    </row>
    <row r="205" spans="2:6" ht="15" customHeight="1" x14ac:dyDescent="0.25">
      <c r="B205" s="15" t="s">
        <v>24</v>
      </c>
      <c r="C205" s="5">
        <v>4</v>
      </c>
      <c r="D205" s="6">
        <v>6</v>
      </c>
      <c r="E205" s="8">
        <v>7</v>
      </c>
      <c r="F205" s="8">
        <v>1</v>
      </c>
    </row>
    <row r="206" spans="2:6" ht="15" customHeight="1" x14ac:dyDescent="0.25">
      <c r="B206" s="15" t="s">
        <v>24</v>
      </c>
      <c r="C206" s="5">
        <v>5</v>
      </c>
      <c r="D206" s="6">
        <v>6</v>
      </c>
      <c r="E206" s="8">
        <v>5</v>
      </c>
      <c r="F206" s="8">
        <v>0</v>
      </c>
    </row>
    <row r="207" spans="2:6" ht="15" customHeight="1" x14ac:dyDescent="0.25">
      <c r="B207" s="15" t="s">
        <v>24</v>
      </c>
      <c r="C207" s="5">
        <v>6</v>
      </c>
      <c r="D207" s="6">
        <v>6</v>
      </c>
      <c r="E207" s="8">
        <v>6</v>
      </c>
      <c r="F207" s="8">
        <v>0</v>
      </c>
    </row>
    <row r="208" spans="2:6" ht="15" customHeight="1" x14ac:dyDescent="0.25">
      <c r="B208" s="15" t="s">
        <v>24</v>
      </c>
      <c r="C208" s="5">
        <v>7</v>
      </c>
      <c r="D208" s="6">
        <v>6</v>
      </c>
      <c r="E208" s="8">
        <v>8</v>
      </c>
      <c r="F208" s="8">
        <v>0</v>
      </c>
    </row>
    <row r="209" spans="2:6" ht="15" customHeight="1" x14ac:dyDescent="0.25">
      <c r="B209" s="15" t="s">
        <v>24</v>
      </c>
      <c r="C209" s="5">
        <v>8</v>
      </c>
      <c r="D209" s="6">
        <v>6</v>
      </c>
      <c r="E209" s="8">
        <v>8</v>
      </c>
      <c r="F209" s="8">
        <v>0</v>
      </c>
    </row>
    <row r="210" spans="2:6" ht="15" customHeight="1" x14ac:dyDescent="0.25">
      <c r="B210" s="15" t="s">
        <v>24</v>
      </c>
      <c r="C210" s="5">
        <v>9</v>
      </c>
      <c r="D210" s="6">
        <v>6</v>
      </c>
      <c r="E210" s="8">
        <v>7</v>
      </c>
      <c r="F210" s="8">
        <v>0</v>
      </c>
    </row>
    <row r="211" spans="2:6" ht="15" customHeight="1" x14ac:dyDescent="0.25">
      <c r="B211" s="15" t="s">
        <v>24</v>
      </c>
      <c r="C211" s="5">
        <v>10</v>
      </c>
      <c r="D211" s="6">
        <v>6</v>
      </c>
      <c r="E211" s="8">
        <v>8</v>
      </c>
      <c r="F211" s="8">
        <v>0</v>
      </c>
    </row>
    <row r="212" spans="2:6" ht="15" customHeight="1" x14ac:dyDescent="0.25">
      <c r="B212" s="15" t="s">
        <v>25</v>
      </c>
      <c r="C212" s="5">
        <v>1</v>
      </c>
      <c r="D212" s="6">
        <v>6</v>
      </c>
      <c r="E212" s="8">
        <v>12</v>
      </c>
      <c r="F212" s="8">
        <v>1</v>
      </c>
    </row>
    <row r="213" spans="2:6" ht="15" customHeight="1" x14ac:dyDescent="0.25">
      <c r="B213" s="15" t="s">
        <v>25</v>
      </c>
      <c r="C213" s="5">
        <v>2</v>
      </c>
      <c r="D213" s="6">
        <v>6</v>
      </c>
      <c r="E213" s="8">
        <v>12</v>
      </c>
      <c r="F213" s="8">
        <v>0</v>
      </c>
    </row>
    <row r="214" spans="2:6" ht="15" customHeight="1" x14ac:dyDescent="0.25">
      <c r="B214" s="15" t="s">
        <v>25</v>
      </c>
      <c r="C214" s="5">
        <v>3</v>
      </c>
      <c r="D214" s="6">
        <v>6</v>
      </c>
      <c r="E214" s="8">
        <v>11</v>
      </c>
      <c r="F214" s="8">
        <v>1</v>
      </c>
    </row>
    <row r="215" spans="2:6" ht="15" customHeight="1" x14ac:dyDescent="0.25">
      <c r="B215" s="15" t="s">
        <v>25</v>
      </c>
      <c r="C215" s="5">
        <v>4</v>
      </c>
      <c r="D215" s="6">
        <v>6</v>
      </c>
      <c r="E215" s="8">
        <v>12</v>
      </c>
      <c r="F215" s="8">
        <v>0</v>
      </c>
    </row>
    <row r="216" spans="2:6" ht="15" customHeight="1" x14ac:dyDescent="0.25">
      <c r="B216" s="15" t="s">
        <v>25</v>
      </c>
      <c r="C216" s="5">
        <v>5</v>
      </c>
      <c r="D216" s="6">
        <v>6</v>
      </c>
      <c r="E216" s="8">
        <v>13</v>
      </c>
      <c r="F216" s="8">
        <v>0</v>
      </c>
    </row>
    <row r="217" spans="2:6" ht="15" customHeight="1" x14ac:dyDescent="0.25">
      <c r="B217" s="15" t="s">
        <v>26</v>
      </c>
      <c r="C217" s="5">
        <v>1</v>
      </c>
      <c r="D217" s="6">
        <v>6</v>
      </c>
      <c r="E217" s="8">
        <v>25</v>
      </c>
      <c r="F217" s="8">
        <v>2</v>
      </c>
    </row>
    <row r="218" spans="2:6" ht="15" customHeight="1" x14ac:dyDescent="0.25">
      <c r="B218" s="15" t="s">
        <v>26</v>
      </c>
      <c r="C218" s="5">
        <v>2</v>
      </c>
      <c r="D218" s="6">
        <v>6</v>
      </c>
      <c r="E218" s="8">
        <v>26</v>
      </c>
      <c r="F218" s="8">
        <v>2</v>
      </c>
    </row>
    <row r="219" spans="2:6" ht="15" customHeight="1" x14ac:dyDescent="0.25">
      <c r="B219" s="17" t="s">
        <v>26</v>
      </c>
      <c r="C219" s="9">
        <v>3</v>
      </c>
      <c r="D219" s="11">
        <v>6</v>
      </c>
      <c r="E219" s="10">
        <v>24</v>
      </c>
      <c r="F219" s="10">
        <v>1</v>
      </c>
    </row>
    <row r="220" spans="2:6" ht="15" customHeight="1" x14ac:dyDescent="0.25">
      <c r="B220" s="19" t="s">
        <v>17</v>
      </c>
      <c r="C220" s="20">
        <v>1</v>
      </c>
      <c r="D220" s="21">
        <v>7</v>
      </c>
      <c r="E220" s="21">
        <v>6</v>
      </c>
      <c r="F220" s="21">
        <v>1</v>
      </c>
    </row>
    <row r="221" spans="2:6" ht="15" customHeight="1" x14ac:dyDescent="0.25">
      <c r="B221" s="19" t="s">
        <v>17</v>
      </c>
      <c r="C221" s="20">
        <v>2</v>
      </c>
      <c r="D221" s="21">
        <v>7</v>
      </c>
      <c r="E221" s="21">
        <v>5</v>
      </c>
      <c r="F221" s="21">
        <v>1</v>
      </c>
    </row>
    <row r="222" spans="2:6" ht="15" customHeight="1" x14ac:dyDescent="0.25">
      <c r="B222" s="19" t="s">
        <v>17</v>
      </c>
      <c r="C222" s="20">
        <v>3</v>
      </c>
      <c r="D222" s="21">
        <v>7</v>
      </c>
      <c r="E222" s="21">
        <v>6</v>
      </c>
      <c r="F222" s="21">
        <v>1</v>
      </c>
    </row>
    <row r="223" spans="2:6" ht="15" customHeight="1" x14ac:dyDescent="0.25">
      <c r="B223" s="19" t="s">
        <v>17</v>
      </c>
      <c r="C223" s="20">
        <v>4</v>
      </c>
      <c r="D223" s="21">
        <v>7</v>
      </c>
      <c r="E223" s="21">
        <v>5</v>
      </c>
      <c r="F223" s="21">
        <v>0</v>
      </c>
    </row>
    <row r="224" spans="2:6" ht="15" customHeight="1" x14ac:dyDescent="0.25">
      <c r="B224" s="19" t="s">
        <v>17</v>
      </c>
      <c r="C224" s="20">
        <v>5</v>
      </c>
      <c r="D224" s="21">
        <v>7</v>
      </c>
      <c r="E224" s="21">
        <v>7</v>
      </c>
      <c r="F224" s="21">
        <v>0</v>
      </c>
    </row>
    <row r="225" spans="2:6" ht="15" customHeight="1" x14ac:dyDescent="0.25">
      <c r="B225" s="19" t="s">
        <v>17</v>
      </c>
      <c r="C225" s="20">
        <v>6</v>
      </c>
      <c r="D225" s="21">
        <v>7</v>
      </c>
      <c r="E225" s="21">
        <v>7</v>
      </c>
      <c r="F225" s="21">
        <v>1</v>
      </c>
    </row>
    <row r="226" spans="2:6" ht="15" customHeight="1" x14ac:dyDescent="0.25">
      <c r="B226" s="19" t="s">
        <v>17</v>
      </c>
      <c r="C226" s="20">
        <v>7</v>
      </c>
      <c r="D226" s="21">
        <v>7</v>
      </c>
      <c r="E226" s="21">
        <v>7</v>
      </c>
      <c r="F226" s="21">
        <v>0</v>
      </c>
    </row>
    <row r="227" spans="2:6" ht="15" customHeight="1" x14ac:dyDescent="0.25">
      <c r="B227" s="19" t="s">
        <v>17</v>
      </c>
      <c r="C227" s="20">
        <v>8</v>
      </c>
      <c r="D227" s="21">
        <v>7</v>
      </c>
      <c r="E227" s="21">
        <v>5</v>
      </c>
      <c r="F227" s="21">
        <v>0</v>
      </c>
    </row>
    <row r="228" spans="2:6" ht="15" customHeight="1" x14ac:dyDescent="0.25">
      <c r="B228" s="19" t="s">
        <v>17</v>
      </c>
      <c r="C228" s="20">
        <v>9</v>
      </c>
      <c r="D228" s="21">
        <v>7</v>
      </c>
      <c r="E228" s="21">
        <v>8</v>
      </c>
      <c r="F228" s="21">
        <v>0</v>
      </c>
    </row>
    <row r="229" spans="2:6" ht="15" customHeight="1" x14ac:dyDescent="0.25">
      <c r="B229" s="19" t="s">
        <v>17</v>
      </c>
      <c r="C229" s="20">
        <v>10</v>
      </c>
      <c r="D229" s="21">
        <v>7</v>
      </c>
      <c r="E229" s="21">
        <v>6</v>
      </c>
      <c r="F229" s="21">
        <v>1</v>
      </c>
    </row>
    <row r="230" spans="2:6" ht="15" customHeight="1" x14ac:dyDescent="0.25">
      <c r="B230" s="19" t="s">
        <v>18</v>
      </c>
      <c r="C230" s="20">
        <v>1</v>
      </c>
      <c r="D230" s="21">
        <v>7</v>
      </c>
      <c r="E230" s="21">
        <v>11</v>
      </c>
      <c r="F230" s="21">
        <v>3</v>
      </c>
    </row>
    <row r="231" spans="2:6" ht="15" customHeight="1" x14ac:dyDescent="0.25">
      <c r="B231" s="19" t="s">
        <v>18</v>
      </c>
      <c r="C231" s="20">
        <v>2</v>
      </c>
      <c r="D231" s="21">
        <v>7</v>
      </c>
      <c r="E231" s="21">
        <v>12</v>
      </c>
      <c r="F231" s="21">
        <v>1</v>
      </c>
    </row>
    <row r="232" spans="2:6" ht="15" customHeight="1" x14ac:dyDescent="0.25">
      <c r="B232" s="19" t="s">
        <v>18</v>
      </c>
      <c r="C232" s="20">
        <v>3</v>
      </c>
      <c r="D232" s="21">
        <v>7</v>
      </c>
      <c r="E232" s="30">
        <v>13</v>
      </c>
      <c r="F232" s="30">
        <v>1</v>
      </c>
    </row>
    <row r="233" spans="2:6" ht="15" customHeight="1" x14ac:dyDescent="0.25">
      <c r="B233" s="19" t="s">
        <v>18</v>
      </c>
      <c r="C233" s="20">
        <v>4</v>
      </c>
      <c r="D233" s="21">
        <v>7</v>
      </c>
      <c r="E233" s="30">
        <v>13</v>
      </c>
      <c r="F233" s="30">
        <v>0</v>
      </c>
    </row>
    <row r="234" spans="2:6" ht="15" customHeight="1" x14ac:dyDescent="0.25">
      <c r="B234" s="19" t="s">
        <v>18</v>
      </c>
      <c r="C234" s="20">
        <v>5</v>
      </c>
      <c r="D234" s="21">
        <v>7</v>
      </c>
      <c r="E234" s="30">
        <v>13</v>
      </c>
      <c r="F234" s="30">
        <v>0</v>
      </c>
    </row>
    <row r="235" spans="2:6" ht="15" customHeight="1" x14ac:dyDescent="0.25">
      <c r="B235" s="19" t="s">
        <v>20</v>
      </c>
      <c r="C235" s="20">
        <v>1</v>
      </c>
      <c r="D235" s="21">
        <v>7</v>
      </c>
      <c r="E235" s="30">
        <v>17</v>
      </c>
      <c r="F235" s="30">
        <v>3</v>
      </c>
    </row>
    <row r="236" spans="2:6" ht="15" customHeight="1" x14ac:dyDescent="0.25">
      <c r="B236" s="19" t="s">
        <v>20</v>
      </c>
      <c r="C236" s="20">
        <v>2</v>
      </c>
      <c r="D236" s="21">
        <v>7</v>
      </c>
      <c r="E236" s="30">
        <v>21</v>
      </c>
      <c r="F236" s="30">
        <v>3</v>
      </c>
    </row>
    <row r="237" spans="2:6" ht="15" customHeight="1" x14ac:dyDescent="0.25">
      <c r="B237" s="19" t="s">
        <v>20</v>
      </c>
      <c r="C237" s="20">
        <v>3</v>
      </c>
      <c r="D237" s="21">
        <v>7</v>
      </c>
      <c r="E237" s="30">
        <v>22</v>
      </c>
      <c r="F237" s="30">
        <v>2</v>
      </c>
    </row>
    <row r="238" spans="2:6" ht="15" customHeight="1" x14ac:dyDescent="0.25">
      <c r="B238" s="23" t="s">
        <v>24</v>
      </c>
      <c r="C238" s="24">
        <v>1</v>
      </c>
      <c r="D238" s="25">
        <v>7</v>
      </c>
      <c r="E238" s="27">
        <v>7</v>
      </c>
      <c r="F238" s="27">
        <v>0</v>
      </c>
    </row>
    <row r="239" spans="2:6" ht="15" customHeight="1" x14ac:dyDescent="0.25">
      <c r="B239" s="15" t="s">
        <v>24</v>
      </c>
      <c r="C239" s="5">
        <v>2</v>
      </c>
      <c r="D239" s="6">
        <v>7</v>
      </c>
      <c r="E239" s="8">
        <v>8</v>
      </c>
      <c r="F239" s="8">
        <v>0</v>
      </c>
    </row>
    <row r="240" spans="2:6" ht="15" customHeight="1" x14ac:dyDescent="0.25">
      <c r="B240" s="15" t="s">
        <v>24</v>
      </c>
      <c r="C240" s="5">
        <v>3</v>
      </c>
      <c r="D240" s="6">
        <v>7</v>
      </c>
      <c r="E240" s="8">
        <v>5</v>
      </c>
      <c r="F240" s="8">
        <v>0</v>
      </c>
    </row>
    <row r="241" spans="2:6" ht="15" customHeight="1" x14ac:dyDescent="0.25">
      <c r="B241" s="15" t="s">
        <v>24</v>
      </c>
      <c r="C241" s="5">
        <v>4</v>
      </c>
      <c r="D241" s="6">
        <v>7</v>
      </c>
      <c r="E241" s="8">
        <v>6</v>
      </c>
      <c r="F241" s="8">
        <v>1</v>
      </c>
    </row>
    <row r="242" spans="2:6" ht="15" customHeight="1" x14ac:dyDescent="0.25">
      <c r="B242" s="15" t="s">
        <v>24</v>
      </c>
      <c r="C242" s="5">
        <v>5</v>
      </c>
      <c r="D242" s="6">
        <v>7</v>
      </c>
      <c r="E242" s="8">
        <v>5</v>
      </c>
      <c r="F242" s="8">
        <v>0</v>
      </c>
    </row>
    <row r="243" spans="2:6" ht="15" customHeight="1" x14ac:dyDescent="0.25">
      <c r="B243" s="15" t="s">
        <v>24</v>
      </c>
      <c r="C243" s="5">
        <v>6</v>
      </c>
      <c r="D243" s="6">
        <v>7</v>
      </c>
      <c r="E243" s="8">
        <v>6</v>
      </c>
      <c r="F243" s="8">
        <v>0</v>
      </c>
    </row>
    <row r="244" spans="2:6" ht="15" customHeight="1" x14ac:dyDescent="0.25">
      <c r="B244" s="15" t="s">
        <v>24</v>
      </c>
      <c r="C244" s="5">
        <v>7</v>
      </c>
      <c r="D244" s="6">
        <v>7</v>
      </c>
      <c r="E244" s="8">
        <v>8</v>
      </c>
      <c r="F244" s="8">
        <v>0</v>
      </c>
    </row>
    <row r="245" spans="2:6" ht="15" customHeight="1" x14ac:dyDescent="0.25">
      <c r="B245" s="15" t="s">
        <v>24</v>
      </c>
      <c r="C245" s="5">
        <v>8</v>
      </c>
      <c r="D245" s="6">
        <v>7</v>
      </c>
      <c r="E245" s="8">
        <v>7</v>
      </c>
      <c r="F245" s="8">
        <v>1</v>
      </c>
    </row>
    <row r="246" spans="2:6" ht="15" customHeight="1" x14ac:dyDescent="0.25">
      <c r="B246" s="15" t="s">
        <v>24</v>
      </c>
      <c r="C246" s="5">
        <v>9</v>
      </c>
      <c r="D246" s="6">
        <v>7</v>
      </c>
      <c r="E246" s="8">
        <v>7</v>
      </c>
      <c r="F246" s="8">
        <v>0</v>
      </c>
    </row>
    <row r="247" spans="2:6" ht="15" customHeight="1" x14ac:dyDescent="0.25">
      <c r="B247" s="15" t="s">
        <v>24</v>
      </c>
      <c r="C247" s="5">
        <v>10</v>
      </c>
      <c r="D247" s="6">
        <v>7</v>
      </c>
      <c r="E247" s="8">
        <v>8</v>
      </c>
      <c r="F247" s="8">
        <v>0</v>
      </c>
    </row>
    <row r="248" spans="2:6" ht="15" customHeight="1" x14ac:dyDescent="0.25">
      <c r="B248" s="15" t="s">
        <v>25</v>
      </c>
      <c r="C248" s="5">
        <v>1</v>
      </c>
      <c r="D248" s="6">
        <v>7</v>
      </c>
      <c r="E248" s="8">
        <v>10</v>
      </c>
      <c r="F248" s="8">
        <v>2</v>
      </c>
    </row>
    <row r="249" spans="2:6" ht="15" customHeight="1" x14ac:dyDescent="0.25">
      <c r="B249" s="15" t="s">
        <v>25</v>
      </c>
      <c r="C249" s="5">
        <v>2</v>
      </c>
      <c r="D249" s="6">
        <v>7</v>
      </c>
      <c r="E249" s="8">
        <v>12</v>
      </c>
      <c r="F249" s="8">
        <v>0</v>
      </c>
    </row>
    <row r="250" spans="2:6" ht="15" customHeight="1" x14ac:dyDescent="0.25">
      <c r="B250" s="15" t="s">
        <v>25</v>
      </c>
      <c r="C250" s="5">
        <v>3</v>
      </c>
      <c r="D250" s="6">
        <v>7</v>
      </c>
      <c r="E250" s="8">
        <v>9</v>
      </c>
      <c r="F250" s="8">
        <v>2</v>
      </c>
    </row>
    <row r="251" spans="2:6" ht="15" customHeight="1" x14ac:dyDescent="0.25">
      <c r="B251" s="15" t="s">
        <v>25</v>
      </c>
      <c r="C251" s="5">
        <v>4</v>
      </c>
      <c r="D251" s="6">
        <v>7</v>
      </c>
      <c r="E251" s="8">
        <v>10</v>
      </c>
      <c r="F251" s="8">
        <v>2</v>
      </c>
    </row>
    <row r="252" spans="2:6" ht="15" customHeight="1" x14ac:dyDescent="0.25">
      <c r="B252" s="15" t="s">
        <v>25</v>
      </c>
      <c r="C252" s="5">
        <v>5</v>
      </c>
      <c r="D252" s="6">
        <v>7</v>
      </c>
      <c r="E252" s="8">
        <v>11</v>
      </c>
      <c r="F252" s="8">
        <v>2</v>
      </c>
    </row>
    <row r="253" spans="2:6" ht="15" customHeight="1" x14ac:dyDescent="0.25">
      <c r="B253" s="15" t="s">
        <v>26</v>
      </c>
      <c r="C253" s="5">
        <v>1</v>
      </c>
      <c r="D253" s="6">
        <v>7</v>
      </c>
      <c r="E253" s="8">
        <v>21</v>
      </c>
      <c r="F253" s="8">
        <v>4</v>
      </c>
    </row>
    <row r="254" spans="2:6" ht="15" customHeight="1" x14ac:dyDescent="0.25">
      <c r="B254" s="15" t="s">
        <v>26</v>
      </c>
      <c r="C254" s="5">
        <v>2</v>
      </c>
      <c r="D254" s="6">
        <v>7</v>
      </c>
      <c r="E254" s="8">
        <v>22</v>
      </c>
      <c r="F254" s="8">
        <v>4</v>
      </c>
    </row>
    <row r="255" spans="2:6" ht="15" customHeight="1" x14ac:dyDescent="0.25">
      <c r="B255" s="17" t="s">
        <v>26</v>
      </c>
      <c r="C255" s="9">
        <v>3</v>
      </c>
      <c r="D255" s="11">
        <v>7</v>
      </c>
      <c r="E255" s="10">
        <v>19</v>
      </c>
      <c r="F255" s="10">
        <v>5</v>
      </c>
    </row>
    <row r="256" spans="2:6" ht="15" customHeight="1" x14ac:dyDescent="0.25">
      <c r="B256" s="19" t="s">
        <v>17</v>
      </c>
      <c r="C256" s="20">
        <v>1</v>
      </c>
      <c r="D256" s="21">
        <v>8</v>
      </c>
      <c r="E256" s="21">
        <v>6</v>
      </c>
      <c r="F256" s="21">
        <v>0</v>
      </c>
    </row>
    <row r="257" spans="2:6" ht="15" customHeight="1" x14ac:dyDescent="0.25">
      <c r="B257" s="19" t="s">
        <v>17</v>
      </c>
      <c r="C257" s="20">
        <v>2</v>
      </c>
      <c r="D257" s="21">
        <v>8</v>
      </c>
      <c r="E257" s="21">
        <v>5</v>
      </c>
      <c r="F257" s="21">
        <v>0</v>
      </c>
    </row>
    <row r="258" spans="2:6" ht="15" customHeight="1" x14ac:dyDescent="0.25">
      <c r="B258" s="19" t="s">
        <v>17</v>
      </c>
      <c r="C258" s="20">
        <v>3</v>
      </c>
      <c r="D258" s="21">
        <v>8</v>
      </c>
      <c r="E258" s="21">
        <v>6</v>
      </c>
      <c r="F258" s="21">
        <v>0</v>
      </c>
    </row>
    <row r="259" spans="2:6" ht="15" customHeight="1" x14ac:dyDescent="0.25">
      <c r="B259" s="19" t="s">
        <v>17</v>
      </c>
      <c r="C259" s="20">
        <v>4</v>
      </c>
      <c r="D259" s="21">
        <v>8</v>
      </c>
      <c r="E259" s="21">
        <v>5</v>
      </c>
      <c r="F259" s="21">
        <v>0</v>
      </c>
    </row>
    <row r="260" spans="2:6" ht="15" customHeight="1" x14ac:dyDescent="0.25">
      <c r="B260" s="19" t="s">
        <v>17</v>
      </c>
      <c r="C260" s="20">
        <v>5</v>
      </c>
      <c r="D260" s="21">
        <v>8</v>
      </c>
      <c r="E260" s="21">
        <v>7</v>
      </c>
      <c r="F260" s="21">
        <v>0</v>
      </c>
    </row>
    <row r="261" spans="2:6" ht="15" customHeight="1" x14ac:dyDescent="0.25">
      <c r="B261" s="19" t="s">
        <v>17</v>
      </c>
      <c r="C261" s="20">
        <v>6</v>
      </c>
      <c r="D261" s="21">
        <v>8</v>
      </c>
      <c r="E261" s="21">
        <v>7</v>
      </c>
      <c r="F261" s="21">
        <v>0</v>
      </c>
    </row>
    <row r="262" spans="2:6" ht="15" customHeight="1" x14ac:dyDescent="0.25">
      <c r="B262" s="19" t="s">
        <v>17</v>
      </c>
      <c r="C262" s="20">
        <v>7</v>
      </c>
      <c r="D262" s="21">
        <v>8</v>
      </c>
      <c r="E262" s="21">
        <v>7</v>
      </c>
      <c r="F262" s="21">
        <v>0</v>
      </c>
    </row>
    <row r="263" spans="2:6" ht="15" customHeight="1" x14ac:dyDescent="0.25">
      <c r="B263" s="19" t="s">
        <v>17</v>
      </c>
      <c r="C263" s="20">
        <v>8</v>
      </c>
      <c r="D263" s="21">
        <v>8</v>
      </c>
      <c r="E263" s="21">
        <v>5</v>
      </c>
      <c r="F263" s="21">
        <v>0</v>
      </c>
    </row>
    <row r="264" spans="2:6" ht="15" customHeight="1" x14ac:dyDescent="0.25">
      <c r="B264" s="19" t="s">
        <v>17</v>
      </c>
      <c r="C264" s="20">
        <v>9</v>
      </c>
      <c r="D264" s="21">
        <v>8</v>
      </c>
      <c r="E264" s="21">
        <v>8</v>
      </c>
      <c r="F264" s="21">
        <v>0</v>
      </c>
    </row>
    <row r="265" spans="2:6" ht="15" customHeight="1" x14ac:dyDescent="0.25">
      <c r="B265" s="19" t="s">
        <v>17</v>
      </c>
      <c r="C265" s="20">
        <v>10</v>
      </c>
      <c r="D265" s="21">
        <v>8</v>
      </c>
      <c r="E265" s="21">
        <v>6</v>
      </c>
      <c r="F265" s="21">
        <v>0</v>
      </c>
    </row>
    <row r="266" spans="2:6" ht="15" customHeight="1" x14ac:dyDescent="0.25">
      <c r="B266" s="19" t="s">
        <v>18</v>
      </c>
      <c r="C266" s="20">
        <v>1</v>
      </c>
      <c r="D266" s="21">
        <v>8</v>
      </c>
      <c r="E266" s="21">
        <v>11</v>
      </c>
      <c r="F266" s="21">
        <v>0</v>
      </c>
    </row>
    <row r="267" spans="2:6" ht="15" customHeight="1" x14ac:dyDescent="0.25">
      <c r="B267" s="19" t="s">
        <v>18</v>
      </c>
      <c r="C267" s="20">
        <v>2</v>
      </c>
      <c r="D267" s="21">
        <v>8</v>
      </c>
      <c r="E267" s="21">
        <v>11</v>
      </c>
      <c r="F267" s="21">
        <v>1</v>
      </c>
    </row>
    <row r="268" spans="2:6" ht="15" customHeight="1" x14ac:dyDescent="0.25">
      <c r="B268" s="19" t="s">
        <v>18</v>
      </c>
      <c r="C268" s="20">
        <v>3</v>
      </c>
      <c r="D268" s="21">
        <v>8</v>
      </c>
      <c r="E268" s="30">
        <v>13</v>
      </c>
      <c r="F268" s="30">
        <v>0</v>
      </c>
    </row>
    <row r="269" spans="2:6" ht="15" customHeight="1" x14ac:dyDescent="0.25">
      <c r="B269" s="19" t="s">
        <v>18</v>
      </c>
      <c r="C269" s="20">
        <v>4</v>
      </c>
      <c r="D269" s="21">
        <v>8</v>
      </c>
      <c r="E269" s="30">
        <v>13</v>
      </c>
      <c r="F269" s="30">
        <v>0</v>
      </c>
    </row>
    <row r="270" spans="2:6" ht="15" customHeight="1" x14ac:dyDescent="0.25">
      <c r="B270" s="19" t="s">
        <v>18</v>
      </c>
      <c r="C270" s="20">
        <v>5</v>
      </c>
      <c r="D270" s="21">
        <v>8</v>
      </c>
      <c r="E270" s="30">
        <v>13</v>
      </c>
      <c r="F270" s="30">
        <v>0</v>
      </c>
    </row>
    <row r="271" spans="2:6" ht="15" customHeight="1" x14ac:dyDescent="0.25">
      <c r="B271" s="19" t="s">
        <v>20</v>
      </c>
      <c r="C271" s="20">
        <v>1</v>
      </c>
      <c r="D271" s="21">
        <v>8</v>
      </c>
      <c r="E271" s="30">
        <v>17</v>
      </c>
      <c r="F271" s="30">
        <v>0</v>
      </c>
    </row>
    <row r="272" spans="2:6" ht="15" customHeight="1" x14ac:dyDescent="0.25">
      <c r="B272" s="19" t="s">
        <v>20</v>
      </c>
      <c r="C272" s="20">
        <v>2</v>
      </c>
      <c r="D272" s="21">
        <v>8</v>
      </c>
      <c r="E272" s="30">
        <v>20</v>
      </c>
      <c r="F272" s="30">
        <v>1</v>
      </c>
    </row>
    <row r="273" spans="2:6" ht="15" customHeight="1" x14ac:dyDescent="0.25">
      <c r="B273" s="19" t="s">
        <v>20</v>
      </c>
      <c r="C273" s="20">
        <v>3</v>
      </c>
      <c r="D273" s="21">
        <v>8</v>
      </c>
      <c r="E273" s="30">
        <v>20</v>
      </c>
      <c r="F273" s="30">
        <v>2</v>
      </c>
    </row>
    <row r="274" spans="2:6" ht="15" customHeight="1" x14ac:dyDescent="0.25">
      <c r="B274" s="23" t="s">
        <v>24</v>
      </c>
      <c r="C274" s="24">
        <v>1</v>
      </c>
      <c r="D274" s="25">
        <v>8</v>
      </c>
      <c r="E274" s="27">
        <v>7</v>
      </c>
      <c r="F274" s="27">
        <v>0</v>
      </c>
    </row>
    <row r="275" spans="2:6" ht="15" customHeight="1" x14ac:dyDescent="0.25">
      <c r="B275" s="15" t="s">
        <v>24</v>
      </c>
      <c r="C275" s="5">
        <v>2</v>
      </c>
      <c r="D275" s="6">
        <v>8</v>
      </c>
      <c r="E275" s="8">
        <v>8</v>
      </c>
      <c r="F275" s="8">
        <v>0</v>
      </c>
    </row>
    <row r="276" spans="2:6" ht="15" customHeight="1" x14ac:dyDescent="0.25">
      <c r="B276" s="15" t="s">
        <v>24</v>
      </c>
      <c r="C276" s="5">
        <v>3</v>
      </c>
      <c r="D276" s="6">
        <v>8</v>
      </c>
      <c r="E276" s="8">
        <v>5</v>
      </c>
      <c r="F276" s="8">
        <v>0</v>
      </c>
    </row>
    <row r="277" spans="2:6" ht="15" customHeight="1" x14ac:dyDescent="0.25">
      <c r="B277" s="15" t="s">
        <v>24</v>
      </c>
      <c r="C277" s="5">
        <v>4</v>
      </c>
      <c r="D277" s="6">
        <v>8</v>
      </c>
      <c r="E277" s="8">
        <v>6</v>
      </c>
      <c r="F277" s="8">
        <v>0</v>
      </c>
    </row>
    <row r="278" spans="2:6" ht="15" customHeight="1" x14ac:dyDescent="0.25">
      <c r="B278" s="15" t="s">
        <v>24</v>
      </c>
      <c r="C278" s="5">
        <v>5</v>
      </c>
      <c r="D278" s="6">
        <v>8</v>
      </c>
      <c r="E278" s="8">
        <v>5</v>
      </c>
      <c r="F278" s="8">
        <v>0</v>
      </c>
    </row>
    <row r="279" spans="2:6" ht="15" customHeight="1" x14ac:dyDescent="0.25">
      <c r="B279" s="15" t="s">
        <v>24</v>
      </c>
      <c r="C279" s="5">
        <v>6</v>
      </c>
      <c r="D279" s="6">
        <v>8</v>
      </c>
      <c r="E279" s="8">
        <v>6</v>
      </c>
      <c r="F279" s="8">
        <v>0</v>
      </c>
    </row>
    <row r="280" spans="2:6" ht="15" customHeight="1" x14ac:dyDescent="0.25">
      <c r="B280" s="15" t="s">
        <v>24</v>
      </c>
      <c r="C280" s="5">
        <v>7</v>
      </c>
      <c r="D280" s="6">
        <v>8</v>
      </c>
      <c r="E280" s="8">
        <v>8</v>
      </c>
      <c r="F280" s="8">
        <v>0</v>
      </c>
    </row>
    <row r="281" spans="2:6" ht="15" customHeight="1" x14ac:dyDescent="0.25">
      <c r="B281" s="15" t="s">
        <v>24</v>
      </c>
      <c r="C281" s="5">
        <v>8</v>
      </c>
      <c r="D281" s="6">
        <v>8</v>
      </c>
      <c r="E281" s="8">
        <v>7</v>
      </c>
      <c r="F281" s="8">
        <v>0</v>
      </c>
    </row>
    <row r="282" spans="2:6" ht="15" customHeight="1" x14ac:dyDescent="0.25">
      <c r="B282" s="15" t="s">
        <v>24</v>
      </c>
      <c r="C282" s="5">
        <v>9</v>
      </c>
      <c r="D282" s="6">
        <v>8</v>
      </c>
      <c r="E282" s="8">
        <v>7</v>
      </c>
      <c r="F282" s="8">
        <v>0</v>
      </c>
    </row>
    <row r="283" spans="2:6" ht="15" customHeight="1" x14ac:dyDescent="0.25">
      <c r="B283" s="15" t="s">
        <v>24</v>
      </c>
      <c r="C283" s="5">
        <v>10</v>
      </c>
      <c r="D283" s="6">
        <v>8</v>
      </c>
      <c r="E283" s="8">
        <v>7</v>
      </c>
      <c r="F283" s="8">
        <v>1</v>
      </c>
    </row>
    <row r="284" spans="2:6" ht="15" customHeight="1" x14ac:dyDescent="0.25">
      <c r="B284" s="15" t="s">
        <v>25</v>
      </c>
      <c r="C284" s="5">
        <v>1</v>
      </c>
      <c r="D284" s="6">
        <v>8</v>
      </c>
      <c r="E284" s="8">
        <v>10</v>
      </c>
      <c r="F284" s="8">
        <v>0</v>
      </c>
    </row>
    <row r="285" spans="2:6" ht="15" customHeight="1" x14ac:dyDescent="0.25">
      <c r="B285" s="15" t="s">
        <v>25</v>
      </c>
      <c r="C285" s="5">
        <v>2</v>
      </c>
      <c r="D285" s="6">
        <v>8</v>
      </c>
      <c r="E285" s="8">
        <v>12</v>
      </c>
      <c r="F285" s="8">
        <v>0</v>
      </c>
    </row>
    <row r="286" spans="2:6" ht="15" customHeight="1" x14ac:dyDescent="0.25">
      <c r="B286" s="15" t="s">
        <v>25</v>
      </c>
      <c r="C286" s="5">
        <v>3</v>
      </c>
      <c r="D286" s="6">
        <v>8</v>
      </c>
      <c r="E286" s="8">
        <v>9</v>
      </c>
      <c r="F286" s="8">
        <v>0</v>
      </c>
    </row>
    <row r="287" spans="2:6" ht="15" customHeight="1" x14ac:dyDescent="0.25">
      <c r="B287" s="15" t="s">
        <v>25</v>
      </c>
      <c r="C287" s="5">
        <v>4</v>
      </c>
      <c r="D287" s="6">
        <v>8</v>
      </c>
      <c r="E287" s="8">
        <v>10</v>
      </c>
      <c r="F287" s="8">
        <v>0</v>
      </c>
    </row>
    <row r="288" spans="2:6" ht="15" customHeight="1" x14ac:dyDescent="0.25">
      <c r="B288" s="15" t="s">
        <v>25</v>
      </c>
      <c r="C288" s="5">
        <v>5</v>
      </c>
      <c r="D288" s="6">
        <v>8</v>
      </c>
      <c r="E288" s="8">
        <v>10</v>
      </c>
      <c r="F288" s="8">
        <v>1</v>
      </c>
    </row>
    <row r="289" spans="2:6" ht="15" customHeight="1" x14ac:dyDescent="0.25">
      <c r="B289" s="15" t="s">
        <v>26</v>
      </c>
      <c r="C289" s="5">
        <v>1</v>
      </c>
      <c r="D289" s="6">
        <v>8</v>
      </c>
      <c r="E289" s="8">
        <v>21</v>
      </c>
      <c r="F289" s="8">
        <v>0</v>
      </c>
    </row>
    <row r="290" spans="2:6" ht="15" customHeight="1" x14ac:dyDescent="0.25">
      <c r="B290" s="15" t="s">
        <v>26</v>
      </c>
      <c r="C290" s="5">
        <v>2</v>
      </c>
      <c r="D290" s="6">
        <v>8</v>
      </c>
      <c r="E290" s="8">
        <v>20</v>
      </c>
      <c r="F290" s="8">
        <v>2</v>
      </c>
    </row>
    <row r="291" spans="2:6" ht="15" customHeight="1" x14ac:dyDescent="0.25">
      <c r="B291" s="17" t="s">
        <v>26</v>
      </c>
      <c r="C291" s="9">
        <v>3</v>
      </c>
      <c r="D291" s="11">
        <v>8</v>
      </c>
      <c r="E291" s="10">
        <v>17</v>
      </c>
      <c r="F291" s="10">
        <v>2</v>
      </c>
    </row>
    <row r="292" spans="2:6" ht="15" customHeight="1" x14ac:dyDescent="0.25">
      <c r="B292" s="19" t="s">
        <v>17</v>
      </c>
      <c r="C292" s="20">
        <v>1</v>
      </c>
      <c r="D292" s="21">
        <v>9</v>
      </c>
      <c r="E292" s="21">
        <v>6</v>
      </c>
      <c r="F292" s="21">
        <v>0</v>
      </c>
    </row>
    <row r="293" spans="2:6" ht="15" customHeight="1" x14ac:dyDescent="0.25">
      <c r="B293" s="19" t="s">
        <v>17</v>
      </c>
      <c r="C293" s="20">
        <v>2</v>
      </c>
      <c r="D293" s="21">
        <v>9</v>
      </c>
      <c r="E293" s="21">
        <v>5</v>
      </c>
      <c r="F293" s="21">
        <v>0</v>
      </c>
    </row>
    <row r="294" spans="2:6" ht="15" customHeight="1" x14ac:dyDescent="0.25">
      <c r="B294" s="19" t="s">
        <v>17</v>
      </c>
      <c r="C294" s="20">
        <v>3</v>
      </c>
      <c r="D294" s="21">
        <v>9</v>
      </c>
      <c r="E294" s="21">
        <v>6</v>
      </c>
      <c r="F294" s="21">
        <v>0</v>
      </c>
    </row>
    <row r="295" spans="2:6" ht="15" customHeight="1" x14ac:dyDescent="0.25">
      <c r="B295" s="19" t="s">
        <v>17</v>
      </c>
      <c r="C295" s="20">
        <v>4</v>
      </c>
      <c r="D295" s="21">
        <v>9</v>
      </c>
      <c r="E295" s="21">
        <v>5</v>
      </c>
      <c r="F295" s="21">
        <v>0</v>
      </c>
    </row>
    <row r="296" spans="2:6" ht="15" customHeight="1" x14ac:dyDescent="0.25">
      <c r="B296" s="19" t="s">
        <v>17</v>
      </c>
      <c r="C296" s="20">
        <v>5</v>
      </c>
      <c r="D296" s="21">
        <v>9</v>
      </c>
      <c r="E296" s="21">
        <v>7</v>
      </c>
      <c r="F296" s="21">
        <v>0</v>
      </c>
    </row>
    <row r="297" spans="2:6" ht="15" customHeight="1" x14ac:dyDescent="0.25">
      <c r="B297" s="19" t="s">
        <v>17</v>
      </c>
      <c r="C297" s="20">
        <v>6</v>
      </c>
      <c r="D297" s="21">
        <v>9</v>
      </c>
      <c r="E297" s="21">
        <v>7</v>
      </c>
      <c r="F297" s="21">
        <v>0</v>
      </c>
    </row>
    <row r="298" spans="2:6" ht="15" customHeight="1" x14ac:dyDescent="0.25">
      <c r="B298" s="19" t="s">
        <v>17</v>
      </c>
      <c r="C298" s="20">
        <v>7</v>
      </c>
      <c r="D298" s="21">
        <v>9</v>
      </c>
      <c r="E298" s="21">
        <v>7</v>
      </c>
      <c r="F298" s="21">
        <v>0</v>
      </c>
    </row>
    <row r="299" spans="2:6" ht="15" customHeight="1" x14ac:dyDescent="0.25">
      <c r="B299" s="19" t="s">
        <v>17</v>
      </c>
      <c r="C299" s="20">
        <v>8</v>
      </c>
      <c r="D299" s="21">
        <v>9</v>
      </c>
      <c r="E299" s="21">
        <v>5</v>
      </c>
      <c r="F299" s="21">
        <v>0</v>
      </c>
    </row>
    <row r="300" spans="2:6" ht="15" customHeight="1" x14ac:dyDescent="0.25">
      <c r="B300" s="19" t="s">
        <v>17</v>
      </c>
      <c r="C300" s="20">
        <v>9</v>
      </c>
      <c r="D300" s="21">
        <v>9</v>
      </c>
      <c r="E300" s="21">
        <v>8</v>
      </c>
      <c r="F300" s="21">
        <v>0</v>
      </c>
    </row>
    <row r="301" spans="2:6" ht="15" customHeight="1" x14ac:dyDescent="0.25">
      <c r="B301" s="19" t="s">
        <v>17</v>
      </c>
      <c r="C301" s="20">
        <v>10</v>
      </c>
      <c r="D301" s="21">
        <v>9</v>
      </c>
      <c r="E301" s="21">
        <v>6</v>
      </c>
      <c r="F301" s="21">
        <v>0</v>
      </c>
    </row>
    <row r="302" spans="2:6" ht="15" customHeight="1" x14ac:dyDescent="0.25">
      <c r="B302" s="19" t="s">
        <v>18</v>
      </c>
      <c r="C302" s="20">
        <v>1</v>
      </c>
      <c r="D302" s="21">
        <v>9</v>
      </c>
      <c r="E302" s="21">
        <v>9</v>
      </c>
      <c r="F302" s="21">
        <v>2</v>
      </c>
    </row>
    <row r="303" spans="2:6" ht="15" customHeight="1" x14ac:dyDescent="0.25">
      <c r="B303" s="19" t="s">
        <v>18</v>
      </c>
      <c r="C303" s="20">
        <v>2</v>
      </c>
      <c r="D303" s="21">
        <v>9</v>
      </c>
      <c r="E303" s="21">
        <v>10</v>
      </c>
      <c r="F303" s="21">
        <v>1</v>
      </c>
    </row>
    <row r="304" spans="2:6" ht="15" customHeight="1" x14ac:dyDescent="0.25">
      <c r="B304" s="19" t="s">
        <v>18</v>
      </c>
      <c r="C304" s="20">
        <v>3</v>
      </c>
      <c r="D304" s="21">
        <v>9</v>
      </c>
      <c r="E304" s="30">
        <v>13</v>
      </c>
      <c r="F304" s="30">
        <v>0</v>
      </c>
    </row>
    <row r="305" spans="2:6" ht="15" customHeight="1" x14ac:dyDescent="0.25">
      <c r="B305" s="19" t="s">
        <v>18</v>
      </c>
      <c r="C305" s="20">
        <v>4</v>
      </c>
      <c r="D305" s="21">
        <v>9</v>
      </c>
      <c r="E305" s="30">
        <v>13</v>
      </c>
      <c r="F305" s="30">
        <v>0</v>
      </c>
    </row>
    <row r="306" spans="2:6" ht="15" customHeight="1" x14ac:dyDescent="0.25">
      <c r="B306" s="19" t="s">
        <v>18</v>
      </c>
      <c r="C306" s="20">
        <v>5</v>
      </c>
      <c r="D306" s="21">
        <v>9</v>
      </c>
      <c r="E306" s="30">
        <v>12</v>
      </c>
      <c r="F306" s="30">
        <v>1</v>
      </c>
    </row>
    <row r="307" spans="2:6" ht="15" customHeight="1" x14ac:dyDescent="0.25">
      <c r="B307" s="19" t="s">
        <v>20</v>
      </c>
      <c r="C307" s="20">
        <v>1</v>
      </c>
      <c r="D307" s="21">
        <v>9</v>
      </c>
      <c r="E307" s="30">
        <v>15</v>
      </c>
      <c r="F307" s="30">
        <v>2</v>
      </c>
    </row>
    <row r="308" spans="2:6" ht="15" customHeight="1" x14ac:dyDescent="0.25">
      <c r="B308" s="19" t="s">
        <v>20</v>
      </c>
      <c r="C308" s="20">
        <v>2</v>
      </c>
      <c r="D308" s="21">
        <v>9</v>
      </c>
      <c r="E308" s="30">
        <v>19</v>
      </c>
      <c r="F308" s="30">
        <v>1</v>
      </c>
    </row>
    <row r="309" spans="2:6" ht="15" customHeight="1" x14ac:dyDescent="0.25">
      <c r="B309" s="19" t="s">
        <v>20</v>
      </c>
      <c r="C309" s="20">
        <v>3</v>
      </c>
      <c r="D309" s="21">
        <v>9</v>
      </c>
      <c r="E309" s="30">
        <v>20</v>
      </c>
      <c r="F309" s="30">
        <v>0</v>
      </c>
    </row>
    <row r="310" spans="2:6" ht="15" customHeight="1" x14ac:dyDescent="0.25">
      <c r="B310" s="23" t="s">
        <v>24</v>
      </c>
      <c r="C310" s="24">
        <v>1</v>
      </c>
      <c r="D310" s="25">
        <v>9</v>
      </c>
      <c r="E310" s="27">
        <v>7</v>
      </c>
      <c r="F310" s="27">
        <v>0</v>
      </c>
    </row>
    <row r="311" spans="2:6" ht="15" customHeight="1" x14ac:dyDescent="0.25">
      <c r="B311" s="15" t="s">
        <v>24</v>
      </c>
      <c r="C311" s="5">
        <v>2</v>
      </c>
      <c r="D311" s="6">
        <v>9</v>
      </c>
      <c r="E311" s="8">
        <v>8</v>
      </c>
      <c r="F311" s="8">
        <v>0</v>
      </c>
    </row>
    <row r="312" spans="2:6" ht="15" customHeight="1" x14ac:dyDescent="0.25">
      <c r="B312" s="15" t="s">
        <v>24</v>
      </c>
      <c r="C312" s="5">
        <v>3</v>
      </c>
      <c r="D312" s="6">
        <v>9</v>
      </c>
      <c r="E312" s="8">
        <v>5</v>
      </c>
      <c r="F312" s="8">
        <v>0</v>
      </c>
    </row>
    <row r="313" spans="2:6" ht="15" customHeight="1" x14ac:dyDescent="0.25">
      <c r="B313" s="15" t="s">
        <v>24</v>
      </c>
      <c r="C313" s="5">
        <v>4</v>
      </c>
      <c r="D313" s="6">
        <v>9</v>
      </c>
      <c r="E313" s="8">
        <v>6</v>
      </c>
      <c r="F313" s="8">
        <v>0</v>
      </c>
    </row>
    <row r="314" spans="2:6" ht="15" customHeight="1" x14ac:dyDescent="0.25">
      <c r="B314" s="15" t="s">
        <v>24</v>
      </c>
      <c r="C314" s="5">
        <v>5</v>
      </c>
      <c r="D314" s="6">
        <v>9</v>
      </c>
      <c r="E314" s="8">
        <v>5</v>
      </c>
      <c r="F314" s="8">
        <v>0</v>
      </c>
    </row>
    <row r="315" spans="2:6" ht="15" customHeight="1" x14ac:dyDescent="0.25">
      <c r="B315" s="15" t="s">
        <v>24</v>
      </c>
      <c r="C315" s="5">
        <v>6</v>
      </c>
      <c r="D315" s="6">
        <v>9</v>
      </c>
      <c r="E315" s="8">
        <v>6</v>
      </c>
      <c r="F315" s="8">
        <v>0</v>
      </c>
    </row>
    <row r="316" spans="2:6" ht="15" customHeight="1" x14ac:dyDescent="0.25">
      <c r="B316" s="15" t="s">
        <v>24</v>
      </c>
      <c r="C316" s="5">
        <v>7</v>
      </c>
      <c r="D316" s="6">
        <v>9</v>
      </c>
      <c r="E316" s="8">
        <v>8</v>
      </c>
      <c r="F316" s="8">
        <v>0</v>
      </c>
    </row>
    <row r="317" spans="2:6" ht="15" customHeight="1" x14ac:dyDescent="0.25">
      <c r="B317" s="15" t="s">
        <v>24</v>
      </c>
      <c r="C317" s="5">
        <v>8</v>
      </c>
      <c r="D317" s="6">
        <v>9</v>
      </c>
      <c r="E317" s="8">
        <v>7</v>
      </c>
      <c r="F317" s="8">
        <v>0</v>
      </c>
    </row>
    <row r="318" spans="2:6" ht="15" customHeight="1" x14ac:dyDescent="0.25">
      <c r="B318" s="15" t="s">
        <v>24</v>
      </c>
      <c r="C318" s="5">
        <v>9</v>
      </c>
      <c r="D318" s="6">
        <v>9</v>
      </c>
      <c r="E318" s="8">
        <v>7</v>
      </c>
      <c r="F318" s="8">
        <v>0</v>
      </c>
    </row>
    <row r="319" spans="2:6" ht="15" customHeight="1" x14ac:dyDescent="0.25">
      <c r="B319" s="15" t="s">
        <v>24</v>
      </c>
      <c r="C319" s="5">
        <v>10</v>
      </c>
      <c r="D319" s="6">
        <v>9</v>
      </c>
      <c r="E319" s="8">
        <v>7</v>
      </c>
      <c r="F319" s="8">
        <v>0</v>
      </c>
    </row>
    <row r="320" spans="2:6" ht="15" customHeight="1" x14ac:dyDescent="0.25">
      <c r="B320" s="15" t="s">
        <v>25</v>
      </c>
      <c r="C320" s="5">
        <v>1</v>
      </c>
      <c r="D320" s="6">
        <v>9</v>
      </c>
      <c r="E320" s="8">
        <v>10</v>
      </c>
      <c r="F320" s="8">
        <v>0</v>
      </c>
    </row>
    <row r="321" spans="2:6" ht="15" customHeight="1" x14ac:dyDescent="0.25">
      <c r="B321" s="15" t="s">
        <v>25</v>
      </c>
      <c r="C321" s="5">
        <v>2</v>
      </c>
      <c r="D321" s="6">
        <v>9</v>
      </c>
      <c r="E321" s="8">
        <v>11</v>
      </c>
      <c r="F321" s="8">
        <v>1</v>
      </c>
    </row>
    <row r="322" spans="2:6" ht="15" customHeight="1" x14ac:dyDescent="0.25">
      <c r="B322" s="15" t="s">
        <v>25</v>
      </c>
      <c r="C322" s="5">
        <v>3</v>
      </c>
      <c r="D322" s="6">
        <v>9</v>
      </c>
      <c r="E322" s="8">
        <v>9</v>
      </c>
      <c r="F322" s="8">
        <v>0</v>
      </c>
    </row>
    <row r="323" spans="2:6" ht="15" customHeight="1" x14ac:dyDescent="0.25">
      <c r="B323" s="15" t="s">
        <v>25</v>
      </c>
      <c r="C323" s="5">
        <v>4</v>
      </c>
      <c r="D323" s="6">
        <v>9</v>
      </c>
      <c r="E323" s="8">
        <v>10</v>
      </c>
      <c r="F323" s="8">
        <v>0</v>
      </c>
    </row>
    <row r="324" spans="2:6" ht="15" customHeight="1" x14ac:dyDescent="0.25">
      <c r="B324" s="15" t="s">
        <v>25</v>
      </c>
      <c r="C324" s="5">
        <v>5</v>
      </c>
      <c r="D324" s="6">
        <v>9</v>
      </c>
      <c r="E324" s="8">
        <v>9</v>
      </c>
      <c r="F324" s="8">
        <v>1</v>
      </c>
    </row>
    <row r="325" spans="2:6" ht="15" customHeight="1" x14ac:dyDescent="0.25">
      <c r="B325" s="15" t="s">
        <v>26</v>
      </c>
      <c r="C325" s="5">
        <v>1</v>
      </c>
      <c r="D325" s="6">
        <v>9</v>
      </c>
      <c r="E325" s="8">
        <v>19</v>
      </c>
      <c r="F325" s="8">
        <v>2</v>
      </c>
    </row>
    <row r="326" spans="2:6" ht="15" customHeight="1" x14ac:dyDescent="0.25">
      <c r="B326" s="15" t="s">
        <v>26</v>
      </c>
      <c r="C326" s="5">
        <v>2</v>
      </c>
      <c r="D326" s="6">
        <v>9</v>
      </c>
      <c r="E326" s="8">
        <v>19</v>
      </c>
      <c r="F326" s="8">
        <v>1</v>
      </c>
    </row>
    <row r="327" spans="2:6" ht="15" customHeight="1" x14ac:dyDescent="0.25">
      <c r="B327" s="17" t="s">
        <v>26</v>
      </c>
      <c r="C327" s="9">
        <v>3</v>
      </c>
      <c r="D327" s="11">
        <v>9</v>
      </c>
      <c r="E327" s="10">
        <v>16</v>
      </c>
      <c r="F327" s="10">
        <v>1</v>
      </c>
    </row>
    <row r="328" spans="2:6" ht="15" customHeight="1" x14ac:dyDescent="0.25">
      <c r="B328" s="19" t="s">
        <v>17</v>
      </c>
      <c r="C328" s="20">
        <v>1</v>
      </c>
      <c r="D328" s="21">
        <v>10</v>
      </c>
      <c r="E328" s="21">
        <v>6</v>
      </c>
      <c r="F328" s="21">
        <v>0</v>
      </c>
    </row>
    <row r="329" spans="2:6" ht="15" customHeight="1" x14ac:dyDescent="0.25">
      <c r="B329" s="19" t="s">
        <v>17</v>
      </c>
      <c r="C329" s="20">
        <v>2</v>
      </c>
      <c r="D329" s="21">
        <v>10</v>
      </c>
      <c r="E329" s="21">
        <v>5</v>
      </c>
      <c r="F329" s="21">
        <v>0</v>
      </c>
    </row>
    <row r="330" spans="2:6" ht="15" customHeight="1" x14ac:dyDescent="0.25">
      <c r="B330" s="19" t="s">
        <v>17</v>
      </c>
      <c r="C330" s="20">
        <v>3</v>
      </c>
      <c r="D330" s="21">
        <v>10</v>
      </c>
      <c r="E330" s="21">
        <v>6</v>
      </c>
      <c r="F330" s="21">
        <v>0</v>
      </c>
    </row>
    <row r="331" spans="2:6" ht="15" customHeight="1" x14ac:dyDescent="0.25">
      <c r="B331" s="19" t="s">
        <v>17</v>
      </c>
      <c r="C331" s="20">
        <v>4</v>
      </c>
      <c r="D331" s="21">
        <v>10</v>
      </c>
      <c r="E331" s="21">
        <v>5</v>
      </c>
      <c r="F331" s="21">
        <v>0</v>
      </c>
    </row>
    <row r="332" spans="2:6" ht="15" customHeight="1" x14ac:dyDescent="0.25">
      <c r="B332" s="19" t="s">
        <v>17</v>
      </c>
      <c r="C332" s="20">
        <v>5</v>
      </c>
      <c r="D332" s="21">
        <v>10</v>
      </c>
      <c r="E332" s="21">
        <v>7</v>
      </c>
      <c r="F332" s="21">
        <v>0</v>
      </c>
    </row>
    <row r="333" spans="2:6" ht="15" customHeight="1" x14ac:dyDescent="0.25">
      <c r="B333" s="19" t="s">
        <v>17</v>
      </c>
      <c r="C333" s="20">
        <v>6</v>
      </c>
      <c r="D333" s="21">
        <v>10</v>
      </c>
      <c r="E333" s="21">
        <v>7</v>
      </c>
      <c r="F333" s="21">
        <v>0</v>
      </c>
    </row>
    <row r="334" spans="2:6" ht="15" customHeight="1" x14ac:dyDescent="0.25">
      <c r="B334" s="19" t="s">
        <v>17</v>
      </c>
      <c r="C334" s="20">
        <v>7</v>
      </c>
      <c r="D334" s="21">
        <v>10</v>
      </c>
      <c r="E334" s="21">
        <v>7</v>
      </c>
      <c r="F334" s="21">
        <v>0</v>
      </c>
    </row>
    <row r="335" spans="2:6" ht="15" customHeight="1" x14ac:dyDescent="0.25">
      <c r="B335" s="19" t="s">
        <v>17</v>
      </c>
      <c r="C335" s="20">
        <v>8</v>
      </c>
      <c r="D335" s="21">
        <v>10</v>
      </c>
      <c r="E335" s="21">
        <v>5</v>
      </c>
      <c r="F335" s="21">
        <v>0</v>
      </c>
    </row>
    <row r="336" spans="2:6" ht="15" customHeight="1" x14ac:dyDescent="0.25">
      <c r="B336" s="19" t="s">
        <v>17</v>
      </c>
      <c r="C336" s="20">
        <v>9</v>
      </c>
      <c r="D336" s="21">
        <v>10</v>
      </c>
      <c r="E336" s="21">
        <v>8</v>
      </c>
      <c r="F336" s="21">
        <v>0</v>
      </c>
    </row>
    <row r="337" spans="2:6" ht="15" customHeight="1" x14ac:dyDescent="0.25">
      <c r="B337" s="19" t="s">
        <v>17</v>
      </c>
      <c r="C337" s="20">
        <v>10</v>
      </c>
      <c r="D337" s="21">
        <v>10</v>
      </c>
      <c r="E337" s="21">
        <v>6</v>
      </c>
      <c r="F337" s="21">
        <v>0</v>
      </c>
    </row>
    <row r="338" spans="2:6" ht="15" customHeight="1" x14ac:dyDescent="0.25">
      <c r="B338" s="19" t="s">
        <v>18</v>
      </c>
      <c r="C338" s="20">
        <v>1</v>
      </c>
      <c r="D338" s="21">
        <v>10</v>
      </c>
      <c r="E338" s="21">
        <v>9</v>
      </c>
      <c r="F338" s="21">
        <v>0</v>
      </c>
    </row>
    <row r="339" spans="2:6" ht="15" customHeight="1" x14ac:dyDescent="0.25">
      <c r="B339" s="19" t="s">
        <v>18</v>
      </c>
      <c r="C339" s="20">
        <v>2</v>
      </c>
      <c r="D339" s="21">
        <v>10</v>
      </c>
      <c r="E339" s="21">
        <v>10</v>
      </c>
      <c r="F339" s="21">
        <v>0</v>
      </c>
    </row>
    <row r="340" spans="2:6" ht="15" customHeight="1" x14ac:dyDescent="0.25">
      <c r="B340" s="19" t="s">
        <v>18</v>
      </c>
      <c r="C340" s="20">
        <v>3</v>
      </c>
      <c r="D340" s="21">
        <v>10</v>
      </c>
      <c r="E340" s="30">
        <v>13</v>
      </c>
      <c r="F340" s="30">
        <v>0</v>
      </c>
    </row>
    <row r="341" spans="2:6" ht="15" customHeight="1" x14ac:dyDescent="0.25">
      <c r="B341" s="19" t="s">
        <v>18</v>
      </c>
      <c r="C341" s="20">
        <v>4</v>
      </c>
      <c r="D341" s="21">
        <v>10</v>
      </c>
      <c r="E341" s="30">
        <v>13</v>
      </c>
      <c r="F341" s="30">
        <v>0</v>
      </c>
    </row>
    <row r="342" spans="2:6" ht="15" customHeight="1" x14ac:dyDescent="0.25">
      <c r="B342" s="19" t="s">
        <v>18</v>
      </c>
      <c r="C342" s="20">
        <v>5</v>
      </c>
      <c r="D342" s="21">
        <v>10</v>
      </c>
      <c r="E342" s="30">
        <v>12</v>
      </c>
      <c r="F342" s="30">
        <v>0</v>
      </c>
    </row>
    <row r="343" spans="2:6" ht="15" customHeight="1" x14ac:dyDescent="0.25">
      <c r="B343" s="19" t="s">
        <v>20</v>
      </c>
      <c r="C343" s="20">
        <v>1</v>
      </c>
      <c r="D343" s="21">
        <v>10</v>
      </c>
      <c r="E343" s="30">
        <v>15</v>
      </c>
      <c r="F343" s="30">
        <v>0</v>
      </c>
    </row>
    <row r="344" spans="2:6" ht="15" customHeight="1" x14ac:dyDescent="0.25">
      <c r="B344" s="19" t="s">
        <v>20</v>
      </c>
      <c r="C344" s="20">
        <v>2</v>
      </c>
      <c r="D344" s="21">
        <v>10</v>
      </c>
      <c r="E344" s="30">
        <v>19</v>
      </c>
      <c r="F344" s="30">
        <v>0</v>
      </c>
    </row>
    <row r="345" spans="2:6" ht="15" customHeight="1" x14ac:dyDescent="0.25">
      <c r="B345" s="19" t="s">
        <v>20</v>
      </c>
      <c r="C345" s="20">
        <v>3</v>
      </c>
      <c r="D345" s="21">
        <v>10</v>
      </c>
      <c r="E345" s="30">
        <v>20</v>
      </c>
      <c r="F345" s="30">
        <v>0</v>
      </c>
    </row>
    <row r="346" spans="2:6" ht="15" customHeight="1" x14ac:dyDescent="0.25">
      <c r="B346" s="23" t="s">
        <v>24</v>
      </c>
      <c r="C346" s="24">
        <v>1</v>
      </c>
      <c r="D346" s="25">
        <v>10</v>
      </c>
      <c r="E346" s="27">
        <v>7</v>
      </c>
      <c r="F346" s="27">
        <v>0</v>
      </c>
    </row>
    <row r="347" spans="2:6" ht="15" customHeight="1" x14ac:dyDescent="0.25">
      <c r="B347" s="15" t="s">
        <v>24</v>
      </c>
      <c r="C347" s="5">
        <v>2</v>
      </c>
      <c r="D347" s="6">
        <v>10</v>
      </c>
      <c r="E347" s="8">
        <v>8</v>
      </c>
      <c r="F347" s="8">
        <v>0</v>
      </c>
    </row>
    <row r="348" spans="2:6" ht="15" customHeight="1" x14ac:dyDescent="0.25">
      <c r="B348" s="15" t="s">
        <v>24</v>
      </c>
      <c r="C348" s="5">
        <v>3</v>
      </c>
      <c r="D348" s="6">
        <v>10</v>
      </c>
      <c r="E348" s="8">
        <v>5</v>
      </c>
      <c r="F348" s="8">
        <v>0</v>
      </c>
    </row>
    <row r="349" spans="2:6" ht="15" customHeight="1" x14ac:dyDescent="0.25">
      <c r="B349" s="15" t="s">
        <v>24</v>
      </c>
      <c r="C349" s="5">
        <v>4</v>
      </c>
      <c r="D349" s="6">
        <v>10</v>
      </c>
      <c r="E349" s="8">
        <v>6</v>
      </c>
      <c r="F349" s="8">
        <v>0</v>
      </c>
    </row>
    <row r="350" spans="2:6" ht="15" customHeight="1" x14ac:dyDescent="0.25">
      <c r="B350" s="15" t="s">
        <v>24</v>
      </c>
      <c r="C350" s="5">
        <v>5</v>
      </c>
      <c r="D350" s="6">
        <v>10</v>
      </c>
      <c r="E350" s="8">
        <v>5</v>
      </c>
      <c r="F350" s="8">
        <v>0</v>
      </c>
    </row>
    <row r="351" spans="2:6" ht="15" customHeight="1" x14ac:dyDescent="0.25">
      <c r="B351" s="15" t="s">
        <v>24</v>
      </c>
      <c r="C351" s="5">
        <v>6</v>
      </c>
      <c r="D351" s="6">
        <v>10</v>
      </c>
      <c r="E351" s="8">
        <v>6</v>
      </c>
      <c r="F351" s="8">
        <v>0</v>
      </c>
    </row>
    <row r="352" spans="2:6" ht="15" customHeight="1" x14ac:dyDescent="0.25">
      <c r="B352" s="15" t="s">
        <v>24</v>
      </c>
      <c r="C352" s="5">
        <v>7</v>
      </c>
      <c r="D352" s="6">
        <v>10</v>
      </c>
      <c r="E352" s="8">
        <v>8</v>
      </c>
      <c r="F352" s="8">
        <v>0</v>
      </c>
    </row>
    <row r="353" spans="2:6" ht="15" customHeight="1" x14ac:dyDescent="0.25">
      <c r="B353" s="15" t="s">
        <v>24</v>
      </c>
      <c r="C353" s="5">
        <v>8</v>
      </c>
      <c r="D353" s="6">
        <v>10</v>
      </c>
      <c r="E353" s="8">
        <v>7</v>
      </c>
      <c r="F353" s="8">
        <v>0</v>
      </c>
    </row>
    <row r="354" spans="2:6" ht="15" customHeight="1" x14ac:dyDescent="0.25">
      <c r="B354" s="15" t="s">
        <v>24</v>
      </c>
      <c r="C354" s="5">
        <v>9</v>
      </c>
      <c r="D354" s="6">
        <v>10</v>
      </c>
      <c r="E354" s="8">
        <v>7</v>
      </c>
      <c r="F354" s="8">
        <v>0</v>
      </c>
    </row>
    <row r="355" spans="2:6" ht="15" customHeight="1" x14ac:dyDescent="0.25">
      <c r="B355" s="15" t="s">
        <v>24</v>
      </c>
      <c r="C355" s="5">
        <v>10</v>
      </c>
      <c r="D355" s="6">
        <v>10</v>
      </c>
      <c r="E355" s="8">
        <v>7</v>
      </c>
      <c r="F355" s="8">
        <v>0</v>
      </c>
    </row>
    <row r="356" spans="2:6" ht="15" customHeight="1" x14ac:dyDescent="0.25">
      <c r="B356" s="15" t="s">
        <v>25</v>
      </c>
      <c r="C356" s="5">
        <v>1</v>
      </c>
      <c r="D356" s="6">
        <v>10</v>
      </c>
      <c r="E356" s="8">
        <v>10</v>
      </c>
      <c r="F356" s="8">
        <v>0</v>
      </c>
    </row>
    <row r="357" spans="2:6" ht="15" customHeight="1" x14ac:dyDescent="0.25">
      <c r="B357" s="15" t="s">
        <v>25</v>
      </c>
      <c r="C357" s="5">
        <v>2</v>
      </c>
      <c r="D357" s="6">
        <v>10</v>
      </c>
      <c r="E357" s="8">
        <v>11</v>
      </c>
      <c r="F357" s="8">
        <v>0</v>
      </c>
    </row>
    <row r="358" spans="2:6" ht="15" customHeight="1" x14ac:dyDescent="0.25">
      <c r="B358" s="15" t="s">
        <v>25</v>
      </c>
      <c r="C358" s="5">
        <v>3</v>
      </c>
      <c r="D358" s="6">
        <v>10</v>
      </c>
      <c r="E358" s="8">
        <v>9</v>
      </c>
      <c r="F358" s="8">
        <v>0</v>
      </c>
    </row>
    <row r="359" spans="2:6" ht="15" customHeight="1" x14ac:dyDescent="0.25">
      <c r="B359" s="15" t="s">
        <v>25</v>
      </c>
      <c r="C359" s="5">
        <v>4</v>
      </c>
      <c r="D359" s="6">
        <v>10</v>
      </c>
      <c r="E359" s="8">
        <v>10</v>
      </c>
      <c r="F359" s="8">
        <v>0</v>
      </c>
    </row>
    <row r="360" spans="2:6" ht="15" customHeight="1" x14ac:dyDescent="0.25">
      <c r="B360" s="15" t="s">
        <v>25</v>
      </c>
      <c r="C360" s="5">
        <v>5</v>
      </c>
      <c r="D360" s="6">
        <v>10</v>
      </c>
      <c r="E360" s="8">
        <v>9</v>
      </c>
      <c r="F360" s="8">
        <v>0</v>
      </c>
    </row>
    <row r="361" spans="2:6" ht="15" customHeight="1" x14ac:dyDescent="0.25">
      <c r="B361" s="15" t="s">
        <v>26</v>
      </c>
      <c r="C361" s="5">
        <v>1</v>
      </c>
      <c r="D361" s="6">
        <v>10</v>
      </c>
      <c r="E361" s="8">
        <v>19</v>
      </c>
      <c r="F361" s="8">
        <v>0</v>
      </c>
    </row>
    <row r="362" spans="2:6" ht="15" customHeight="1" x14ac:dyDescent="0.25">
      <c r="B362" s="15" t="s">
        <v>26</v>
      </c>
      <c r="C362" s="5">
        <v>2</v>
      </c>
      <c r="D362" s="6">
        <v>10</v>
      </c>
      <c r="E362" s="8">
        <v>19</v>
      </c>
      <c r="F362" s="8">
        <v>0</v>
      </c>
    </row>
    <row r="363" spans="2:6" ht="15" customHeight="1" x14ac:dyDescent="0.25">
      <c r="B363" s="17" t="s">
        <v>26</v>
      </c>
      <c r="C363" s="9">
        <v>3</v>
      </c>
      <c r="D363" s="11">
        <v>10</v>
      </c>
      <c r="E363" s="10">
        <v>16</v>
      </c>
      <c r="F363" s="10">
        <v>0</v>
      </c>
    </row>
    <row r="364" spans="2:6" ht="15" customHeight="1" x14ac:dyDescent="0.25">
      <c r="B364" s="19" t="s">
        <v>17</v>
      </c>
      <c r="C364" s="20">
        <v>1</v>
      </c>
      <c r="D364" s="21">
        <v>11</v>
      </c>
      <c r="E364" s="21">
        <v>6</v>
      </c>
      <c r="F364" s="21">
        <v>0</v>
      </c>
    </row>
    <row r="365" spans="2:6" ht="15" customHeight="1" x14ac:dyDescent="0.25">
      <c r="B365" s="19" t="s">
        <v>17</v>
      </c>
      <c r="C365" s="20">
        <v>2</v>
      </c>
      <c r="D365" s="21">
        <v>11</v>
      </c>
      <c r="E365" s="21">
        <v>5</v>
      </c>
      <c r="F365" s="21">
        <v>0</v>
      </c>
    </row>
    <row r="366" spans="2:6" ht="15" customHeight="1" x14ac:dyDescent="0.25">
      <c r="B366" s="19" t="s">
        <v>17</v>
      </c>
      <c r="C366" s="20">
        <v>3</v>
      </c>
      <c r="D366" s="21">
        <v>11</v>
      </c>
      <c r="E366" s="21">
        <v>5</v>
      </c>
      <c r="F366" s="21">
        <v>1</v>
      </c>
    </row>
    <row r="367" spans="2:6" ht="15" customHeight="1" x14ac:dyDescent="0.25">
      <c r="B367" s="19" t="s">
        <v>17</v>
      </c>
      <c r="C367" s="20">
        <v>4</v>
      </c>
      <c r="D367" s="21">
        <v>11</v>
      </c>
      <c r="E367" s="21">
        <v>4</v>
      </c>
      <c r="F367" s="21">
        <v>1</v>
      </c>
    </row>
    <row r="368" spans="2:6" ht="15" customHeight="1" x14ac:dyDescent="0.25">
      <c r="B368" s="19" t="s">
        <v>17</v>
      </c>
      <c r="C368" s="20">
        <v>5</v>
      </c>
      <c r="D368" s="21">
        <v>11</v>
      </c>
      <c r="E368" s="21">
        <v>7</v>
      </c>
      <c r="F368" s="21">
        <v>0</v>
      </c>
    </row>
    <row r="369" spans="2:6" ht="15" customHeight="1" x14ac:dyDescent="0.25">
      <c r="B369" s="19" t="s">
        <v>17</v>
      </c>
      <c r="C369" s="20">
        <v>6</v>
      </c>
      <c r="D369" s="21">
        <v>11</v>
      </c>
      <c r="E369" s="21">
        <v>7</v>
      </c>
      <c r="F369" s="21">
        <v>0</v>
      </c>
    </row>
    <row r="370" spans="2:6" ht="15" customHeight="1" x14ac:dyDescent="0.25">
      <c r="B370" s="19" t="s">
        <v>17</v>
      </c>
      <c r="C370" s="20">
        <v>7</v>
      </c>
      <c r="D370" s="21">
        <v>11</v>
      </c>
      <c r="E370" s="21">
        <v>7</v>
      </c>
      <c r="F370" s="21">
        <v>0</v>
      </c>
    </row>
    <row r="371" spans="2:6" ht="15" customHeight="1" x14ac:dyDescent="0.25">
      <c r="B371" s="19" t="s">
        <v>17</v>
      </c>
      <c r="C371" s="20">
        <v>8</v>
      </c>
      <c r="D371" s="21">
        <v>11</v>
      </c>
      <c r="E371" s="21">
        <v>5</v>
      </c>
      <c r="F371" s="21">
        <v>0</v>
      </c>
    </row>
    <row r="372" spans="2:6" ht="15" customHeight="1" x14ac:dyDescent="0.25">
      <c r="B372" s="19" t="s">
        <v>17</v>
      </c>
      <c r="C372" s="20">
        <v>9</v>
      </c>
      <c r="D372" s="21">
        <v>11</v>
      </c>
      <c r="E372" s="21">
        <v>8</v>
      </c>
      <c r="F372" s="21">
        <v>0</v>
      </c>
    </row>
    <row r="373" spans="2:6" ht="15" customHeight="1" x14ac:dyDescent="0.25">
      <c r="B373" s="19" t="s">
        <v>17</v>
      </c>
      <c r="C373" s="20">
        <v>10</v>
      </c>
      <c r="D373" s="21">
        <v>11</v>
      </c>
      <c r="E373" s="21">
        <v>6</v>
      </c>
      <c r="F373" s="21">
        <v>0</v>
      </c>
    </row>
    <row r="374" spans="2:6" ht="15" customHeight="1" x14ac:dyDescent="0.25">
      <c r="B374" s="19" t="s">
        <v>18</v>
      </c>
      <c r="C374" s="20">
        <v>1</v>
      </c>
      <c r="D374" s="21">
        <v>11</v>
      </c>
      <c r="E374" s="21">
        <v>9</v>
      </c>
      <c r="F374" s="21">
        <v>0</v>
      </c>
    </row>
    <row r="375" spans="2:6" ht="15" customHeight="1" x14ac:dyDescent="0.25">
      <c r="B375" s="19" t="s">
        <v>18</v>
      </c>
      <c r="C375" s="20">
        <v>2</v>
      </c>
      <c r="D375" s="21">
        <v>11</v>
      </c>
      <c r="E375" s="21">
        <v>9</v>
      </c>
      <c r="F375" s="21">
        <v>1</v>
      </c>
    </row>
    <row r="376" spans="2:6" ht="15" customHeight="1" x14ac:dyDescent="0.25">
      <c r="B376" s="19" t="s">
        <v>18</v>
      </c>
      <c r="C376" s="20">
        <v>3</v>
      </c>
      <c r="D376" s="21">
        <v>11</v>
      </c>
      <c r="E376" s="30">
        <v>13</v>
      </c>
      <c r="F376" s="30">
        <v>0</v>
      </c>
    </row>
    <row r="377" spans="2:6" ht="15" customHeight="1" x14ac:dyDescent="0.25">
      <c r="B377" s="19" t="s">
        <v>18</v>
      </c>
      <c r="C377" s="20">
        <v>4</v>
      </c>
      <c r="D377" s="21">
        <v>11</v>
      </c>
      <c r="E377" s="30">
        <v>12</v>
      </c>
      <c r="F377" s="30">
        <v>1</v>
      </c>
    </row>
    <row r="378" spans="2:6" ht="15" customHeight="1" x14ac:dyDescent="0.25">
      <c r="B378" s="19" t="s">
        <v>18</v>
      </c>
      <c r="C378" s="20">
        <v>5</v>
      </c>
      <c r="D378" s="21">
        <v>11</v>
      </c>
      <c r="E378" s="30">
        <v>12</v>
      </c>
      <c r="F378" s="30">
        <v>0</v>
      </c>
    </row>
    <row r="379" spans="2:6" ht="15" customHeight="1" x14ac:dyDescent="0.25">
      <c r="B379" s="19" t="s">
        <v>20</v>
      </c>
      <c r="C379" s="20">
        <v>1</v>
      </c>
      <c r="D379" s="21">
        <v>11</v>
      </c>
      <c r="E379" s="30">
        <v>15</v>
      </c>
      <c r="F379" s="30">
        <v>0</v>
      </c>
    </row>
    <row r="380" spans="2:6" ht="15" customHeight="1" x14ac:dyDescent="0.25">
      <c r="B380" s="19" t="s">
        <v>20</v>
      </c>
      <c r="C380" s="20">
        <v>2</v>
      </c>
      <c r="D380" s="21">
        <v>11</v>
      </c>
      <c r="E380" s="30">
        <v>19</v>
      </c>
      <c r="F380" s="30">
        <v>0</v>
      </c>
    </row>
    <row r="381" spans="2:6" ht="15" customHeight="1" x14ac:dyDescent="0.25">
      <c r="B381" s="19" t="s">
        <v>20</v>
      </c>
      <c r="C381" s="20">
        <v>3</v>
      </c>
      <c r="D381" s="21">
        <v>11</v>
      </c>
      <c r="E381" s="30">
        <v>19</v>
      </c>
      <c r="F381" s="30">
        <v>1</v>
      </c>
    </row>
    <row r="382" spans="2:6" ht="15" customHeight="1" x14ac:dyDescent="0.25">
      <c r="B382" s="23" t="s">
        <v>24</v>
      </c>
      <c r="C382" s="24">
        <v>1</v>
      </c>
      <c r="D382" s="25">
        <v>11</v>
      </c>
      <c r="E382" s="27">
        <v>6</v>
      </c>
      <c r="F382" s="27">
        <v>1</v>
      </c>
    </row>
    <row r="383" spans="2:6" ht="15" customHeight="1" x14ac:dyDescent="0.25">
      <c r="B383" s="15" t="s">
        <v>24</v>
      </c>
      <c r="C383" s="5">
        <v>2</v>
      </c>
      <c r="D383" s="6">
        <v>11</v>
      </c>
      <c r="E383" s="8">
        <v>8</v>
      </c>
      <c r="F383" s="8">
        <v>0</v>
      </c>
    </row>
    <row r="384" spans="2:6" ht="15" customHeight="1" x14ac:dyDescent="0.25">
      <c r="B384" s="15" t="s">
        <v>24</v>
      </c>
      <c r="C384" s="5">
        <v>3</v>
      </c>
      <c r="D384" s="6">
        <v>11</v>
      </c>
      <c r="E384" s="8">
        <v>5</v>
      </c>
      <c r="F384" s="8">
        <v>0</v>
      </c>
    </row>
    <row r="385" spans="2:6" ht="15" customHeight="1" x14ac:dyDescent="0.25">
      <c r="B385" s="15" t="s">
        <v>24</v>
      </c>
      <c r="C385" s="5">
        <v>4</v>
      </c>
      <c r="D385" s="6">
        <v>11</v>
      </c>
      <c r="E385" s="8">
        <v>6</v>
      </c>
      <c r="F385" s="8">
        <v>0</v>
      </c>
    </row>
    <row r="386" spans="2:6" ht="15" customHeight="1" x14ac:dyDescent="0.25">
      <c r="B386" s="15" t="s">
        <v>24</v>
      </c>
      <c r="C386" s="5">
        <v>5</v>
      </c>
      <c r="D386" s="6">
        <v>11</v>
      </c>
      <c r="E386" s="8">
        <v>4</v>
      </c>
      <c r="F386" s="8">
        <v>1</v>
      </c>
    </row>
    <row r="387" spans="2:6" ht="15" customHeight="1" x14ac:dyDescent="0.25">
      <c r="B387" s="15" t="s">
        <v>24</v>
      </c>
      <c r="C387" s="5">
        <v>6</v>
      </c>
      <c r="D387" s="6">
        <v>11</v>
      </c>
      <c r="E387" s="8">
        <v>6</v>
      </c>
      <c r="F387" s="8">
        <v>0</v>
      </c>
    </row>
    <row r="388" spans="2:6" ht="15" customHeight="1" x14ac:dyDescent="0.25">
      <c r="B388" s="15" t="s">
        <v>24</v>
      </c>
      <c r="C388" s="5">
        <v>7</v>
      </c>
      <c r="D388" s="6">
        <v>11</v>
      </c>
      <c r="E388" s="8">
        <v>8</v>
      </c>
      <c r="F388" s="8">
        <v>0</v>
      </c>
    </row>
    <row r="389" spans="2:6" ht="15" customHeight="1" x14ac:dyDescent="0.25">
      <c r="B389" s="15" t="s">
        <v>24</v>
      </c>
      <c r="C389" s="5">
        <v>8</v>
      </c>
      <c r="D389" s="6">
        <v>11</v>
      </c>
      <c r="E389" s="8">
        <v>6</v>
      </c>
      <c r="F389" s="8">
        <v>1</v>
      </c>
    </row>
    <row r="390" spans="2:6" ht="15" customHeight="1" x14ac:dyDescent="0.25">
      <c r="B390" s="15" t="s">
        <v>24</v>
      </c>
      <c r="C390" s="5">
        <v>9</v>
      </c>
      <c r="D390" s="6">
        <v>11</v>
      </c>
      <c r="E390" s="8">
        <v>7</v>
      </c>
      <c r="F390" s="8">
        <v>0</v>
      </c>
    </row>
    <row r="391" spans="2:6" ht="15" customHeight="1" x14ac:dyDescent="0.25">
      <c r="B391" s="15" t="s">
        <v>24</v>
      </c>
      <c r="C391" s="5">
        <v>10</v>
      </c>
      <c r="D391" s="6">
        <v>11</v>
      </c>
      <c r="E391" s="8">
        <v>7</v>
      </c>
      <c r="F391" s="8">
        <v>0</v>
      </c>
    </row>
    <row r="392" spans="2:6" ht="15" customHeight="1" x14ac:dyDescent="0.25">
      <c r="B392" s="15" t="s">
        <v>25</v>
      </c>
      <c r="C392" s="5">
        <v>1</v>
      </c>
      <c r="D392" s="6">
        <v>11</v>
      </c>
      <c r="E392" s="8">
        <v>9</v>
      </c>
      <c r="F392" s="8">
        <v>1</v>
      </c>
    </row>
    <row r="393" spans="2:6" ht="15" customHeight="1" x14ac:dyDescent="0.25">
      <c r="B393" s="15" t="s">
        <v>25</v>
      </c>
      <c r="C393" s="5">
        <v>2</v>
      </c>
      <c r="D393" s="6">
        <v>11</v>
      </c>
      <c r="E393" s="8">
        <v>11</v>
      </c>
      <c r="F393" s="8">
        <v>0</v>
      </c>
    </row>
    <row r="394" spans="2:6" ht="15" customHeight="1" x14ac:dyDescent="0.25">
      <c r="B394" s="15" t="s">
        <v>25</v>
      </c>
      <c r="C394" s="5">
        <v>3</v>
      </c>
      <c r="D394" s="6">
        <v>11</v>
      </c>
      <c r="E394" s="8">
        <v>9</v>
      </c>
      <c r="F394" s="8">
        <v>0</v>
      </c>
    </row>
    <row r="395" spans="2:6" ht="15" customHeight="1" x14ac:dyDescent="0.25">
      <c r="B395" s="15" t="s">
        <v>25</v>
      </c>
      <c r="C395" s="5">
        <v>4</v>
      </c>
      <c r="D395" s="6">
        <v>11</v>
      </c>
      <c r="E395" s="8">
        <v>10</v>
      </c>
      <c r="F395" s="8">
        <v>0</v>
      </c>
    </row>
    <row r="396" spans="2:6" ht="15" customHeight="1" x14ac:dyDescent="0.25">
      <c r="B396" s="15" t="s">
        <v>25</v>
      </c>
      <c r="C396" s="5">
        <v>5</v>
      </c>
      <c r="D396" s="6">
        <v>11</v>
      </c>
      <c r="E396" s="8">
        <v>9</v>
      </c>
      <c r="F396" s="8">
        <v>0</v>
      </c>
    </row>
    <row r="397" spans="2:6" ht="15" customHeight="1" x14ac:dyDescent="0.25">
      <c r="B397" s="15" t="s">
        <v>26</v>
      </c>
      <c r="C397" s="5">
        <v>1</v>
      </c>
      <c r="D397" s="6">
        <v>11</v>
      </c>
      <c r="E397" s="8">
        <v>19</v>
      </c>
      <c r="F397" s="8">
        <v>0</v>
      </c>
    </row>
    <row r="398" spans="2:6" ht="15" customHeight="1" x14ac:dyDescent="0.25">
      <c r="B398" s="15" t="s">
        <v>26</v>
      </c>
      <c r="C398" s="5">
        <v>2</v>
      </c>
      <c r="D398" s="6">
        <v>11</v>
      </c>
      <c r="E398" s="8">
        <v>19</v>
      </c>
      <c r="F398" s="8">
        <v>0</v>
      </c>
    </row>
    <row r="399" spans="2:6" ht="15" customHeight="1" x14ac:dyDescent="0.25">
      <c r="B399" s="17" t="s">
        <v>26</v>
      </c>
      <c r="C399" s="9">
        <v>3</v>
      </c>
      <c r="D399" s="11">
        <v>11</v>
      </c>
      <c r="E399" s="10">
        <v>16</v>
      </c>
      <c r="F399" s="10">
        <v>0</v>
      </c>
    </row>
    <row r="400" spans="2:6" ht="15" customHeight="1" x14ac:dyDescent="0.25">
      <c r="B400" s="19" t="s">
        <v>17</v>
      </c>
      <c r="C400" s="20">
        <v>1</v>
      </c>
      <c r="D400" s="21">
        <v>12</v>
      </c>
      <c r="E400" s="21">
        <v>6</v>
      </c>
      <c r="F400" s="21">
        <v>0</v>
      </c>
    </row>
    <row r="401" spans="2:6" ht="15" customHeight="1" x14ac:dyDescent="0.25">
      <c r="B401" s="19" t="s">
        <v>17</v>
      </c>
      <c r="C401" s="20">
        <v>2</v>
      </c>
      <c r="D401" s="21">
        <v>12</v>
      </c>
      <c r="E401" s="21">
        <v>5</v>
      </c>
      <c r="F401" s="21">
        <v>0</v>
      </c>
    </row>
    <row r="402" spans="2:6" ht="15" customHeight="1" x14ac:dyDescent="0.25">
      <c r="B402" s="19" t="s">
        <v>17</v>
      </c>
      <c r="C402" s="20">
        <v>3</v>
      </c>
      <c r="D402" s="21">
        <v>12</v>
      </c>
      <c r="E402" s="21">
        <v>5</v>
      </c>
      <c r="F402" s="21">
        <v>0</v>
      </c>
    </row>
    <row r="403" spans="2:6" ht="15" customHeight="1" x14ac:dyDescent="0.25">
      <c r="B403" s="19" t="s">
        <v>17</v>
      </c>
      <c r="C403" s="20">
        <v>4</v>
      </c>
      <c r="D403" s="21">
        <v>12</v>
      </c>
      <c r="E403" s="21">
        <v>4</v>
      </c>
      <c r="F403" s="21">
        <v>0</v>
      </c>
    </row>
    <row r="404" spans="2:6" ht="15" customHeight="1" x14ac:dyDescent="0.25">
      <c r="B404" s="19" t="s">
        <v>17</v>
      </c>
      <c r="C404" s="20">
        <v>5</v>
      </c>
      <c r="D404" s="21">
        <v>12</v>
      </c>
      <c r="E404" s="21">
        <v>7</v>
      </c>
      <c r="F404" s="21">
        <v>0</v>
      </c>
    </row>
    <row r="405" spans="2:6" ht="15" customHeight="1" x14ac:dyDescent="0.25">
      <c r="B405" s="19" t="s">
        <v>17</v>
      </c>
      <c r="C405" s="20">
        <v>6</v>
      </c>
      <c r="D405" s="21">
        <v>12</v>
      </c>
      <c r="E405" s="21">
        <v>7</v>
      </c>
      <c r="F405" s="21">
        <v>0</v>
      </c>
    </row>
    <row r="406" spans="2:6" ht="15" customHeight="1" x14ac:dyDescent="0.25">
      <c r="B406" s="19" t="s">
        <v>17</v>
      </c>
      <c r="C406" s="20">
        <v>7</v>
      </c>
      <c r="D406" s="21">
        <v>12</v>
      </c>
      <c r="E406" s="21">
        <v>7</v>
      </c>
      <c r="F406" s="21">
        <v>0</v>
      </c>
    </row>
    <row r="407" spans="2:6" ht="15" customHeight="1" x14ac:dyDescent="0.25">
      <c r="B407" s="19" t="s">
        <v>17</v>
      </c>
      <c r="C407" s="20">
        <v>8</v>
      </c>
      <c r="D407" s="21">
        <v>12</v>
      </c>
      <c r="E407" s="21">
        <v>5</v>
      </c>
      <c r="F407" s="21">
        <v>0</v>
      </c>
    </row>
    <row r="408" spans="2:6" ht="15" customHeight="1" x14ac:dyDescent="0.25">
      <c r="B408" s="19" t="s">
        <v>17</v>
      </c>
      <c r="C408" s="20">
        <v>9</v>
      </c>
      <c r="D408" s="21">
        <v>12</v>
      </c>
      <c r="E408" s="21">
        <v>7</v>
      </c>
      <c r="F408" s="21">
        <v>1</v>
      </c>
    </row>
    <row r="409" spans="2:6" ht="15" customHeight="1" x14ac:dyDescent="0.25">
      <c r="B409" s="19" t="s">
        <v>17</v>
      </c>
      <c r="C409" s="20">
        <v>10</v>
      </c>
      <c r="D409" s="21">
        <v>12</v>
      </c>
      <c r="E409" s="21">
        <v>6</v>
      </c>
      <c r="F409" s="21">
        <v>0</v>
      </c>
    </row>
    <row r="410" spans="2:6" ht="15" customHeight="1" x14ac:dyDescent="0.25">
      <c r="B410" s="19" t="s">
        <v>18</v>
      </c>
      <c r="C410" s="20">
        <v>1</v>
      </c>
      <c r="D410" s="21">
        <v>12</v>
      </c>
      <c r="E410" s="21">
        <v>9</v>
      </c>
      <c r="F410" s="21">
        <v>0</v>
      </c>
    </row>
    <row r="411" spans="2:6" ht="15" customHeight="1" x14ac:dyDescent="0.25">
      <c r="B411" s="19" t="s">
        <v>18</v>
      </c>
      <c r="C411" s="20">
        <v>2</v>
      </c>
      <c r="D411" s="21">
        <v>12</v>
      </c>
      <c r="E411" s="21">
        <v>9</v>
      </c>
      <c r="F411" s="21">
        <v>0</v>
      </c>
    </row>
    <row r="412" spans="2:6" ht="15" customHeight="1" x14ac:dyDescent="0.25">
      <c r="B412" s="19" t="s">
        <v>18</v>
      </c>
      <c r="C412" s="20">
        <v>3</v>
      </c>
      <c r="D412" s="21">
        <v>12</v>
      </c>
      <c r="E412" s="30">
        <v>13</v>
      </c>
      <c r="F412" s="30">
        <v>0</v>
      </c>
    </row>
    <row r="413" spans="2:6" ht="15" customHeight="1" x14ac:dyDescent="0.25">
      <c r="B413" s="19" t="s">
        <v>18</v>
      </c>
      <c r="C413" s="20">
        <v>4</v>
      </c>
      <c r="D413" s="21">
        <v>12</v>
      </c>
      <c r="E413" s="30">
        <v>11</v>
      </c>
      <c r="F413" s="30">
        <v>1</v>
      </c>
    </row>
    <row r="414" spans="2:6" ht="15" customHeight="1" x14ac:dyDescent="0.25">
      <c r="B414" s="19" t="s">
        <v>18</v>
      </c>
      <c r="C414" s="20">
        <v>5</v>
      </c>
      <c r="D414" s="21">
        <v>12</v>
      </c>
      <c r="E414" s="30">
        <v>12</v>
      </c>
      <c r="F414" s="30">
        <v>0</v>
      </c>
    </row>
    <row r="415" spans="2:6" ht="15" customHeight="1" x14ac:dyDescent="0.25">
      <c r="B415" s="19" t="s">
        <v>20</v>
      </c>
      <c r="C415" s="20">
        <v>1</v>
      </c>
      <c r="D415" s="21">
        <v>12</v>
      </c>
      <c r="E415" s="30">
        <v>14</v>
      </c>
      <c r="F415" s="30">
        <v>1</v>
      </c>
    </row>
    <row r="416" spans="2:6" ht="15" customHeight="1" x14ac:dyDescent="0.25">
      <c r="B416" s="19" t="s">
        <v>20</v>
      </c>
      <c r="C416" s="20">
        <v>2</v>
      </c>
      <c r="D416" s="21">
        <v>12</v>
      </c>
      <c r="E416" s="30">
        <v>19</v>
      </c>
      <c r="F416" s="30">
        <v>0</v>
      </c>
    </row>
    <row r="417" spans="2:6" ht="15" customHeight="1" x14ac:dyDescent="0.25">
      <c r="B417" s="19" t="s">
        <v>20</v>
      </c>
      <c r="C417" s="20">
        <v>3</v>
      </c>
      <c r="D417" s="21">
        <v>12</v>
      </c>
      <c r="E417" s="30">
        <v>18</v>
      </c>
      <c r="F417" s="30">
        <v>1</v>
      </c>
    </row>
    <row r="418" spans="2:6" ht="15" customHeight="1" x14ac:dyDescent="0.25">
      <c r="B418" s="23" t="s">
        <v>24</v>
      </c>
      <c r="C418" s="24">
        <v>1</v>
      </c>
      <c r="D418" s="25">
        <v>12</v>
      </c>
      <c r="E418" s="27">
        <v>6</v>
      </c>
      <c r="F418" s="27">
        <v>0</v>
      </c>
    </row>
    <row r="419" spans="2:6" ht="15" customHeight="1" x14ac:dyDescent="0.25">
      <c r="B419" s="15" t="s">
        <v>24</v>
      </c>
      <c r="C419" s="5">
        <v>2</v>
      </c>
      <c r="D419" s="6">
        <v>12</v>
      </c>
      <c r="E419" s="8">
        <v>8</v>
      </c>
      <c r="F419" s="8">
        <v>0</v>
      </c>
    </row>
    <row r="420" spans="2:6" ht="15" customHeight="1" x14ac:dyDescent="0.25">
      <c r="B420" s="15" t="s">
        <v>24</v>
      </c>
      <c r="C420" s="5">
        <v>3</v>
      </c>
      <c r="D420" s="6">
        <v>12</v>
      </c>
      <c r="E420" s="8">
        <v>5</v>
      </c>
      <c r="F420" s="8">
        <v>0</v>
      </c>
    </row>
    <row r="421" spans="2:6" ht="15" customHeight="1" x14ac:dyDescent="0.25">
      <c r="B421" s="15" t="s">
        <v>24</v>
      </c>
      <c r="C421" s="5">
        <v>4</v>
      </c>
      <c r="D421" s="6">
        <v>12</v>
      </c>
      <c r="E421" s="8">
        <v>5</v>
      </c>
      <c r="F421" s="8">
        <v>1</v>
      </c>
    </row>
    <row r="422" spans="2:6" ht="15" customHeight="1" x14ac:dyDescent="0.25">
      <c r="B422" s="15" t="s">
        <v>24</v>
      </c>
      <c r="C422" s="5">
        <v>5</v>
      </c>
      <c r="D422" s="6">
        <v>12</v>
      </c>
      <c r="E422" s="8">
        <v>4</v>
      </c>
      <c r="F422" s="8">
        <v>0</v>
      </c>
    </row>
    <row r="423" spans="2:6" ht="15" customHeight="1" x14ac:dyDescent="0.25">
      <c r="B423" s="15" t="s">
        <v>24</v>
      </c>
      <c r="C423" s="5">
        <v>6</v>
      </c>
      <c r="D423" s="6">
        <v>12</v>
      </c>
      <c r="E423" s="8">
        <v>6</v>
      </c>
      <c r="F423" s="8">
        <v>0</v>
      </c>
    </row>
    <row r="424" spans="2:6" ht="15" customHeight="1" x14ac:dyDescent="0.25">
      <c r="B424" s="15" t="s">
        <v>24</v>
      </c>
      <c r="C424" s="5">
        <v>7</v>
      </c>
      <c r="D424" s="6">
        <v>12</v>
      </c>
      <c r="E424" s="8">
        <v>8</v>
      </c>
      <c r="F424" s="8">
        <v>0</v>
      </c>
    </row>
    <row r="425" spans="2:6" ht="15" customHeight="1" x14ac:dyDescent="0.25">
      <c r="B425" s="15" t="s">
        <v>24</v>
      </c>
      <c r="C425" s="5">
        <v>8</v>
      </c>
      <c r="D425" s="6">
        <v>12</v>
      </c>
      <c r="E425" s="8">
        <v>6</v>
      </c>
      <c r="F425" s="8">
        <v>0</v>
      </c>
    </row>
    <row r="426" spans="2:6" ht="15" customHeight="1" x14ac:dyDescent="0.25">
      <c r="B426" s="15" t="s">
        <v>24</v>
      </c>
      <c r="C426" s="5">
        <v>9</v>
      </c>
      <c r="D426" s="6">
        <v>12</v>
      </c>
      <c r="E426" s="8">
        <v>7</v>
      </c>
      <c r="F426" s="8">
        <v>0</v>
      </c>
    </row>
    <row r="427" spans="2:6" ht="15" customHeight="1" x14ac:dyDescent="0.25">
      <c r="B427" s="15" t="s">
        <v>24</v>
      </c>
      <c r="C427" s="5">
        <v>10</v>
      </c>
      <c r="D427" s="6">
        <v>12</v>
      </c>
      <c r="E427" s="8">
        <v>7</v>
      </c>
      <c r="F427" s="8">
        <v>0</v>
      </c>
    </row>
    <row r="428" spans="2:6" ht="15" customHeight="1" x14ac:dyDescent="0.25">
      <c r="B428" s="15" t="s">
        <v>25</v>
      </c>
      <c r="C428" s="5">
        <v>1</v>
      </c>
      <c r="D428" s="6">
        <v>12</v>
      </c>
      <c r="E428" s="8">
        <v>8</v>
      </c>
      <c r="F428" s="8">
        <v>1</v>
      </c>
    </row>
    <row r="429" spans="2:6" ht="15" customHeight="1" x14ac:dyDescent="0.25">
      <c r="B429" s="15" t="s">
        <v>25</v>
      </c>
      <c r="C429" s="5">
        <v>2</v>
      </c>
      <c r="D429" s="6">
        <v>12</v>
      </c>
      <c r="E429" s="8">
        <v>11</v>
      </c>
      <c r="F429" s="8">
        <v>0</v>
      </c>
    </row>
    <row r="430" spans="2:6" ht="15" customHeight="1" x14ac:dyDescent="0.25">
      <c r="B430" s="15" t="s">
        <v>25</v>
      </c>
      <c r="C430" s="5">
        <v>3</v>
      </c>
      <c r="D430" s="6">
        <v>12</v>
      </c>
      <c r="E430" s="8">
        <v>9</v>
      </c>
      <c r="F430" s="8">
        <v>0</v>
      </c>
    </row>
    <row r="431" spans="2:6" ht="15" customHeight="1" x14ac:dyDescent="0.25">
      <c r="B431" s="15" t="s">
        <v>25</v>
      </c>
      <c r="C431" s="5">
        <v>4</v>
      </c>
      <c r="D431" s="6">
        <v>12</v>
      </c>
      <c r="E431" s="8">
        <v>10</v>
      </c>
      <c r="F431" s="8">
        <v>0</v>
      </c>
    </row>
    <row r="432" spans="2:6" ht="15" customHeight="1" x14ac:dyDescent="0.25">
      <c r="B432" s="15" t="s">
        <v>25</v>
      </c>
      <c r="C432" s="5">
        <v>5</v>
      </c>
      <c r="D432" s="6">
        <v>12</v>
      </c>
      <c r="E432" s="8">
        <v>9</v>
      </c>
      <c r="F432" s="8">
        <v>0</v>
      </c>
    </row>
    <row r="433" spans="2:6" ht="15" customHeight="1" x14ac:dyDescent="0.25">
      <c r="B433" s="15" t="s">
        <v>26</v>
      </c>
      <c r="C433" s="5">
        <v>1</v>
      </c>
      <c r="D433" s="6">
        <v>12</v>
      </c>
      <c r="E433" s="8">
        <v>18</v>
      </c>
      <c r="F433" s="8">
        <v>1</v>
      </c>
    </row>
    <row r="434" spans="2:6" ht="15" customHeight="1" x14ac:dyDescent="0.25">
      <c r="B434" s="15" t="s">
        <v>26</v>
      </c>
      <c r="C434" s="5">
        <v>2</v>
      </c>
      <c r="D434" s="6">
        <v>12</v>
      </c>
      <c r="E434" s="8">
        <v>17</v>
      </c>
      <c r="F434" s="8">
        <v>2</v>
      </c>
    </row>
    <row r="435" spans="2:6" ht="15" customHeight="1" x14ac:dyDescent="0.25">
      <c r="B435" s="17" t="s">
        <v>26</v>
      </c>
      <c r="C435" s="9">
        <v>3</v>
      </c>
      <c r="D435" s="11">
        <v>12</v>
      </c>
      <c r="E435" s="10">
        <v>16</v>
      </c>
      <c r="F435" s="10">
        <v>0</v>
      </c>
    </row>
    <row r="436" spans="2:6" ht="15" customHeight="1" x14ac:dyDescent="0.25">
      <c r="B436" s="19" t="s">
        <v>17</v>
      </c>
      <c r="C436" s="20">
        <v>1</v>
      </c>
      <c r="D436" s="21">
        <v>13</v>
      </c>
      <c r="E436" s="21">
        <v>6</v>
      </c>
      <c r="F436" s="21">
        <v>0</v>
      </c>
    </row>
    <row r="437" spans="2:6" ht="15" customHeight="1" x14ac:dyDescent="0.25">
      <c r="B437" s="19" t="s">
        <v>17</v>
      </c>
      <c r="C437" s="20">
        <v>2</v>
      </c>
      <c r="D437" s="21">
        <v>13</v>
      </c>
      <c r="E437" s="21">
        <v>5</v>
      </c>
      <c r="F437" s="21">
        <v>0</v>
      </c>
    </row>
    <row r="438" spans="2:6" ht="15" customHeight="1" x14ac:dyDescent="0.25">
      <c r="B438" s="19" t="s">
        <v>17</v>
      </c>
      <c r="C438" s="20">
        <v>3</v>
      </c>
      <c r="D438" s="21">
        <v>13</v>
      </c>
      <c r="E438" s="21">
        <v>5</v>
      </c>
      <c r="F438" s="21">
        <v>0</v>
      </c>
    </row>
    <row r="439" spans="2:6" ht="15" customHeight="1" x14ac:dyDescent="0.25">
      <c r="B439" s="19" t="s">
        <v>17</v>
      </c>
      <c r="C439" s="20">
        <v>4</v>
      </c>
      <c r="D439" s="21">
        <v>13</v>
      </c>
      <c r="E439" s="21">
        <v>4</v>
      </c>
      <c r="F439" s="21">
        <v>0</v>
      </c>
    </row>
    <row r="440" spans="2:6" ht="15" customHeight="1" x14ac:dyDescent="0.25">
      <c r="B440" s="19" t="s">
        <v>17</v>
      </c>
      <c r="C440" s="20">
        <v>5</v>
      </c>
      <c r="D440" s="21">
        <v>13</v>
      </c>
      <c r="E440" s="21">
        <v>7</v>
      </c>
      <c r="F440" s="21">
        <v>0</v>
      </c>
    </row>
    <row r="441" spans="2:6" ht="15" customHeight="1" x14ac:dyDescent="0.25">
      <c r="B441" s="19" t="s">
        <v>17</v>
      </c>
      <c r="C441" s="20">
        <v>6</v>
      </c>
      <c r="D441" s="21">
        <v>13</v>
      </c>
      <c r="E441" s="21">
        <v>7</v>
      </c>
      <c r="F441" s="21">
        <v>0</v>
      </c>
    </row>
    <row r="442" spans="2:6" ht="15" customHeight="1" x14ac:dyDescent="0.25">
      <c r="B442" s="19" t="s">
        <v>17</v>
      </c>
      <c r="C442" s="20">
        <v>7</v>
      </c>
      <c r="D442" s="21">
        <v>13</v>
      </c>
      <c r="E442" s="21">
        <v>6</v>
      </c>
      <c r="F442" s="21">
        <v>1</v>
      </c>
    </row>
    <row r="443" spans="2:6" ht="15" customHeight="1" x14ac:dyDescent="0.25">
      <c r="B443" s="19" t="s">
        <v>17</v>
      </c>
      <c r="C443" s="20">
        <v>8</v>
      </c>
      <c r="D443" s="21">
        <v>13</v>
      </c>
      <c r="E443" s="21">
        <v>5</v>
      </c>
      <c r="F443" s="21">
        <v>0</v>
      </c>
    </row>
    <row r="444" spans="2:6" ht="15" customHeight="1" x14ac:dyDescent="0.25">
      <c r="B444" s="19" t="s">
        <v>17</v>
      </c>
      <c r="C444" s="20">
        <v>9</v>
      </c>
      <c r="D444" s="21">
        <v>13</v>
      </c>
      <c r="E444" s="21">
        <v>7</v>
      </c>
      <c r="F444" s="21">
        <v>0</v>
      </c>
    </row>
    <row r="445" spans="2:6" ht="15" customHeight="1" x14ac:dyDescent="0.25">
      <c r="B445" s="19" t="s">
        <v>17</v>
      </c>
      <c r="C445" s="20">
        <v>10</v>
      </c>
      <c r="D445" s="21">
        <v>13</v>
      </c>
      <c r="E445" s="21">
        <v>6</v>
      </c>
      <c r="F445" s="21">
        <v>0</v>
      </c>
    </row>
    <row r="446" spans="2:6" ht="15" customHeight="1" x14ac:dyDescent="0.25">
      <c r="B446" s="19" t="s">
        <v>18</v>
      </c>
      <c r="C446" s="20">
        <v>1</v>
      </c>
      <c r="D446" s="21">
        <v>13</v>
      </c>
      <c r="E446" s="21">
        <v>9</v>
      </c>
      <c r="F446" s="21">
        <v>0</v>
      </c>
    </row>
    <row r="447" spans="2:6" ht="15" customHeight="1" x14ac:dyDescent="0.25">
      <c r="B447" s="19" t="s">
        <v>18</v>
      </c>
      <c r="C447" s="20">
        <v>2</v>
      </c>
      <c r="D447" s="21">
        <v>13</v>
      </c>
      <c r="E447" s="21">
        <v>8</v>
      </c>
      <c r="F447" s="21">
        <v>1</v>
      </c>
    </row>
    <row r="448" spans="2:6" ht="15" customHeight="1" x14ac:dyDescent="0.25">
      <c r="B448" s="19" t="s">
        <v>18</v>
      </c>
      <c r="C448" s="20">
        <v>3</v>
      </c>
      <c r="D448" s="21">
        <v>13</v>
      </c>
      <c r="E448" s="30">
        <v>12</v>
      </c>
      <c r="F448" s="30">
        <v>1</v>
      </c>
    </row>
    <row r="449" spans="2:6" ht="15" customHeight="1" x14ac:dyDescent="0.25">
      <c r="B449" s="19" t="s">
        <v>18</v>
      </c>
      <c r="C449" s="20">
        <v>4</v>
      </c>
      <c r="D449" s="21">
        <v>13</v>
      </c>
      <c r="E449" s="30">
        <v>11</v>
      </c>
      <c r="F449" s="30">
        <v>0</v>
      </c>
    </row>
    <row r="450" spans="2:6" ht="15" customHeight="1" x14ac:dyDescent="0.25">
      <c r="B450" s="19" t="s">
        <v>18</v>
      </c>
      <c r="C450" s="20">
        <v>5</v>
      </c>
      <c r="D450" s="21">
        <v>13</v>
      </c>
      <c r="E450" s="30">
        <v>11</v>
      </c>
      <c r="F450" s="30">
        <v>1</v>
      </c>
    </row>
    <row r="451" spans="2:6" ht="15" customHeight="1" x14ac:dyDescent="0.25">
      <c r="B451" s="19" t="s">
        <v>20</v>
      </c>
      <c r="C451" s="20">
        <v>1</v>
      </c>
      <c r="D451" s="21">
        <v>13</v>
      </c>
      <c r="E451" s="30">
        <v>12</v>
      </c>
      <c r="F451" s="30">
        <v>2</v>
      </c>
    </row>
    <row r="452" spans="2:6" ht="15" customHeight="1" x14ac:dyDescent="0.25">
      <c r="B452" s="19" t="s">
        <v>20</v>
      </c>
      <c r="C452" s="20">
        <v>2</v>
      </c>
      <c r="D452" s="21">
        <v>13</v>
      </c>
      <c r="E452" s="30">
        <v>19</v>
      </c>
      <c r="F452" s="30">
        <v>0</v>
      </c>
    </row>
    <row r="453" spans="2:6" ht="15" customHeight="1" x14ac:dyDescent="0.25">
      <c r="B453" s="19" t="s">
        <v>20</v>
      </c>
      <c r="C453" s="20">
        <v>3</v>
      </c>
      <c r="D453" s="21">
        <v>13</v>
      </c>
      <c r="E453" s="30">
        <v>16</v>
      </c>
      <c r="F453" s="30">
        <v>2</v>
      </c>
    </row>
    <row r="454" spans="2:6" ht="15" customHeight="1" x14ac:dyDescent="0.25">
      <c r="B454" s="23" t="s">
        <v>24</v>
      </c>
      <c r="C454" s="24">
        <v>1</v>
      </c>
      <c r="D454" s="25">
        <v>13</v>
      </c>
      <c r="E454" s="27">
        <v>6</v>
      </c>
      <c r="F454" s="27">
        <v>0</v>
      </c>
    </row>
    <row r="455" spans="2:6" ht="15" customHeight="1" x14ac:dyDescent="0.25">
      <c r="B455" s="15" t="s">
        <v>24</v>
      </c>
      <c r="C455" s="5">
        <v>2</v>
      </c>
      <c r="D455" s="6">
        <v>13</v>
      </c>
      <c r="E455" s="8">
        <v>8</v>
      </c>
      <c r="F455" s="8">
        <v>0</v>
      </c>
    </row>
    <row r="456" spans="2:6" ht="15" customHeight="1" x14ac:dyDescent="0.25">
      <c r="B456" s="15" t="s">
        <v>24</v>
      </c>
      <c r="C456" s="5">
        <v>3</v>
      </c>
      <c r="D456" s="6">
        <v>13</v>
      </c>
      <c r="E456" s="8">
        <v>5</v>
      </c>
      <c r="F456" s="8">
        <v>0</v>
      </c>
    </row>
    <row r="457" spans="2:6" ht="15" customHeight="1" x14ac:dyDescent="0.25">
      <c r="B457" s="15" t="s">
        <v>24</v>
      </c>
      <c r="C457" s="5">
        <v>4</v>
      </c>
      <c r="D457" s="6">
        <v>13</v>
      </c>
      <c r="E457" s="8">
        <v>5</v>
      </c>
      <c r="F457" s="8">
        <v>0</v>
      </c>
    </row>
    <row r="458" spans="2:6" ht="15" customHeight="1" x14ac:dyDescent="0.25">
      <c r="B458" s="15" t="s">
        <v>24</v>
      </c>
      <c r="C458" s="5">
        <v>5</v>
      </c>
      <c r="D458" s="6">
        <v>13</v>
      </c>
      <c r="E458" s="8">
        <v>4</v>
      </c>
      <c r="F458" s="8">
        <v>0</v>
      </c>
    </row>
    <row r="459" spans="2:6" ht="15" customHeight="1" x14ac:dyDescent="0.25">
      <c r="B459" s="15" t="s">
        <v>24</v>
      </c>
      <c r="C459" s="5">
        <v>6</v>
      </c>
      <c r="D459" s="6">
        <v>13</v>
      </c>
      <c r="E459" s="8">
        <v>5</v>
      </c>
      <c r="F459" s="8">
        <v>1</v>
      </c>
    </row>
    <row r="460" spans="2:6" ht="15" customHeight="1" x14ac:dyDescent="0.25">
      <c r="B460" s="15" t="s">
        <v>24</v>
      </c>
      <c r="C460" s="5">
        <v>7</v>
      </c>
      <c r="D460" s="6">
        <v>13</v>
      </c>
      <c r="E460" s="8">
        <v>8</v>
      </c>
      <c r="F460" s="8">
        <v>0</v>
      </c>
    </row>
    <row r="461" spans="2:6" ht="15" customHeight="1" x14ac:dyDescent="0.25">
      <c r="B461" s="15" t="s">
        <v>24</v>
      </c>
      <c r="C461" s="5">
        <v>8</v>
      </c>
      <c r="D461" s="6">
        <v>13</v>
      </c>
      <c r="E461" s="8">
        <v>6</v>
      </c>
      <c r="F461" s="8">
        <v>0</v>
      </c>
    </row>
    <row r="462" spans="2:6" ht="15" customHeight="1" x14ac:dyDescent="0.25">
      <c r="B462" s="15" t="s">
        <v>24</v>
      </c>
      <c r="C462" s="5">
        <v>9</v>
      </c>
      <c r="D462" s="6">
        <v>13</v>
      </c>
      <c r="E462" s="8">
        <v>7</v>
      </c>
      <c r="F462" s="8">
        <v>0</v>
      </c>
    </row>
    <row r="463" spans="2:6" ht="15" customHeight="1" x14ac:dyDescent="0.25">
      <c r="B463" s="15" t="s">
        <v>24</v>
      </c>
      <c r="C463" s="5">
        <v>10</v>
      </c>
      <c r="D463" s="6">
        <v>13</v>
      </c>
      <c r="E463" s="8">
        <v>7</v>
      </c>
      <c r="F463" s="8">
        <v>0</v>
      </c>
    </row>
    <row r="464" spans="2:6" ht="15" customHeight="1" x14ac:dyDescent="0.25">
      <c r="B464" s="15" t="s">
        <v>25</v>
      </c>
      <c r="C464" s="5">
        <v>1</v>
      </c>
      <c r="D464" s="6">
        <v>13</v>
      </c>
      <c r="E464" s="8">
        <v>8</v>
      </c>
      <c r="F464" s="8">
        <v>0</v>
      </c>
    </row>
    <row r="465" spans="2:6" ht="15" customHeight="1" x14ac:dyDescent="0.25">
      <c r="B465" s="15" t="s">
        <v>25</v>
      </c>
      <c r="C465" s="5">
        <v>2</v>
      </c>
      <c r="D465" s="6">
        <v>13</v>
      </c>
      <c r="E465" s="8">
        <v>10</v>
      </c>
      <c r="F465" s="8">
        <v>1</v>
      </c>
    </row>
    <row r="466" spans="2:6" ht="15" customHeight="1" x14ac:dyDescent="0.25">
      <c r="B466" s="15" t="s">
        <v>25</v>
      </c>
      <c r="C466" s="5">
        <v>3</v>
      </c>
      <c r="D466" s="6">
        <v>13</v>
      </c>
      <c r="E466" s="8">
        <v>9</v>
      </c>
      <c r="F466" s="8">
        <v>0</v>
      </c>
    </row>
    <row r="467" spans="2:6" ht="15" customHeight="1" x14ac:dyDescent="0.25">
      <c r="B467" s="15" t="s">
        <v>25</v>
      </c>
      <c r="C467" s="5">
        <v>4</v>
      </c>
      <c r="D467" s="6">
        <v>13</v>
      </c>
      <c r="E467" s="8">
        <v>10</v>
      </c>
      <c r="F467" s="8">
        <v>0</v>
      </c>
    </row>
    <row r="468" spans="2:6" ht="15" customHeight="1" x14ac:dyDescent="0.25">
      <c r="B468" s="15" t="s">
        <v>25</v>
      </c>
      <c r="C468" s="5">
        <v>5</v>
      </c>
      <c r="D468" s="6">
        <v>13</v>
      </c>
      <c r="E468" s="8">
        <v>9</v>
      </c>
      <c r="F468" s="8">
        <v>0</v>
      </c>
    </row>
    <row r="469" spans="2:6" ht="15" customHeight="1" x14ac:dyDescent="0.25">
      <c r="B469" s="15" t="s">
        <v>26</v>
      </c>
      <c r="C469" s="5">
        <v>1</v>
      </c>
      <c r="D469" s="6">
        <v>13</v>
      </c>
      <c r="E469" s="8">
        <v>17</v>
      </c>
      <c r="F469" s="8">
        <v>1</v>
      </c>
    </row>
    <row r="470" spans="2:6" ht="15" customHeight="1" x14ac:dyDescent="0.25">
      <c r="B470" s="15" t="s">
        <v>26</v>
      </c>
      <c r="C470" s="5">
        <v>2</v>
      </c>
      <c r="D470" s="6">
        <v>13</v>
      </c>
      <c r="E470" s="8">
        <v>16</v>
      </c>
      <c r="F470" s="8">
        <v>1</v>
      </c>
    </row>
    <row r="471" spans="2:6" ht="15" customHeight="1" x14ac:dyDescent="0.25">
      <c r="B471" s="17" t="s">
        <v>26</v>
      </c>
      <c r="C471" s="9">
        <v>3</v>
      </c>
      <c r="D471" s="11">
        <v>13</v>
      </c>
      <c r="E471" s="10">
        <v>15</v>
      </c>
      <c r="F471" s="10">
        <v>1</v>
      </c>
    </row>
    <row r="472" spans="2:6" ht="15" customHeight="1" x14ac:dyDescent="0.25">
      <c r="B472" s="19" t="s">
        <v>17</v>
      </c>
      <c r="C472" s="20">
        <v>1</v>
      </c>
      <c r="D472" s="21">
        <v>14</v>
      </c>
      <c r="E472" s="21">
        <v>6</v>
      </c>
      <c r="F472" s="21">
        <v>0</v>
      </c>
    </row>
    <row r="473" spans="2:6" ht="15" customHeight="1" x14ac:dyDescent="0.25">
      <c r="B473" s="19" t="s">
        <v>17</v>
      </c>
      <c r="C473" s="20">
        <v>2</v>
      </c>
      <c r="D473" s="21">
        <v>14</v>
      </c>
      <c r="E473" s="21">
        <v>5</v>
      </c>
      <c r="F473" s="21">
        <v>0</v>
      </c>
    </row>
    <row r="474" spans="2:6" ht="15" customHeight="1" x14ac:dyDescent="0.25">
      <c r="B474" s="19" t="s">
        <v>17</v>
      </c>
      <c r="C474" s="20">
        <v>3</v>
      </c>
      <c r="D474" s="21">
        <v>14</v>
      </c>
      <c r="E474" s="21">
        <v>5</v>
      </c>
      <c r="F474" s="21">
        <v>0</v>
      </c>
    </row>
    <row r="475" spans="2:6" ht="15" customHeight="1" x14ac:dyDescent="0.25">
      <c r="B475" s="19" t="s">
        <v>17</v>
      </c>
      <c r="C475" s="20">
        <v>4</v>
      </c>
      <c r="D475" s="21">
        <v>14</v>
      </c>
      <c r="E475" s="21">
        <v>4</v>
      </c>
      <c r="F475" s="21">
        <v>0</v>
      </c>
    </row>
    <row r="476" spans="2:6" ht="15" customHeight="1" x14ac:dyDescent="0.25">
      <c r="B476" s="19" t="s">
        <v>17</v>
      </c>
      <c r="C476" s="20">
        <v>5</v>
      </c>
      <c r="D476" s="21">
        <v>14</v>
      </c>
      <c r="E476" s="21">
        <v>6</v>
      </c>
      <c r="F476" s="21">
        <v>1</v>
      </c>
    </row>
    <row r="477" spans="2:6" ht="15" customHeight="1" x14ac:dyDescent="0.25">
      <c r="B477" s="19" t="s">
        <v>17</v>
      </c>
      <c r="C477" s="20">
        <v>6</v>
      </c>
      <c r="D477" s="21">
        <v>14</v>
      </c>
      <c r="E477" s="21">
        <v>7</v>
      </c>
      <c r="F477" s="21">
        <v>0</v>
      </c>
    </row>
    <row r="478" spans="2:6" ht="15" customHeight="1" x14ac:dyDescent="0.25">
      <c r="B478" s="19" t="s">
        <v>17</v>
      </c>
      <c r="C478" s="20">
        <v>7</v>
      </c>
      <c r="D478" s="21">
        <v>14</v>
      </c>
      <c r="E478" s="21">
        <v>6</v>
      </c>
      <c r="F478" s="21">
        <v>0</v>
      </c>
    </row>
    <row r="479" spans="2:6" ht="15" customHeight="1" x14ac:dyDescent="0.25">
      <c r="B479" s="19" t="s">
        <v>17</v>
      </c>
      <c r="C479" s="20">
        <v>8</v>
      </c>
      <c r="D479" s="21">
        <v>14</v>
      </c>
      <c r="E479" s="21">
        <v>5</v>
      </c>
      <c r="F479" s="21">
        <v>0</v>
      </c>
    </row>
    <row r="480" spans="2:6" ht="15" customHeight="1" x14ac:dyDescent="0.25">
      <c r="B480" s="19" t="s">
        <v>17</v>
      </c>
      <c r="C480" s="20">
        <v>9</v>
      </c>
      <c r="D480" s="21">
        <v>14</v>
      </c>
      <c r="E480" s="21">
        <v>7</v>
      </c>
      <c r="F480" s="21">
        <v>0</v>
      </c>
    </row>
    <row r="481" spans="2:6" ht="15" customHeight="1" x14ac:dyDescent="0.25">
      <c r="B481" s="19" t="s">
        <v>17</v>
      </c>
      <c r="C481" s="20">
        <v>10</v>
      </c>
      <c r="D481" s="21">
        <v>14</v>
      </c>
      <c r="E481" s="21">
        <v>6</v>
      </c>
      <c r="F481" s="21">
        <v>0</v>
      </c>
    </row>
    <row r="482" spans="2:6" ht="15" customHeight="1" x14ac:dyDescent="0.25">
      <c r="B482" s="19" t="s">
        <v>18</v>
      </c>
      <c r="C482" s="20">
        <v>1</v>
      </c>
      <c r="D482" s="21">
        <v>14</v>
      </c>
      <c r="E482" s="21">
        <v>9</v>
      </c>
      <c r="F482" s="21">
        <v>0</v>
      </c>
    </row>
    <row r="483" spans="2:6" ht="15" customHeight="1" x14ac:dyDescent="0.25">
      <c r="B483" s="19" t="s">
        <v>18</v>
      </c>
      <c r="C483" s="20">
        <v>2</v>
      </c>
      <c r="D483" s="21">
        <v>14</v>
      </c>
      <c r="E483" s="21">
        <v>8</v>
      </c>
      <c r="F483" s="21">
        <v>0</v>
      </c>
    </row>
    <row r="484" spans="2:6" ht="15" customHeight="1" x14ac:dyDescent="0.25">
      <c r="B484" s="19" t="s">
        <v>18</v>
      </c>
      <c r="C484" s="20">
        <v>3</v>
      </c>
      <c r="D484" s="21">
        <v>14</v>
      </c>
      <c r="E484" s="30">
        <v>12</v>
      </c>
      <c r="F484" s="30">
        <v>0</v>
      </c>
    </row>
    <row r="485" spans="2:6" ht="15" customHeight="1" x14ac:dyDescent="0.25">
      <c r="B485" s="19" t="s">
        <v>18</v>
      </c>
      <c r="C485" s="20">
        <v>4</v>
      </c>
      <c r="D485" s="21">
        <v>14</v>
      </c>
      <c r="E485" s="30">
        <v>11</v>
      </c>
      <c r="F485" s="30">
        <v>0</v>
      </c>
    </row>
    <row r="486" spans="2:6" ht="15" customHeight="1" x14ac:dyDescent="0.25">
      <c r="B486" s="19" t="s">
        <v>18</v>
      </c>
      <c r="C486" s="20">
        <v>5</v>
      </c>
      <c r="D486" s="21">
        <v>14</v>
      </c>
      <c r="E486" s="30">
        <v>11</v>
      </c>
      <c r="F486" s="30">
        <v>0</v>
      </c>
    </row>
    <row r="487" spans="2:6" ht="15" customHeight="1" x14ac:dyDescent="0.25">
      <c r="B487" s="19" t="s">
        <v>20</v>
      </c>
      <c r="C487" s="20">
        <v>1</v>
      </c>
      <c r="D487" s="21">
        <v>14</v>
      </c>
      <c r="E487" s="30">
        <v>12</v>
      </c>
      <c r="F487" s="30">
        <v>0</v>
      </c>
    </row>
    <row r="488" spans="2:6" ht="15" customHeight="1" x14ac:dyDescent="0.25">
      <c r="B488" s="19" t="s">
        <v>20</v>
      </c>
      <c r="C488" s="20">
        <v>2</v>
      </c>
      <c r="D488" s="21">
        <v>14</v>
      </c>
      <c r="E488" s="30">
        <v>19</v>
      </c>
      <c r="F488" s="30">
        <v>0</v>
      </c>
    </row>
    <row r="489" spans="2:6" ht="15" customHeight="1" x14ac:dyDescent="0.25">
      <c r="B489" s="19" t="s">
        <v>20</v>
      </c>
      <c r="C489" s="20">
        <v>3</v>
      </c>
      <c r="D489" s="21">
        <v>14</v>
      </c>
      <c r="E489" s="30">
        <v>16</v>
      </c>
      <c r="F489" s="30">
        <v>0</v>
      </c>
    </row>
    <row r="490" spans="2:6" ht="15" customHeight="1" x14ac:dyDescent="0.25">
      <c r="B490" s="23" t="s">
        <v>24</v>
      </c>
      <c r="C490" s="24">
        <v>1</v>
      </c>
      <c r="D490" s="25">
        <v>14</v>
      </c>
      <c r="E490" s="27">
        <v>6</v>
      </c>
      <c r="F490" s="27">
        <v>0</v>
      </c>
    </row>
    <row r="491" spans="2:6" ht="15" customHeight="1" x14ac:dyDescent="0.25">
      <c r="B491" s="15" t="s">
        <v>24</v>
      </c>
      <c r="C491" s="5">
        <v>2</v>
      </c>
      <c r="D491" s="6">
        <v>14</v>
      </c>
      <c r="E491" s="8">
        <v>8</v>
      </c>
      <c r="F491" s="8">
        <v>0</v>
      </c>
    </row>
    <row r="492" spans="2:6" ht="15" customHeight="1" x14ac:dyDescent="0.25">
      <c r="B492" s="15" t="s">
        <v>24</v>
      </c>
      <c r="C492" s="5">
        <v>3</v>
      </c>
      <c r="D492" s="6">
        <v>14</v>
      </c>
      <c r="E492" s="8">
        <v>5</v>
      </c>
      <c r="F492" s="8">
        <v>0</v>
      </c>
    </row>
    <row r="493" spans="2:6" ht="15" customHeight="1" x14ac:dyDescent="0.25">
      <c r="B493" s="15" t="s">
        <v>24</v>
      </c>
      <c r="C493" s="5">
        <v>4</v>
      </c>
      <c r="D493" s="6">
        <v>14</v>
      </c>
      <c r="E493" s="8">
        <v>4</v>
      </c>
      <c r="F493" s="8">
        <v>1</v>
      </c>
    </row>
    <row r="494" spans="2:6" ht="15" customHeight="1" x14ac:dyDescent="0.25">
      <c r="B494" s="15" t="s">
        <v>24</v>
      </c>
      <c r="C494" s="5">
        <v>5</v>
      </c>
      <c r="D494" s="6">
        <v>14</v>
      </c>
      <c r="E494" s="8">
        <v>4</v>
      </c>
      <c r="F494" s="8">
        <v>0</v>
      </c>
    </row>
    <row r="495" spans="2:6" ht="15" customHeight="1" x14ac:dyDescent="0.25">
      <c r="B495" s="15" t="s">
        <v>24</v>
      </c>
      <c r="C495" s="5">
        <v>6</v>
      </c>
      <c r="D495" s="6">
        <v>14</v>
      </c>
      <c r="E495" s="8">
        <v>5</v>
      </c>
      <c r="F495" s="8">
        <v>0</v>
      </c>
    </row>
    <row r="496" spans="2:6" ht="15" customHeight="1" x14ac:dyDescent="0.25">
      <c r="B496" s="15" t="s">
        <v>24</v>
      </c>
      <c r="C496" s="5">
        <v>7</v>
      </c>
      <c r="D496" s="6">
        <v>14</v>
      </c>
      <c r="E496" s="8">
        <v>8</v>
      </c>
      <c r="F496" s="8">
        <v>0</v>
      </c>
    </row>
    <row r="497" spans="2:6" ht="15" customHeight="1" x14ac:dyDescent="0.25">
      <c r="B497" s="15" t="s">
        <v>24</v>
      </c>
      <c r="C497" s="5">
        <v>8</v>
      </c>
      <c r="D497" s="6">
        <v>14</v>
      </c>
      <c r="E497" s="8">
        <v>6</v>
      </c>
      <c r="F497" s="8">
        <v>0</v>
      </c>
    </row>
    <row r="498" spans="2:6" ht="15" customHeight="1" x14ac:dyDescent="0.25">
      <c r="B498" s="15" t="s">
        <v>24</v>
      </c>
      <c r="C498" s="5">
        <v>9</v>
      </c>
      <c r="D498" s="6">
        <v>14</v>
      </c>
      <c r="E498" s="8">
        <v>7</v>
      </c>
      <c r="F498" s="8">
        <v>0</v>
      </c>
    </row>
    <row r="499" spans="2:6" ht="15" customHeight="1" x14ac:dyDescent="0.25">
      <c r="B499" s="15" t="s">
        <v>24</v>
      </c>
      <c r="C499" s="5">
        <v>10</v>
      </c>
      <c r="D499" s="6">
        <v>14</v>
      </c>
      <c r="E499" s="8">
        <v>7</v>
      </c>
      <c r="F499" s="8">
        <v>0</v>
      </c>
    </row>
    <row r="500" spans="2:6" ht="15" customHeight="1" x14ac:dyDescent="0.25">
      <c r="B500" s="15" t="s">
        <v>25</v>
      </c>
      <c r="C500" s="5">
        <v>1</v>
      </c>
      <c r="D500" s="6">
        <v>14</v>
      </c>
      <c r="E500" s="8">
        <v>8</v>
      </c>
      <c r="F500" s="8">
        <v>0</v>
      </c>
    </row>
    <row r="501" spans="2:6" ht="15" customHeight="1" x14ac:dyDescent="0.25">
      <c r="B501" s="15" t="s">
        <v>25</v>
      </c>
      <c r="C501" s="5">
        <v>2</v>
      </c>
      <c r="D501" s="6">
        <v>14</v>
      </c>
      <c r="E501" s="8">
        <v>10</v>
      </c>
      <c r="F501" s="8">
        <v>0</v>
      </c>
    </row>
    <row r="502" spans="2:6" ht="15" customHeight="1" x14ac:dyDescent="0.25">
      <c r="B502" s="15" t="s">
        <v>25</v>
      </c>
      <c r="C502" s="5">
        <v>3</v>
      </c>
      <c r="D502" s="6">
        <v>14</v>
      </c>
      <c r="E502" s="8">
        <v>9</v>
      </c>
      <c r="F502" s="8">
        <v>0</v>
      </c>
    </row>
    <row r="503" spans="2:6" ht="15" customHeight="1" x14ac:dyDescent="0.25">
      <c r="B503" s="15" t="s">
        <v>25</v>
      </c>
      <c r="C503" s="5">
        <v>4</v>
      </c>
      <c r="D503" s="6">
        <v>14</v>
      </c>
      <c r="E503" s="8">
        <v>9</v>
      </c>
      <c r="F503" s="8">
        <v>1</v>
      </c>
    </row>
    <row r="504" spans="2:6" ht="15" customHeight="1" x14ac:dyDescent="0.25">
      <c r="B504" s="15" t="s">
        <v>25</v>
      </c>
      <c r="C504" s="5">
        <v>5</v>
      </c>
      <c r="D504" s="6">
        <v>14</v>
      </c>
      <c r="E504" s="8">
        <v>9</v>
      </c>
      <c r="F504" s="8">
        <v>0</v>
      </c>
    </row>
    <row r="505" spans="2:6" ht="15" customHeight="1" x14ac:dyDescent="0.25">
      <c r="B505" s="15" t="s">
        <v>26</v>
      </c>
      <c r="C505" s="5">
        <v>1</v>
      </c>
      <c r="D505" s="6">
        <v>14</v>
      </c>
      <c r="E505" s="8">
        <v>17</v>
      </c>
      <c r="F505" s="8">
        <v>0</v>
      </c>
    </row>
    <row r="506" spans="2:6" ht="15" customHeight="1" x14ac:dyDescent="0.25">
      <c r="B506" s="15" t="s">
        <v>26</v>
      </c>
      <c r="C506" s="5">
        <v>2</v>
      </c>
      <c r="D506" s="6">
        <v>14</v>
      </c>
      <c r="E506" s="8">
        <v>16</v>
      </c>
      <c r="F506" s="8">
        <v>0</v>
      </c>
    </row>
    <row r="507" spans="2:6" ht="15" customHeight="1" x14ac:dyDescent="0.25">
      <c r="B507" s="17" t="s">
        <v>26</v>
      </c>
      <c r="C507" s="9">
        <v>3</v>
      </c>
      <c r="D507" s="11">
        <v>14</v>
      </c>
      <c r="E507" s="10">
        <v>15</v>
      </c>
      <c r="F507" s="10">
        <v>0</v>
      </c>
    </row>
    <row r="508" spans="2:6" ht="15" customHeight="1" x14ac:dyDescent="0.25">
      <c r="B508" s="19" t="s">
        <v>17</v>
      </c>
      <c r="C508" s="20">
        <v>1</v>
      </c>
      <c r="D508" s="21">
        <v>15</v>
      </c>
      <c r="E508" s="21">
        <v>6</v>
      </c>
      <c r="F508" s="21">
        <v>0</v>
      </c>
    </row>
    <row r="509" spans="2:6" ht="15" customHeight="1" x14ac:dyDescent="0.25">
      <c r="B509" s="19" t="s">
        <v>17</v>
      </c>
      <c r="C509" s="20">
        <v>2</v>
      </c>
      <c r="D509" s="21">
        <v>15</v>
      </c>
      <c r="E509" s="21">
        <v>5</v>
      </c>
      <c r="F509" s="21">
        <v>0</v>
      </c>
    </row>
    <row r="510" spans="2:6" ht="15" customHeight="1" x14ac:dyDescent="0.25">
      <c r="B510" s="19" t="s">
        <v>17</v>
      </c>
      <c r="C510" s="20">
        <v>3</v>
      </c>
      <c r="D510" s="21">
        <v>15</v>
      </c>
      <c r="E510" s="21">
        <v>4</v>
      </c>
      <c r="F510" s="21">
        <v>1</v>
      </c>
    </row>
    <row r="511" spans="2:6" ht="15" customHeight="1" x14ac:dyDescent="0.25">
      <c r="B511" s="19" t="s">
        <v>17</v>
      </c>
      <c r="C511" s="20">
        <v>4</v>
      </c>
      <c r="D511" s="21">
        <v>15</v>
      </c>
      <c r="E511" s="21">
        <v>4</v>
      </c>
      <c r="F511" s="21">
        <v>0</v>
      </c>
    </row>
    <row r="512" spans="2:6" ht="15" customHeight="1" x14ac:dyDescent="0.25">
      <c r="B512" s="19" t="s">
        <v>17</v>
      </c>
      <c r="C512" s="20">
        <v>5</v>
      </c>
      <c r="D512" s="21">
        <v>15</v>
      </c>
      <c r="E512" s="21">
        <v>6</v>
      </c>
      <c r="F512" s="21">
        <v>0</v>
      </c>
    </row>
    <row r="513" spans="2:6" ht="15" customHeight="1" x14ac:dyDescent="0.25">
      <c r="B513" s="19" t="s">
        <v>17</v>
      </c>
      <c r="C513" s="20">
        <v>6</v>
      </c>
      <c r="D513" s="21">
        <v>15</v>
      </c>
      <c r="E513" s="21">
        <v>7</v>
      </c>
      <c r="F513" s="21">
        <v>0</v>
      </c>
    </row>
    <row r="514" spans="2:6" ht="15" customHeight="1" x14ac:dyDescent="0.25">
      <c r="B514" s="19" t="s">
        <v>17</v>
      </c>
      <c r="C514" s="20">
        <v>7</v>
      </c>
      <c r="D514" s="21">
        <v>15</v>
      </c>
      <c r="E514" s="21">
        <v>6</v>
      </c>
      <c r="F514" s="21">
        <v>0</v>
      </c>
    </row>
    <row r="515" spans="2:6" ht="15" customHeight="1" x14ac:dyDescent="0.25">
      <c r="B515" s="19" t="s">
        <v>17</v>
      </c>
      <c r="C515" s="20">
        <v>8</v>
      </c>
      <c r="D515" s="21">
        <v>15</v>
      </c>
      <c r="E515" s="21">
        <v>5</v>
      </c>
      <c r="F515" s="21">
        <v>0</v>
      </c>
    </row>
    <row r="516" spans="2:6" ht="15" customHeight="1" x14ac:dyDescent="0.25">
      <c r="B516" s="19" t="s">
        <v>17</v>
      </c>
      <c r="C516" s="20">
        <v>9</v>
      </c>
      <c r="D516" s="21">
        <v>15</v>
      </c>
      <c r="E516" s="21">
        <v>7</v>
      </c>
      <c r="F516" s="21">
        <v>0</v>
      </c>
    </row>
    <row r="517" spans="2:6" ht="15" customHeight="1" x14ac:dyDescent="0.25">
      <c r="B517" s="19" t="s">
        <v>17</v>
      </c>
      <c r="C517" s="20">
        <v>10</v>
      </c>
      <c r="D517" s="21">
        <v>15</v>
      </c>
      <c r="E517" s="21">
        <v>6</v>
      </c>
      <c r="F517" s="21">
        <v>0</v>
      </c>
    </row>
    <row r="518" spans="2:6" ht="15" customHeight="1" x14ac:dyDescent="0.25">
      <c r="B518" s="19" t="s">
        <v>18</v>
      </c>
      <c r="C518" s="20">
        <v>1</v>
      </c>
      <c r="D518" s="21">
        <v>15</v>
      </c>
      <c r="E518" s="21">
        <v>8</v>
      </c>
      <c r="F518" s="21">
        <v>1</v>
      </c>
    </row>
    <row r="519" spans="2:6" ht="15" customHeight="1" x14ac:dyDescent="0.25">
      <c r="B519" s="19" t="s">
        <v>18</v>
      </c>
      <c r="C519" s="20">
        <v>2</v>
      </c>
      <c r="D519" s="21">
        <v>15</v>
      </c>
      <c r="E519" s="21">
        <v>8</v>
      </c>
      <c r="F519" s="21">
        <v>0</v>
      </c>
    </row>
    <row r="520" spans="2:6" ht="15" customHeight="1" x14ac:dyDescent="0.25">
      <c r="B520" s="19" t="s">
        <v>18</v>
      </c>
      <c r="C520" s="20">
        <v>3</v>
      </c>
      <c r="D520" s="21">
        <v>15</v>
      </c>
      <c r="E520" s="30">
        <v>12</v>
      </c>
      <c r="F520" s="30">
        <v>0</v>
      </c>
    </row>
    <row r="521" spans="2:6" ht="15" customHeight="1" x14ac:dyDescent="0.25">
      <c r="B521" s="19" t="s">
        <v>18</v>
      </c>
      <c r="C521" s="20">
        <v>4</v>
      </c>
      <c r="D521" s="21">
        <v>15</v>
      </c>
      <c r="E521" s="30">
        <v>11</v>
      </c>
      <c r="F521" s="30">
        <v>0</v>
      </c>
    </row>
    <row r="522" spans="2:6" ht="15" customHeight="1" x14ac:dyDescent="0.25">
      <c r="B522" s="19" t="s">
        <v>18</v>
      </c>
      <c r="C522" s="20">
        <v>5</v>
      </c>
      <c r="D522" s="21">
        <v>15</v>
      </c>
      <c r="E522" s="30">
        <v>11</v>
      </c>
      <c r="F522" s="30">
        <v>0</v>
      </c>
    </row>
    <row r="523" spans="2:6" ht="15" customHeight="1" x14ac:dyDescent="0.25">
      <c r="B523" s="19" t="s">
        <v>20</v>
      </c>
      <c r="C523" s="20">
        <v>1</v>
      </c>
      <c r="D523" s="21">
        <v>15</v>
      </c>
      <c r="E523" s="30">
        <v>11</v>
      </c>
      <c r="F523" s="30">
        <v>1</v>
      </c>
    </row>
    <row r="524" spans="2:6" ht="15" customHeight="1" x14ac:dyDescent="0.25">
      <c r="B524" s="19" t="s">
        <v>20</v>
      </c>
      <c r="C524" s="20">
        <v>2</v>
      </c>
      <c r="D524" s="21">
        <v>15</v>
      </c>
      <c r="E524" s="30">
        <v>19</v>
      </c>
      <c r="F524" s="30">
        <v>0</v>
      </c>
    </row>
    <row r="525" spans="2:6" ht="15" customHeight="1" x14ac:dyDescent="0.25">
      <c r="B525" s="19" t="s">
        <v>20</v>
      </c>
      <c r="C525" s="20">
        <v>3</v>
      </c>
      <c r="D525" s="21">
        <v>15</v>
      </c>
      <c r="E525" s="30">
        <v>14</v>
      </c>
      <c r="F525" s="30">
        <v>2</v>
      </c>
    </row>
    <row r="526" spans="2:6" ht="15" customHeight="1" x14ac:dyDescent="0.25">
      <c r="B526" s="23" t="s">
        <v>24</v>
      </c>
      <c r="C526" s="24">
        <v>1</v>
      </c>
      <c r="D526" s="25">
        <v>15</v>
      </c>
      <c r="E526" s="27">
        <v>6</v>
      </c>
      <c r="F526" s="27">
        <v>0</v>
      </c>
    </row>
    <row r="527" spans="2:6" ht="15" customHeight="1" x14ac:dyDescent="0.25">
      <c r="B527" s="15" t="s">
        <v>24</v>
      </c>
      <c r="C527" s="5">
        <v>2</v>
      </c>
      <c r="D527" s="6">
        <v>15</v>
      </c>
      <c r="E527" s="8">
        <v>7</v>
      </c>
      <c r="F527" s="8">
        <v>1</v>
      </c>
    </row>
    <row r="528" spans="2:6" ht="15" customHeight="1" x14ac:dyDescent="0.25">
      <c r="B528" s="15" t="s">
        <v>24</v>
      </c>
      <c r="C528" s="5">
        <v>3</v>
      </c>
      <c r="D528" s="6">
        <v>15</v>
      </c>
      <c r="E528" s="8">
        <v>5</v>
      </c>
      <c r="F528" s="8">
        <v>0</v>
      </c>
    </row>
    <row r="529" spans="2:6" ht="15" customHeight="1" x14ac:dyDescent="0.25">
      <c r="B529" s="15" t="s">
        <v>24</v>
      </c>
      <c r="C529" s="5">
        <v>4</v>
      </c>
      <c r="D529" s="6">
        <v>15</v>
      </c>
      <c r="E529" s="8">
        <v>4</v>
      </c>
      <c r="F529" s="8">
        <v>0</v>
      </c>
    </row>
    <row r="530" spans="2:6" ht="15" customHeight="1" x14ac:dyDescent="0.25">
      <c r="B530" s="15" t="s">
        <v>24</v>
      </c>
      <c r="C530" s="5">
        <v>5</v>
      </c>
      <c r="D530" s="6">
        <v>15</v>
      </c>
      <c r="E530" s="8">
        <v>4</v>
      </c>
      <c r="F530" s="8">
        <v>0</v>
      </c>
    </row>
    <row r="531" spans="2:6" ht="15" customHeight="1" x14ac:dyDescent="0.25">
      <c r="B531" s="15" t="s">
        <v>24</v>
      </c>
      <c r="C531" s="5">
        <v>6</v>
      </c>
      <c r="D531" s="6">
        <v>15</v>
      </c>
      <c r="E531" s="8">
        <v>5</v>
      </c>
      <c r="F531" s="8">
        <v>0</v>
      </c>
    </row>
    <row r="532" spans="2:6" ht="15" customHeight="1" x14ac:dyDescent="0.25">
      <c r="B532" s="15" t="s">
        <v>24</v>
      </c>
      <c r="C532" s="5">
        <v>7</v>
      </c>
      <c r="D532" s="6">
        <v>15</v>
      </c>
      <c r="E532" s="8">
        <v>8</v>
      </c>
      <c r="F532" s="8">
        <v>0</v>
      </c>
    </row>
    <row r="533" spans="2:6" ht="15" customHeight="1" x14ac:dyDescent="0.25">
      <c r="B533" s="15" t="s">
        <v>24</v>
      </c>
      <c r="C533" s="5">
        <v>8</v>
      </c>
      <c r="D533" s="6">
        <v>15</v>
      </c>
      <c r="E533" s="8">
        <v>6</v>
      </c>
      <c r="F533" s="8">
        <v>0</v>
      </c>
    </row>
    <row r="534" spans="2:6" ht="15" customHeight="1" x14ac:dyDescent="0.25">
      <c r="B534" s="15" t="s">
        <v>24</v>
      </c>
      <c r="C534" s="5">
        <v>9</v>
      </c>
      <c r="D534" s="6">
        <v>15</v>
      </c>
      <c r="E534" s="8">
        <v>7</v>
      </c>
      <c r="F534" s="8">
        <v>0</v>
      </c>
    </row>
    <row r="535" spans="2:6" ht="15" customHeight="1" x14ac:dyDescent="0.25">
      <c r="B535" s="15" t="s">
        <v>24</v>
      </c>
      <c r="C535" s="5">
        <v>10</v>
      </c>
      <c r="D535" s="6">
        <v>15</v>
      </c>
      <c r="E535" s="8">
        <v>7</v>
      </c>
      <c r="F535" s="8">
        <v>0</v>
      </c>
    </row>
    <row r="536" spans="2:6" ht="15" customHeight="1" x14ac:dyDescent="0.25">
      <c r="B536" s="15" t="s">
        <v>25</v>
      </c>
      <c r="C536" s="5">
        <v>1</v>
      </c>
      <c r="D536" s="6">
        <v>15</v>
      </c>
      <c r="E536" s="8">
        <v>8</v>
      </c>
      <c r="F536" s="8">
        <v>0</v>
      </c>
    </row>
    <row r="537" spans="2:6" ht="15" customHeight="1" x14ac:dyDescent="0.25">
      <c r="B537" s="15" t="s">
        <v>25</v>
      </c>
      <c r="C537" s="5">
        <v>2</v>
      </c>
      <c r="D537" s="6">
        <v>15</v>
      </c>
      <c r="E537" s="8">
        <v>10</v>
      </c>
      <c r="F537" s="8">
        <v>0</v>
      </c>
    </row>
    <row r="538" spans="2:6" ht="15" customHeight="1" x14ac:dyDescent="0.25">
      <c r="B538" s="15" t="s">
        <v>25</v>
      </c>
      <c r="C538" s="5">
        <v>3</v>
      </c>
      <c r="D538" s="6">
        <v>15</v>
      </c>
      <c r="E538" s="8">
        <v>9</v>
      </c>
      <c r="F538" s="8">
        <v>0</v>
      </c>
    </row>
    <row r="539" spans="2:6" ht="15" customHeight="1" x14ac:dyDescent="0.25">
      <c r="B539" s="15" t="s">
        <v>25</v>
      </c>
      <c r="C539" s="5">
        <v>4</v>
      </c>
      <c r="D539" s="6">
        <v>15</v>
      </c>
      <c r="E539" s="8">
        <v>9</v>
      </c>
      <c r="F539" s="8">
        <v>0</v>
      </c>
    </row>
    <row r="540" spans="2:6" ht="15" customHeight="1" x14ac:dyDescent="0.25">
      <c r="B540" s="15" t="s">
        <v>25</v>
      </c>
      <c r="C540" s="5">
        <v>5</v>
      </c>
      <c r="D540" s="6">
        <v>15</v>
      </c>
      <c r="E540" s="8">
        <v>9</v>
      </c>
      <c r="F540" s="8">
        <v>0</v>
      </c>
    </row>
    <row r="541" spans="2:6" ht="15" customHeight="1" x14ac:dyDescent="0.25">
      <c r="B541" s="15" t="s">
        <v>26</v>
      </c>
      <c r="C541" s="5">
        <v>1</v>
      </c>
      <c r="D541" s="6">
        <v>15</v>
      </c>
      <c r="E541" s="8">
        <v>17</v>
      </c>
      <c r="F541" s="8">
        <v>0</v>
      </c>
    </row>
    <row r="542" spans="2:6" ht="15" customHeight="1" x14ac:dyDescent="0.25">
      <c r="B542" s="15" t="s">
        <v>26</v>
      </c>
      <c r="C542" s="5">
        <v>2</v>
      </c>
      <c r="D542" s="6">
        <v>15</v>
      </c>
      <c r="E542" s="8">
        <v>16</v>
      </c>
      <c r="F542" s="8">
        <v>0</v>
      </c>
    </row>
    <row r="543" spans="2:6" ht="15" customHeight="1" x14ac:dyDescent="0.25">
      <c r="B543" s="17" t="s">
        <v>26</v>
      </c>
      <c r="C543" s="9">
        <v>3</v>
      </c>
      <c r="D543" s="11">
        <v>15</v>
      </c>
      <c r="E543" s="10">
        <v>14</v>
      </c>
      <c r="F543" s="10">
        <v>1</v>
      </c>
    </row>
    <row r="544" spans="2:6" ht="15" customHeight="1" x14ac:dyDescent="0.25">
      <c r="B544" s="19" t="s">
        <v>17</v>
      </c>
      <c r="C544" s="20">
        <v>1</v>
      </c>
      <c r="D544" s="59">
        <v>16</v>
      </c>
      <c r="E544" s="21">
        <v>6</v>
      </c>
      <c r="F544" s="21">
        <v>0</v>
      </c>
    </row>
    <row r="545" spans="2:6" ht="15" customHeight="1" x14ac:dyDescent="0.25">
      <c r="B545" s="19" t="s">
        <v>17</v>
      </c>
      <c r="C545" s="20">
        <v>2</v>
      </c>
      <c r="D545" s="59">
        <v>16</v>
      </c>
      <c r="E545" s="21">
        <v>5</v>
      </c>
      <c r="F545" s="21">
        <v>0</v>
      </c>
    </row>
    <row r="546" spans="2:6" ht="15" customHeight="1" x14ac:dyDescent="0.25">
      <c r="B546" s="19" t="s">
        <v>17</v>
      </c>
      <c r="C546" s="20">
        <v>3</v>
      </c>
      <c r="D546" s="59">
        <v>16</v>
      </c>
      <c r="E546" s="21">
        <v>4</v>
      </c>
      <c r="F546" s="21">
        <v>0</v>
      </c>
    </row>
    <row r="547" spans="2:6" ht="15" customHeight="1" x14ac:dyDescent="0.25">
      <c r="B547" s="19" t="s">
        <v>17</v>
      </c>
      <c r="C547" s="20">
        <v>4</v>
      </c>
      <c r="D547" s="59">
        <v>16</v>
      </c>
      <c r="E547" s="21">
        <v>4</v>
      </c>
      <c r="F547" s="21">
        <v>0</v>
      </c>
    </row>
    <row r="548" spans="2:6" ht="15" customHeight="1" x14ac:dyDescent="0.25">
      <c r="B548" s="19" t="s">
        <v>17</v>
      </c>
      <c r="C548" s="20">
        <v>5</v>
      </c>
      <c r="D548" s="59">
        <v>16</v>
      </c>
      <c r="E548" s="21">
        <v>5</v>
      </c>
      <c r="F548" s="21">
        <v>1</v>
      </c>
    </row>
    <row r="549" spans="2:6" ht="15" customHeight="1" x14ac:dyDescent="0.25">
      <c r="B549" s="19" t="s">
        <v>17</v>
      </c>
      <c r="C549" s="20">
        <v>6</v>
      </c>
      <c r="D549" s="59">
        <v>16</v>
      </c>
      <c r="E549" s="21">
        <v>7</v>
      </c>
      <c r="F549" s="21">
        <v>0</v>
      </c>
    </row>
    <row r="550" spans="2:6" ht="15" customHeight="1" x14ac:dyDescent="0.25">
      <c r="B550" s="19" t="s">
        <v>17</v>
      </c>
      <c r="C550" s="20">
        <v>7</v>
      </c>
      <c r="D550" s="59">
        <v>16</v>
      </c>
      <c r="E550" s="21">
        <v>6</v>
      </c>
      <c r="F550" s="21">
        <v>0</v>
      </c>
    </row>
    <row r="551" spans="2:6" ht="15" customHeight="1" x14ac:dyDescent="0.25">
      <c r="B551" s="19" t="s">
        <v>17</v>
      </c>
      <c r="C551" s="20">
        <v>8</v>
      </c>
      <c r="D551" s="59">
        <v>16</v>
      </c>
      <c r="E551" s="21">
        <v>5</v>
      </c>
      <c r="F551" s="21">
        <v>0</v>
      </c>
    </row>
    <row r="552" spans="2:6" ht="15" customHeight="1" x14ac:dyDescent="0.25">
      <c r="B552" s="19" t="s">
        <v>17</v>
      </c>
      <c r="C552" s="20">
        <v>9</v>
      </c>
      <c r="D552" s="59">
        <v>16</v>
      </c>
      <c r="E552" s="21">
        <v>7</v>
      </c>
      <c r="F552" s="21">
        <v>0</v>
      </c>
    </row>
    <row r="553" spans="2:6" ht="15" customHeight="1" x14ac:dyDescent="0.25">
      <c r="B553" s="19" t="s">
        <v>17</v>
      </c>
      <c r="C553" s="20">
        <v>10</v>
      </c>
      <c r="D553" s="59">
        <v>16</v>
      </c>
      <c r="E553" s="21">
        <v>6</v>
      </c>
      <c r="F553" s="21">
        <v>0</v>
      </c>
    </row>
    <row r="554" spans="2:6" ht="15" customHeight="1" x14ac:dyDescent="0.25">
      <c r="B554" s="19" t="s">
        <v>18</v>
      </c>
      <c r="C554" s="20">
        <v>1</v>
      </c>
      <c r="D554" s="59">
        <v>16</v>
      </c>
      <c r="E554" s="21">
        <v>8</v>
      </c>
      <c r="F554" s="21">
        <v>0</v>
      </c>
    </row>
    <row r="555" spans="2:6" ht="15" customHeight="1" x14ac:dyDescent="0.25">
      <c r="B555" s="19" t="s">
        <v>18</v>
      </c>
      <c r="C555" s="20">
        <v>2</v>
      </c>
      <c r="D555" s="59">
        <v>16</v>
      </c>
      <c r="E555" s="21">
        <v>8</v>
      </c>
      <c r="F555" s="21">
        <v>0</v>
      </c>
    </row>
    <row r="556" spans="2:6" ht="15" customHeight="1" x14ac:dyDescent="0.25">
      <c r="B556" s="19" t="s">
        <v>18</v>
      </c>
      <c r="C556" s="20">
        <v>3</v>
      </c>
      <c r="D556" s="59">
        <v>16</v>
      </c>
      <c r="E556" s="30">
        <v>12</v>
      </c>
      <c r="F556" s="30">
        <v>0</v>
      </c>
    </row>
    <row r="557" spans="2:6" ht="15" customHeight="1" x14ac:dyDescent="0.25">
      <c r="B557" s="19" t="s">
        <v>18</v>
      </c>
      <c r="C557" s="20">
        <v>4</v>
      </c>
      <c r="D557" s="59">
        <v>16</v>
      </c>
      <c r="E557" s="30">
        <v>11</v>
      </c>
      <c r="F557" s="30">
        <v>0</v>
      </c>
    </row>
    <row r="558" spans="2:6" ht="15" customHeight="1" x14ac:dyDescent="0.25">
      <c r="B558" s="19" t="s">
        <v>18</v>
      </c>
      <c r="C558" s="20">
        <v>5</v>
      </c>
      <c r="D558" s="59">
        <v>16</v>
      </c>
      <c r="E558" s="30">
        <v>11</v>
      </c>
      <c r="F558" s="30">
        <v>0</v>
      </c>
    </row>
    <row r="559" spans="2:6" ht="15" customHeight="1" x14ac:dyDescent="0.25">
      <c r="B559" s="19" t="s">
        <v>20</v>
      </c>
      <c r="C559" s="20">
        <v>1</v>
      </c>
      <c r="D559" s="59">
        <v>16</v>
      </c>
      <c r="E559" s="30">
        <v>11</v>
      </c>
      <c r="F559" s="30">
        <v>0</v>
      </c>
    </row>
    <row r="560" spans="2:6" ht="15" customHeight="1" x14ac:dyDescent="0.25">
      <c r="B560" s="19" t="s">
        <v>20</v>
      </c>
      <c r="C560" s="20">
        <v>2</v>
      </c>
      <c r="D560" s="59">
        <v>16</v>
      </c>
      <c r="E560" s="30">
        <v>19</v>
      </c>
      <c r="F560" s="30">
        <v>0</v>
      </c>
    </row>
    <row r="561" spans="2:6" ht="15" customHeight="1" x14ac:dyDescent="0.25">
      <c r="B561" s="19" t="s">
        <v>20</v>
      </c>
      <c r="C561" s="20">
        <v>3</v>
      </c>
      <c r="D561" s="59">
        <v>16</v>
      </c>
      <c r="E561" s="30">
        <v>14</v>
      </c>
      <c r="F561" s="30">
        <v>0</v>
      </c>
    </row>
    <row r="562" spans="2:6" ht="15" customHeight="1" x14ac:dyDescent="0.25">
      <c r="B562" s="23" t="s">
        <v>24</v>
      </c>
      <c r="C562" s="24">
        <v>1</v>
      </c>
      <c r="D562" s="65">
        <v>16</v>
      </c>
      <c r="E562" s="27">
        <v>6</v>
      </c>
      <c r="F562" s="27">
        <v>0</v>
      </c>
    </row>
    <row r="563" spans="2:6" ht="15" customHeight="1" x14ac:dyDescent="0.25">
      <c r="B563" s="15" t="s">
        <v>24</v>
      </c>
      <c r="C563" s="5">
        <v>2</v>
      </c>
      <c r="D563" s="59">
        <v>16</v>
      </c>
      <c r="E563" s="8">
        <v>7</v>
      </c>
      <c r="F563" s="8">
        <v>0</v>
      </c>
    </row>
    <row r="564" spans="2:6" ht="15" customHeight="1" x14ac:dyDescent="0.25">
      <c r="B564" s="15" t="s">
        <v>24</v>
      </c>
      <c r="C564" s="5">
        <v>3</v>
      </c>
      <c r="D564" s="59">
        <v>16</v>
      </c>
      <c r="E564" s="8">
        <v>5</v>
      </c>
      <c r="F564" s="8">
        <v>0</v>
      </c>
    </row>
    <row r="565" spans="2:6" ht="15" customHeight="1" x14ac:dyDescent="0.25">
      <c r="B565" s="15" t="s">
        <v>24</v>
      </c>
      <c r="C565" s="5">
        <v>4</v>
      </c>
      <c r="D565" s="59">
        <v>16</v>
      </c>
      <c r="E565" s="8">
        <v>4</v>
      </c>
      <c r="F565" s="8">
        <v>0</v>
      </c>
    </row>
    <row r="566" spans="2:6" ht="15" customHeight="1" x14ac:dyDescent="0.25">
      <c r="B566" s="15" t="s">
        <v>24</v>
      </c>
      <c r="C566" s="5">
        <v>5</v>
      </c>
      <c r="D566" s="59">
        <v>16</v>
      </c>
      <c r="E566" s="8">
        <v>4</v>
      </c>
      <c r="F566" s="8">
        <v>0</v>
      </c>
    </row>
    <row r="567" spans="2:6" ht="15" customHeight="1" x14ac:dyDescent="0.25">
      <c r="B567" s="15" t="s">
        <v>24</v>
      </c>
      <c r="C567" s="5">
        <v>6</v>
      </c>
      <c r="D567" s="59">
        <v>16</v>
      </c>
      <c r="E567" s="8">
        <v>5</v>
      </c>
      <c r="F567" s="8">
        <v>0</v>
      </c>
    </row>
    <row r="568" spans="2:6" ht="15" customHeight="1" x14ac:dyDescent="0.25">
      <c r="B568" s="15" t="s">
        <v>24</v>
      </c>
      <c r="C568" s="5">
        <v>7</v>
      </c>
      <c r="D568" s="59">
        <v>16</v>
      </c>
      <c r="E568" s="8">
        <v>8</v>
      </c>
      <c r="F568" s="8">
        <v>0</v>
      </c>
    </row>
    <row r="569" spans="2:6" ht="15" customHeight="1" x14ac:dyDescent="0.25">
      <c r="B569" s="15" t="s">
        <v>24</v>
      </c>
      <c r="C569" s="5">
        <v>8</v>
      </c>
      <c r="D569" s="59">
        <v>16</v>
      </c>
      <c r="E569" s="8">
        <v>6</v>
      </c>
      <c r="F569" s="8">
        <v>0</v>
      </c>
    </row>
    <row r="570" spans="2:6" ht="15" customHeight="1" x14ac:dyDescent="0.25">
      <c r="B570" s="15" t="s">
        <v>24</v>
      </c>
      <c r="C570" s="5">
        <v>9</v>
      </c>
      <c r="D570" s="59">
        <v>16</v>
      </c>
      <c r="E570" s="8">
        <v>6</v>
      </c>
      <c r="F570" s="8">
        <v>0</v>
      </c>
    </row>
    <row r="571" spans="2:6" ht="15" customHeight="1" x14ac:dyDescent="0.25">
      <c r="B571" s="15" t="s">
        <v>24</v>
      </c>
      <c r="C571" s="5">
        <v>10</v>
      </c>
      <c r="D571" s="59">
        <v>16</v>
      </c>
      <c r="E571" s="8">
        <v>7</v>
      </c>
      <c r="F571" s="8">
        <v>0</v>
      </c>
    </row>
    <row r="572" spans="2:6" ht="15" customHeight="1" x14ac:dyDescent="0.25">
      <c r="B572" s="15" t="s">
        <v>25</v>
      </c>
      <c r="C572" s="5">
        <v>1</v>
      </c>
      <c r="D572" s="59">
        <v>16</v>
      </c>
      <c r="E572" s="8">
        <v>8</v>
      </c>
      <c r="F572" s="8">
        <v>0</v>
      </c>
    </row>
    <row r="573" spans="2:6" ht="15" customHeight="1" x14ac:dyDescent="0.25">
      <c r="B573" s="15" t="s">
        <v>25</v>
      </c>
      <c r="C573" s="5">
        <v>2</v>
      </c>
      <c r="D573" s="59">
        <v>16</v>
      </c>
      <c r="E573" s="8">
        <v>10</v>
      </c>
      <c r="F573" s="8">
        <v>0</v>
      </c>
    </row>
    <row r="574" spans="2:6" ht="15" customHeight="1" x14ac:dyDescent="0.25">
      <c r="B574" s="15" t="s">
        <v>25</v>
      </c>
      <c r="C574" s="5">
        <v>3</v>
      </c>
      <c r="D574" s="59">
        <v>16</v>
      </c>
      <c r="E574" s="8">
        <v>9</v>
      </c>
      <c r="F574" s="8">
        <v>0</v>
      </c>
    </row>
    <row r="575" spans="2:6" ht="15" customHeight="1" x14ac:dyDescent="0.25">
      <c r="B575" s="15" t="s">
        <v>25</v>
      </c>
      <c r="C575" s="5">
        <v>4</v>
      </c>
      <c r="D575" s="59">
        <v>16</v>
      </c>
      <c r="E575" s="8">
        <v>9</v>
      </c>
      <c r="F575" s="8">
        <v>0</v>
      </c>
    </row>
    <row r="576" spans="2:6" ht="15" customHeight="1" x14ac:dyDescent="0.25">
      <c r="B576" s="15" t="s">
        <v>25</v>
      </c>
      <c r="C576" s="5">
        <v>5</v>
      </c>
      <c r="D576" s="59">
        <v>16</v>
      </c>
      <c r="E576" s="8">
        <v>9</v>
      </c>
      <c r="F576" s="8">
        <v>0</v>
      </c>
    </row>
    <row r="577" spans="2:6" ht="15" customHeight="1" x14ac:dyDescent="0.25">
      <c r="B577" s="15" t="s">
        <v>26</v>
      </c>
      <c r="C577" s="5">
        <v>1</v>
      </c>
      <c r="D577" s="59">
        <v>16</v>
      </c>
      <c r="E577" s="8">
        <v>17</v>
      </c>
      <c r="F577" s="8">
        <v>0</v>
      </c>
    </row>
    <row r="578" spans="2:6" ht="15" customHeight="1" x14ac:dyDescent="0.25">
      <c r="B578" s="15" t="s">
        <v>26</v>
      </c>
      <c r="C578" s="5">
        <v>2</v>
      </c>
      <c r="D578" s="59">
        <v>16</v>
      </c>
      <c r="E578" s="8">
        <v>16</v>
      </c>
      <c r="F578" s="8">
        <v>0</v>
      </c>
    </row>
    <row r="579" spans="2:6" ht="15" customHeight="1" x14ac:dyDescent="0.25">
      <c r="B579" s="17" t="s">
        <v>26</v>
      </c>
      <c r="C579" s="9">
        <v>3</v>
      </c>
      <c r="D579" s="66">
        <v>16</v>
      </c>
      <c r="E579" s="10">
        <v>14</v>
      </c>
      <c r="F579" s="10">
        <v>0</v>
      </c>
    </row>
    <row r="580" spans="2:6" ht="15" customHeight="1" x14ac:dyDescent="0.25">
      <c r="B580" s="19" t="s">
        <v>17</v>
      </c>
      <c r="C580" s="20">
        <v>1</v>
      </c>
      <c r="D580" s="21">
        <v>17</v>
      </c>
      <c r="E580" s="21">
        <v>5</v>
      </c>
      <c r="F580" s="21">
        <v>0</v>
      </c>
    </row>
    <row r="581" spans="2:6" ht="15" customHeight="1" x14ac:dyDescent="0.25">
      <c r="B581" s="19" t="s">
        <v>17</v>
      </c>
      <c r="C581" s="20">
        <v>2</v>
      </c>
      <c r="D581" s="21">
        <v>17</v>
      </c>
      <c r="E581" s="21">
        <v>5</v>
      </c>
      <c r="F581" s="21">
        <v>0</v>
      </c>
    </row>
    <row r="582" spans="2:6" ht="15" customHeight="1" x14ac:dyDescent="0.25">
      <c r="B582" s="19" t="s">
        <v>17</v>
      </c>
      <c r="C582" s="20">
        <v>3</v>
      </c>
      <c r="D582" s="21">
        <v>17</v>
      </c>
      <c r="E582" s="21">
        <v>4</v>
      </c>
      <c r="F582" s="21">
        <v>0</v>
      </c>
    </row>
    <row r="583" spans="2:6" ht="15" customHeight="1" x14ac:dyDescent="0.25">
      <c r="B583" s="19" t="s">
        <v>17</v>
      </c>
      <c r="C583" s="20">
        <v>4</v>
      </c>
      <c r="D583" s="21">
        <v>17</v>
      </c>
      <c r="E583" s="21">
        <v>4</v>
      </c>
      <c r="F583" s="21">
        <v>0</v>
      </c>
    </row>
    <row r="584" spans="2:6" ht="15" customHeight="1" x14ac:dyDescent="0.25">
      <c r="B584" s="19" t="s">
        <v>17</v>
      </c>
      <c r="C584" s="20">
        <v>5</v>
      </c>
      <c r="D584" s="21">
        <v>17</v>
      </c>
      <c r="E584" s="21">
        <v>5</v>
      </c>
      <c r="F584" s="21">
        <v>0</v>
      </c>
    </row>
    <row r="585" spans="2:6" ht="15" customHeight="1" x14ac:dyDescent="0.25">
      <c r="B585" s="19" t="s">
        <v>17</v>
      </c>
      <c r="C585" s="20">
        <v>6</v>
      </c>
      <c r="D585" s="21">
        <v>17</v>
      </c>
      <c r="E585" s="21">
        <v>7</v>
      </c>
      <c r="F585" s="21">
        <v>0</v>
      </c>
    </row>
    <row r="586" spans="2:6" ht="15" customHeight="1" x14ac:dyDescent="0.25">
      <c r="B586" s="19" t="s">
        <v>17</v>
      </c>
      <c r="C586" s="20">
        <v>7</v>
      </c>
      <c r="D586" s="21">
        <v>17</v>
      </c>
      <c r="E586" s="21">
        <v>6</v>
      </c>
      <c r="F586" s="21">
        <v>0</v>
      </c>
    </row>
    <row r="587" spans="2:6" ht="15" customHeight="1" x14ac:dyDescent="0.25">
      <c r="B587" s="19" t="s">
        <v>17</v>
      </c>
      <c r="C587" s="20">
        <v>8</v>
      </c>
      <c r="D587" s="21">
        <v>17</v>
      </c>
      <c r="E587" s="21">
        <v>5</v>
      </c>
      <c r="F587" s="21">
        <v>0</v>
      </c>
    </row>
    <row r="588" spans="2:6" ht="15" customHeight="1" x14ac:dyDescent="0.25">
      <c r="B588" s="19" t="s">
        <v>17</v>
      </c>
      <c r="C588" s="20">
        <v>9</v>
      </c>
      <c r="D588" s="21">
        <v>17</v>
      </c>
      <c r="E588" s="21">
        <v>7</v>
      </c>
      <c r="F588" s="21">
        <v>0</v>
      </c>
    </row>
    <row r="589" spans="2:6" ht="15" customHeight="1" x14ac:dyDescent="0.25">
      <c r="B589" s="19" t="s">
        <v>17</v>
      </c>
      <c r="C589" s="20">
        <v>10</v>
      </c>
      <c r="D589" s="21">
        <v>17</v>
      </c>
      <c r="E589" s="21">
        <v>6</v>
      </c>
      <c r="F589" s="21">
        <v>0</v>
      </c>
    </row>
    <row r="590" spans="2:6" ht="15" customHeight="1" x14ac:dyDescent="0.25">
      <c r="B590" s="19" t="s">
        <v>18</v>
      </c>
      <c r="C590" s="20">
        <v>1</v>
      </c>
      <c r="D590" s="21">
        <v>17</v>
      </c>
      <c r="E590" s="21">
        <v>8</v>
      </c>
      <c r="F590" s="21">
        <v>0</v>
      </c>
    </row>
    <row r="591" spans="2:6" ht="15" customHeight="1" x14ac:dyDescent="0.25">
      <c r="B591" s="19" t="s">
        <v>18</v>
      </c>
      <c r="C591" s="20">
        <v>2</v>
      </c>
      <c r="D591" s="21">
        <v>17</v>
      </c>
      <c r="E591" s="21">
        <v>8</v>
      </c>
      <c r="F591" s="21">
        <v>0</v>
      </c>
    </row>
    <row r="592" spans="2:6" ht="15" customHeight="1" x14ac:dyDescent="0.25">
      <c r="B592" s="19" t="s">
        <v>18</v>
      </c>
      <c r="C592" s="20">
        <v>3</v>
      </c>
      <c r="D592" s="21">
        <v>17</v>
      </c>
      <c r="E592" s="30">
        <v>12</v>
      </c>
      <c r="F592" s="30">
        <v>0</v>
      </c>
    </row>
    <row r="593" spans="2:6" ht="15" customHeight="1" x14ac:dyDescent="0.25">
      <c r="B593" s="19" t="s">
        <v>18</v>
      </c>
      <c r="C593" s="20">
        <v>4</v>
      </c>
      <c r="D593" s="21">
        <v>17</v>
      </c>
      <c r="E593" s="30">
        <v>11</v>
      </c>
      <c r="F593" s="30">
        <v>0</v>
      </c>
    </row>
    <row r="594" spans="2:6" ht="15" customHeight="1" x14ac:dyDescent="0.25">
      <c r="B594" s="19" t="s">
        <v>18</v>
      </c>
      <c r="C594" s="20">
        <v>5</v>
      </c>
      <c r="D594" s="21">
        <v>17</v>
      </c>
      <c r="E594" s="30">
        <v>11</v>
      </c>
      <c r="F594" s="30">
        <v>0</v>
      </c>
    </row>
    <row r="595" spans="2:6" ht="15" customHeight="1" x14ac:dyDescent="0.25">
      <c r="B595" s="19" t="s">
        <v>20</v>
      </c>
      <c r="C595" s="20">
        <v>1</v>
      </c>
      <c r="D595" s="21">
        <v>17</v>
      </c>
      <c r="E595" s="30">
        <v>11</v>
      </c>
      <c r="F595" s="30">
        <v>0</v>
      </c>
    </row>
    <row r="596" spans="2:6" ht="15" customHeight="1" x14ac:dyDescent="0.25">
      <c r="B596" s="19" t="s">
        <v>20</v>
      </c>
      <c r="C596" s="20">
        <v>2</v>
      </c>
      <c r="D596" s="21">
        <v>17</v>
      </c>
      <c r="E596" s="30">
        <v>19</v>
      </c>
      <c r="F596" s="30">
        <v>0</v>
      </c>
    </row>
    <row r="597" spans="2:6" ht="15" customHeight="1" x14ac:dyDescent="0.25">
      <c r="B597" s="19" t="s">
        <v>20</v>
      </c>
      <c r="C597" s="20">
        <v>3</v>
      </c>
      <c r="D597" s="21">
        <v>17</v>
      </c>
      <c r="E597" s="30">
        <v>14</v>
      </c>
      <c r="F597" s="30">
        <v>0</v>
      </c>
    </row>
    <row r="598" spans="2:6" ht="15" customHeight="1" x14ac:dyDescent="0.25">
      <c r="B598" s="23" t="s">
        <v>24</v>
      </c>
      <c r="C598" s="24">
        <v>1</v>
      </c>
      <c r="D598" s="25">
        <v>17</v>
      </c>
      <c r="E598" s="27">
        <v>2</v>
      </c>
      <c r="F598" s="27">
        <v>1</v>
      </c>
    </row>
    <row r="599" spans="2:6" ht="15" customHeight="1" x14ac:dyDescent="0.25">
      <c r="B599" s="15" t="s">
        <v>24</v>
      </c>
      <c r="C599" s="5">
        <v>2</v>
      </c>
      <c r="D599" s="6">
        <v>17</v>
      </c>
      <c r="E599" s="8">
        <v>5</v>
      </c>
      <c r="F599" s="8">
        <v>0</v>
      </c>
    </row>
    <row r="600" spans="2:6" ht="15" customHeight="1" x14ac:dyDescent="0.25">
      <c r="B600" s="15" t="s">
        <v>24</v>
      </c>
      <c r="C600" s="5">
        <v>3</v>
      </c>
      <c r="D600" s="6">
        <v>17</v>
      </c>
      <c r="E600" s="8">
        <v>3</v>
      </c>
      <c r="F600" s="8">
        <v>0</v>
      </c>
    </row>
    <row r="601" spans="2:6" ht="15" customHeight="1" x14ac:dyDescent="0.25">
      <c r="B601" s="15" t="s">
        <v>24</v>
      </c>
      <c r="C601" s="5">
        <v>4</v>
      </c>
      <c r="D601" s="6">
        <v>17</v>
      </c>
      <c r="E601" s="8">
        <v>4</v>
      </c>
      <c r="F601" s="8">
        <v>0</v>
      </c>
    </row>
    <row r="602" spans="2:6" ht="15" customHeight="1" x14ac:dyDescent="0.25">
      <c r="B602" s="15" t="s">
        <v>24</v>
      </c>
      <c r="C602" s="5">
        <v>5</v>
      </c>
      <c r="D602" s="6">
        <v>17</v>
      </c>
      <c r="E602" s="8">
        <v>4</v>
      </c>
      <c r="F602" s="8">
        <v>0</v>
      </c>
    </row>
    <row r="603" spans="2:6" ht="15" customHeight="1" x14ac:dyDescent="0.25">
      <c r="B603" s="15" t="s">
        <v>24</v>
      </c>
      <c r="C603" s="5">
        <v>6</v>
      </c>
      <c r="D603" s="6">
        <v>17</v>
      </c>
      <c r="E603" s="8">
        <v>5</v>
      </c>
      <c r="F603" s="8">
        <v>0</v>
      </c>
    </row>
    <row r="604" spans="2:6" ht="15" customHeight="1" x14ac:dyDescent="0.25">
      <c r="B604" s="15" t="s">
        <v>24</v>
      </c>
      <c r="C604" s="5">
        <v>7</v>
      </c>
      <c r="D604" s="6">
        <v>17</v>
      </c>
      <c r="E604" s="8">
        <v>8</v>
      </c>
      <c r="F604" s="8">
        <v>0</v>
      </c>
    </row>
    <row r="605" spans="2:6" ht="15" customHeight="1" x14ac:dyDescent="0.25">
      <c r="B605" s="15" t="s">
        <v>24</v>
      </c>
      <c r="C605" s="5">
        <v>8</v>
      </c>
      <c r="D605" s="6">
        <v>17</v>
      </c>
      <c r="E605" s="8">
        <v>6</v>
      </c>
      <c r="F605" s="8">
        <v>0</v>
      </c>
    </row>
    <row r="606" spans="2:6" ht="15" customHeight="1" x14ac:dyDescent="0.25">
      <c r="B606" s="15" t="s">
        <v>24</v>
      </c>
      <c r="C606" s="5">
        <v>9</v>
      </c>
      <c r="D606" s="6">
        <v>17</v>
      </c>
      <c r="E606" s="8">
        <v>5</v>
      </c>
      <c r="F606" s="8">
        <v>1</v>
      </c>
    </row>
    <row r="607" spans="2:6" ht="15" customHeight="1" x14ac:dyDescent="0.25">
      <c r="B607" s="15" t="s">
        <v>24</v>
      </c>
      <c r="C607" s="5">
        <v>10</v>
      </c>
      <c r="D607" s="6">
        <v>17</v>
      </c>
      <c r="E607" s="8">
        <v>7</v>
      </c>
      <c r="F607" s="8">
        <v>0</v>
      </c>
    </row>
    <row r="608" spans="2:6" ht="15" customHeight="1" x14ac:dyDescent="0.25">
      <c r="B608" s="15" t="s">
        <v>25</v>
      </c>
      <c r="C608" s="5">
        <v>1</v>
      </c>
      <c r="D608" s="6">
        <v>17</v>
      </c>
      <c r="E608" s="8">
        <v>8</v>
      </c>
      <c r="F608" s="8">
        <v>0</v>
      </c>
    </row>
    <row r="609" spans="2:6" ht="15" customHeight="1" x14ac:dyDescent="0.25">
      <c r="B609" s="15" t="s">
        <v>25</v>
      </c>
      <c r="C609" s="5">
        <v>2</v>
      </c>
      <c r="D609" s="6">
        <v>17</v>
      </c>
      <c r="E609" s="8">
        <v>10</v>
      </c>
      <c r="F609" s="8">
        <v>0</v>
      </c>
    </row>
    <row r="610" spans="2:6" ht="15" customHeight="1" x14ac:dyDescent="0.25">
      <c r="B610" s="15" t="s">
        <v>25</v>
      </c>
      <c r="C610" s="5">
        <v>3</v>
      </c>
      <c r="D610" s="6">
        <v>17</v>
      </c>
      <c r="E610" s="8">
        <v>9</v>
      </c>
      <c r="F610" s="8">
        <v>0</v>
      </c>
    </row>
    <row r="611" spans="2:6" ht="15" customHeight="1" x14ac:dyDescent="0.25">
      <c r="B611" s="15" t="s">
        <v>25</v>
      </c>
      <c r="C611" s="5">
        <v>4</v>
      </c>
      <c r="D611" s="6">
        <v>17</v>
      </c>
      <c r="E611" s="8">
        <v>8</v>
      </c>
      <c r="F611" s="8">
        <v>1</v>
      </c>
    </row>
    <row r="612" spans="2:6" ht="15" customHeight="1" x14ac:dyDescent="0.25">
      <c r="B612" s="15" t="s">
        <v>25</v>
      </c>
      <c r="C612" s="5">
        <v>5</v>
      </c>
      <c r="D612" s="6">
        <v>17</v>
      </c>
      <c r="E612" s="8">
        <v>8</v>
      </c>
      <c r="F612" s="8">
        <v>0</v>
      </c>
    </row>
    <row r="613" spans="2:6" ht="15" customHeight="1" x14ac:dyDescent="0.25">
      <c r="B613" s="15" t="s">
        <v>26</v>
      </c>
      <c r="C613" s="5">
        <v>1</v>
      </c>
      <c r="D613" s="6">
        <v>17</v>
      </c>
      <c r="E613" s="8">
        <v>15</v>
      </c>
      <c r="F613" s="8">
        <v>1</v>
      </c>
    </row>
    <row r="614" spans="2:6" ht="15" customHeight="1" x14ac:dyDescent="0.25">
      <c r="B614" s="15" t="s">
        <v>26</v>
      </c>
      <c r="C614" s="5">
        <v>2</v>
      </c>
      <c r="D614" s="6">
        <v>17</v>
      </c>
      <c r="E614" s="8">
        <v>16</v>
      </c>
      <c r="F614" s="8">
        <v>0</v>
      </c>
    </row>
    <row r="615" spans="2:6" ht="15" customHeight="1" x14ac:dyDescent="0.25">
      <c r="B615" s="17" t="s">
        <v>26</v>
      </c>
      <c r="C615" s="9">
        <v>3</v>
      </c>
      <c r="D615" s="11">
        <v>17</v>
      </c>
      <c r="E615" s="10">
        <v>14</v>
      </c>
      <c r="F615" s="10">
        <v>0</v>
      </c>
    </row>
    <row r="616" spans="2:6" ht="15" customHeight="1" x14ac:dyDescent="0.25">
      <c r="B616" s="19" t="s">
        <v>17</v>
      </c>
      <c r="C616" s="20">
        <v>1</v>
      </c>
      <c r="D616" s="21">
        <v>18</v>
      </c>
      <c r="E616" s="21">
        <v>4</v>
      </c>
      <c r="F616" s="21">
        <v>0</v>
      </c>
    </row>
    <row r="617" spans="2:6" ht="15" customHeight="1" x14ac:dyDescent="0.25">
      <c r="B617" s="19" t="s">
        <v>17</v>
      </c>
      <c r="C617" s="20">
        <v>2</v>
      </c>
      <c r="D617" s="21">
        <v>18</v>
      </c>
      <c r="E617" s="21">
        <v>4</v>
      </c>
      <c r="F617" s="21">
        <v>0</v>
      </c>
    </row>
    <row r="618" spans="2:6" ht="15" customHeight="1" x14ac:dyDescent="0.25">
      <c r="B618" s="19" t="s">
        <v>17</v>
      </c>
      <c r="C618" s="20">
        <v>3</v>
      </c>
      <c r="D618" s="21">
        <v>18</v>
      </c>
      <c r="E618" s="21">
        <v>4</v>
      </c>
      <c r="F618" s="21">
        <v>0</v>
      </c>
    </row>
    <row r="619" spans="2:6" ht="15" customHeight="1" x14ac:dyDescent="0.25">
      <c r="B619" s="19" t="s">
        <v>17</v>
      </c>
      <c r="C619" s="20">
        <v>4</v>
      </c>
      <c r="D619" s="21">
        <v>18</v>
      </c>
      <c r="E619" s="21">
        <v>4</v>
      </c>
      <c r="F619" s="21">
        <v>0</v>
      </c>
    </row>
    <row r="620" spans="2:6" ht="15" customHeight="1" x14ac:dyDescent="0.25">
      <c r="B620" s="19" t="s">
        <v>17</v>
      </c>
      <c r="C620" s="20">
        <v>5</v>
      </c>
      <c r="D620" s="21">
        <v>18</v>
      </c>
      <c r="E620" s="21">
        <v>5</v>
      </c>
      <c r="F620" s="21">
        <v>0</v>
      </c>
    </row>
    <row r="621" spans="2:6" ht="15" customHeight="1" x14ac:dyDescent="0.25">
      <c r="B621" s="19" t="s">
        <v>17</v>
      </c>
      <c r="C621" s="20">
        <v>6</v>
      </c>
      <c r="D621" s="21">
        <v>18</v>
      </c>
      <c r="E621" s="21">
        <v>7</v>
      </c>
      <c r="F621" s="21">
        <v>0</v>
      </c>
    </row>
    <row r="622" spans="2:6" ht="15" customHeight="1" x14ac:dyDescent="0.25">
      <c r="B622" s="19" t="s">
        <v>17</v>
      </c>
      <c r="C622" s="20">
        <v>7</v>
      </c>
      <c r="D622" s="21">
        <v>18</v>
      </c>
      <c r="E622" s="21">
        <v>4</v>
      </c>
      <c r="F622" s="21">
        <v>0</v>
      </c>
    </row>
    <row r="623" spans="2:6" ht="15" customHeight="1" x14ac:dyDescent="0.25">
      <c r="B623" s="19" t="s">
        <v>17</v>
      </c>
      <c r="C623" s="20">
        <v>8</v>
      </c>
      <c r="D623" s="21">
        <v>18</v>
      </c>
      <c r="E623" s="21">
        <v>4</v>
      </c>
      <c r="F623" s="21">
        <v>0</v>
      </c>
    </row>
    <row r="624" spans="2:6" ht="15" customHeight="1" x14ac:dyDescent="0.25">
      <c r="B624" s="19" t="s">
        <v>17</v>
      </c>
      <c r="C624" s="20">
        <v>9</v>
      </c>
      <c r="D624" s="21">
        <v>18</v>
      </c>
      <c r="E624" s="21">
        <v>7</v>
      </c>
      <c r="F624" s="21">
        <v>0</v>
      </c>
    </row>
    <row r="625" spans="2:6" ht="15" customHeight="1" x14ac:dyDescent="0.25">
      <c r="B625" s="19" t="s">
        <v>17</v>
      </c>
      <c r="C625" s="20">
        <v>10</v>
      </c>
      <c r="D625" s="21">
        <v>18</v>
      </c>
      <c r="E625" s="21">
        <v>5</v>
      </c>
      <c r="F625" s="21">
        <v>0</v>
      </c>
    </row>
    <row r="626" spans="2:6" ht="15" customHeight="1" x14ac:dyDescent="0.25">
      <c r="B626" s="19" t="s">
        <v>18</v>
      </c>
      <c r="C626" s="20">
        <v>1</v>
      </c>
      <c r="D626" s="21">
        <v>18</v>
      </c>
      <c r="E626" s="21">
        <v>8</v>
      </c>
      <c r="F626" s="21">
        <v>0</v>
      </c>
    </row>
    <row r="627" spans="2:6" ht="15" customHeight="1" x14ac:dyDescent="0.25">
      <c r="B627" s="19" t="s">
        <v>18</v>
      </c>
      <c r="C627" s="20">
        <v>2</v>
      </c>
      <c r="D627" s="21">
        <v>18</v>
      </c>
      <c r="E627" s="21">
        <v>7</v>
      </c>
      <c r="F627" s="21">
        <v>0</v>
      </c>
    </row>
    <row r="628" spans="2:6" ht="15" customHeight="1" x14ac:dyDescent="0.25">
      <c r="B628" s="19" t="s">
        <v>18</v>
      </c>
      <c r="C628" s="20">
        <v>3</v>
      </c>
      <c r="D628" s="21">
        <v>18</v>
      </c>
      <c r="E628" s="30">
        <v>12</v>
      </c>
      <c r="F628" s="30">
        <v>0</v>
      </c>
    </row>
    <row r="629" spans="2:6" ht="15" customHeight="1" x14ac:dyDescent="0.25">
      <c r="B629" s="19" t="s">
        <v>18</v>
      </c>
      <c r="C629" s="20">
        <v>4</v>
      </c>
      <c r="D629" s="21">
        <v>18</v>
      </c>
      <c r="E629" s="30">
        <v>9</v>
      </c>
      <c r="F629" s="30">
        <v>0</v>
      </c>
    </row>
    <row r="630" spans="2:6" ht="15" customHeight="1" x14ac:dyDescent="0.25">
      <c r="B630" s="19" t="s">
        <v>18</v>
      </c>
      <c r="C630" s="20">
        <v>5</v>
      </c>
      <c r="D630" s="21">
        <v>18</v>
      </c>
      <c r="E630" s="30">
        <v>10</v>
      </c>
      <c r="F630" s="30">
        <v>1</v>
      </c>
    </row>
    <row r="631" spans="2:6" ht="15" customHeight="1" x14ac:dyDescent="0.25">
      <c r="B631" s="19" t="s">
        <v>20</v>
      </c>
      <c r="C631" s="20">
        <v>1</v>
      </c>
      <c r="D631" s="21">
        <v>18</v>
      </c>
      <c r="E631" s="30">
        <v>10</v>
      </c>
      <c r="F631" s="30">
        <v>0</v>
      </c>
    </row>
    <row r="632" spans="2:6" ht="15" customHeight="1" x14ac:dyDescent="0.25">
      <c r="B632" s="19" t="s">
        <v>20</v>
      </c>
      <c r="C632" s="20">
        <v>2</v>
      </c>
      <c r="D632" s="21">
        <v>18</v>
      </c>
      <c r="E632" s="30">
        <v>17</v>
      </c>
      <c r="F632" s="30">
        <v>0</v>
      </c>
    </row>
    <row r="633" spans="2:6" ht="15" customHeight="1" x14ac:dyDescent="0.25">
      <c r="B633" s="19" t="s">
        <v>20</v>
      </c>
      <c r="C633" s="20">
        <v>3</v>
      </c>
      <c r="D633" s="21">
        <v>18</v>
      </c>
      <c r="E633" s="30">
        <v>13</v>
      </c>
      <c r="F633" s="30">
        <v>1</v>
      </c>
    </row>
    <row r="634" spans="2:6" ht="15" customHeight="1" x14ac:dyDescent="0.25">
      <c r="B634" s="23" t="s">
        <v>24</v>
      </c>
      <c r="C634" s="24">
        <v>1</v>
      </c>
      <c r="D634" s="25">
        <v>18</v>
      </c>
      <c r="E634" s="27">
        <v>1</v>
      </c>
      <c r="F634" s="27">
        <v>0</v>
      </c>
    </row>
    <row r="635" spans="2:6" ht="15" customHeight="1" x14ac:dyDescent="0.25">
      <c r="B635" s="15" t="s">
        <v>24</v>
      </c>
      <c r="C635" s="5">
        <v>2</v>
      </c>
      <c r="D635" s="6">
        <v>18</v>
      </c>
      <c r="E635" s="8">
        <v>4</v>
      </c>
      <c r="F635" s="8">
        <v>0</v>
      </c>
    </row>
    <row r="636" spans="2:6" ht="15" customHeight="1" x14ac:dyDescent="0.25">
      <c r="B636" s="15" t="s">
        <v>24</v>
      </c>
      <c r="C636" s="5">
        <v>3</v>
      </c>
      <c r="D636" s="6">
        <v>18</v>
      </c>
      <c r="E636" s="58">
        <v>2</v>
      </c>
      <c r="F636" s="8">
        <v>0</v>
      </c>
    </row>
    <row r="637" spans="2:6" ht="15" customHeight="1" x14ac:dyDescent="0.25">
      <c r="B637" s="15" t="s">
        <v>24</v>
      </c>
      <c r="C637" s="5">
        <v>4</v>
      </c>
      <c r="D637" s="6">
        <v>18</v>
      </c>
      <c r="E637" s="8">
        <v>1</v>
      </c>
      <c r="F637" s="8">
        <v>0</v>
      </c>
    </row>
    <row r="638" spans="2:6" ht="15" customHeight="1" x14ac:dyDescent="0.25">
      <c r="B638" s="15" t="s">
        <v>24</v>
      </c>
      <c r="C638" s="5">
        <v>5</v>
      </c>
      <c r="D638" s="6">
        <v>18</v>
      </c>
      <c r="E638" s="8">
        <v>4</v>
      </c>
      <c r="F638" s="8">
        <v>0</v>
      </c>
    </row>
    <row r="639" spans="2:6" ht="15" customHeight="1" x14ac:dyDescent="0.25">
      <c r="B639" s="15" t="s">
        <v>24</v>
      </c>
      <c r="C639" s="5">
        <v>6</v>
      </c>
      <c r="D639" s="6">
        <v>18</v>
      </c>
      <c r="E639" s="8">
        <v>2</v>
      </c>
      <c r="F639" s="8">
        <v>0</v>
      </c>
    </row>
    <row r="640" spans="2:6" ht="15" customHeight="1" x14ac:dyDescent="0.25">
      <c r="B640" s="15" t="s">
        <v>24</v>
      </c>
      <c r="C640" s="5">
        <v>7</v>
      </c>
      <c r="D640" s="6">
        <v>18</v>
      </c>
      <c r="E640" s="8">
        <v>6</v>
      </c>
      <c r="F640" s="8">
        <v>1</v>
      </c>
    </row>
    <row r="641" spans="2:6" ht="15" customHeight="1" x14ac:dyDescent="0.25">
      <c r="B641" s="15" t="s">
        <v>24</v>
      </c>
      <c r="C641" s="5">
        <v>8</v>
      </c>
      <c r="D641" s="6">
        <v>18</v>
      </c>
      <c r="E641" s="8">
        <v>5</v>
      </c>
      <c r="F641" s="8">
        <v>0</v>
      </c>
    </row>
    <row r="642" spans="2:6" ht="15" customHeight="1" x14ac:dyDescent="0.25">
      <c r="B642" s="15" t="s">
        <v>24</v>
      </c>
      <c r="C642" s="5">
        <v>9</v>
      </c>
      <c r="D642" s="6">
        <v>18</v>
      </c>
      <c r="E642" s="8">
        <v>2</v>
      </c>
      <c r="F642" s="8">
        <v>0</v>
      </c>
    </row>
    <row r="643" spans="2:6" ht="15" customHeight="1" x14ac:dyDescent="0.25">
      <c r="B643" s="15" t="s">
        <v>24</v>
      </c>
      <c r="C643" s="5">
        <v>10</v>
      </c>
      <c r="D643" s="6">
        <v>18</v>
      </c>
      <c r="E643" s="8">
        <v>5</v>
      </c>
      <c r="F643" s="8">
        <v>1</v>
      </c>
    </row>
    <row r="644" spans="2:6" ht="15" customHeight="1" x14ac:dyDescent="0.25">
      <c r="B644" s="15" t="s">
        <v>25</v>
      </c>
      <c r="C644" s="5">
        <v>1</v>
      </c>
      <c r="D644" s="6">
        <v>18</v>
      </c>
      <c r="E644" s="8">
        <v>2</v>
      </c>
      <c r="F644" s="8">
        <v>0</v>
      </c>
    </row>
    <row r="645" spans="2:6" ht="15" customHeight="1" x14ac:dyDescent="0.25">
      <c r="B645" s="15" t="s">
        <v>25</v>
      </c>
      <c r="C645" s="5">
        <v>2</v>
      </c>
      <c r="D645" s="6">
        <v>18</v>
      </c>
      <c r="E645" s="8">
        <v>5</v>
      </c>
      <c r="F645" s="8">
        <v>1</v>
      </c>
    </row>
    <row r="646" spans="2:6" ht="15" customHeight="1" x14ac:dyDescent="0.25">
      <c r="B646" s="15" t="s">
        <v>25</v>
      </c>
      <c r="C646" s="5">
        <v>3</v>
      </c>
      <c r="D646" s="6">
        <v>18</v>
      </c>
      <c r="E646" s="8">
        <v>5</v>
      </c>
      <c r="F646" s="8">
        <v>0</v>
      </c>
    </row>
    <row r="647" spans="2:6" ht="15" customHeight="1" x14ac:dyDescent="0.25">
      <c r="B647" s="15" t="s">
        <v>25</v>
      </c>
      <c r="C647" s="5">
        <v>4</v>
      </c>
      <c r="D647" s="6">
        <v>18</v>
      </c>
      <c r="E647" s="8">
        <v>6</v>
      </c>
      <c r="F647" s="8">
        <v>0</v>
      </c>
    </row>
    <row r="648" spans="2:6" ht="15" customHeight="1" x14ac:dyDescent="0.25">
      <c r="B648" s="15" t="s">
        <v>25</v>
      </c>
      <c r="C648" s="5">
        <v>5</v>
      </c>
      <c r="D648" s="6">
        <v>18</v>
      </c>
      <c r="E648" s="8">
        <v>6</v>
      </c>
      <c r="F648" s="8">
        <v>0</v>
      </c>
    </row>
    <row r="649" spans="2:6" ht="15" customHeight="1" x14ac:dyDescent="0.25">
      <c r="B649" s="15" t="s">
        <v>26</v>
      </c>
      <c r="C649" s="5">
        <v>1</v>
      </c>
      <c r="D649" s="6">
        <v>18</v>
      </c>
      <c r="E649" s="8">
        <v>9</v>
      </c>
      <c r="F649" s="8">
        <v>1</v>
      </c>
    </row>
    <row r="650" spans="2:6" ht="15" customHeight="1" x14ac:dyDescent="0.25">
      <c r="B650" s="15" t="s">
        <v>26</v>
      </c>
      <c r="C650" s="5">
        <v>2</v>
      </c>
      <c r="D650" s="6">
        <v>18</v>
      </c>
      <c r="E650" s="8">
        <v>14</v>
      </c>
      <c r="F650" s="8">
        <v>1</v>
      </c>
    </row>
    <row r="651" spans="2:6" ht="15" customHeight="1" x14ac:dyDescent="0.25">
      <c r="B651" s="17" t="s">
        <v>26</v>
      </c>
      <c r="C651" s="9">
        <v>3</v>
      </c>
      <c r="D651" s="11">
        <v>18</v>
      </c>
      <c r="E651" s="10">
        <v>11</v>
      </c>
      <c r="F651" s="10">
        <v>1</v>
      </c>
    </row>
    <row r="652" spans="2:6" ht="15" customHeight="1" x14ac:dyDescent="0.25">
      <c r="B652" s="19" t="s">
        <v>17</v>
      </c>
      <c r="C652" s="20">
        <v>1</v>
      </c>
      <c r="D652" s="21">
        <v>19</v>
      </c>
      <c r="E652" s="21">
        <v>3</v>
      </c>
      <c r="F652" s="21">
        <v>0</v>
      </c>
    </row>
    <row r="653" spans="2:6" ht="15" customHeight="1" x14ac:dyDescent="0.25">
      <c r="B653" s="19" t="s">
        <v>17</v>
      </c>
      <c r="C653" s="20">
        <v>2</v>
      </c>
      <c r="D653" s="21">
        <v>19</v>
      </c>
      <c r="E653" s="21">
        <v>3</v>
      </c>
      <c r="F653" s="21">
        <v>0</v>
      </c>
    </row>
    <row r="654" spans="2:6" ht="15" customHeight="1" x14ac:dyDescent="0.25">
      <c r="B654" s="19" t="s">
        <v>17</v>
      </c>
      <c r="C654" s="20">
        <v>3</v>
      </c>
      <c r="D654" s="21">
        <v>19</v>
      </c>
      <c r="E654" s="21">
        <v>4</v>
      </c>
      <c r="F654" s="21">
        <v>0</v>
      </c>
    </row>
    <row r="655" spans="2:6" ht="15" customHeight="1" x14ac:dyDescent="0.25">
      <c r="B655" s="19" t="s">
        <v>17</v>
      </c>
      <c r="C655" s="20">
        <v>4</v>
      </c>
      <c r="D655" s="21">
        <v>19</v>
      </c>
      <c r="E655" s="21">
        <v>2</v>
      </c>
      <c r="F655" s="21">
        <v>0</v>
      </c>
    </row>
    <row r="656" spans="2:6" ht="15" customHeight="1" x14ac:dyDescent="0.25">
      <c r="B656" s="19" t="s">
        <v>17</v>
      </c>
      <c r="C656" s="20">
        <v>5</v>
      </c>
      <c r="D656" s="21">
        <v>19</v>
      </c>
      <c r="E656" s="21">
        <v>2</v>
      </c>
      <c r="F656" s="21">
        <v>0</v>
      </c>
    </row>
    <row r="657" spans="2:6" ht="15" customHeight="1" x14ac:dyDescent="0.25">
      <c r="B657" s="19" t="s">
        <v>17</v>
      </c>
      <c r="C657" s="20">
        <v>6</v>
      </c>
      <c r="D657" s="21">
        <v>19</v>
      </c>
      <c r="E657" s="21">
        <v>4</v>
      </c>
      <c r="F657" s="21">
        <v>0</v>
      </c>
    </row>
    <row r="658" spans="2:6" ht="15" customHeight="1" x14ac:dyDescent="0.25">
      <c r="B658" s="19" t="s">
        <v>17</v>
      </c>
      <c r="C658" s="20">
        <v>7</v>
      </c>
      <c r="D658" s="21">
        <v>19</v>
      </c>
      <c r="E658" s="21">
        <v>4</v>
      </c>
      <c r="F658" s="21">
        <v>0</v>
      </c>
    </row>
    <row r="659" spans="2:6" ht="15" customHeight="1" x14ac:dyDescent="0.25">
      <c r="B659" s="19" t="s">
        <v>17</v>
      </c>
      <c r="C659" s="20">
        <v>8</v>
      </c>
      <c r="D659" s="21">
        <v>19</v>
      </c>
      <c r="E659" s="21">
        <v>3</v>
      </c>
      <c r="F659" s="21">
        <v>0</v>
      </c>
    </row>
    <row r="660" spans="2:6" ht="15" customHeight="1" x14ac:dyDescent="0.25">
      <c r="B660" s="19" t="s">
        <v>17</v>
      </c>
      <c r="C660" s="20">
        <v>9</v>
      </c>
      <c r="D660" s="21">
        <v>19</v>
      </c>
      <c r="E660" s="21">
        <v>3</v>
      </c>
      <c r="F660" s="21">
        <v>0</v>
      </c>
    </row>
    <row r="661" spans="2:6" ht="15" customHeight="1" x14ac:dyDescent="0.25">
      <c r="B661" s="19" t="s">
        <v>17</v>
      </c>
      <c r="C661" s="20">
        <v>10</v>
      </c>
      <c r="D661" s="21">
        <v>19</v>
      </c>
      <c r="E661" s="21">
        <v>3</v>
      </c>
      <c r="F661" s="21">
        <v>0</v>
      </c>
    </row>
    <row r="662" spans="2:6" ht="15" customHeight="1" x14ac:dyDescent="0.25">
      <c r="B662" s="19" t="s">
        <v>18</v>
      </c>
      <c r="C662" s="20">
        <v>1</v>
      </c>
      <c r="D662" s="21">
        <v>19</v>
      </c>
      <c r="E662" s="21">
        <v>5</v>
      </c>
      <c r="F662" s="21">
        <v>0</v>
      </c>
    </row>
    <row r="663" spans="2:6" ht="15" customHeight="1" x14ac:dyDescent="0.25">
      <c r="B663" s="19" t="s">
        <v>18</v>
      </c>
      <c r="C663" s="20">
        <v>2</v>
      </c>
      <c r="D663" s="21">
        <v>19</v>
      </c>
      <c r="E663" s="21">
        <v>2</v>
      </c>
      <c r="F663" s="21">
        <v>1</v>
      </c>
    </row>
    <row r="664" spans="2:6" ht="15" customHeight="1" x14ac:dyDescent="0.25">
      <c r="B664" s="19" t="s">
        <v>18</v>
      </c>
      <c r="C664" s="20">
        <v>3</v>
      </c>
      <c r="D664" s="21">
        <v>19</v>
      </c>
      <c r="E664" s="30">
        <v>11</v>
      </c>
      <c r="F664" s="30">
        <v>0</v>
      </c>
    </row>
    <row r="665" spans="2:6" ht="15" customHeight="1" x14ac:dyDescent="0.25">
      <c r="B665" s="19" t="s">
        <v>18</v>
      </c>
      <c r="C665" s="20">
        <v>4</v>
      </c>
      <c r="D665" s="21">
        <v>19</v>
      </c>
      <c r="E665" s="30">
        <v>7</v>
      </c>
      <c r="F665" s="30">
        <v>0</v>
      </c>
    </row>
    <row r="666" spans="2:6" ht="15" customHeight="1" x14ac:dyDescent="0.25">
      <c r="B666" s="19" t="s">
        <v>18</v>
      </c>
      <c r="C666" s="20">
        <v>5</v>
      </c>
      <c r="D666" s="21">
        <v>19</v>
      </c>
      <c r="E666" s="30">
        <v>8</v>
      </c>
      <c r="F666" s="30">
        <v>0</v>
      </c>
    </row>
    <row r="667" spans="2:6" ht="15" customHeight="1" x14ac:dyDescent="0.25">
      <c r="B667" s="19" t="s">
        <v>20</v>
      </c>
      <c r="C667" s="20">
        <v>1</v>
      </c>
      <c r="D667" s="21">
        <v>19</v>
      </c>
      <c r="E667" s="30">
        <v>8</v>
      </c>
      <c r="F667" s="30">
        <v>0</v>
      </c>
    </row>
    <row r="668" spans="2:6" ht="15" customHeight="1" x14ac:dyDescent="0.25">
      <c r="B668" s="19" t="s">
        <v>20</v>
      </c>
      <c r="C668" s="20">
        <v>2</v>
      </c>
      <c r="D668" s="21">
        <v>19</v>
      </c>
      <c r="E668" s="30">
        <v>14</v>
      </c>
      <c r="F668" s="30">
        <v>1</v>
      </c>
    </row>
    <row r="669" spans="2:6" ht="15" customHeight="1" x14ac:dyDescent="0.25">
      <c r="B669" s="19" t="s">
        <v>20</v>
      </c>
      <c r="C669" s="20">
        <v>3</v>
      </c>
      <c r="D669" s="21">
        <v>19</v>
      </c>
      <c r="E669" s="30">
        <v>6</v>
      </c>
      <c r="F669" s="30">
        <v>0</v>
      </c>
    </row>
    <row r="670" spans="2:6" ht="15" customHeight="1" x14ac:dyDescent="0.25">
      <c r="B670" s="23" t="s">
        <v>24</v>
      </c>
      <c r="C670" s="24">
        <v>1</v>
      </c>
      <c r="D670" s="25">
        <v>19</v>
      </c>
      <c r="E670" s="27">
        <v>0</v>
      </c>
      <c r="F670" s="27">
        <v>0</v>
      </c>
    </row>
    <row r="671" spans="2:6" ht="15" customHeight="1" x14ac:dyDescent="0.25">
      <c r="B671" s="15" t="s">
        <v>24</v>
      </c>
      <c r="C671" s="5">
        <v>2</v>
      </c>
      <c r="D671" s="6">
        <v>19</v>
      </c>
      <c r="E671" s="8">
        <v>1</v>
      </c>
      <c r="F671" s="8">
        <v>0</v>
      </c>
    </row>
    <row r="672" spans="2:6" ht="15" customHeight="1" x14ac:dyDescent="0.25">
      <c r="B672" s="15" t="s">
        <v>24</v>
      </c>
      <c r="C672" s="5">
        <v>3</v>
      </c>
      <c r="D672" s="6">
        <v>19</v>
      </c>
      <c r="E672" s="58">
        <v>0</v>
      </c>
      <c r="F672" s="8">
        <v>0</v>
      </c>
    </row>
    <row r="673" spans="2:6" ht="15" customHeight="1" x14ac:dyDescent="0.25">
      <c r="B673" s="15" t="s">
        <v>24</v>
      </c>
      <c r="C673" s="5">
        <v>4</v>
      </c>
      <c r="D673" s="6">
        <v>19</v>
      </c>
      <c r="E673" s="8">
        <v>1</v>
      </c>
      <c r="F673" s="8">
        <v>0</v>
      </c>
    </row>
    <row r="674" spans="2:6" ht="15" customHeight="1" x14ac:dyDescent="0.25">
      <c r="B674" s="15" t="s">
        <v>24</v>
      </c>
      <c r="C674" s="5">
        <v>5</v>
      </c>
      <c r="D674" s="6">
        <v>19</v>
      </c>
      <c r="E674" s="8">
        <v>3</v>
      </c>
      <c r="F674" s="8">
        <v>0</v>
      </c>
    </row>
    <row r="675" spans="2:6" ht="15" customHeight="1" x14ac:dyDescent="0.25">
      <c r="B675" s="15" t="s">
        <v>24</v>
      </c>
      <c r="C675" s="5">
        <v>6</v>
      </c>
      <c r="D675" s="6">
        <v>19</v>
      </c>
      <c r="E675" s="8">
        <v>0</v>
      </c>
      <c r="F675" s="8">
        <v>0</v>
      </c>
    </row>
    <row r="676" spans="2:6" ht="15" customHeight="1" x14ac:dyDescent="0.25">
      <c r="B676" s="15" t="s">
        <v>24</v>
      </c>
      <c r="C676" s="5">
        <v>7</v>
      </c>
      <c r="D676" s="6">
        <v>19</v>
      </c>
      <c r="E676" s="8">
        <v>3</v>
      </c>
      <c r="F676" s="8">
        <v>0</v>
      </c>
    </row>
    <row r="677" spans="2:6" ht="15" customHeight="1" x14ac:dyDescent="0.25">
      <c r="B677" s="15" t="s">
        <v>24</v>
      </c>
      <c r="C677" s="5">
        <v>8</v>
      </c>
      <c r="D677" s="6">
        <v>19</v>
      </c>
      <c r="E677" s="8">
        <v>4</v>
      </c>
      <c r="F677" s="8">
        <v>0</v>
      </c>
    </row>
    <row r="678" spans="2:6" ht="15" customHeight="1" x14ac:dyDescent="0.25">
      <c r="B678" s="15" t="s">
        <v>24</v>
      </c>
      <c r="C678" s="5">
        <v>9</v>
      </c>
      <c r="D678" s="6">
        <v>19</v>
      </c>
      <c r="E678" s="8">
        <v>1</v>
      </c>
      <c r="F678" s="8">
        <v>0</v>
      </c>
    </row>
    <row r="679" spans="2:6" ht="15" customHeight="1" x14ac:dyDescent="0.25">
      <c r="B679" s="15" t="s">
        <v>24</v>
      </c>
      <c r="C679" s="5">
        <v>10</v>
      </c>
      <c r="D679" s="6">
        <v>19</v>
      </c>
      <c r="E679" s="8">
        <v>5</v>
      </c>
      <c r="F679" s="8">
        <v>0</v>
      </c>
    </row>
    <row r="680" spans="2:6" ht="15" customHeight="1" x14ac:dyDescent="0.25">
      <c r="B680" s="15" t="s">
        <v>25</v>
      </c>
      <c r="C680" s="5">
        <v>1</v>
      </c>
      <c r="D680" s="6">
        <v>19</v>
      </c>
      <c r="E680" s="8">
        <v>0</v>
      </c>
      <c r="F680" s="8">
        <v>0</v>
      </c>
    </row>
    <row r="681" spans="2:6" ht="15" customHeight="1" x14ac:dyDescent="0.25">
      <c r="B681" s="15" t="s">
        <v>25</v>
      </c>
      <c r="C681" s="5">
        <v>2</v>
      </c>
      <c r="D681" s="6">
        <v>19</v>
      </c>
      <c r="E681" s="8">
        <v>3</v>
      </c>
      <c r="F681" s="8">
        <v>0</v>
      </c>
    </row>
    <row r="682" spans="2:6" ht="15" customHeight="1" x14ac:dyDescent="0.25">
      <c r="B682" s="15" t="s">
        <v>25</v>
      </c>
      <c r="C682" s="5">
        <v>3</v>
      </c>
      <c r="D682" s="6">
        <v>19</v>
      </c>
      <c r="E682" s="8">
        <v>2</v>
      </c>
      <c r="F682" s="8">
        <v>0</v>
      </c>
    </row>
    <row r="683" spans="2:6" ht="15" customHeight="1" x14ac:dyDescent="0.25">
      <c r="B683" s="15" t="s">
        <v>25</v>
      </c>
      <c r="C683" s="5">
        <v>4</v>
      </c>
      <c r="D683" s="6">
        <v>19</v>
      </c>
      <c r="E683" s="8">
        <v>4</v>
      </c>
      <c r="F683" s="8">
        <v>0</v>
      </c>
    </row>
    <row r="684" spans="2:6" ht="15" customHeight="1" x14ac:dyDescent="0.25">
      <c r="B684" s="15" t="s">
        <v>25</v>
      </c>
      <c r="C684" s="5">
        <v>5</v>
      </c>
      <c r="D684" s="6">
        <v>19</v>
      </c>
      <c r="E684" s="8">
        <v>3</v>
      </c>
      <c r="F684" s="8">
        <v>0</v>
      </c>
    </row>
    <row r="685" spans="2:6" ht="15" customHeight="1" x14ac:dyDescent="0.25">
      <c r="B685" s="15" t="s">
        <v>26</v>
      </c>
      <c r="C685" s="5">
        <v>1</v>
      </c>
      <c r="D685" s="6">
        <v>19</v>
      </c>
      <c r="E685" s="8">
        <v>5</v>
      </c>
      <c r="F685" s="8">
        <v>0</v>
      </c>
    </row>
    <row r="686" spans="2:6" ht="15" customHeight="1" x14ac:dyDescent="0.25">
      <c r="B686" s="15" t="s">
        <v>26</v>
      </c>
      <c r="C686" s="5">
        <v>2</v>
      </c>
      <c r="D686" s="6">
        <v>19</v>
      </c>
      <c r="E686" s="8">
        <v>8</v>
      </c>
      <c r="F686" s="8">
        <v>1</v>
      </c>
    </row>
    <row r="687" spans="2:6" ht="15" customHeight="1" x14ac:dyDescent="0.25">
      <c r="B687" s="17" t="s">
        <v>26</v>
      </c>
      <c r="C687" s="9">
        <v>3</v>
      </c>
      <c r="D687" s="11">
        <v>19</v>
      </c>
      <c r="E687" s="10">
        <v>7</v>
      </c>
      <c r="F687" s="10">
        <v>0</v>
      </c>
    </row>
    <row r="688" spans="2:6" ht="15" customHeight="1" x14ac:dyDescent="0.25">
      <c r="B688" s="19" t="s">
        <v>17</v>
      </c>
      <c r="C688" s="20">
        <v>1</v>
      </c>
      <c r="D688" s="21">
        <v>20</v>
      </c>
      <c r="E688" s="21">
        <v>2</v>
      </c>
      <c r="F688" s="21">
        <v>0</v>
      </c>
    </row>
    <row r="689" spans="2:6" ht="15" customHeight="1" x14ac:dyDescent="0.25">
      <c r="B689" s="19" t="s">
        <v>17</v>
      </c>
      <c r="C689" s="20">
        <v>2</v>
      </c>
      <c r="D689" s="21">
        <v>20</v>
      </c>
      <c r="E689" s="21">
        <v>2</v>
      </c>
      <c r="F689" s="21">
        <v>0</v>
      </c>
    </row>
    <row r="690" spans="2:6" ht="15" customHeight="1" x14ac:dyDescent="0.25">
      <c r="B690" s="19" t="s">
        <v>17</v>
      </c>
      <c r="C690" s="20">
        <v>3</v>
      </c>
      <c r="D690" s="21">
        <v>20</v>
      </c>
      <c r="E690" s="21">
        <v>4</v>
      </c>
      <c r="F690" s="21">
        <v>0</v>
      </c>
    </row>
    <row r="691" spans="2:6" ht="15" customHeight="1" x14ac:dyDescent="0.25">
      <c r="B691" s="19" t="s">
        <v>17</v>
      </c>
      <c r="C691" s="20">
        <v>4</v>
      </c>
      <c r="D691" s="21">
        <v>20</v>
      </c>
      <c r="E691" s="21">
        <v>1</v>
      </c>
      <c r="F691" s="21">
        <v>1</v>
      </c>
    </row>
    <row r="692" spans="2:6" ht="15" customHeight="1" x14ac:dyDescent="0.25">
      <c r="B692" s="19" t="s">
        <v>17</v>
      </c>
      <c r="C692" s="20">
        <v>5</v>
      </c>
      <c r="D692" s="21">
        <v>20</v>
      </c>
      <c r="E692" s="21">
        <v>2</v>
      </c>
      <c r="F692" s="21">
        <v>0</v>
      </c>
    </row>
    <row r="693" spans="2:6" ht="15" customHeight="1" x14ac:dyDescent="0.25">
      <c r="B693" s="19" t="s">
        <v>17</v>
      </c>
      <c r="C693" s="20">
        <v>6</v>
      </c>
      <c r="D693" s="21">
        <v>20</v>
      </c>
      <c r="E693" s="21">
        <v>4</v>
      </c>
      <c r="F693" s="21">
        <v>0</v>
      </c>
    </row>
    <row r="694" spans="2:6" ht="15" customHeight="1" x14ac:dyDescent="0.25">
      <c r="B694" s="19" t="s">
        <v>17</v>
      </c>
      <c r="C694" s="20">
        <v>7</v>
      </c>
      <c r="D694" s="21">
        <v>20</v>
      </c>
      <c r="E694" s="21">
        <v>3</v>
      </c>
      <c r="F694" s="21">
        <v>0</v>
      </c>
    </row>
    <row r="695" spans="2:6" ht="15" customHeight="1" x14ac:dyDescent="0.25">
      <c r="B695" s="19" t="s">
        <v>17</v>
      </c>
      <c r="C695" s="20">
        <v>8</v>
      </c>
      <c r="D695" s="21">
        <v>20</v>
      </c>
      <c r="E695" s="21">
        <v>3</v>
      </c>
      <c r="F695" s="21">
        <v>0</v>
      </c>
    </row>
    <row r="696" spans="2:6" ht="15" customHeight="1" x14ac:dyDescent="0.25">
      <c r="B696" s="19" t="s">
        <v>17</v>
      </c>
      <c r="C696" s="20">
        <v>9</v>
      </c>
      <c r="D696" s="21">
        <v>20</v>
      </c>
      <c r="E696" s="21">
        <v>1</v>
      </c>
      <c r="F696" s="21">
        <v>0</v>
      </c>
    </row>
    <row r="697" spans="2:6" ht="15" customHeight="1" x14ac:dyDescent="0.25">
      <c r="B697" s="19" t="s">
        <v>17</v>
      </c>
      <c r="C697" s="20">
        <v>10</v>
      </c>
      <c r="D697" s="21">
        <v>20</v>
      </c>
      <c r="E697" s="21">
        <v>3</v>
      </c>
      <c r="F697" s="21">
        <v>0</v>
      </c>
    </row>
    <row r="698" spans="2:6" ht="15" customHeight="1" x14ac:dyDescent="0.25">
      <c r="B698" s="19" t="s">
        <v>18</v>
      </c>
      <c r="C698" s="20">
        <v>1</v>
      </c>
      <c r="D698" s="21">
        <v>20</v>
      </c>
      <c r="E698" s="21">
        <v>4</v>
      </c>
      <c r="F698" s="21">
        <v>0</v>
      </c>
    </row>
    <row r="699" spans="2:6" ht="15" customHeight="1" x14ac:dyDescent="0.25">
      <c r="B699" s="19" t="s">
        <v>18</v>
      </c>
      <c r="C699" s="20">
        <v>2</v>
      </c>
      <c r="D699" s="21">
        <v>20</v>
      </c>
      <c r="E699" s="21">
        <v>1</v>
      </c>
      <c r="F699" s="21">
        <v>0</v>
      </c>
    </row>
    <row r="700" spans="2:6" ht="15" customHeight="1" x14ac:dyDescent="0.25">
      <c r="B700" s="19" t="s">
        <v>18</v>
      </c>
      <c r="C700" s="20">
        <v>3</v>
      </c>
      <c r="D700" s="21">
        <v>20</v>
      </c>
      <c r="E700" s="30">
        <v>9</v>
      </c>
      <c r="F700" s="30">
        <v>1</v>
      </c>
    </row>
    <row r="701" spans="2:6" ht="15" customHeight="1" x14ac:dyDescent="0.25">
      <c r="B701" s="19" t="s">
        <v>18</v>
      </c>
      <c r="C701" s="20">
        <v>4</v>
      </c>
      <c r="D701" s="21">
        <v>20</v>
      </c>
      <c r="E701" s="30">
        <v>6</v>
      </c>
      <c r="F701" s="30">
        <v>0</v>
      </c>
    </row>
    <row r="702" spans="2:6" ht="15" customHeight="1" x14ac:dyDescent="0.25">
      <c r="B702" s="19" t="s">
        <v>18</v>
      </c>
      <c r="C702" s="20">
        <v>5</v>
      </c>
      <c r="D702" s="21">
        <v>20</v>
      </c>
      <c r="E702" s="30">
        <v>5</v>
      </c>
      <c r="F702" s="30">
        <v>0</v>
      </c>
    </row>
    <row r="703" spans="2:6" ht="15" customHeight="1" x14ac:dyDescent="0.25">
      <c r="B703" s="19" t="s">
        <v>20</v>
      </c>
      <c r="C703" s="20">
        <v>1</v>
      </c>
      <c r="D703" s="21">
        <v>20</v>
      </c>
      <c r="E703" s="30">
        <v>6</v>
      </c>
      <c r="F703" s="30">
        <v>1</v>
      </c>
    </row>
    <row r="704" spans="2:6" ht="15" customHeight="1" x14ac:dyDescent="0.25">
      <c r="B704" s="19" t="s">
        <v>20</v>
      </c>
      <c r="C704" s="20">
        <v>2</v>
      </c>
      <c r="D704" s="21">
        <v>20</v>
      </c>
      <c r="E704" s="30">
        <v>11</v>
      </c>
      <c r="F704" s="30">
        <v>1</v>
      </c>
    </row>
    <row r="705" spans="2:6" ht="15" customHeight="1" x14ac:dyDescent="0.25">
      <c r="B705" s="19" t="s">
        <v>20</v>
      </c>
      <c r="C705" s="20">
        <v>3</v>
      </c>
      <c r="D705" s="21">
        <v>20</v>
      </c>
      <c r="E705" s="30">
        <v>4</v>
      </c>
      <c r="F705" s="30">
        <v>0</v>
      </c>
    </row>
    <row r="706" spans="2:6" ht="15" customHeight="1" x14ac:dyDescent="0.25">
      <c r="B706" s="23" t="s">
        <v>24</v>
      </c>
      <c r="C706" s="24">
        <v>1</v>
      </c>
      <c r="D706" s="25">
        <v>20</v>
      </c>
      <c r="E706" s="27">
        <v>0</v>
      </c>
      <c r="F706" s="27">
        <v>0</v>
      </c>
    </row>
    <row r="707" spans="2:6" ht="15" customHeight="1" x14ac:dyDescent="0.25">
      <c r="B707" s="15" t="s">
        <v>24</v>
      </c>
      <c r="C707" s="5">
        <v>2</v>
      </c>
      <c r="D707" s="6">
        <v>20</v>
      </c>
      <c r="E707" s="8">
        <v>0</v>
      </c>
      <c r="F707" s="8">
        <v>0</v>
      </c>
    </row>
    <row r="708" spans="2:6" ht="15" customHeight="1" x14ac:dyDescent="0.25">
      <c r="B708" s="15" t="s">
        <v>24</v>
      </c>
      <c r="C708" s="5">
        <v>3</v>
      </c>
      <c r="D708" s="6">
        <v>20</v>
      </c>
      <c r="E708" s="8">
        <v>0</v>
      </c>
      <c r="F708" s="8">
        <v>0</v>
      </c>
    </row>
    <row r="709" spans="2:6" ht="15" customHeight="1" x14ac:dyDescent="0.25">
      <c r="B709" s="15" t="s">
        <v>24</v>
      </c>
      <c r="C709" s="5">
        <v>4</v>
      </c>
      <c r="D709" s="6">
        <v>20</v>
      </c>
      <c r="E709" s="8">
        <v>1</v>
      </c>
      <c r="F709" s="8">
        <v>0</v>
      </c>
    </row>
    <row r="710" spans="2:6" ht="15" customHeight="1" x14ac:dyDescent="0.25">
      <c r="B710" s="15" t="s">
        <v>24</v>
      </c>
      <c r="C710" s="5">
        <v>5</v>
      </c>
      <c r="D710" s="6">
        <v>20</v>
      </c>
      <c r="E710" s="8">
        <v>2</v>
      </c>
      <c r="F710" s="8">
        <v>0</v>
      </c>
    </row>
    <row r="711" spans="2:6" ht="15" customHeight="1" x14ac:dyDescent="0.25">
      <c r="B711" s="15" t="s">
        <v>24</v>
      </c>
      <c r="C711" s="5">
        <v>6</v>
      </c>
      <c r="D711" s="6">
        <v>20</v>
      </c>
      <c r="E711" s="8">
        <v>0</v>
      </c>
      <c r="F711" s="8">
        <v>0</v>
      </c>
    </row>
    <row r="712" spans="2:6" ht="15" customHeight="1" x14ac:dyDescent="0.25">
      <c r="B712" s="15" t="s">
        <v>24</v>
      </c>
      <c r="C712" s="5">
        <v>7</v>
      </c>
      <c r="D712" s="6">
        <v>20</v>
      </c>
      <c r="E712" s="8">
        <v>0</v>
      </c>
      <c r="F712" s="8">
        <v>0</v>
      </c>
    </row>
    <row r="713" spans="2:6" ht="15" customHeight="1" x14ac:dyDescent="0.25">
      <c r="B713" s="15" t="s">
        <v>24</v>
      </c>
      <c r="C713" s="5">
        <v>8</v>
      </c>
      <c r="D713" s="6">
        <v>20</v>
      </c>
      <c r="E713" s="8">
        <v>4</v>
      </c>
      <c r="F713" s="8">
        <v>0</v>
      </c>
    </row>
    <row r="714" spans="2:6" ht="15" customHeight="1" x14ac:dyDescent="0.25">
      <c r="B714" s="15" t="s">
        <v>24</v>
      </c>
      <c r="C714" s="5">
        <v>9</v>
      </c>
      <c r="D714" s="6">
        <v>20</v>
      </c>
      <c r="E714" s="8">
        <v>1</v>
      </c>
      <c r="F714" s="8">
        <v>0</v>
      </c>
    </row>
    <row r="715" spans="2:6" ht="15" customHeight="1" x14ac:dyDescent="0.25">
      <c r="B715" s="15" t="s">
        <v>24</v>
      </c>
      <c r="C715" s="5">
        <v>10</v>
      </c>
      <c r="D715" s="6">
        <v>20</v>
      </c>
      <c r="E715" s="8">
        <v>4</v>
      </c>
      <c r="F715" s="8">
        <v>0</v>
      </c>
    </row>
    <row r="716" spans="2:6" ht="15" customHeight="1" x14ac:dyDescent="0.25">
      <c r="B716" s="15" t="s">
        <v>25</v>
      </c>
      <c r="C716" s="5">
        <v>1</v>
      </c>
      <c r="D716" s="6">
        <v>20</v>
      </c>
      <c r="E716" s="8">
        <v>0</v>
      </c>
      <c r="F716" s="8">
        <v>0</v>
      </c>
    </row>
    <row r="717" spans="2:6" ht="15" customHeight="1" x14ac:dyDescent="0.25">
      <c r="B717" s="15" t="s">
        <v>25</v>
      </c>
      <c r="C717" s="5">
        <v>2</v>
      </c>
      <c r="D717" s="6">
        <v>20</v>
      </c>
      <c r="E717" s="8">
        <v>3</v>
      </c>
      <c r="F717" s="8">
        <v>0</v>
      </c>
    </row>
    <row r="718" spans="2:6" ht="15" customHeight="1" x14ac:dyDescent="0.25">
      <c r="B718" s="15" t="s">
        <v>25</v>
      </c>
      <c r="C718" s="5">
        <v>3</v>
      </c>
      <c r="D718" s="6">
        <v>20</v>
      </c>
      <c r="E718" s="8">
        <v>1</v>
      </c>
      <c r="F718" s="8">
        <v>0</v>
      </c>
    </row>
    <row r="719" spans="2:6" ht="15" customHeight="1" x14ac:dyDescent="0.25">
      <c r="B719" s="15" t="s">
        <v>25</v>
      </c>
      <c r="C719" s="5">
        <v>4</v>
      </c>
      <c r="D719" s="6">
        <v>20</v>
      </c>
      <c r="E719" s="8">
        <v>3</v>
      </c>
      <c r="F719" s="8">
        <v>0</v>
      </c>
    </row>
    <row r="720" spans="2:6" ht="15" customHeight="1" x14ac:dyDescent="0.25">
      <c r="B720" s="15" t="s">
        <v>25</v>
      </c>
      <c r="C720" s="5">
        <v>5</v>
      </c>
      <c r="D720" s="6">
        <v>20</v>
      </c>
      <c r="E720" s="8">
        <v>2</v>
      </c>
      <c r="F720" s="8">
        <v>1</v>
      </c>
    </row>
    <row r="721" spans="2:6" ht="15" customHeight="1" x14ac:dyDescent="0.25">
      <c r="B721" s="15" t="s">
        <v>26</v>
      </c>
      <c r="C721" s="5">
        <v>1</v>
      </c>
      <c r="D721" s="6">
        <v>20</v>
      </c>
      <c r="E721" s="8">
        <v>4</v>
      </c>
      <c r="F721" s="8">
        <v>0</v>
      </c>
    </row>
    <row r="722" spans="2:6" ht="15" customHeight="1" x14ac:dyDescent="0.25">
      <c r="B722" s="15" t="s">
        <v>26</v>
      </c>
      <c r="C722" s="5">
        <v>2</v>
      </c>
      <c r="D722" s="6">
        <v>20</v>
      </c>
      <c r="E722" s="8">
        <v>4</v>
      </c>
      <c r="F722" s="8">
        <v>1</v>
      </c>
    </row>
    <row r="723" spans="2:6" ht="15" customHeight="1" x14ac:dyDescent="0.25">
      <c r="B723" s="17" t="s">
        <v>26</v>
      </c>
      <c r="C723" s="9">
        <v>3</v>
      </c>
      <c r="D723" s="11">
        <v>20</v>
      </c>
      <c r="E723" s="10">
        <v>5</v>
      </c>
      <c r="F723" s="10">
        <v>0</v>
      </c>
    </row>
    <row r="724" spans="2:6" ht="15" customHeight="1" x14ac:dyDescent="0.25">
      <c r="B724" s="19" t="s">
        <v>17</v>
      </c>
      <c r="C724" s="20">
        <v>1</v>
      </c>
      <c r="D724" s="21">
        <v>21</v>
      </c>
      <c r="E724" s="21">
        <v>1</v>
      </c>
      <c r="F724" s="21">
        <v>0</v>
      </c>
    </row>
    <row r="725" spans="2:6" ht="15" customHeight="1" x14ac:dyDescent="0.25">
      <c r="B725" s="19" t="s">
        <v>17</v>
      </c>
      <c r="C725" s="20">
        <v>2</v>
      </c>
      <c r="D725" s="21">
        <v>21</v>
      </c>
      <c r="E725" s="21">
        <v>1</v>
      </c>
      <c r="F725" s="21">
        <v>0</v>
      </c>
    </row>
    <row r="726" spans="2:6" ht="15" customHeight="1" x14ac:dyDescent="0.25">
      <c r="B726" s="19" t="s">
        <v>17</v>
      </c>
      <c r="C726" s="20">
        <v>3</v>
      </c>
      <c r="D726" s="21">
        <v>21</v>
      </c>
      <c r="E726" s="21">
        <v>4</v>
      </c>
      <c r="F726" s="59">
        <v>0</v>
      </c>
    </row>
    <row r="727" spans="2:6" ht="15" customHeight="1" x14ac:dyDescent="0.25">
      <c r="B727" s="19" t="s">
        <v>17</v>
      </c>
      <c r="C727" s="20">
        <v>4</v>
      </c>
      <c r="D727" s="21">
        <v>21</v>
      </c>
      <c r="E727" s="21">
        <v>1</v>
      </c>
      <c r="F727" s="21">
        <v>0</v>
      </c>
    </row>
    <row r="728" spans="2:6" ht="15" customHeight="1" x14ac:dyDescent="0.25">
      <c r="B728" s="19" t="s">
        <v>17</v>
      </c>
      <c r="C728" s="20">
        <v>5</v>
      </c>
      <c r="D728" s="21">
        <v>21</v>
      </c>
      <c r="E728" s="21">
        <v>1</v>
      </c>
      <c r="F728" s="21">
        <v>0</v>
      </c>
    </row>
    <row r="729" spans="2:6" ht="15" customHeight="1" x14ac:dyDescent="0.25">
      <c r="B729" s="19" t="s">
        <v>17</v>
      </c>
      <c r="C729" s="20">
        <v>6</v>
      </c>
      <c r="D729" s="21">
        <v>21</v>
      </c>
      <c r="E729" s="21">
        <v>2</v>
      </c>
      <c r="F729" s="21">
        <v>0</v>
      </c>
    </row>
    <row r="730" spans="2:6" ht="15" customHeight="1" x14ac:dyDescent="0.25">
      <c r="B730" s="19" t="s">
        <v>17</v>
      </c>
      <c r="C730" s="20">
        <v>7</v>
      </c>
      <c r="D730" s="21">
        <v>21</v>
      </c>
      <c r="E730" s="21">
        <v>2</v>
      </c>
      <c r="F730" s="21">
        <v>0</v>
      </c>
    </row>
    <row r="731" spans="2:6" ht="15" customHeight="1" x14ac:dyDescent="0.25">
      <c r="B731" s="19" t="s">
        <v>17</v>
      </c>
      <c r="C731" s="20">
        <v>8</v>
      </c>
      <c r="D731" s="21">
        <v>21</v>
      </c>
      <c r="E731" s="21">
        <v>2</v>
      </c>
      <c r="F731" s="21">
        <v>0</v>
      </c>
    </row>
    <row r="732" spans="2:6" ht="15" customHeight="1" x14ac:dyDescent="0.25">
      <c r="B732" s="19" t="s">
        <v>17</v>
      </c>
      <c r="C732" s="20">
        <v>9</v>
      </c>
      <c r="D732" s="21">
        <v>21</v>
      </c>
      <c r="E732" s="21">
        <v>1</v>
      </c>
      <c r="F732" s="21">
        <v>0</v>
      </c>
    </row>
    <row r="733" spans="2:6" ht="15" customHeight="1" x14ac:dyDescent="0.25">
      <c r="B733" s="19" t="s">
        <v>17</v>
      </c>
      <c r="C733" s="20">
        <v>10</v>
      </c>
      <c r="D733" s="21">
        <v>21</v>
      </c>
      <c r="E733" s="21">
        <v>2</v>
      </c>
      <c r="F733" s="21">
        <v>0</v>
      </c>
    </row>
    <row r="734" spans="2:6" ht="15" customHeight="1" x14ac:dyDescent="0.25">
      <c r="B734" s="19" t="s">
        <v>18</v>
      </c>
      <c r="C734" s="20">
        <v>1</v>
      </c>
      <c r="D734" s="21">
        <v>21</v>
      </c>
      <c r="E734" s="21">
        <v>4</v>
      </c>
      <c r="F734" s="21">
        <v>0</v>
      </c>
    </row>
    <row r="735" spans="2:6" ht="15" customHeight="1" x14ac:dyDescent="0.25">
      <c r="B735" s="19" t="s">
        <v>18</v>
      </c>
      <c r="C735" s="20">
        <v>2</v>
      </c>
      <c r="D735" s="21">
        <v>21</v>
      </c>
      <c r="E735" s="21">
        <v>1</v>
      </c>
      <c r="F735" s="21">
        <v>0</v>
      </c>
    </row>
    <row r="736" spans="2:6" ht="15" customHeight="1" x14ac:dyDescent="0.25">
      <c r="B736" s="19" t="s">
        <v>18</v>
      </c>
      <c r="C736" s="20">
        <v>3</v>
      </c>
      <c r="D736" s="21">
        <v>21</v>
      </c>
      <c r="E736" s="30">
        <v>7</v>
      </c>
      <c r="F736" s="30">
        <v>0</v>
      </c>
    </row>
    <row r="737" spans="2:6" ht="15" customHeight="1" x14ac:dyDescent="0.25">
      <c r="B737" s="19" t="s">
        <v>18</v>
      </c>
      <c r="C737" s="20">
        <v>4</v>
      </c>
      <c r="D737" s="21">
        <v>21</v>
      </c>
      <c r="E737" s="30">
        <v>5</v>
      </c>
      <c r="F737" s="30">
        <v>0</v>
      </c>
    </row>
    <row r="738" spans="2:6" ht="15" customHeight="1" x14ac:dyDescent="0.25">
      <c r="B738" s="19" t="s">
        <v>18</v>
      </c>
      <c r="C738" s="20">
        <v>5</v>
      </c>
      <c r="D738" s="21">
        <v>21</v>
      </c>
      <c r="E738" s="30">
        <v>2</v>
      </c>
      <c r="F738" s="30">
        <v>0</v>
      </c>
    </row>
    <row r="739" spans="2:6" ht="15" customHeight="1" x14ac:dyDescent="0.25">
      <c r="B739" s="19" t="s">
        <v>20</v>
      </c>
      <c r="C739" s="20">
        <v>1</v>
      </c>
      <c r="D739" s="21">
        <v>21</v>
      </c>
      <c r="E739" s="30">
        <v>3</v>
      </c>
      <c r="F739" s="30">
        <v>0</v>
      </c>
    </row>
    <row r="740" spans="2:6" ht="15" customHeight="1" x14ac:dyDescent="0.25">
      <c r="B740" s="19" t="s">
        <v>20</v>
      </c>
      <c r="C740" s="20">
        <v>2</v>
      </c>
      <c r="D740" s="21">
        <v>21</v>
      </c>
      <c r="E740" s="30">
        <v>9</v>
      </c>
      <c r="F740" s="30">
        <v>0</v>
      </c>
    </row>
    <row r="741" spans="2:6" ht="15" customHeight="1" x14ac:dyDescent="0.25">
      <c r="B741" s="19" t="s">
        <v>20</v>
      </c>
      <c r="C741" s="20">
        <v>3</v>
      </c>
      <c r="D741" s="21">
        <v>21</v>
      </c>
      <c r="E741" s="30">
        <v>3</v>
      </c>
      <c r="F741" s="30">
        <v>0</v>
      </c>
    </row>
    <row r="742" spans="2:6" ht="15" customHeight="1" x14ac:dyDescent="0.25">
      <c r="B742" s="23" t="s">
        <v>24</v>
      </c>
      <c r="C742" s="24">
        <v>1</v>
      </c>
      <c r="D742" s="25">
        <v>21</v>
      </c>
      <c r="E742" s="27">
        <v>0</v>
      </c>
      <c r="F742" s="27">
        <v>0</v>
      </c>
    </row>
    <row r="743" spans="2:6" ht="15" customHeight="1" x14ac:dyDescent="0.25">
      <c r="B743" s="15" t="s">
        <v>24</v>
      </c>
      <c r="C743" s="5">
        <v>2</v>
      </c>
      <c r="D743" s="6">
        <v>21</v>
      </c>
      <c r="E743" s="8">
        <v>0</v>
      </c>
      <c r="F743" s="8">
        <v>0</v>
      </c>
    </row>
    <row r="744" spans="2:6" ht="15" customHeight="1" x14ac:dyDescent="0.25">
      <c r="B744" s="15" t="s">
        <v>24</v>
      </c>
      <c r="C744" s="5">
        <v>3</v>
      </c>
      <c r="D744" s="6">
        <v>21</v>
      </c>
      <c r="E744" s="8">
        <v>0</v>
      </c>
      <c r="F744" s="8">
        <v>0</v>
      </c>
    </row>
    <row r="745" spans="2:6" ht="15" customHeight="1" x14ac:dyDescent="0.25">
      <c r="B745" s="15" t="s">
        <v>24</v>
      </c>
      <c r="C745" s="5">
        <v>4</v>
      </c>
      <c r="D745" s="6">
        <v>21</v>
      </c>
      <c r="E745" s="8">
        <v>0</v>
      </c>
      <c r="F745" s="8">
        <v>0</v>
      </c>
    </row>
    <row r="746" spans="2:6" ht="15" customHeight="1" x14ac:dyDescent="0.25">
      <c r="B746" s="15" t="s">
        <v>24</v>
      </c>
      <c r="C746" s="5">
        <v>5</v>
      </c>
      <c r="D746" s="6">
        <v>21</v>
      </c>
      <c r="E746" s="8">
        <v>2</v>
      </c>
      <c r="F746" s="8">
        <v>0</v>
      </c>
    </row>
    <row r="747" spans="2:6" ht="15" customHeight="1" x14ac:dyDescent="0.25">
      <c r="B747" s="15" t="s">
        <v>24</v>
      </c>
      <c r="C747" s="5">
        <v>6</v>
      </c>
      <c r="D747" s="6">
        <v>21</v>
      </c>
      <c r="E747" s="8">
        <v>0</v>
      </c>
      <c r="F747" s="8">
        <v>0</v>
      </c>
    </row>
    <row r="748" spans="2:6" ht="15" customHeight="1" x14ac:dyDescent="0.25">
      <c r="B748" s="15" t="s">
        <v>24</v>
      </c>
      <c r="C748" s="5">
        <v>7</v>
      </c>
      <c r="D748" s="6">
        <v>21</v>
      </c>
      <c r="E748" s="8">
        <v>0</v>
      </c>
      <c r="F748" s="8">
        <v>0</v>
      </c>
    </row>
    <row r="749" spans="2:6" ht="15" customHeight="1" x14ac:dyDescent="0.25">
      <c r="B749" s="15" t="s">
        <v>24</v>
      </c>
      <c r="C749" s="5">
        <v>8</v>
      </c>
      <c r="D749" s="6">
        <v>21</v>
      </c>
      <c r="E749" s="8">
        <v>2</v>
      </c>
      <c r="F749" s="8">
        <v>0</v>
      </c>
    </row>
    <row r="750" spans="2:6" ht="15" customHeight="1" x14ac:dyDescent="0.25">
      <c r="B750" s="15" t="s">
        <v>24</v>
      </c>
      <c r="C750" s="5">
        <v>9</v>
      </c>
      <c r="D750" s="6">
        <v>21</v>
      </c>
      <c r="E750" s="8">
        <v>1</v>
      </c>
      <c r="F750" s="8">
        <v>0</v>
      </c>
    </row>
    <row r="751" spans="2:6" ht="15" customHeight="1" x14ac:dyDescent="0.25">
      <c r="B751" s="15" t="s">
        <v>24</v>
      </c>
      <c r="C751" s="5">
        <v>10</v>
      </c>
      <c r="D751" s="6">
        <v>21</v>
      </c>
      <c r="E751" s="8">
        <v>2</v>
      </c>
      <c r="F751" s="8">
        <v>0</v>
      </c>
    </row>
    <row r="752" spans="2:6" ht="15" customHeight="1" x14ac:dyDescent="0.25">
      <c r="B752" s="15" t="s">
        <v>25</v>
      </c>
      <c r="C752" s="5">
        <v>1</v>
      </c>
      <c r="D752" s="6">
        <v>21</v>
      </c>
      <c r="E752" s="8">
        <v>0</v>
      </c>
      <c r="F752" s="8">
        <v>0</v>
      </c>
    </row>
    <row r="753" spans="2:6" ht="15" customHeight="1" x14ac:dyDescent="0.25">
      <c r="B753" s="15" t="s">
        <v>25</v>
      </c>
      <c r="C753" s="5">
        <v>2</v>
      </c>
      <c r="D753" s="6">
        <v>21</v>
      </c>
      <c r="E753" s="8">
        <v>2</v>
      </c>
      <c r="F753" s="8">
        <v>0</v>
      </c>
    </row>
    <row r="754" spans="2:6" ht="15" customHeight="1" x14ac:dyDescent="0.25">
      <c r="B754" s="15" t="s">
        <v>25</v>
      </c>
      <c r="C754" s="5">
        <v>3</v>
      </c>
      <c r="D754" s="6">
        <v>21</v>
      </c>
      <c r="E754" s="8">
        <v>1</v>
      </c>
      <c r="F754" s="8">
        <v>0</v>
      </c>
    </row>
    <row r="755" spans="2:6" ht="15" customHeight="1" x14ac:dyDescent="0.25">
      <c r="B755" s="15" t="s">
        <v>25</v>
      </c>
      <c r="C755" s="5">
        <v>4</v>
      </c>
      <c r="D755" s="6">
        <v>21</v>
      </c>
      <c r="E755" s="8">
        <v>3</v>
      </c>
      <c r="F755" s="8">
        <v>0</v>
      </c>
    </row>
    <row r="756" spans="2:6" ht="15" customHeight="1" x14ac:dyDescent="0.25">
      <c r="B756" s="15" t="s">
        <v>25</v>
      </c>
      <c r="C756" s="5">
        <v>5</v>
      </c>
      <c r="D756" s="6">
        <v>21</v>
      </c>
      <c r="E756" s="8">
        <v>1</v>
      </c>
      <c r="F756" s="8">
        <v>0</v>
      </c>
    </row>
    <row r="757" spans="2:6" ht="15" customHeight="1" x14ac:dyDescent="0.25">
      <c r="B757" s="15" t="s">
        <v>26</v>
      </c>
      <c r="C757" s="5">
        <v>1</v>
      </c>
      <c r="D757" s="6">
        <v>21</v>
      </c>
      <c r="E757" s="8">
        <v>1</v>
      </c>
      <c r="F757" s="8">
        <v>0</v>
      </c>
    </row>
    <row r="758" spans="2:6" ht="15" customHeight="1" x14ac:dyDescent="0.25">
      <c r="B758" s="15" t="s">
        <v>26</v>
      </c>
      <c r="C758" s="5">
        <v>2</v>
      </c>
      <c r="D758" s="6">
        <v>21</v>
      </c>
      <c r="E758" s="8">
        <v>3</v>
      </c>
      <c r="F758" s="8">
        <v>0</v>
      </c>
    </row>
    <row r="759" spans="2:6" ht="15" customHeight="1" x14ac:dyDescent="0.25">
      <c r="B759" s="17" t="s">
        <v>26</v>
      </c>
      <c r="C759" s="9">
        <v>3</v>
      </c>
      <c r="D759" s="11">
        <v>21</v>
      </c>
      <c r="E759" s="10">
        <v>3</v>
      </c>
      <c r="F759" s="10">
        <v>0</v>
      </c>
    </row>
    <row r="760" spans="2:6" ht="15" customHeight="1" x14ac:dyDescent="0.25">
      <c r="B760" s="19" t="s">
        <v>17</v>
      </c>
      <c r="C760" s="20">
        <v>1</v>
      </c>
      <c r="D760" s="21">
        <v>22</v>
      </c>
      <c r="E760" s="21">
        <v>1</v>
      </c>
      <c r="F760" s="21">
        <v>0</v>
      </c>
    </row>
    <row r="761" spans="2:6" ht="15" customHeight="1" x14ac:dyDescent="0.25">
      <c r="B761" s="19" t="s">
        <v>17</v>
      </c>
      <c r="C761" s="20">
        <v>2</v>
      </c>
      <c r="D761" s="21">
        <v>22</v>
      </c>
      <c r="E761" s="21">
        <v>1</v>
      </c>
      <c r="F761" s="21">
        <v>0</v>
      </c>
    </row>
    <row r="762" spans="2:6" ht="15" customHeight="1" x14ac:dyDescent="0.25">
      <c r="B762" s="19" t="s">
        <v>17</v>
      </c>
      <c r="C762" s="20">
        <v>3</v>
      </c>
      <c r="D762" s="21">
        <v>22</v>
      </c>
      <c r="E762" s="21">
        <v>1</v>
      </c>
      <c r="F762" s="21">
        <v>0</v>
      </c>
    </row>
    <row r="763" spans="2:6" ht="15" customHeight="1" x14ac:dyDescent="0.25">
      <c r="B763" s="19" t="s">
        <v>17</v>
      </c>
      <c r="C763" s="20">
        <v>4</v>
      </c>
      <c r="D763" s="21">
        <v>22</v>
      </c>
      <c r="E763" s="21">
        <v>1</v>
      </c>
      <c r="F763" s="21">
        <v>0</v>
      </c>
    </row>
    <row r="764" spans="2:6" ht="15" customHeight="1" x14ac:dyDescent="0.25">
      <c r="B764" s="19" t="s">
        <v>17</v>
      </c>
      <c r="C764" s="20">
        <v>5</v>
      </c>
      <c r="D764" s="21">
        <v>22</v>
      </c>
      <c r="E764" s="21">
        <v>1</v>
      </c>
      <c r="F764" s="21">
        <v>0</v>
      </c>
    </row>
    <row r="765" spans="2:6" ht="15" customHeight="1" x14ac:dyDescent="0.25">
      <c r="B765" s="19" t="s">
        <v>17</v>
      </c>
      <c r="C765" s="20">
        <v>6</v>
      </c>
      <c r="D765" s="21">
        <v>22</v>
      </c>
      <c r="E765" s="21">
        <v>1</v>
      </c>
      <c r="F765" s="21">
        <v>0</v>
      </c>
    </row>
    <row r="766" spans="2:6" ht="15" customHeight="1" x14ac:dyDescent="0.25">
      <c r="B766" s="19" t="s">
        <v>17</v>
      </c>
      <c r="C766" s="20">
        <v>7</v>
      </c>
      <c r="D766" s="21">
        <v>22</v>
      </c>
      <c r="E766" s="21">
        <v>1</v>
      </c>
      <c r="F766" s="21">
        <v>0</v>
      </c>
    </row>
    <row r="767" spans="2:6" ht="15" customHeight="1" x14ac:dyDescent="0.25">
      <c r="B767" s="19" t="s">
        <v>17</v>
      </c>
      <c r="C767" s="20">
        <v>8</v>
      </c>
      <c r="D767" s="21">
        <v>22</v>
      </c>
      <c r="E767" s="21">
        <v>0</v>
      </c>
      <c r="F767" s="21">
        <v>0</v>
      </c>
    </row>
    <row r="768" spans="2:6" ht="15" customHeight="1" x14ac:dyDescent="0.25">
      <c r="B768" s="19" t="s">
        <v>17</v>
      </c>
      <c r="C768" s="20">
        <v>9</v>
      </c>
      <c r="D768" s="21">
        <v>22</v>
      </c>
      <c r="E768" s="21">
        <v>1</v>
      </c>
      <c r="F768" s="21">
        <v>0</v>
      </c>
    </row>
    <row r="769" spans="2:6" ht="15" customHeight="1" x14ac:dyDescent="0.25">
      <c r="B769" s="19" t="s">
        <v>17</v>
      </c>
      <c r="C769" s="20">
        <v>10</v>
      </c>
      <c r="D769" s="21">
        <v>22</v>
      </c>
      <c r="E769" s="21">
        <v>0</v>
      </c>
      <c r="F769" s="21">
        <v>0</v>
      </c>
    </row>
    <row r="770" spans="2:6" ht="15" customHeight="1" x14ac:dyDescent="0.25">
      <c r="B770" s="19" t="s">
        <v>18</v>
      </c>
      <c r="C770" s="20">
        <v>1</v>
      </c>
      <c r="D770" s="21">
        <v>22</v>
      </c>
      <c r="E770" s="21">
        <v>2</v>
      </c>
      <c r="F770" s="21">
        <v>0</v>
      </c>
    </row>
    <row r="771" spans="2:6" ht="15" customHeight="1" x14ac:dyDescent="0.25">
      <c r="B771" s="19" t="s">
        <v>18</v>
      </c>
      <c r="C771" s="20">
        <v>2</v>
      </c>
      <c r="D771" s="21">
        <v>22</v>
      </c>
      <c r="E771" s="21">
        <v>1</v>
      </c>
      <c r="F771" s="21">
        <v>0</v>
      </c>
    </row>
    <row r="772" spans="2:6" ht="15" customHeight="1" x14ac:dyDescent="0.25">
      <c r="B772" s="19" t="s">
        <v>18</v>
      </c>
      <c r="C772" s="20">
        <v>3</v>
      </c>
      <c r="D772" s="21">
        <v>22</v>
      </c>
      <c r="E772" s="30">
        <v>6</v>
      </c>
      <c r="F772" s="30">
        <v>0</v>
      </c>
    </row>
    <row r="773" spans="2:6" ht="15" customHeight="1" x14ac:dyDescent="0.25">
      <c r="B773" s="19" t="s">
        <v>18</v>
      </c>
      <c r="C773" s="20">
        <v>4</v>
      </c>
      <c r="D773" s="21">
        <v>22</v>
      </c>
      <c r="E773" s="30">
        <v>4</v>
      </c>
      <c r="F773" s="30">
        <v>1</v>
      </c>
    </row>
    <row r="774" spans="2:6" ht="15" customHeight="1" x14ac:dyDescent="0.25">
      <c r="B774" s="19" t="s">
        <v>18</v>
      </c>
      <c r="C774" s="20">
        <v>5</v>
      </c>
      <c r="D774" s="21">
        <v>22</v>
      </c>
      <c r="E774" s="30">
        <v>0</v>
      </c>
      <c r="F774" s="30">
        <v>0</v>
      </c>
    </row>
    <row r="775" spans="2:6" ht="15" customHeight="1" x14ac:dyDescent="0.25">
      <c r="B775" s="19" t="s">
        <v>20</v>
      </c>
      <c r="C775" s="20">
        <v>1</v>
      </c>
      <c r="D775" s="21">
        <v>22</v>
      </c>
      <c r="E775" s="30">
        <v>2</v>
      </c>
      <c r="F775" s="30">
        <v>0</v>
      </c>
    </row>
    <row r="776" spans="2:6" ht="15" customHeight="1" x14ac:dyDescent="0.25">
      <c r="B776" s="19" t="s">
        <v>20</v>
      </c>
      <c r="C776" s="20">
        <v>2</v>
      </c>
      <c r="D776" s="21">
        <v>22</v>
      </c>
      <c r="E776" s="30">
        <v>8</v>
      </c>
      <c r="F776" s="30">
        <v>1</v>
      </c>
    </row>
    <row r="777" spans="2:6" ht="15" customHeight="1" x14ac:dyDescent="0.25">
      <c r="B777" s="19" t="s">
        <v>20</v>
      </c>
      <c r="C777" s="20">
        <v>3</v>
      </c>
      <c r="D777" s="21">
        <v>22</v>
      </c>
      <c r="E777" s="30">
        <v>2</v>
      </c>
      <c r="F777" s="30">
        <v>0</v>
      </c>
    </row>
    <row r="778" spans="2:6" ht="15" customHeight="1" x14ac:dyDescent="0.25">
      <c r="B778" s="23" t="s">
        <v>24</v>
      </c>
      <c r="C778" s="24">
        <v>1</v>
      </c>
      <c r="D778" s="25">
        <v>22</v>
      </c>
      <c r="E778" s="27">
        <v>0</v>
      </c>
      <c r="F778" s="27">
        <v>0</v>
      </c>
    </row>
    <row r="779" spans="2:6" ht="15" customHeight="1" x14ac:dyDescent="0.25">
      <c r="B779" s="15" t="s">
        <v>24</v>
      </c>
      <c r="C779" s="5">
        <v>2</v>
      </c>
      <c r="D779" s="6">
        <v>22</v>
      </c>
      <c r="E779" s="8">
        <v>0</v>
      </c>
      <c r="F779" s="8">
        <v>0</v>
      </c>
    </row>
    <row r="780" spans="2:6" ht="15" customHeight="1" x14ac:dyDescent="0.25">
      <c r="B780" s="15" t="s">
        <v>24</v>
      </c>
      <c r="C780" s="5">
        <v>3</v>
      </c>
      <c r="D780" s="6">
        <v>22</v>
      </c>
      <c r="E780" s="8">
        <v>0</v>
      </c>
      <c r="F780" s="8">
        <v>0</v>
      </c>
    </row>
    <row r="781" spans="2:6" ht="15" customHeight="1" x14ac:dyDescent="0.25">
      <c r="B781" s="15" t="s">
        <v>24</v>
      </c>
      <c r="C781" s="5">
        <v>4</v>
      </c>
      <c r="D781" s="6">
        <v>22</v>
      </c>
      <c r="E781" s="8">
        <v>0</v>
      </c>
      <c r="F781" s="8">
        <v>0</v>
      </c>
    </row>
    <row r="782" spans="2:6" ht="15" customHeight="1" x14ac:dyDescent="0.25">
      <c r="B782" s="15" t="s">
        <v>24</v>
      </c>
      <c r="C782" s="5">
        <v>5</v>
      </c>
      <c r="D782" s="6">
        <v>22</v>
      </c>
      <c r="E782" s="8">
        <v>0</v>
      </c>
      <c r="F782" s="8">
        <v>0</v>
      </c>
    </row>
    <row r="783" spans="2:6" ht="15" customHeight="1" x14ac:dyDescent="0.25">
      <c r="B783" s="15" t="s">
        <v>24</v>
      </c>
      <c r="C783" s="5">
        <v>6</v>
      </c>
      <c r="D783" s="6">
        <v>22</v>
      </c>
      <c r="E783" s="8">
        <v>0</v>
      </c>
      <c r="F783" s="8">
        <v>0</v>
      </c>
    </row>
    <row r="784" spans="2:6" ht="15" customHeight="1" x14ac:dyDescent="0.25">
      <c r="B784" s="15" t="s">
        <v>24</v>
      </c>
      <c r="C784" s="5">
        <v>7</v>
      </c>
      <c r="D784" s="6">
        <v>22</v>
      </c>
      <c r="E784" s="8">
        <v>0</v>
      </c>
      <c r="F784" s="8">
        <v>0</v>
      </c>
    </row>
    <row r="785" spans="2:6" ht="15" customHeight="1" x14ac:dyDescent="0.25">
      <c r="B785" s="15" t="s">
        <v>24</v>
      </c>
      <c r="C785" s="5">
        <v>8</v>
      </c>
      <c r="D785" s="6">
        <v>22</v>
      </c>
      <c r="E785" s="8">
        <v>1</v>
      </c>
      <c r="F785" s="8">
        <v>0</v>
      </c>
    </row>
    <row r="786" spans="2:6" ht="15" customHeight="1" x14ac:dyDescent="0.25">
      <c r="B786" s="15" t="s">
        <v>24</v>
      </c>
      <c r="C786" s="5">
        <v>9</v>
      </c>
      <c r="D786" s="6">
        <v>22</v>
      </c>
      <c r="E786" s="8">
        <v>0</v>
      </c>
      <c r="F786" s="8">
        <v>0</v>
      </c>
    </row>
    <row r="787" spans="2:6" ht="15" customHeight="1" x14ac:dyDescent="0.25">
      <c r="B787" s="15" t="s">
        <v>24</v>
      </c>
      <c r="C787" s="5">
        <v>10</v>
      </c>
      <c r="D787" s="6">
        <v>22</v>
      </c>
      <c r="E787" s="8">
        <v>2</v>
      </c>
      <c r="F787" s="8">
        <v>0</v>
      </c>
    </row>
    <row r="788" spans="2:6" ht="15" customHeight="1" x14ac:dyDescent="0.25">
      <c r="B788" s="15" t="s">
        <v>25</v>
      </c>
      <c r="C788" s="5">
        <v>1</v>
      </c>
      <c r="D788" s="6">
        <v>22</v>
      </c>
      <c r="E788" s="8">
        <v>0</v>
      </c>
      <c r="F788" s="8">
        <v>0</v>
      </c>
    </row>
    <row r="789" spans="2:6" ht="15" customHeight="1" x14ac:dyDescent="0.25">
      <c r="B789" s="15" t="s">
        <v>25</v>
      </c>
      <c r="C789" s="5">
        <v>2</v>
      </c>
      <c r="D789" s="6">
        <v>22</v>
      </c>
      <c r="E789" s="8">
        <v>2</v>
      </c>
      <c r="F789" s="8">
        <v>0</v>
      </c>
    </row>
    <row r="790" spans="2:6" ht="15" customHeight="1" x14ac:dyDescent="0.25">
      <c r="B790" s="15" t="s">
        <v>25</v>
      </c>
      <c r="C790" s="5">
        <v>3</v>
      </c>
      <c r="D790" s="6">
        <v>22</v>
      </c>
      <c r="E790" s="8">
        <v>1</v>
      </c>
      <c r="F790" s="8">
        <v>0</v>
      </c>
    </row>
    <row r="791" spans="2:6" ht="15" customHeight="1" x14ac:dyDescent="0.25">
      <c r="B791" s="15" t="s">
        <v>25</v>
      </c>
      <c r="C791" s="5">
        <v>4</v>
      </c>
      <c r="D791" s="6">
        <v>22</v>
      </c>
      <c r="E791" s="8">
        <v>2</v>
      </c>
      <c r="F791" s="8">
        <v>0</v>
      </c>
    </row>
    <row r="792" spans="2:6" ht="15" customHeight="1" x14ac:dyDescent="0.25">
      <c r="B792" s="15" t="s">
        <v>25</v>
      </c>
      <c r="C792" s="5">
        <v>5</v>
      </c>
      <c r="D792" s="6">
        <v>22</v>
      </c>
      <c r="E792" s="8">
        <v>1</v>
      </c>
      <c r="F792" s="8">
        <v>0</v>
      </c>
    </row>
    <row r="793" spans="2:6" ht="15" customHeight="1" x14ac:dyDescent="0.25">
      <c r="B793" s="15" t="s">
        <v>26</v>
      </c>
      <c r="C793" s="5">
        <v>1</v>
      </c>
      <c r="D793" s="6">
        <v>22</v>
      </c>
      <c r="E793" s="8">
        <v>1</v>
      </c>
      <c r="F793" s="8">
        <v>0</v>
      </c>
    </row>
    <row r="794" spans="2:6" ht="15" customHeight="1" x14ac:dyDescent="0.25">
      <c r="B794" s="15" t="s">
        <v>26</v>
      </c>
      <c r="C794" s="5">
        <v>2</v>
      </c>
      <c r="D794" s="6">
        <v>22</v>
      </c>
      <c r="E794" s="8">
        <v>3</v>
      </c>
      <c r="F794" s="8">
        <v>0</v>
      </c>
    </row>
    <row r="795" spans="2:6" ht="15" customHeight="1" x14ac:dyDescent="0.25">
      <c r="B795" s="17" t="s">
        <v>26</v>
      </c>
      <c r="C795" s="9">
        <v>3</v>
      </c>
      <c r="D795" s="11">
        <v>22</v>
      </c>
      <c r="E795" s="10">
        <v>2</v>
      </c>
      <c r="F795" s="10">
        <v>0</v>
      </c>
    </row>
    <row r="796" spans="2:6" ht="15" customHeight="1" x14ac:dyDescent="0.25">
      <c r="B796" s="19" t="s">
        <v>17</v>
      </c>
      <c r="C796" s="20">
        <v>1</v>
      </c>
      <c r="D796" s="21">
        <v>23</v>
      </c>
      <c r="E796" s="21">
        <v>1</v>
      </c>
      <c r="F796" s="21">
        <v>0</v>
      </c>
    </row>
    <row r="797" spans="2:6" ht="15" customHeight="1" x14ac:dyDescent="0.25">
      <c r="B797" s="19" t="s">
        <v>17</v>
      </c>
      <c r="C797" s="20">
        <v>2</v>
      </c>
      <c r="D797" s="21">
        <v>23</v>
      </c>
      <c r="E797" s="21">
        <v>1</v>
      </c>
      <c r="F797" s="21">
        <v>0</v>
      </c>
    </row>
    <row r="798" spans="2:6" ht="15" customHeight="1" x14ac:dyDescent="0.25">
      <c r="B798" s="19" t="s">
        <v>17</v>
      </c>
      <c r="C798" s="20">
        <v>3</v>
      </c>
      <c r="D798" s="21">
        <v>23</v>
      </c>
      <c r="E798" s="21">
        <v>1</v>
      </c>
      <c r="F798" s="21">
        <v>0</v>
      </c>
    </row>
    <row r="799" spans="2:6" ht="15" customHeight="1" x14ac:dyDescent="0.25">
      <c r="B799" s="19" t="s">
        <v>17</v>
      </c>
      <c r="C799" s="20">
        <v>4</v>
      </c>
      <c r="D799" s="21">
        <v>23</v>
      </c>
      <c r="E799" s="21">
        <v>1</v>
      </c>
      <c r="F799" s="21">
        <v>0</v>
      </c>
    </row>
    <row r="800" spans="2:6" ht="15" customHeight="1" x14ac:dyDescent="0.25">
      <c r="B800" s="19" t="s">
        <v>17</v>
      </c>
      <c r="C800" s="20">
        <v>5</v>
      </c>
      <c r="D800" s="21">
        <v>23</v>
      </c>
      <c r="E800" s="21">
        <v>0</v>
      </c>
      <c r="F800" s="21">
        <v>0</v>
      </c>
    </row>
    <row r="801" spans="2:6" ht="15" customHeight="1" x14ac:dyDescent="0.25">
      <c r="B801" s="19" t="s">
        <v>17</v>
      </c>
      <c r="C801" s="20">
        <v>6</v>
      </c>
      <c r="D801" s="21">
        <v>23</v>
      </c>
      <c r="E801" s="21">
        <v>1</v>
      </c>
      <c r="F801" s="21">
        <v>0</v>
      </c>
    </row>
    <row r="802" spans="2:6" ht="15" customHeight="1" x14ac:dyDescent="0.25">
      <c r="B802" s="19" t="s">
        <v>17</v>
      </c>
      <c r="C802" s="20">
        <v>7</v>
      </c>
      <c r="D802" s="21">
        <v>23</v>
      </c>
      <c r="E802" s="21">
        <v>1</v>
      </c>
      <c r="F802" s="21">
        <v>0</v>
      </c>
    </row>
    <row r="803" spans="2:6" ht="15" customHeight="1" x14ac:dyDescent="0.25">
      <c r="B803" s="19" t="s">
        <v>17</v>
      </c>
      <c r="C803" s="20">
        <v>8</v>
      </c>
      <c r="D803" s="21">
        <v>23</v>
      </c>
      <c r="E803" s="21">
        <v>0</v>
      </c>
      <c r="F803" s="21">
        <v>0</v>
      </c>
    </row>
    <row r="804" spans="2:6" ht="15" customHeight="1" x14ac:dyDescent="0.25">
      <c r="B804" s="19" t="s">
        <v>17</v>
      </c>
      <c r="C804" s="20">
        <v>9</v>
      </c>
      <c r="D804" s="21">
        <v>23</v>
      </c>
      <c r="E804" s="21">
        <v>1</v>
      </c>
      <c r="F804" s="21">
        <v>0</v>
      </c>
    </row>
    <row r="805" spans="2:6" ht="15" customHeight="1" x14ac:dyDescent="0.25">
      <c r="B805" s="19" t="s">
        <v>17</v>
      </c>
      <c r="C805" s="20">
        <v>10</v>
      </c>
      <c r="D805" s="21">
        <v>23</v>
      </c>
      <c r="E805" s="21">
        <v>0</v>
      </c>
      <c r="F805" s="21">
        <v>0</v>
      </c>
    </row>
    <row r="806" spans="2:6" ht="15" customHeight="1" x14ac:dyDescent="0.25">
      <c r="B806" s="19" t="s">
        <v>18</v>
      </c>
      <c r="C806" s="20">
        <v>1</v>
      </c>
      <c r="D806" s="21">
        <v>23</v>
      </c>
      <c r="E806" s="21">
        <v>1</v>
      </c>
      <c r="F806" s="21">
        <v>0</v>
      </c>
    </row>
    <row r="807" spans="2:6" ht="15" customHeight="1" x14ac:dyDescent="0.25">
      <c r="B807" s="19" t="s">
        <v>18</v>
      </c>
      <c r="C807" s="20">
        <v>2</v>
      </c>
      <c r="D807" s="21">
        <v>23</v>
      </c>
      <c r="E807" s="21">
        <v>1</v>
      </c>
      <c r="F807" s="21">
        <v>0</v>
      </c>
    </row>
    <row r="808" spans="2:6" ht="15" customHeight="1" x14ac:dyDescent="0.25">
      <c r="B808" s="19" t="s">
        <v>18</v>
      </c>
      <c r="C808" s="20">
        <v>3</v>
      </c>
      <c r="D808" s="21">
        <v>23</v>
      </c>
      <c r="E808" s="30">
        <v>6</v>
      </c>
      <c r="F808" s="30">
        <v>0</v>
      </c>
    </row>
    <row r="809" spans="2:6" ht="15" customHeight="1" x14ac:dyDescent="0.25">
      <c r="B809" s="19" t="s">
        <v>18</v>
      </c>
      <c r="C809" s="20">
        <v>4</v>
      </c>
      <c r="D809" s="21">
        <v>23</v>
      </c>
      <c r="E809" s="30">
        <v>3</v>
      </c>
      <c r="F809" s="30">
        <v>0</v>
      </c>
    </row>
    <row r="810" spans="2:6" ht="15" customHeight="1" x14ac:dyDescent="0.25">
      <c r="B810" s="19" t="s">
        <v>18</v>
      </c>
      <c r="C810" s="20">
        <v>5</v>
      </c>
      <c r="D810" s="21">
        <v>23</v>
      </c>
      <c r="E810" s="30">
        <v>0</v>
      </c>
      <c r="F810" s="30">
        <v>0</v>
      </c>
    </row>
    <row r="811" spans="2:6" ht="15" customHeight="1" x14ac:dyDescent="0.25">
      <c r="B811" s="19" t="s">
        <v>20</v>
      </c>
      <c r="C811" s="20">
        <v>1</v>
      </c>
      <c r="D811" s="21">
        <v>23</v>
      </c>
      <c r="E811" s="30">
        <v>2</v>
      </c>
      <c r="F811" s="30">
        <v>0</v>
      </c>
    </row>
    <row r="812" spans="2:6" ht="15" customHeight="1" x14ac:dyDescent="0.25">
      <c r="B812" s="19" t="s">
        <v>20</v>
      </c>
      <c r="C812" s="20">
        <v>2</v>
      </c>
      <c r="D812" s="21">
        <v>23</v>
      </c>
      <c r="E812" s="30">
        <v>8</v>
      </c>
      <c r="F812" s="30">
        <v>0</v>
      </c>
    </row>
    <row r="813" spans="2:6" ht="15" customHeight="1" x14ac:dyDescent="0.25">
      <c r="B813" s="19" t="s">
        <v>20</v>
      </c>
      <c r="C813" s="20">
        <v>3</v>
      </c>
      <c r="D813" s="21">
        <v>23</v>
      </c>
      <c r="E813" s="30">
        <v>2</v>
      </c>
      <c r="F813" s="30">
        <v>0</v>
      </c>
    </row>
    <row r="814" spans="2:6" ht="15" customHeight="1" x14ac:dyDescent="0.25">
      <c r="B814" s="23" t="s">
        <v>24</v>
      </c>
      <c r="C814" s="24">
        <v>1</v>
      </c>
      <c r="D814" s="25">
        <v>23</v>
      </c>
      <c r="E814" s="27">
        <v>0</v>
      </c>
      <c r="F814" s="27">
        <v>0</v>
      </c>
    </row>
    <row r="815" spans="2:6" ht="15" customHeight="1" x14ac:dyDescent="0.25">
      <c r="B815" s="15" t="s">
        <v>24</v>
      </c>
      <c r="C815" s="5">
        <v>2</v>
      </c>
      <c r="D815" s="6">
        <v>23</v>
      </c>
      <c r="E815" s="8">
        <v>0</v>
      </c>
      <c r="F815" s="8">
        <v>0</v>
      </c>
    </row>
    <row r="816" spans="2:6" ht="15" customHeight="1" x14ac:dyDescent="0.25">
      <c r="B816" s="15" t="s">
        <v>24</v>
      </c>
      <c r="C816" s="5">
        <v>3</v>
      </c>
      <c r="D816" s="6">
        <v>23</v>
      </c>
      <c r="E816" s="8">
        <v>0</v>
      </c>
      <c r="F816" s="8">
        <v>0</v>
      </c>
    </row>
    <row r="817" spans="2:6" ht="15" customHeight="1" x14ac:dyDescent="0.25">
      <c r="B817" s="15" t="s">
        <v>24</v>
      </c>
      <c r="C817" s="5">
        <v>4</v>
      </c>
      <c r="D817" s="6">
        <v>23</v>
      </c>
      <c r="E817" s="8">
        <v>0</v>
      </c>
      <c r="F817" s="8">
        <v>0</v>
      </c>
    </row>
    <row r="818" spans="2:6" ht="15" customHeight="1" x14ac:dyDescent="0.25">
      <c r="B818" s="15" t="s">
        <v>24</v>
      </c>
      <c r="C818" s="5">
        <v>5</v>
      </c>
      <c r="D818" s="6">
        <v>23</v>
      </c>
      <c r="E818" s="8">
        <v>0</v>
      </c>
      <c r="F818" s="8">
        <v>0</v>
      </c>
    </row>
    <row r="819" spans="2:6" ht="15" customHeight="1" x14ac:dyDescent="0.25">
      <c r="B819" s="15" t="s">
        <v>24</v>
      </c>
      <c r="C819" s="5">
        <v>6</v>
      </c>
      <c r="D819" s="6">
        <v>23</v>
      </c>
      <c r="E819" s="8">
        <v>0</v>
      </c>
      <c r="F819" s="8">
        <v>0</v>
      </c>
    </row>
    <row r="820" spans="2:6" ht="15" customHeight="1" x14ac:dyDescent="0.25">
      <c r="B820" s="15" t="s">
        <v>24</v>
      </c>
      <c r="C820" s="5">
        <v>7</v>
      </c>
      <c r="D820" s="6">
        <v>23</v>
      </c>
      <c r="E820" s="8">
        <v>0</v>
      </c>
      <c r="F820" s="8">
        <v>0</v>
      </c>
    </row>
    <row r="821" spans="2:6" ht="15" customHeight="1" x14ac:dyDescent="0.25">
      <c r="B821" s="15" t="s">
        <v>24</v>
      </c>
      <c r="C821" s="5">
        <v>8</v>
      </c>
      <c r="D821" s="6">
        <v>23</v>
      </c>
      <c r="E821" s="8">
        <v>1</v>
      </c>
      <c r="F821" s="8">
        <v>0</v>
      </c>
    </row>
    <row r="822" spans="2:6" ht="15" customHeight="1" x14ac:dyDescent="0.25">
      <c r="B822" s="15" t="s">
        <v>24</v>
      </c>
      <c r="C822" s="5">
        <v>9</v>
      </c>
      <c r="D822" s="6">
        <v>23</v>
      </c>
      <c r="E822" s="8">
        <v>0</v>
      </c>
      <c r="F822" s="8">
        <v>0</v>
      </c>
    </row>
    <row r="823" spans="2:6" ht="15" customHeight="1" x14ac:dyDescent="0.25">
      <c r="B823" s="15" t="s">
        <v>24</v>
      </c>
      <c r="C823" s="5">
        <v>10</v>
      </c>
      <c r="D823" s="6">
        <v>23</v>
      </c>
      <c r="E823" s="8">
        <v>1</v>
      </c>
      <c r="F823" s="8">
        <v>0</v>
      </c>
    </row>
    <row r="824" spans="2:6" ht="15" customHeight="1" x14ac:dyDescent="0.25">
      <c r="B824" s="15" t="s">
        <v>25</v>
      </c>
      <c r="C824" s="5">
        <v>1</v>
      </c>
      <c r="D824" s="6">
        <v>23</v>
      </c>
      <c r="E824" s="8">
        <v>0</v>
      </c>
      <c r="F824" s="8">
        <v>0</v>
      </c>
    </row>
    <row r="825" spans="2:6" ht="15" customHeight="1" x14ac:dyDescent="0.25">
      <c r="B825" s="15" t="s">
        <v>25</v>
      </c>
      <c r="C825" s="5">
        <v>2</v>
      </c>
      <c r="D825" s="6">
        <v>23</v>
      </c>
      <c r="E825" s="8">
        <v>1</v>
      </c>
      <c r="F825" s="8">
        <v>1</v>
      </c>
    </row>
    <row r="826" spans="2:6" ht="15" customHeight="1" x14ac:dyDescent="0.25">
      <c r="B826" s="15" t="s">
        <v>25</v>
      </c>
      <c r="C826" s="5">
        <v>3</v>
      </c>
      <c r="D826" s="6">
        <v>23</v>
      </c>
      <c r="E826" s="8">
        <v>1</v>
      </c>
      <c r="F826" s="8">
        <v>0</v>
      </c>
    </row>
    <row r="827" spans="2:6" ht="15" customHeight="1" x14ac:dyDescent="0.25">
      <c r="B827" s="15" t="s">
        <v>25</v>
      </c>
      <c r="C827" s="5">
        <v>4</v>
      </c>
      <c r="D827" s="6">
        <v>23</v>
      </c>
      <c r="E827" s="8">
        <v>0</v>
      </c>
      <c r="F827" s="8">
        <v>1</v>
      </c>
    </row>
    <row r="828" spans="2:6" ht="15" customHeight="1" x14ac:dyDescent="0.25">
      <c r="B828" s="15" t="s">
        <v>25</v>
      </c>
      <c r="C828" s="5">
        <v>5</v>
      </c>
      <c r="D828" s="6">
        <v>23</v>
      </c>
      <c r="E828" s="8">
        <v>1</v>
      </c>
      <c r="F828" s="8">
        <v>0</v>
      </c>
    </row>
    <row r="829" spans="2:6" ht="15" customHeight="1" x14ac:dyDescent="0.25">
      <c r="B829" s="15" t="s">
        <v>26</v>
      </c>
      <c r="C829" s="5">
        <v>1</v>
      </c>
      <c r="D829" s="6">
        <v>23</v>
      </c>
      <c r="E829" s="8">
        <v>1</v>
      </c>
      <c r="F829" s="8">
        <v>0</v>
      </c>
    </row>
    <row r="830" spans="2:6" ht="15" customHeight="1" x14ac:dyDescent="0.25">
      <c r="B830" s="15" t="s">
        <v>26</v>
      </c>
      <c r="C830" s="5">
        <v>2</v>
      </c>
      <c r="D830" s="6">
        <v>23</v>
      </c>
      <c r="E830" s="8">
        <v>3</v>
      </c>
      <c r="F830" s="8">
        <v>0</v>
      </c>
    </row>
    <row r="831" spans="2:6" ht="15" customHeight="1" x14ac:dyDescent="0.25">
      <c r="B831" s="17" t="s">
        <v>26</v>
      </c>
      <c r="C831" s="9">
        <v>3</v>
      </c>
      <c r="D831" s="11">
        <v>23</v>
      </c>
      <c r="E831" s="10">
        <v>2</v>
      </c>
      <c r="F831" s="10">
        <v>0</v>
      </c>
    </row>
    <row r="832" spans="2:6" ht="15" customHeight="1" x14ac:dyDescent="0.25">
      <c r="B832" s="19" t="s">
        <v>17</v>
      </c>
      <c r="C832" s="20">
        <v>1</v>
      </c>
      <c r="D832" s="48">
        <v>24</v>
      </c>
      <c r="E832" s="21">
        <v>1</v>
      </c>
      <c r="F832" s="21">
        <v>0</v>
      </c>
    </row>
    <row r="833" spans="2:6" ht="15" customHeight="1" x14ac:dyDescent="0.25">
      <c r="B833" s="19" t="s">
        <v>17</v>
      </c>
      <c r="C833" s="20">
        <v>2</v>
      </c>
      <c r="D833" s="48">
        <v>24</v>
      </c>
      <c r="E833" s="21">
        <v>1</v>
      </c>
      <c r="F833" s="21">
        <v>0</v>
      </c>
    </row>
    <row r="834" spans="2:6" ht="15" customHeight="1" x14ac:dyDescent="0.25">
      <c r="B834" s="19" t="s">
        <v>17</v>
      </c>
      <c r="C834" s="20">
        <v>3</v>
      </c>
      <c r="D834" s="48">
        <v>24</v>
      </c>
      <c r="E834" s="21">
        <v>0</v>
      </c>
      <c r="F834" s="21">
        <v>0</v>
      </c>
    </row>
    <row r="835" spans="2:6" ht="15" customHeight="1" x14ac:dyDescent="0.25">
      <c r="B835" s="19" t="s">
        <v>17</v>
      </c>
      <c r="C835" s="20">
        <v>4</v>
      </c>
      <c r="D835" s="48">
        <v>24</v>
      </c>
      <c r="E835" s="21">
        <v>0</v>
      </c>
      <c r="F835" s="21">
        <v>0</v>
      </c>
    </row>
    <row r="836" spans="2:6" ht="15" customHeight="1" x14ac:dyDescent="0.25">
      <c r="B836" s="19" t="s">
        <v>17</v>
      </c>
      <c r="C836" s="20">
        <v>5</v>
      </c>
      <c r="D836" s="48">
        <v>24</v>
      </c>
      <c r="E836" s="21">
        <v>0</v>
      </c>
      <c r="F836" s="21">
        <v>0</v>
      </c>
    </row>
    <row r="837" spans="2:6" ht="15" customHeight="1" x14ac:dyDescent="0.25">
      <c r="B837" s="19" t="s">
        <v>17</v>
      </c>
      <c r="C837" s="20">
        <v>6</v>
      </c>
      <c r="D837" s="48">
        <v>24</v>
      </c>
      <c r="E837" s="21">
        <v>1</v>
      </c>
      <c r="F837" s="21">
        <v>0</v>
      </c>
    </row>
    <row r="838" spans="2:6" ht="15" customHeight="1" x14ac:dyDescent="0.25">
      <c r="B838" s="19" t="s">
        <v>17</v>
      </c>
      <c r="C838" s="20">
        <v>7</v>
      </c>
      <c r="D838" s="48">
        <v>24</v>
      </c>
      <c r="E838" s="21">
        <v>1</v>
      </c>
      <c r="F838" s="21">
        <v>0</v>
      </c>
    </row>
    <row r="839" spans="2:6" ht="15" customHeight="1" x14ac:dyDescent="0.25">
      <c r="B839" s="19" t="s">
        <v>17</v>
      </c>
      <c r="C839" s="20">
        <v>8</v>
      </c>
      <c r="D839" s="48">
        <v>24</v>
      </c>
      <c r="E839" s="21">
        <v>0</v>
      </c>
      <c r="F839" s="21">
        <v>0</v>
      </c>
    </row>
    <row r="840" spans="2:6" ht="15" customHeight="1" x14ac:dyDescent="0.25">
      <c r="B840" s="19" t="s">
        <v>17</v>
      </c>
      <c r="C840" s="20">
        <v>9</v>
      </c>
      <c r="D840" s="48">
        <v>24</v>
      </c>
      <c r="E840" s="21">
        <v>1</v>
      </c>
      <c r="F840" s="21">
        <v>0</v>
      </c>
    </row>
    <row r="841" spans="2:6" ht="15" customHeight="1" x14ac:dyDescent="0.25">
      <c r="B841" s="19" t="s">
        <v>17</v>
      </c>
      <c r="C841" s="20">
        <v>10</v>
      </c>
      <c r="D841" s="48">
        <v>24</v>
      </c>
      <c r="E841" s="21">
        <v>0</v>
      </c>
      <c r="F841" s="21">
        <v>0</v>
      </c>
    </row>
    <row r="842" spans="2:6" ht="15" customHeight="1" x14ac:dyDescent="0.25">
      <c r="B842" s="19" t="s">
        <v>18</v>
      </c>
      <c r="C842" s="20">
        <v>1</v>
      </c>
      <c r="D842" s="48">
        <v>24</v>
      </c>
      <c r="E842" s="21">
        <v>1</v>
      </c>
      <c r="F842" s="21">
        <v>0</v>
      </c>
    </row>
    <row r="843" spans="2:6" ht="15" customHeight="1" x14ac:dyDescent="0.25">
      <c r="B843" s="19" t="s">
        <v>18</v>
      </c>
      <c r="C843" s="20">
        <v>2</v>
      </c>
      <c r="D843" s="48">
        <v>24</v>
      </c>
      <c r="E843" s="21">
        <v>1</v>
      </c>
      <c r="F843" s="21">
        <v>0</v>
      </c>
    </row>
    <row r="844" spans="2:6" ht="15" customHeight="1" x14ac:dyDescent="0.25">
      <c r="B844" s="19" t="s">
        <v>18</v>
      </c>
      <c r="C844" s="20">
        <v>3</v>
      </c>
      <c r="D844" s="48">
        <v>24</v>
      </c>
      <c r="E844" s="30">
        <v>3</v>
      </c>
      <c r="F844" s="30">
        <v>0</v>
      </c>
    </row>
    <row r="845" spans="2:6" ht="15" customHeight="1" x14ac:dyDescent="0.25">
      <c r="B845" s="19" t="s">
        <v>18</v>
      </c>
      <c r="C845" s="20">
        <v>4</v>
      </c>
      <c r="D845" s="48">
        <v>24</v>
      </c>
      <c r="E845" s="30">
        <v>3</v>
      </c>
      <c r="F845" s="30">
        <v>0</v>
      </c>
    </row>
    <row r="846" spans="2:6" ht="15" customHeight="1" x14ac:dyDescent="0.25">
      <c r="B846" s="19" t="s">
        <v>18</v>
      </c>
      <c r="C846" s="20">
        <v>5</v>
      </c>
      <c r="D846" s="48">
        <v>24</v>
      </c>
      <c r="E846" s="30">
        <v>0</v>
      </c>
      <c r="F846" s="30">
        <v>0</v>
      </c>
    </row>
    <row r="847" spans="2:6" ht="15" customHeight="1" x14ac:dyDescent="0.25">
      <c r="B847" s="19" t="s">
        <v>20</v>
      </c>
      <c r="C847" s="20">
        <v>1</v>
      </c>
      <c r="D847" s="48">
        <v>24</v>
      </c>
      <c r="E847" s="30">
        <v>2</v>
      </c>
      <c r="F847" s="30">
        <v>0</v>
      </c>
    </row>
    <row r="848" spans="2:6" ht="15" customHeight="1" x14ac:dyDescent="0.25">
      <c r="B848" s="19" t="s">
        <v>20</v>
      </c>
      <c r="C848" s="20">
        <v>2</v>
      </c>
      <c r="D848" s="48">
        <v>24</v>
      </c>
      <c r="E848" s="30">
        <v>6</v>
      </c>
      <c r="F848" s="30">
        <v>0</v>
      </c>
    </row>
    <row r="849" spans="2:6" ht="15" customHeight="1" x14ac:dyDescent="0.25">
      <c r="B849" s="19" t="s">
        <v>20</v>
      </c>
      <c r="C849" s="20">
        <v>3</v>
      </c>
      <c r="D849" s="48">
        <v>24</v>
      </c>
      <c r="E849" s="30">
        <v>2</v>
      </c>
      <c r="F849" s="30">
        <v>0</v>
      </c>
    </row>
    <row r="850" spans="2:6" ht="15" customHeight="1" x14ac:dyDescent="0.25">
      <c r="B850" s="23" t="s">
        <v>24</v>
      </c>
      <c r="C850" s="24">
        <v>1</v>
      </c>
      <c r="D850" s="47">
        <v>24</v>
      </c>
      <c r="E850" s="27">
        <v>0</v>
      </c>
      <c r="F850" s="27">
        <v>0</v>
      </c>
    </row>
    <row r="851" spans="2:6" ht="15" customHeight="1" x14ac:dyDescent="0.25">
      <c r="B851" s="15" t="s">
        <v>24</v>
      </c>
      <c r="C851" s="5">
        <v>2</v>
      </c>
      <c r="D851" s="49">
        <v>24</v>
      </c>
      <c r="E851" s="8">
        <v>0</v>
      </c>
      <c r="F851" s="8">
        <v>0</v>
      </c>
    </row>
    <row r="852" spans="2:6" ht="15" customHeight="1" x14ac:dyDescent="0.25">
      <c r="B852" s="15" t="s">
        <v>24</v>
      </c>
      <c r="C852" s="5">
        <v>3</v>
      </c>
      <c r="D852" s="49">
        <v>24</v>
      </c>
      <c r="E852" s="8">
        <v>0</v>
      </c>
      <c r="F852" s="8">
        <v>0</v>
      </c>
    </row>
    <row r="853" spans="2:6" ht="15" customHeight="1" x14ac:dyDescent="0.25">
      <c r="B853" s="15" t="s">
        <v>24</v>
      </c>
      <c r="C853" s="5">
        <v>4</v>
      </c>
      <c r="D853" s="49">
        <v>24</v>
      </c>
      <c r="E853" s="8">
        <v>0</v>
      </c>
      <c r="F853" s="8">
        <v>0</v>
      </c>
    </row>
    <row r="854" spans="2:6" ht="15" customHeight="1" x14ac:dyDescent="0.25">
      <c r="B854" s="15" t="s">
        <v>24</v>
      </c>
      <c r="C854" s="5">
        <v>5</v>
      </c>
      <c r="D854" s="49">
        <v>24</v>
      </c>
      <c r="E854" s="8">
        <v>0</v>
      </c>
      <c r="F854" s="8">
        <v>0</v>
      </c>
    </row>
    <row r="855" spans="2:6" ht="15" customHeight="1" x14ac:dyDescent="0.25">
      <c r="B855" s="15" t="s">
        <v>24</v>
      </c>
      <c r="C855" s="5">
        <v>6</v>
      </c>
      <c r="D855" s="49">
        <v>24</v>
      </c>
      <c r="E855" s="8">
        <v>0</v>
      </c>
      <c r="F855" s="8">
        <v>0</v>
      </c>
    </row>
    <row r="856" spans="2:6" ht="15" customHeight="1" x14ac:dyDescent="0.25">
      <c r="B856" s="15" t="s">
        <v>24</v>
      </c>
      <c r="C856" s="5">
        <v>7</v>
      </c>
      <c r="D856" s="49">
        <v>24</v>
      </c>
      <c r="E856" s="8">
        <v>0</v>
      </c>
      <c r="F856" s="8">
        <v>0</v>
      </c>
    </row>
    <row r="857" spans="2:6" ht="15" customHeight="1" x14ac:dyDescent="0.25">
      <c r="B857" s="15" t="s">
        <v>24</v>
      </c>
      <c r="C857" s="5">
        <v>8</v>
      </c>
      <c r="D857" s="49">
        <v>24</v>
      </c>
      <c r="E857" s="8">
        <v>1</v>
      </c>
      <c r="F857" s="8">
        <v>0</v>
      </c>
    </row>
    <row r="858" spans="2:6" ht="15" customHeight="1" x14ac:dyDescent="0.25">
      <c r="B858" s="15" t="s">
        <v>24</v>
      </c>
      <c r="C858" s="5">
        <v>9</v>
      </c>
      <c r="D858" s="49">
        <v>24</v>
      </c>
      <c r="E858" s="8">
        <v>0</v>
      </c>
      <c r="F858" s="8">
        <v>0</v>
      </c>
    </row>
    <row r="859" spans="2:6" ht="15" customHeight="1" x14ac:dyDescent="0.25">
      <c r="B859" s="15" t="s">
        <v>24</v>
      </c>
      <c r="C859" s="5">
        <v>10</v>
      </c>
      <c r="D859" s="49">
        <v>24</v>
      </c>
      <c r="E859" s="8">
        <v>0</v>
      </c>
      <c r="F859" s="8">
        <v>0</v>
      </c>
    </row>
    <row r="860" spans="2:6" ht="15" customHeight="1" x14ac:dyDescent="0.25">
      <c r="B860" s="15" t="s">
        <v>25</v>
      </c>
      <c r="C860" s="5">
        <v>1</v>
      </c>
      <c r="D860" s="49">
        <v>24</v>
      </c>
      <c r="E860" s="8">
        <v>0</v>
      </c>
      <c r="F860" s="8">
        <v>0</v>
      </c>
    </row>
    <row r="861" spans="2:6" ht="15" customHeight="1" x14ac:dyDescent="0.25">
      <c r="B861" s="15" t="s">
        <v>25</v>
      </c>
      <c r="C861" s="5">
        <v>2</v>
      </c>
      <c r="D861" s="49">
        <v>24</v>
      </c>
      <c r="E861" s="8">
        <v>1</v>
      </c>
      <c r="F861" s="8">
        <v>0</v>
      </c>
    </row>
    <row r="862" spans="2:6" ht="15" customHeight="1" x14ac:dyDescent="0.25">
      <c r="B862" s="15" t="s">
        <v>25</v>
      </c>
      <c r="C862" s="5">
        <v>3</v>
      </c>
      <c r="D862" s="49">
        <v>24</v>
      </c>
      <c r="E862" s="8">
        <v>1</v>
      </c>
      <c r="F862" s="8">
        <v>0</v>
      </c>
    </row>
    <row r="863" spans="2:6" ht="15" customHeight="1" x14ac:dyDescent="0.25">
      <c r="B863" s="15" t="s">
        <v>25</v>
      </c>
      <c r="C863" s="5">
        <v>4</v>
      </c>
      <c r="D863" s="49">
        <v>24</v>
      </c>
      <c r="E863" s="8">
        <v>0</v>
      </c>
      <c r="F863" s="8">
        <v>0</v>
      </c>
    </row>
    <row r="864" spans="2:6" ht="15" customHeight="1" x14ac:dyDescent="0.25">
      <c r="B864" s="15" t="s">
        <v>25</v>
      </c>
      <c r="C864" s="5">
        <v>5</v>
      </c>
      <c r="D864" s="49">
        <v>24</v>
      </c>
      <c r="E864" s="8">
        <v>0</v>
      </c>
      <c r="F864" s="8">
        <v>1</v>
      </c>
    </row>
    <row r="865" spans="2:6" ht="15" customHeight="1" x14ac:dyDescent="0.25">
      <c r="B865" s="15" t="s">
        <v>26</v>
      </c>
      <c r="C865" s="5">
        <v>1</v>
      </c>
      <c r="D865" s="49">
        <v>24</v>
      </c>
      <c r="E865" s="8">
        <v>0</v>
      </c>
      <c r="F865" s="8">
        <v>0</v>
      </c>
    </row>
    <row r="866" spans="2:6" ht="15" customHeight="1" x14ac:dyDescent="0.25">
      <c r="B866" s="15" t="s">
        <v>26</v>
      </c>
      <c r="C866" s="5">
        <v>2</v>
      </c>
      <c r="D866" s="49">
        <v>24</v>
      </c>
      <c r="E866" s="8">
        <v>2</v>
      </c>
      <c r="F866" s="8">
        <v>0</v>
      </c>
    </row>
    <row r="867" spans="2:6" ht="15" customHeight="1" x14ac:dyDescent="0.25">
      <c r="B867" s="17" t="s">
        <v>26</v>
      </c>
      <c r="C867" s="9">
        <v>3</v>
      </c>
      <c r="D867" s="50">
        <v>24</v>
      </c>
      <c r="E867" s="10">
        <v>0</v>
      </c>
      <c r="F867" s="10">
        <v>1</v>
      </c>
    </row>
    <row r="868" spans="2:6" ht="15" customHeight="1" x14ac:dyDescent="0.25">
      <c r="B868" s="19" t="s">
        <v>17</v>
      </c>
      <c r="C868" s="20">
        <v>1</v>
      </c>
      <c r="D868" s="48">
        <v>25</v>
      </c>
      <c r="E868" s="21">
        <v>1</v>
      </c>
      <c r="F868" s="21">
        <v>0</v>
      </c>
    </row>
    <row r="869" spans="2:6" ht="15" customHeight="1" x14ac:dyDescent="0.25">
      <c r="B869" s="19" t="s">
        <v>17</v>
      </c>
      <c r="C869" s="20">
        <v>2</v>
      </c>
      <c r="D869" s="48">
        <v>25</v>
      </c>
      <c r="E869" s="21">
        <v>1</v>
      </c>
      <c r="F869" s="21">
        <v>0</v>
      </c>
    </row>
    <row r="870" spans="2:6" ht="15" customHeight="1" x14ac:dyDescent="0.25">
      <c r="B870" s="19" t="s">
        <v>17</v>
      </c>
      <c r="C870" s="20">
        <v>3</v>
      </c>
      <c r="D870" s="48">
        <v>25</v>
      </c>
      <c r="E870" s="21">
        <v>0</v>
      </c>
      <c r="F870" s="21">
        <v>0</v>
      </c>
    </row>
    <row r="871" spans="2:6" ht="15" customHeight="1" x14ac:dyDescent="0.25">
      <c r="B871" s="19" t="s">
        <v>17</v>
      </c>
      <c r="C871" s="20">
        <v>4</v>
      </c>
      <c r="D871" s="48">
        <v>25</v>
      </c>
      <c r="E871" s="21">
        <v>0</v>
      </c>
      <c r="F871" s="21">
        <v>0</v>
      </c>
    </row>
    <row r="872" spans="2:6" ht="15" customHeight="1" x14ac:dyDescent="0.25">
      <c r="B872" s="19" t="s">
        <v>17</v>
      </c>
      <c r="C872" s="20">
        <v>5</v>
      </c>
      <c r="D872" s="48">
        <v>25</v>
      </c>
      <c r="E872" s="21">
        <v>0</v>
      </c>
      <c r="F872" s="21">
        <v>0</v>
      </c>
    </row>
    <row r="873" spans="2:6" ht="15" customHeight="1" x14ac:dyDescent="0.25">
      <c r="B873" s="19" t="s">
        <v>17</v>
      </c>
      <c r="C873" s="20">
        <v>6</v>
      </c>
      <c r="D873" s="48">
        <v>25</v>
      </c>
      <c r="E873" s="21">
        <v>1</v>
      </c>
      <c r="F873" s="21">
        <v>0</v>
      </c>
    </row>
    <row r="874" spans="2:6" ht="15" customHeight="1" x14ac:dyDescent="0.25">
      <c r="B874" s="19" t="s">
        <v>17</v>
      </c>
      <c r="C874" s="20">
        <v>7</v>
      </c>
      <c r="D874" s="48">
        <v>25</v>
      </c>
      <c r="E874" s="21">
        <v>0</v>
      </c>
      <c r="F874" s="21">
        <v>0</v>
      </c>
    </row>
    <row r="875" spans="2:6" ht="15" customHeight="1" x14ac:dyDescent="0.25">
      <c r="B875" s="19" t="s">
        <v>17</v>
      </c>
      <c r="C875" s="20">
        <v>8</v>
      </c>
      <c r="D875" s="48">
        <v>25</v>
      </c>
      <c r="E875" s="21">
        <v>0</v>
      </c>
      <c r="F875" s="21">
        <v>0</v>
      </c>
    </row>
    <row r="876" spans="2:6" ht="15" customHeight="1" x14ac:dyDescent="0.25">
      <c r="B876" s="19" t="s">
        <v>17</v>
      </c>
      <c r="C876" s="20">
        <v>9</v>
      </c>
      <c r="D876" s="48">
        <v>25</v>
      </c>
      <c r="E876" s="21">
        <v>0</v>
      </c>
      <c r="F876" s="21">
        <v>0</v>
      </c>
    </row>
    <row r="877" spans="2:6" ht="15" customHeight="1" x14ac:dyDescent="0.25">
      <c r="B877" s="19" t="s">
        <v>17</v>
      </c>
      <c r="C877" s="20">
        <v>10</v>
      </c>
      <c r="D877" s="48">
        <v>25</v>
      </c>
      <c r="E877" s="21">
        <v>0</v>
      </c>
      <c r="F877" s="21">
        <v>0</v>
      </c>
    </row>
    <row r="878" spans="2:6" ht="15" customHeight="1" x14ac:dyDescent="0.25">
      <c r="B878" s="19" t="s">
        <v>18</v>
      </c>
      <c r="C878" s="20">
        <v>1</v>
      </c>
      <c r="D878" s="48">
        <v>25</v>
      </c>
      <c r="E878" s="21">
        <v>1</v>
      </c>
      <c r="F878" s="21">
        <v>0</v>
      </c>
    </row>
    <row r="879" spans="2:6" ht="15" customHeight="1" x14ac:dyDescent="0.25">
      <c r="B879" s="19" t="s">
        <v>18</v>
      </c>
      <c r="C879" s="20">
        <v>2</v>
      </c>
      <c r="D879" s="48">
        <v>25</v>
      </c>
      <c r="E879" s="21">
        <v>0</v>
      </c>
      <c r="F879" s="21">
        <v>0</v>
      </c>
    </row>
    <row r="880" spans="2:6" ht="15" customHeight="1" x14ac:dyDescent="0.25">
      <c r="B880" s="19" t="s">
        <v>18</v>
      </c>
      <c r="C880" s="20">
        <v>3</v>
      </c>
      <c r="D880" s="48">
        <v>25</v>
      </c>
      <c r="E880" s="30">
        <v>2</v>
      </c>
      <c r="F880" s="30">
        <v>0</v>
      </c>
    </row>
    <row r="881" spans="2:6" ht="15" customHeight="1" x14ac:dyDescent="0.25">
      <c r="B881" s="19" t="s">
        <v>18</v>
      </c>
      <c r="C881" s="20">
        <v>4</v>
      </c>
      <c r="D881" s="48">
        <v>25</v>
      </c>
      <c r="E881" s="30">
        <v>2</v>
      </c>
      <c r="F881" s="30">
        <v>0</v>
      </c>
    </row>
    <row r="882" spans="2:6" ht="15" customHeight="1" x14ac:dyDescent="0.25">
      <c r="B882" s="19" t="s">
        <v>18</v>
      </c>
      <c r="C882" s="20">
        <v>5</v>
      </c>
      <c r="D882" s="48">
        <v>25</v>
      </c>
      <c r="E882" s="30">
        <v>0</v>
      </c>
      <c r="F882" s="30">
        <v>0</v>
      </c>
    </row>
    <row r="883" spans="2:6" ht="15" customHeight="1" x14ac:dyDescent="0.25">
      <c r="B883" s="19" t="s">
        <v>20</v>
      </c>
      <c r="C883" s="20">
        <v>1</v>
      </c>
      <c r="D883" s="48">
        <v>25</v>
      </c>
      <c r="E883" s="30">
        <v>1</v>
      </c>
      <c r="F883" s="30">
        <v>0</v>
      </c>
    </row>
    <row r="884" spans="2:6" ht="15" customHeight="1" x14ac:dyDescent="0.25">
      <c r="B884" s="19" t="s">
        <v>20</v>
      </c>
      <c r="C884" s="20">
        <v>2</v>
      </c>
      <c r="D884" s="48">
        <v>25</v>
      </c>
      <c r="E884" s="30">
        <v>4</v>
      </c>
      <c r="F884" s="30">
        <v>0</v>
      </c>
    </row>
    <row r="885" spans="2:6" ht="15" customHeight="1" x14ac:dyDescent="0.25">
      <c r="B885" s="19" t="s">
        <v>20</v>
      </c>
      <c r="C885" s="20">
        <v>3</v>
      </c>
      <c r="D885" s="48">
        <v>25</v>
      </c>
      <c r="E885" s="30">
        <v>2</v>
      </c>
      <c r="F885" s="30">
        <v>0</v>
      </c>
    </row>
    <row r="886" spans="2:6" ht="15" customHeight="1" x14ac:dyDescent="0.25">
      <c r="B886" s="23" t="s">
        <v>24</v>
      </c>
      <c r="C886" s="24">
        <v>1</v>
      </c>
      <c r="D886" s="47">
        <v>25</v>
      </c>
      <c r="E886" s="27">
        <v>0</v>
      </c>
      <c r="F886" s="27">
        <v>0</v>
      </c>
    </row>
    <row r="887" spans="2:6" ht="15" customHeight="1" x14ac:dyDescent="0.25">
      <c r="B887" s="15" t="s">
        <v>24</v>
      </c>
      <c r="C887" s="5">
        <v>2</v>
      </c>
      <c r="D887" s="49">
        <v>25</v>
      </c>
      <c r="E887" s="8">
        <v>0</v>
      </c>
      <c r="F887" s="8">
        <v>0</v>
      </c>
    </row>
    <row r="888" spans="2:6" ht="15" customHeight="1" x14ac:dyDescent="0.25">
      <c r="B888" s="15" t="s">
        <v>24</v>
      </c>
      <c r="C888" s="5">
        <v>3</v>
      </c>
      <c r="D888" s="49">
        <v>25</v>
      </c>
      <c r="E888" s="8">
        <v>0</v>
      </c>
      <c r="F888" s="8">
        <v>0</v>
      </c>
    </row>
    <row r="889" spans="2:6" ht="15" customHeight="1" x14ac:dyDescent="0.25">
      <c r="B889" s="15" t="s">
        <v>24</v>
      </c>
      <c r="C889" s="5">
        <v>4</v>
      </c>
      <c r="D889" s="49">
        <v>25</v>
      </c>
      <c r="E889" s="8">
        <v>0</v>
      </c>
      <c r="F889" s="8">
        <v>0</v>
      </c>
    </row>
    <row r="890" spans="2:6" ht="15" customHeight="1" x14ac:dyDescent="0.25">
      <c r="B890" s="15" t="s">
        <v>24</v>
      </c>
      <c r="C890" s="5">
        <v>5</v>
      </c>
      <c r="D890" s="49">
        <v>25</v>
      </c>
      <c r="E890" s="8">
        <v>0</v>
      </c>
      <c r="F890" s="8">
        <v>0</v>
      </c>
    </row>
    <row r="891" spans="2:6" ht="15" customHeight="1" x14ac:dyDescent="0.25">
      <c r="B891" s="15" t="s">
        <v>24</v>
      </c>
      <c r="C891" s="5">
        <v>6</v>
      </c>
      <c r="D891" s="49">
        <v>25</v>
      </c>
      <c r="E891" s="8">
        <v>0</v>
      </c>
      <c r="F891" s="8">
        <v>0</v>
      </c>
    </row>
    <row r="892" spans="2:6" ht="15" customHeight="1" x14ac:dyDescent="0.25">
      <c r="B892" s="15" t="s">
        <v>24</v>
      </c>
      <c r="C892" s="5">
        <v>7</v>
      </c>
      <c r="D892" s="49">
        <v>25</v>
      </c>
      <c r="E892" s="8">
        <v>0</v>
      </c>
      <c r="F892" s="8">
        <v>0</v>
      </c>
    </row>
    <row r="893" spans="2:6" ht="15" customHeight="1" x14ac:dyDescent="0.25">
      <c r="B893" s="15" t="s">
        <v>24</v>
      </c>
      <c r="C893" s="5">
        <v>8</v>
      </c>
      <c r="D893" s="49">
        <v>25</v>
      </c>
      <c r="E893" s="8">
        <v>1</v>
      </c>
      <c r="F893" s="8">
        <v>0</v>
      </c>
    </row>
    <row r="894" spans="2:6" ht="15" customHeight="1" x14ac:dyDescent="0.25">
      <c r="B894" s="15" t="s">
        <v>24</v>
      </c>
      <c r="C894" s="5">
        <v>9</v>
      </c>
      <c r="D894" s="49">
        <v>25</v>
      </c>
      <c r="E894" s="8">
        <v>0</v>
      </c>
      <c r="F894" s="8">
        <v>0</v>
      </c>
    </row>
    <row r="895" spans="2:6" ht="15" customHeight="1" x14ac:dyDescent="0.25">
      <c r="B895" s="15" t="s">
        <v>24</v>
      </c>
      <c r="C895" s="5">
        <v>10</v>
      </c>
      <c r="D895" s="49">
        <v>25</v>
      </c>
      <c r="E895" s="8">
        <v>0</v>
      </c>
      <c r="F895" s="8">
        <v>0</v>
      </c>
    </row>
    <row r="896" spans="2:6" ht="15" customHeight="1" x14ac:dyDescent="0.25">
      <c r="B896" s="15" t="s">
        <v>25</v>
      </c>
      <c r="C896" s="5">
        <v>1</v>
      </c>
      <c r="D896" s="49">
        <v>25</v>
      </c>
      <c r="E896" s="8">
        <v>0</v>
      </c>
      <c r="F896" s="8">
        <v>0</v>
      </c>
    </row>
    <row r="897" spans="2:6" ht="15" customHeight="1" x14ac:dyDescent="0.25">
      <c r="B897" s="15" t="s">
        <v>25</v>
      </c>
      <c r="C897" s="5">
        <v>2</v>
      </c>
      <c r="D897" s="49">
        <v>25</v>
      </c>
      <c r="E897" s="8">
        <v>0</v>
      </c>
      <c r="F897" s="8">
        <v>0</v>
      </c>
    </row>
    <row r="898" spans="2:6" ht="15" customHeight="1" x14ac:dyDescent="0.25">
      <c r="B898" s="15" t="s">
        <v>25</v>
      </c>
      <c r="C898" s="5">
        <v>3</v>
      </c>
      <c r="D898" s="49">
        <v>25</v>
      </c>
      <c r="E898" s="8">
        <v>1</v>
      </c>
      <c r="F898" s="8">
        <v>0</v>
      </c>
    </row>
    <row r="899" spans="2:6" ht="15" customHeight="1" x14ac:dyDescent="0.25">
      <c r="B899" s="15" t="s">
        <v>25</v>
      </c>
      <c r="C899" s="5">
        <v>4</v>
      </c>
      <c r="D899" s="49">
        <v>25</v>
      </c>
      <c r="E899" s="8">
        <v>0</v>
      </c>
      <c r="F899" s="8">
        <v>0</v>
      </c>
    </row>
    <row r="900" spans="2:6" ht="15" customHeight="1" x14ac:dyDescent="0.25">
      <c r="B900" s="15" t="s">
        <v>25</v>
      </c>
      <c r="C900" s="5">
        <v>5</v>
      </c>
      <c r="D900" s="49">
        <v>25</v>
      </c>
      <c r="E900" s="8">
        <v>0</v>
      </c>
      <c r="F900" s="8">
        <v>0</v>
      </c>
    </row>
    <row r="901" spans="2:6" ht="15" customHeight="1" x14ac:dyDescent="0.25">
      <c r="B901" s="15" t="s">
        <v>26</v>
      </c>
      <c r="C901" s="5">
        <v>1</v>
      </c>
      <c r="D901" s="49">
        <v>25</v>
      </c>
      <c r="E901" s="8">
        <v>0</v>
      </c>
      <c r="F901" s="8">
        <v>0</v>
      </c>
    </row>
    <row r="902" spans="2:6" ht="15" customHeight="1" x14ac:dyDescent="0.25">
      <c r="B902" s="15" t="s">
        <v>26</v>
      </c>
      <c r="C902" s="5">
        <v>2</v>
      </c>
      <c r="D902" s="49">
        <v>25</v>
      </c>
      <c r="E902" s="8">
        <v>1</v>
      </c>
      <c r="F902" s="8">
        <v>1</v>
      </c>
    </row>
    <row r="903" spans="2:6" ht="15" customHeight="1" x14ac:dyDescent="0.25">
      <c r="B903" s="17" t="s">
        <v>26</v>
      </c>
      <c r="C903" s="9">
        <v>3</v>
      </c>
      <c r="D903" s="50">
        <v>25</v>
      </c>
      <c r="E903" s="10">
        <v>0</v>
      </c>
      <c r="F903" s="10">
        <v>0</v>
      </c>
    </row>
    <row r="904" spans="2:6" ht="15" customHeight="1" x14ac:dyDescent="0.25">
      <c r="B904" s="19" t="s">
        <v>17</v>
      </c>
      <c r="C904" s="20">
        <v>1</v>
      </c>
      <c r="D904" s="48">
        <v>26</v>
      </c>
      <c r="E904" s="21">
        <v>0</v>
      </c>
      <c r="F904" s="21">
        <v>0</v>
      </c>
    </row>
    <row r="905" spans="2:6" ht="15" customHeight="1" x14ac:dyDescent="0.25">
      <c r="B905" s="19" t="s">
        <v>17</v>
      </c>
      <c r="C905" s="20">
        <v>2</v>
      </c>
      <c r="D905" s="48">
        <v>26</v>
      </c>
      <c r="E905" s="21">
        <v>1</v>
      </c>
      <c r="F905" s="21">
        <v>0</v>
      </c>
    </row>
    <row r="906" spans="2:6" ht="15" customHeight="1" x14ac:dyDescent="0.25">
      <c r="B906" s="19" t="s">
        <v>17</v>
      </c>
      <c r="C906" s="20">
        <v>3</v>
      </c>
      <c r="D906" s="48">
        <v>26</v>
      </c>
      <c r="E906" s="21">
        <v>0</v>
      </c>
      <c r="F906" s="21">
        <v>0</v>
      </c>
    </row>
    <row r="907" spans="2:6" ht="15" customHeight="1" x14ac:dyDescent="0.25">
      <c r="B907" s="19" t="s">
        <v>17</v>
      </c>
      <c r="C907" s="20">
        <v>4</v>
      </c>
      <c r="D907" s="48">
        <v>26</v>
      </c>
      <c r="E907" s="21">
        <v>0</v>
      </c>
      <c r="F907" s="21">
        <v>0</v>
      </c>
    </row>
    <row r="908" spans="2:6" ht="15" customHeight="1" x14ac:dyDescent="0.25">
      <c r="B908" s="19" t="s">
        <v>17</v>
      </c>
      <c r="C908" s="20">
        <v>5</v>
      </c>
      <c r="D908" s="48">
        <v>26</v>
      </c>
      <c r="E908" s="21">
        <v>0</v>
      </c>
      <c r="F908" s="21">
        <v>0</v>
      </c>
    </row>
    <row r="909" spans="2:6" ht="15" customHeight="1" x14ac:dyDescent="0.25">
      <c r="B909" s="19" t="s">
        <v>17</v>
      </c>
      <c r="C909" s="20">
        <v>6</v>
      </c>
      <c r="D909" s="48">
        <v>26</v>
      </c>
      <c r="E909" s="21">
        <v>1</v>
      </c>
      <c r="F909" s="21">
        <v>0</v>
      </c>
    </row>
    <row r="910" spans="2:6" ht="15" customHeight="1" x14ac:dyDescent="0.25">
      <c r="B910" s="19" t="s">
        <v>17</v>
      </c>
      <c r="C910" s="20">
        <v>7</v>
      </c>
      <c r="D910" s="48">
        <v>26</v>
      </c>
      <c r="E910" s="21">
        <v>0</v>
      </c>
      <c r="F910" s="21">
        <v>0</v>
      </c>
    </row>
    <row r="911" spans="2:6" ht="15" customHeight="1" x14ac:dyDescent="0.25">
      <c r="B911" s="19" t="s">
        <v>17</v>
      </c>
      <c r="C911" s="20">
        <v>8</v>
      </c>
      <c r="D911" s="48">
        <v>26</v>
      </c>
      <c r="E911" s="21">
        <v>0</v>
      </c>
      <c r="F911" s="21">
        <v>0</v>
      </c>
    </row>
    <row r="912" spans="2:6" ht="15" customHeight="1" x14ac:dyDescent="0.25">
      <c r="B912" s="19" t="s">
        <v>17</v>
      </c>
      <c r="C912" s="20">
        <v>9</v>
      </c>
      <c r="D912" s="48">
        <v>26</v>
      </c>
      <c r="E912" s="21">
        <v>0</v>
      </c>
      <c r="F912" s="21">
        <v>0</v>
      </c>
    </row>
    <row r="913" spans="2:6" ht="15" customHeight="1" x14ac:dyDescent="0.25">
      <c r="B913" s="19" t="s">
        <v>17</v>
      </c>
      <c r="C913" s="20">
        <v>10</v>
      </c>
      <c r="D913" s="48">
        <v>26</v>
      </c>
      <c r="E913" s="21">
        <v>0</v>
      </c>
      <c r="F913" s="21">
        <v>0</v>
      </c>
    </row>
    <row r="914" spans="2:6" ht="15" customHeight="1" x14ac:dyDescent="0.25">
      <c r="B914" s="19" t="s">
        <v>18</v>
      </c>
      <c r="C914" s="20">
        <v>1</v>
      </c>
      <c r="D914" s="48">
        <v>26</v>
      </c>
      <c r="E914" s="21">
        <v>1</v>
      </c>
      <c r="F914" s="21">
        <v>0</v>
      </c>
    </row>
    <row r="915" spans="2:6" ht="15" customHeight="1" x14ac:dyDescent="0.25">
      <c r="B915" s="19" t="s">
        <v>18</v>
      </c>
      <c r="C915" s="20">
        <v>2</v>
      </c>
      <c r="D915" s="48">
        <v>26</v>
      </c>
      <c r="E915" s="21">
        <v>0</v>
      </c>
      <c r="F915" s="21">
        <v>0</v>
      </c>
    </row>
    <row r="916" spans="2:6" ht="15" customHeight="1" x14ac:dyDescent="0.25">
      <c r="B916" s="19" t="s">
        <v>18</v>
      </c>
      <c r="C916" s="20">
        <v>3</v>
      </c>
      <c r="D916" s="48">
        <v>26</v>
      </c>
      <c r="E916" s="30">
        <v>1</v>
      </c>
      <c r="F916" s="30">
        <v>0</v>
      </c>
    </row>
    <row r="917" spans="2:6" ht="15" customHeight="1" x14ac:dyDescent="0.25">
      <c r="B917" s="19" t="s">
        <v>18</v>
      </c>
      <c r="C917" s="20">
        <v>4</v>
      </c>
      <c r="D917" s="48">
        <v>26</v>
      </c>
      <c r="E917" s="30">
        <v>1</v>
      </c>
      <c r="F917" s="30">
        <v>0</v>
      </c>
    </row>
    <row r="918" spans="2:6" ht="15" customHeight="1" x14ac:dyDescent="0.25">
      <c r="B918" s="19" t="s">
        <v>18</v>
      </c>
      <c r="C918" s="20">
        <v>5</v>
      </c>
      <c r="D918" s="48">
        <v>26</v>
      </c>
      <c r="E918" s="30">
        <v>0</v>
      </c>
      <c r="F918" s="30">
        <v>0</v>
      </c>
    </row>
    <row r="919" spans="2:6" ht="15" customHeight="1" x14ac:dyDescent="0.25">
      <c r="B919" s="19" t="s">
        <v>20</v>
      </c>
      <c r="C919" s="20">
        <v>1</v>
      </c>
      <c r="D919" s="48">
        <v>26</v>
      </c>
      <c r="E919" s="30">
        <v>0</v>
      </c>
      <c r="F919" s="30">
        <v>0</v>
      </c>
    </row>
    <row r="920" spans="2:6" ht="15" customHeight="1" x14ac:dyDescent="0.25">
      <c r="B920" s="19" t="s">
        <v>20</v>
      </c>
      <c r="C920" s="20">
        <v>2</v>
      </c>
      <c r="D920" s="48">
        <v>26</v>
      </c>
      <c r="E920" s="30">
        <v>3</v>
      </c>
      <c r="F920" s="30">
        <v>0</v>
      </c>
    </row>
    <row r="921" spans="2:6" ht="15" customHeight="1" x14ac:dyDescent="0.25">
      <c r="B921" s="19" t="s">
        <v>20</v>
      </c>
      <c r="C921" s="20">
        <v>3</v>
      </c>
      <c r="D921" s="48">
        <v>26</v>
      </c>
      <c r="E921" s="30">
        <v>1</v>
      </c>
      <c r="F921" s="30">
        <v>0</v>
      </c>
    </row>
    <row r="922" spans="2:6" ht="15" customHeight="1" x14ac:dyDescent="0.25">
      <c r="B922" s="23" t="s">
        <v>24</v>
      </c>
      <c r="C922" s="24">
        <v>1</v>
      </c>
      <c r="D922" s="47">
        <v>26</v>
      </c>
      <c r="E922" s="27">
        <v>0</v>
      </c>
      <c r="F922" s="27">
        <v>0</v>
      </c>
    </row>
    <row r="923" spans="2:6" ht="15" customHeight="1" x14ac:dyDescent="0.25">
      <c r="B923" s="15" t="s">
        <v>24</v>
      </c>
      <c r="C923" s="5">
        <v>2</v>
      </c>
      <c r="D923" s="49">
        <v>26</v>
      </c>
      <c r="E923" s="8">
        <v>0</v>
      </c>
      <c r="F923" s="8">
        <v>0</v>
      </c>
    </row>
    <row r="924" spans="2:6" ht="15" customHeight="1" x14ac:dyDescent="0.25">
      <c r="B924" s="15" t="s">
        <v>24</v>
      </c>
      <c r="C924" s="5">
        <v>3</v>
      </c>
      <c r="D924" s="49">
        <v>26</v>
      </c>
      <c r="E924" s="8">
        <v>0</v>
      </c>
      <c r="F924" s="8">
        <v>0</v>
      </c>
    </row>
    <row r="925" spans="2:6" ht="15" customHeight="1" x14ac:dyDescent="0.25">
      <c r="B925" s="15" t="s">
        <v>24</v>
      </c>
      <c r="C925" s="5">
        <v>4</v>
      </c>
      <c r="D925" s="49">
        <v>26</v>
      </c>
      <c r="E925" s="8">
        <v>0</v>
      </c>
      <c r="F925" s="8">
        <v>0</v>
      </c>
    </row>
    <row r="926" spans="2:6" ht="15" customHeight="1" x14ac:dyDescent="0.25">
      <c r="B926" s="15" t="s">
        <v>24</v>
      </c>
      <c r="C926" s="5">
        <v>5</v>
      </c>
      <c r="D926" s="49">
        <v>26</v>
      </c>
      <c r="E926" s="8">
        <v>0</v>
      </c>
      <c r="F926" s="8">
        <v>0</v>
      </c>
    </row>
    <row r="927" spans="2:6" ht="15" customHeight="1" x14ac:dyDescent="0.25">
      <c r="B927" s="15" t="s">
        <v>24</v>
      </c>
      <c r="C927" s="5">
        <v>6</v>
      </c>
      <c r="D927" s="49">
        <v>26</v>
      </c>
      <c r="E927" s="8">
        <v>0</v>
      </c>
      <c r="F927" s="8">
        <v>0</v>
      </c>
    </row>
    <row r="928" spans="2:6" ht="15" customHeight="1" x14ac:dyDescent="0.25">
      <c r="B928" s="15" t="s">
        <v>24</v>
      </c>
      <c r="C928" s="5">
        <v>7</v>
      </c>
      <c r="D928" s="49">
        <v>26</v>
      </c>
      <c r="E928" s="8">
        <v>0</v>
      </c>
      <c r="F928" s="8">
        <v>0</v>
      </c>
    </row>
    <row r="929" spans="2:6" ht="15" customHeight="1" x14ac:dyDescent="0.25">
      <c r="B929" s="15" t="s">
        <v>24</v>
      </c>
      <c r="C929" s="5">
        <v>8</v>
      </c>
      <c r="D929" s="49">
        <v>26</v>
      </c>
      <c r="E929" s="8">
        <v>1</v>
      </c>
      <c r="F929" s="8">
        <v>0</v>
      </c>
    </row>
    <row r="930" spans="2:6" ht="15" customHeight="1" x14ac:dyDescent="0.25">
      <c r="B930" s="15" t="s">
        <v>24</v>
      </c>
      <c r="C930" s="5">
        <v>9</v>
      </c>
      <c r="D930" s="49">
        <v>26</v>
      </c>
      <c r="E930" s="8">
        <v>0</v>
      </c>
      <c r="F930" s="8">
        <v>0</v>
      </c>
    </row>
    <row r="931" spans="2:6" ht="15" customHeight="1" x14ac:dyDescent="0.25">
      <c r="B931" s="15" t="s">
        <v>24</v>
      </c>
      <c r="C931" s="5">
        <v>10</v>
      </c>
      <c r="D931" s="49">
        <v>26</v>
      </c>
      <c r="E931" s="8">
        <v>0</v>
      </c>
      <c r="F931" s="8">
        <v>0</v>
      </c>
    </row>
    <row r="932" spans="2:6" ht="15" customHeight="1" x14ac:dyDescent="0.25">
      <c r="B932" s="15" t="s">
        <v>25</v>
      </c>
      <c r="C932" s="5">
        <v>1</v>
      </c>
      <c r="D932" s="49">
        <v>26</v>
      </c>
      <c r="E932" s="8">
        <v>0</v>
      </c>
      <c r="F932" s="8">
        <v>0</v>
      </c>
    </row>
    <row r="933" spans="2:6" ht="15" customHeight="1" x14ac:dyDescent="0.25">
      <c r="B933" s="15" t="s">
        <v>25</v>
      </c>
      <c r="C933" s="5">
        <v>2</v>
      </c>
      <c r="D933" s="49">
        <v>26</v>
      </c>
      <c r="E933" s="8">
        <v>0</v>
      </c>
      <c r="F933" s="8">
        <v>0</v>
      </c>
    </row>
    <row r="934" spans="2:6" ht="15" customHeight="1" x14ac:dyDescent="0.25">
      <c r="B934" s="15" t="s">
        <v>25</v>
      </c>
      <c r="C934" s="5">
        <v>3</v>
      </c>
      <c r="D934" s="49">
        <v>26</v>
      </c>
      <c r="E934" s="8">
        <v>1</v>
      </c>
      <c r="F934" s="8">
        <v>0</v>
      </c>
    </row>
    <row r="935" spans="2:6" ht="15" customHeight="1" x14ac:dyDescent="0.25">
      <c r="B935" s="15" t="s">
        <v>25</v>
      </c>
      <c r="C935" s="5">
        <v>4</v>
      </c>
      <c r="D935" s="49">
        <v>26</v>
      </c>
      <c r="E935" s="8">
        <v>0</v>
      </c>
      <c r="F935" s="8">
        <v>0</v>
      </c>
    </row>
    <row r="936" spans="2:6" ht="15" customHeight="1" x14ac:dyDescent="0.25">
      <c r="B936" s="15" t="s">
        <v>25</v>
      </c>
      <c r="C936" s="5">
        <v>5</v>
      </c>
      <c r="D936" s="49">
        <v>26</v>
      </c>
      <c r="E936" s="8">
        <v>0</v>
      </c>
      <c r="F936" s="8">
        <v>0</v>
      </c>
    </row>
    <row r="937" spans="2:6" ht="15" customHeight="1" x14ac:dyDescent="0.25">
      <c r="B937" s="15" t="s">
        <v>26</v>
      </c>
      <c r="C937" s="5">
        <v>1</v>
      </c>
      <c r="D937" s="49">
        <v>26</v>
      </c>
      <c r="E937" s="8">
        <v>0</v>
      </c>
      <c r="F937" s="8">
        <v>0</v>
      </c>
    </row>
    <row r="938" spans="2:6" ht="15" customHeight="1" x14ac:dyDescent="0.25">
      <c r="B938" s="15" t="s">
        <v>26</v>
      </c>
      <c r="C938" s="5">
        <v>2</v>
      </c>
      <c r="D938" s="49">
        <v>26</v>
      </c>
      <c r="E938" s="8">
        <v>1</v>
      </c>
      <c r="F938" s="8">
        <v>0</v>
      </c>
    </row>
    <row r="939" spans="2:6" ht="15" customHeight="1" x14ac:dyDescent="0.25">
      <c r="B939" s="17" t="s">
        <v>26</v>
      </c>
      <c r="C939" s="9">
        <v>3</v>
      </c>
      <c r="D939" s="50">
        <v>26</v>
      </c>
      <c r="E939" s="10">
        <v>0</v>
      </c>
      <c r="F939" s="10">
        <v>0</v>
      </c>
    </row>
    <row r="940" spans="2:6" ht="15" customHeight="1" x14ac:dyDescent="0.25">
      <c r="B940" s="19" t="s">
        <v>17</v>
      </c>
      <c r="C940" s="20">
        <v>1</v>
      </c>
      <c r="D940" s="48">
        <v>27</v>
      </c>
      <c r="E940" s="21">
        <v>0</v>
      </c>
      <c r="F940" s="21">
        <v>0</v>
      </c>
    </row>
    <row r="941" spans="2:6" ht="15" customHeight="1" x14ac:dyDescent="0.25">
      <c r="B941" s="19" t="s">
        <v>17</v>
      </c>
      <c r="C941" s="20">
        <v>2</v>
      </c>
      <c r="D941" s="48">
        <v>27</v>
      </c>
      <c r="E941" s="21">
        <v>1</v>
      </c>
      <c r="F941" s="21">
        <v>0</v>
      </c>
    </row>
    <row r="942" spans="2:6" ht="15" customHeight="1" x14ac:dyDescent="0.25">
      <c r="B942" s="19" t="s">
        <v>17</v>
      </c>
      <c r="C942" s="20">
        <v>3</v>
      </c>
      <c r="D942" s="48">
        <v>27</v>
      </c>
      <c r="E942" s="21">
        <v>0</v>
      </c>
      <c r="F942" s="21">
        <v>0</v>
      </c>
    </row>
    <row r="943" spans="2:6" ht="15" customHeight="1" x14ac:dyDescent="0.25">
      <c r="B943" s="19" t="s">
        <v>17</v>
      </c>
      <c r="C943" s="20">
        <v>4</v>
      </c>
      <c r="D943" s="48">
        <v>27</v>
      </c>
      <c r="E943" s="21">
        <v>0</v>
      </c>
      <c r="F943" s="21">
        <v>0</v>
      </c>
    </row>
    <row r="944" spans="2:6" ht="15" customHeight="1" x14ac:dyDescent="0.25">
      <c r="B944" s="19" t="s">
        <v>17</v>
      </c>
      <c r="C944" s="20">
        <v>5</v>
      </c>
      <c r="D944" s="48">
        <v>27</v>
      </c>
      <c r="E944" s="21">
        <v>0</v>
      </c>
      <c r="F944" s="21">
        <v>0</v>
      </c>
    </row>
    <row r="945" spans="2:6" ht="15" customHeight="1" x14ac:dyDescent="0.25">
      <c r="B945" s="19" t="s">
        <v>17</v>
      </c>
      <c r="C945" s="20">
        <v>6</v>
      </c>
      <c r="D945" s="48">
        <v>27</v>
      </c>
      <c r="E945" s="21">
        <v>0</v>
      </c>
      <c r="F945" s="21">
        <v>0</v>
      </c>
    </row>
    <row r="946" spans="2:6" ht="15" customHeight="1" x14ac:dyDescent="0.25">
      <c r="B946" s="19" t="s">
        <v>17</v>
      </c>
      <c r="C946" s="20">
        <v>7</v>
      </c>
      <c r="D946" s="48">
        <v>27</v>
      </c>
      <c r="E946" s="21">
        <v>0</v>
      </c>
      <c r="F946" s="21">
        <v>0</v>
      </c>
    </row>
    <row r="947" spans="2:6" ht="15" customHeight="1" x14ac:dyDescent="0.25">
      <c r="B947" s="19" t="s">
        <v>17</v>
      </c>
      <c r="C947" s="20">
        <v>8</v>
      </c>
      <c r="D947" s="48">
        <v>27</v>
      </c>
      <c r="E947" s="21">
        <v>0</v>
      </c>
      <c r="F947" s="21">
        <v>0</v>
      </c>
    </row>
    <row r="948" spans="2:6" ht="15" customHeight="1" x14ac:dyDescent="0.25">
      <c r="B948" s="19" t="s">
        <v>17</v>
      </c>
      <c r="C948" s="20">
        <v>9</v>
      </c>
      <c r="D948" s="48">
        <v>27</v>
      </c>
      <c r="E948" s="21">
        <v>0</v>
      </c>
      <c r="F948" s="21">
        <v>0</v>
      </c>
    </row>
    <row r="949" spans="2:6" ht="15" customHeight="1" x14ac:dyDescent="0.25">
      <c r="B949" s="19" t="s">
        <v>17</v>
      </c>
      <c r="C949" s="20">
        <v>10</v>
      </c>
      <c r="D949" s="48">
        <v>27</v>
      </c>
      <c r="E949" s="21">
        <v>0</v>
      </c>
      <c r="F949" s="21">
        <v>0</v>
      </c>
    </row>
    <row r="950" spans="2:6" ht="15" customHeight="1" x14ac:dyDescent="0.25">
      <c r="B950" s="19" t="s">
        <v>18</v>
      </c>
      <c r="C950" s="20">
        <v>1</v>
      </c>
      <c r="D950" s="48">
        <v>27</v>
      </c>
      <c r="E950" s="21">
        <v>1</v>
      </c>
      <c r="F950" s="21">
        <v>0</v>
      </c>
    </row>
    <row r="951" spans="2:6" ht="15" customHeight="1" x14ac:dyDescent="0.25">
      <c r="B951" s="19" t="s">
        <v>18</v>
      </c>
      <c r="C951" s="20">
        <v>2</v>
      </c>
      <c r="D951" s="48">
        <v>27</v>
      </c>
      <c r="E951" s="21">
        <v>0</v>
      </c>
      <c r="F951" s="21">
        <v>0</v>
      </c>
    </row>
    <row r="952" spans="2:6" ht="15" customHeight="1" x14ac:dyDescent="0.25">
      <c r="B952" s="19" t="s">
        <v>18</v>
      </c>
      <c r="C952" s="20">
        <v>3</v>
      </c>
      <c r="D952" s="48">
        <v>27</v>
      </c>
      <c r="E952" s="30">
        <v>0</v>
      </c>
      <c r="F952" s="30">
        <v>0</v>
      </c>
    </row>
    <row r="953" spans="2:6" ht="15" customHeight="1" x14ac:dyDescent="0.25">
      <c r="B953" s="19" t="s">
        <v>18</v>
      </c>
      <c r="C953" s="20">
        <v>4</v>
      </c>
      <c r="D953" s="48">
        <v>27</v>
      </c>
      <c r="E953" s="30">
        <v>0</v>
      </c>
      <c r="F953" s="30">
        <v>0</v>
      </c>
    </row>
    <row r="954" spans="2:6" ht="15" customHeight="1" x14ac:dyDescent="0.25">
      <c r="B954" s="19" t="s">
        <v>18</v>
      </c>
      <c r="C954" s="20">
        <v>5</v>
      </c>
      <c r="D954" s="48">
        <v>27</v>
      </c>
      <c r="E954" s="30">
        <v>0</v>
      </c>
      <c r="F954" s="30">
        <v>0</v>
      </c>
    </row>
    <row r="955" spans="2:6" ht="15" customHeight="1" x14ac:dyDescent="0.25">
      <c r="B955" s="19" t="s">
        <v>20</v>
      </c>
      <c r="C955" s="20">
        <v>1</v>
      </c>
      <c r="D955" s="48">
        <v>27</v>
      </c>
      <c r="E955" s="30">
        <v>0</v>
      </c>
      <c r="F955" s="30">
        <v>0</v>
      </c>
    </row>
    <row r="956" spans="2:6" ht="15" customHeight="1" x14ac:dyDescent="0.25">
      <c r="B956" s="19" t="s">
        <v>20</v>
      </c>
      <c r="C956" s="20">
        <v>2</v>
      </c>
      <c r="D956" s="48">
        <v>27</v>
      </c>
      <c r="E956" s="30">
        <v>2</v>
      </c>
      <c r="F956" s="30">
        <v>0</v>
      </c>
    </row>
    <row r="957" spans="2:6" ht="15" customHeight="1" x14ac:dyDescent="0.25">
      <c r="B957" s="19" t="s">
        <v>20</v>
      </c>
      <c r="C957" s="20">
        <v>3</v>
      </c>
      <c r="D957" s="48">
        <v>27</v>
      </c>
      <c r="E957" s="30">
        <v>1</v>
      </c>
      <c r="F957" s="30">
        <v>0</v>
      </c>
    </row>
    <row r="958" spans="2:6" ht="15" customHeight="1" x14ac:dyDescent="0.25">
      <c r="B958" s="23" t="s">
        <v>24</v>
      </c>
      <c r="C958" s="24">
        <v>1</v>
      </c>
      <c r="D958" s="47">
        <v>27</v>
      </c>
      <c r="E958" s="27">
        <v>0</v>
      </c>
      <c r="F958" s="27">
        <v>0</v>
      </c>
    </row>
    <row r="959" spans="2:6" ht="15" customHeight="1" x14ac:dyDescent="0.25">
      <c r="B959" s="15" t="s">
        <v>24</v>
      </c>
      <c r="C959" s="5">
        <v>2</v>
      </c>
      <c r="D959" s="49">
        <v>27</v>
      </c>
      <c r="E959" s="8">
        <v>0</v>
      </c>
      <c r="F959" s="8">
        <v>0</v>
      </c>
    </row>
    <row r="960" spans="2:6" ht="15" customHeight="1" x14ac:dyDescent="0.25">
      <c r="B960" s="15" t="s">
        <v>24</v>
      </c>
      <c r="C960" s="5">
        <v>3</v>
      </c>
      <c r="D960" s="49">
        <v>27</v>
      </c>
      <c r="E960" s="8">
        <v>0</v>
      </c>
      <c r="F960" s="8">
        <v>0</v>
      </c>
    </row>
    <row r="961" spans="2:6" ht="15" customHeight="1" x14ac:dyDescent="0.25">
      <c r="B961" s="15" t="s">
        <v>24</v>
      </c>
      <c r="C961" s="5">
        <v>4</v>
      </c>
      <c r="D961" s="49">
        <v>27</v>
      </c>
      <c r="E961" s="8">
        <v>0</v>
      </c>
      <c r="F961" s="8">
        <v>0</v>
      </c>
    </row>
    <row r="962" spans="2:6" ht="15" customHeight="1" x14ac:dyDescent="0.25">
      <c r="B962" s="15" t="s">
        <v>24</v>
      </c>
      <c r="C962" s="5">
        <v>5</v>
      </c>
      <c r="D962" s="49">
        <v>27</v>
      </c>
      <c r="E962" s="8">
        <v>0</v>
      </c>
      <c r="F962" s="8">
        <v>0</v>
      </c>
    </row>
    <row r="963" spans="2:6" ht="15" customHeight="1" x14ac:dyDescent="0.25">
      <c r="B963" s="15" t="s">
        <v>24</v>
      </c>
      <c r="C963" s="5">
        <v>6</v>
      </c>
      <c r="D963" s="49">
        <v>27</v>
      </c>
      <c r="E963" s="8">
        <v>0</v>
      </c>
      <c r="F963" s="8">
        <v>0</v>
      </c>
    </row>
    <row r="964" spans="2:6" ht="15" customHeight="1" x14ac:dyDescent="0.25">
      <c r="B964" s="15" t="s">
        <v>24</v>
      </c>
      <c r="C964" s="5">
        <v>7</v>
      </c>
      <c r="D964" s="49">
        <v>27</v>
      </c>
      <c r="E964" s="8">
        <v>0</v>
      </c>
      <c r="F964" s="8">
        <v>0</v>
      </c>
    </row>
    <row r="965" spans="2:6" ht="15" customHeight="1" x14ac:dyDescent="0.25">
      <c r="B965" s="15" t="s">
        <v>24</v>
      </c>
      <c r="C965" s="5">
        <v>8</v>
      </c>
      <c r="D965" s="49">
        <v>27</v>
      </c>
      <c r="E965" s="8">
        <v>1</v>
      </c>
      <c r="F965" s="8">
        <v>0</v>
      </c>
    </row>
    <row r="966" spans="2:6" ht="15" customHeight="1" x14ac:dyDescent="0.25">
      <c r="B966" s="15" t="s">
        <v>24</v>
      </c>
      <c r="C966" s="5">
        <v>9</v>
      </c>
      <c r="D966" s="49">
        <v>27</v>
      </c>
      <c r="E966" s="8">
        <v>0</v>
      </c>
      <c r="F966" s="8">
        <v>0</v>
      </c>
    </row>
    <row r="967" spans="2:6" ht="15" customHeight="1" x14ac:dyDescent="0.25">
      <c r="B967" s="15" t="s">
        <v>24</v>
      </c>
      <c r="C967" s="5">
        <v>10</v>
      </c>
      <c r="D967" s="49">
        <v>27</v>
      </c>
      <c r="E967" s="8">
        <v>0</v>
      </c>
      <c r="F967" s="8">
        <v>0</v>
      </c>
    </row>
    <row r="968" spans="2:6" ht="15" customHeight="1" x14ac:dyDescent="0.25">
      <c r="B968" s="15" t="s">
        <v>25</v>
      </c>
      <c r="C968" s="5">
        <v>1</v>
      </c>
      <c r="D968" s="49">
        <v>27</v>
      </c>
      <c r="E968" s="8">
        <v>0</v>
      </c>
      <c r="F968" s="8">
        <v>0</v>
      </c>
    </row>
    <row r="969" spans="2:6" ht="15" customHeight="1" x14ac:dyDescent="0.25">
      <c r="B969" s="15" t="s">
        <v>25</v>
      </c>
      <c r="C969" s="5">
        <v>2</v>
      </c>
      <c r="D969" s="49">
        <v>27</v>
      </c>
      <c r="E969" s="8">
        <v>0</v>
      </c>
      <c r="F969" s="8">
        <v>0</v>
      </c>
    </row>
    <row r="970" spans="2:6" ht="15" customHeight="1" x14ac:dyDescent="0.25">
      <c r="B970" s="15" t="s">
        <v>25</v>
      </c>
      <c r="C970" s="5">
        <v>3</v>
      </c>
      <c r="D970" s="49">
        <v>27</v>
      </c>
      <c r="E970" s="8">
        <v>1</v>
      </c>
      <c r="F970" s="8">
        <v>0</v>
      </c>
    </row>
    <row r="971" spans="2:6" ht="15" customHeight="1" x14ac:dyDescent="0.25">
      <c r="B971" s="15" t="s">
        <v>25</v>
      </c>
      <c r="C971" s="5">
        <v>4</v>
      </c>
      <c r="D971" s="49">
        <v>27</v>
      </c>
      <c r="E971" s="8">
        <v>0</v>
      </c>
      <c r="F971" s="8">
        <v>0</v>
      </c>
    </row>
    <row r="972" spans="2:6" ht="15" customHeight="1" x14ac:dyDescent="0.25">
      <c r="B972" s="15" t="s">
        <v>25</v>
      </c>
      <c r="C972" s="5">
        <v>5</v>
      </c>
      <c r="D972" s="49">
        <v>27</v>
      </c>
      <c r="E972" s="8">
        <v>0</v>
      </c>
      <c r="F972" s="8">
        <v>0</v>
      </c>
    </row>
    <row r="973" spans="2:6" ht="15" customHeight="1" x14ac:dyDescent="0.25">
      <c r="B973" s="15" t="s">
        <v>26</v>
      </c>
      <c r="C973" s="5">
        <v>1</v>
      </c>
      <c r="D973" s="49">
        <v>27</v>
      </c>
      <c r="E973" s="8">
        <v>0</v>
      </c>
      <c r="F973" s="8">
        <v>0</v>
      </c>
    </row>
    <row r="974" spans="2:6" ht="15" customHeight="1" x14ac:dyDescent="0.25">
      <c r="B974" s="15" t="s">
        <v>26</v>
      </c>
      <c r="C974" s="5">
        <v>2</v>
      </c>
      <c r="D974" s="49">
        <v>27</v>
      </c>
      <c r="E974" s="8">
        <v>1</v>
      </c>
      <c r="F974" s="8">
        <v>0</v>
      </c>
    </row>
    <row r="975" spans="2:6" ht="15" customHeight="1" x14ac:dyDescent="0.25">
      <c r="B975" s="17" t="s">
        <v>26</v>
      </c>
      <c r="C975" s="9">
        <v>3</v>
      </c>
      <c r="D975" s="50">
        <v>27</v>
      </c>
      <c r="E975" s="10">
        <v>0</v>
      </c>
      <c r="F975" s="10">
        <v>0</v>
      </c>
    </row>
    <row r="976" spans="2:6" ht="15" customHeight="1" x14ac:dyDescent="0.25">
      <c r="B976" s="19" t="s">
        <v>17</v>
      </c>
      <c r="C976" s="20">
        <v>1</v>
      </c>
      <c r="D976" s="48">
        <v>28</v>
      </c>
      <c r="E976" s="21">
        <v>0</v>
      </c>
      <c r="F976" s="21">
        <v>0</v>
      </c>
    </row>
    <row r="977" spans="2:6" ht="15" customHeight="1" x14ac:dyDescent="0.25">
      <c r="B977" s="19" t="s">
        <v>17</v>
      </c>
      <c r="C977" s="20">
        <v>2</v>
      </c>
      <c r="D977" s="48">
        <v>28</v>
      </c>
      <c r="E977" s="21">
        <v>1</v>
      </c>
      <c r="F977" s="21">
        <v>0</v>
      </c>
    </row>
    <row r="978" spans="2:6" ht="15" customHeight="1" x14ac:dyDescent="0.25">
      <c r="B978" s="19" t="s">
        <v>17</v>
      </c>
      <c r="C978" s="20">
        <v>3</v>
      </c>
      <c r="D978" s="48">
        <v>28</v>
      </c>
      <c r="E978" s="21">
        <v>0</v>
      </c>
      <c r="F978" s="21">
        <v>0</v>
      </c>
    </row>
    <row r="979" spans="2:6" ht="15" customHeight="1" x14ac:dyDescent="0.25">
      <c r="B979" s="19" t="s">
        <v>17</v>
      </c>
      <c r="C979" s="20">
        <v>4</v>
      </c>
      <c r="D979" s="48">
        <v>28</v>
      </c>
      <c r="E979" s="21">
        <v>0</v>
      </c>
      <c r="F979" s="21">
        <v>0</v>
      </c>
    </row>
    <row r="980" spans="2:6" ht="15" customHeight="1" x14ac:dyDescent="0.25">
      <c r="B980" s="19" t="s">
        <v>17</v>
      </c>
      <c r="C980" s="20">
        <v>5</v>
      </c>
      <c r="D980" s="48">
        <v>28</v>
      </c>
      <c r="E980" s="21">
        <v>0</v>
      </c>
      <c r="F980" s="21">
        <v>0</v>
      </c>
    </row>
    <row r="981" spans="2:6" ht="15" customHeight="1" x14ac:dyDescent="0.25">
      <c r="B981" s="19" t="s">
        <v>17</v>
      </c>
      <c r="C981" s="20">
        <v>6</v>
      </c>
      <c r="D981" s="48">
        <v>28</v>
      </c>
      <c r="E981" s="21">
        <v>0</v>
      </c>
      <c r="F981" s="21">
        <v>0</v>
      </c>
    </row>
    <row r="982" spans="2:6" ht="15" customHeight="1" x14ac:dyDescent="0.25">
      <c r="B982" s="19" t="s">
        <v>17</v>
      </c>
      <c r="C982" s="20">
        <v>7</v>
      </c>
      <c r="D982" s="48">
        <v>28</v>
      </c>
      <c r="E982" s="21">
        <v>0</v>
      </c>
      <c r="F982" s="21">
        <v>0</v>
      </c>
    </row>
    <row r="983" spans="2:6" ht="15" customHeight="1" x14ac:dyDescent="0.25">
      <c r="B983" s="19" t="s">
        <v>17</v>
      </c>
      <c r="C983" s="20">
        <v>8</v>
      </c>
      <c r="D983" s="48">
        <v>28</v>
      </c>
      <c r="E983" s="21">
        <v>0</v>
      </c>
      <c r="F983" s="21">
        <v>0</v>
      </c>
    </row>
    <row r="984" spans="2:6" ht="15" customHeight="1" x14ac:dyDescent="0.25">
      <c r="B984" s="19" t="s">
        <v>17</v>
      </c>
      <c r="C984" s="20">
        <v>9</v>
      </c>
      <c r="D984" s="48">
        <v>28</v>
      </c>
      <c r="E984" s="21">
        <v>0</v>
      </c>
      <c r="F984" s="21">
        <v>0</v>
      </c>
    </row>
    <row r="985" spans="2:6" ht="15" customHeight="1" x14ac:dyDescent="0.25">
      <c r="B985" s="19" t="s">
        <v>17</v>
      </c>
      <c r="C985" s="20">
        <v>10</v>
      </c>
      <c r="D985" s="48">
        <v>28</v>
      </c>
      <c r="E985" s="21">
        <v>0</v>
      </c>
      <c r="F985" s="21">
        <v>0</v>
      </c>
    </row>
    <row r="986" spans="2:6" ht="15" customHeight="1" x14ac:dyDescent="0.25">
      <c r="B986" s="19" t="s">
        <v>18</v>
      </c>
      <c r="C986" s="20">
        <v>1</v>
      </c>
      <c r="D986" s="48">
        <v>28</v>
      </c>
      <c r="E986" s="21">
        <v>0</v>
      </c>
      <c r="F986" s="21">
        <v>0</v>
      </c>
    </row>
    <row r="987" spans="2:6" ht="15" customHeight="1" x14ac:dyDescent="0.25">
      <c r="B987" s="19" t="s">
        <v>18</v>
      </c>
      <c r="C987" s="20">
        <v>2</v>
      </c>
      <c r="D987" s="48">
        <v>28</v>
      </c>
      <c r="E987" s="21">
        <v>0</v>
      </c>
      <c r="F987" s="21">
        <v>0</v>
      </c>
    </row>
    <row r="988" spans="2:6" ht="15" customHeight="1" x14ac:dyDescent="0.25">
      <c r="B988" s="19" t="s">
        <v>18</v>
      </c>
      <c r="C988" s="20">
        <v>3</v>
      </c>
      <c r="D988" s="48">
        <v>28</v>
      </c>
      <c r="E988" s="30">
        <v>0</v>
      </c>
      <c r="F988" s="30">
        <v>0</v>
      </c>
    </row>
    <row r="989" spans="2:6" ht="15" customHeight="1" x14ac:dyDescent="0.25">
      <c r="B989" s="19" t="s">
        <v>18</v>
      </c>
      <c r="C989" s="20">
        <v>4</v>
      </c>
      <c r="D989" s="48">
        <v>28</v>
      </c>
      <c r="E989" s="30">
        <v>0</v>
      </c>
      <c r="F989" s="30">
        <v>0</v>
      </c>
    </row>
    <row r="990" spans="2:6" ht="15" customHeight="1" x14ac:dyDescent="0.25">
      <c r="B990" s="19" t="s">
        <v>18</v>
      </c>
      <c r="C990" s="20">
        <v>5</v>
      </c>
      <c r="D990" s="48">
        <v>28</v>
      </c>
      <c r="E990" s="30">
        <v>0</v>
      </c>
      <c r="F990" s="30">
        <v>0</v>
      </c>
    </row>
    <row r="991" spans="2:6" ht="15" customHeight="1" x14ac:dyDescent="0.25">
      <c r="B991" s="19" t="s">
        <v>20</v>
      </c>
      <c r="C991" s="20">
        <v>1</v>
      </c>
      <c r="D991" s="48">
        <v>28</v>
      </c>
      <c r="E991" s="30">
        <v>0</v>
      </c>
      <c r="F991" s="30">
        <v>0</v>
      </c>
    </row>
    <row r="992" spans="2:6" ht="15" customHeight="1" x14ac:dyDescent="0.25">
      <c r="B992" s="19" t="s">
        <v>20</v>
      </c>
      <c r="C992" s="20">
        <v>2</v>
      </c>
      <c r="D992" s="48">
        <v>28</v>
      </c>
      <c r="E992" s="30">
        <v>0</v>
      </c>
      <c r="F992" s="30">
        <v>0</v>
      </c>
    </row>
    <row r="993" spans="2:6" ht="15" customHeight="1" x14ac:dyDescent="0.25">
      <c r="B993" s="19" t="s">
        <v>20</v>
      </c>
      <c r="C993" s="20">
        <v>3</v>
      </c>
      <c r="D993" s="48">
        <v>28</v>
      </c>
      <c r="E993" s="30">
        <v>0</v>
      </c>
      <c r="F993" s="30">
        <v>1</v>
      </c>
    </row>
    <row r="994" spans="2:6" ht="15" customHeight="1" x14ac:dyDescent="0.25">
      <c r="B994" s="23" t="s">
        <v>24</v>
      </c>
      <c r="C994" s="24">
        <v>1</v>
      </c>
      <c r="D994" s="47">
        <v>28</v>
      </c>
      <c r="E994" s="27">
        <v>0</v>
      </c>
      <c r="F994" s="27">
        <v>0</v>
      </c>
    </row>
    <row r="995" spans="2:6" ht="15" customHeight="1" x14ac:dyDescent="0.25">
      <c r="B995" s="15" t="s">
        <v>24</v>
      </c>
      <c r="C995" s="5">
        <v>2</v>
      </c>
      <c r="D995" s="49">
        <v>28</v>
      </c>
      <c r="E995" s="8">
        <v>0</v>
      </c>
      <c r="F995" s="8">
        <v>0</v>
      </c>
    </row>
    <row r="996" spans="2:6" ht="15" customHeight="1" x14ac:dyDescent="0.25">
      <c r="B996" s="15" t="s">
        <v>24</v>
      </c>
      <c r="C996" s="5">
        <v>3</v>
      </c>
      <c r="D996" s="49">
        <v>28</v>
      </c>
      <c r="E996" s="8">
        <v>0</v>
      </c>
      <c r="F996" s="8">
        <v>0</v>
      </c>
    </row>
    <row r="997" spans="2:6" ht="15" customHeight="1" x14ac:dyDescent="0.25">
      <c r="B997" s="15" t="s">
        <v>24</v>
      </c>
      <c r="C997" s="5">
        <v>4</v>
      </c>
      <c r="D997" s="49">
        <v>28</v>
      </c>
      <c r="E997" s="8">
        <v>0</v>
      </c>
      <c r="F997" s="8">
        <v>0</v>
      </c>
    </row>
    <row r="998" spans="2:6" ht="15" customHeight="1" x14ac:dyDescent="0.25">
      <c r="B998" s="15" t="s">
        <v>24</v>
      </c>
      <c r="C998" s="5">
        <v>5</v>
      </c>
      <c r="D998" s="49">
        <v>28</v>
      </c>
      <c r="E998" s="8">
        <v>0</v>
      </c>
      <c r="F998" s="8">
        <v>0</v>
      </c>
    </row>
    <row r="999" spans="2:6" ht="15" customHeight="1" x14ac:dyDescent="0.25">
      <c r="B999" s="15" t="s">
        <v>24</v>
      </c>
      <c r="C999" s="5">
        <v>6</v>
      </c>
      <c r="D999" s="49">
        <v>28</v>
      </c>
      <c r="E999" s="8">
        <v>0</v>
      </c>
      <c r="F999" s="8">
        <v>0</v>
      </c>
    </row>
    <row r="1000" spans="2:6" ht="15" customHeight="1" x14ac:dyDescent="0.25">
      <c r="B1000" s="15" t="s">
        <v>24</v>
      </c>
      <c r="C1000" s="5">
        <v>7</v>
      </c>
      <c r="D1000" s="49">
        <v>28</v>
      </c>
      <c r="E1000" s="8">
        <v>0</v>
      </c>
      <c r="F1000" s="8">
        <v>0</v>
      </c>
    </row>
    <row r="1001" spans="2:6" ht="15" customHeight="1" x14ac:dyDescent="0.25">
      <c r="B1001" s="15" t="s">
        <v>24</v>
      </c>
      <c r="C1001" s="5">
        <v>8</v>
      </c>
      <c r="D1001" s="49">
        <v>28</v>
      </c>
      <c r="E1001" s="8">
        <v>1</v>
      </c>
      <c r="F1001" s="8">
        <v>0</v>
      </c>
    </row>
    <row r="1002" spans="2:6" ht="15" customHeight="1" x14ac:dyDescent="0.25">
      <c r="B1002" s="15" t="s">
        <v>24</v>
      </c>
      <c r="C1002" s="5">
        <v>9</v>
      </c>
      <c r="D1002" s="49">
        <v>28</v>
      </c>
      <c r="E1002" s="8">
        <v>0</v>
      </c>
      <c r="F1002" s="8">
        <v>0</v>
      </c>
    </row>
    <row r="1003" spans="2:6" ht="15" customHeight="1" x14ac:dyDescent="0.25">
      <c r="B1003" s="15" t="s">
        <v>24</v>
      </c>
      <c r="C1003" s="5">
        <v>10</v>
      </c>
      <c r="D1003" s="49">
        <v>28</v>
      </c>
      <c r="E1003" s="8">
        <v>0</v>
      </c>
      <c r="F1003" s="8">
        <v>0</v>
      </c>
    </row>
    <row r="1004" spans="2:6" ht="15" customHeight="1" x14ac:dyDescent="0.25">
      <c r="B1004" s="15" t="s">
        <v>25</v>
      </c>
      <c r="C1004" s="5">
        <v>1</v>
      </c>
      <c r="D1004" s="49">
        <v>28</v>
      </c>
      <c r="E1004" s="8">
        <v>0</v>
      </c>
      <c r="F1004" s="8">
        <v>0</v>
      </c>
    </row>
    <row r="1005" spans="2:6" ht="15" customHeight="1" x14ac:dyDescent="0.25">
      <c r="B1005" s="15" t="s">
        <v>25</v>
      </c>
      <c r="C1005" s="5">
        <v>2</v>
      </c>
      <c r="D1005" s="49">
        <v>28</v>
      </c>
      <c r="E1005" s="8">
        <v>0</v>
      </c>
      <c r="F1005" s="8">
        <v>0</v>
      </c>
    </row>
    <row r="1006" spans="2:6" ht="15" customHeight="1" x14ac:dyDescent="0.25">
      <c r="B1006" s="15" t="s">
        <v>25</v>
      </c>
      <c r="C1006" s="5">
        <v>3</v>
      </c>
      <c r="D1006" s="49">
        <v>28</v>
      </c>
      <c r="E1006" s="8">
        <v>1</v>
      </c>
      <c r="F1006" s="8">
        <v>0</v>
      </c>
    </row>
    <row r="1007" spans="2:6" ht="15" customHeight="1" x14ac:dyDescent="0.25">
      <c r="B1007" s="15" t="s">
        <v>25</v>
      </c>
      <c r="C1007" s="5">
        <v>4</v>
      </c>
      <c r="D1007" s="49">
        <v>28</v>
      </c>
      <c r="E1007" s="8">
        <v>0</v>
      </c>
      <c r="F1007" s="8">
        <v>0</v>
      </c>
    </row>
    <row r="1008" spans="2:6" ht="15" customHeight="1" x14ac:dyDescent="0.25">
      <c r="B1008" s="15" t="s">
        <v>25</v>
      </c>
      <c r="C1008" s="5">
        <v>5</v>
      </c>
      <c r="D1008" s="49">
        <v>28</v>
      </c>
      <c r="E1008" s="8">
        <v>0</v>
      </c>
      <c r="F1008" s="8">
        <v>0</v>
      </c>
    </row>
    <row r="1009" spans="2:6" ht="15" customHeight="1" x14ac:dyDescent="0.25">
      <c r="B1009" s="15" t="s">
        <v>26</v>
      </c>
      <c r="C1009" s="5">
        <v>1</v>
      </c>
      <c r="D1009" s="49">
        <v>28</v>
      </c>
      <c r="E1009" s="8">
        <v>0</v>
      </c>
      <c r="F1009" s="8">
        <v>0</v>
      </c>
    </row>
    <row r="1010" spans="2:6" ht="15" customHeight="1" x14ac:dyDescent="0.25">
      <c r="B1010" s="15" t="s">
        <v>26</v>
      </c>
      <c r="C1010" s="5">
        <v>2</v>
      </c>
      <c r="D1010" s="49">
        <v>28</v>
      </c>
      <c r="E1010" s="8">
        <v>1</v>
      </c>
      <c r="F1010" s="8">
        <v>0</v>
      </c>
    </row>
    <row r="1011" spans="2:6" ht="15" customHeight="1" x14ac:dyDescent="0.25">
      <c r="B1011" s="17" t="s">
        <v>26</v>
      </c>
      <c r="C1011" s="9">
        <v>3</v>
      </c>
      <c r="D1011" s="50">
        <v>28</v>
      </c>
      <c r="E1011" s="10">
        <v>0</v>
      </c>
      <c r="F1011" s="10">
        <v>0</v>
      </c>
    </row>
    <row r="1012" spans="2:6" ht="15" customHeight="1" x14ac:dyDescent="0.25">
      <c r="B1012" s="19" t="s">
        <v>17</v>
      </c>
      <c r="C1012" s="20">
        <v>1</v>
      </c>
      <c r="D1012" s="48">
        <v>29</v>
      </c>
      <c r="E1012" s="21">
        <v>0</v>
      </c>
      <c r="F1012" s="21">
        <v>0</v>
      </c>
    </row>
    <row r="1013" spans="2:6" ht="15" customHeight="1" x14ac:dyDescent="0.25">
      <c r="B1013" s="19" t="s">
        <v>17</v>
      </c>
      <c r="C1013" s="20">
        <v>2</v>
      </c>
      <c r="D1013" s="48">
        <v>29</v>
      </c>
      <c r="E1013" s="21">
        <v>1</v>
      </c>
      <c r="F1013" s="21">
        <v>0</v>
      </c>
    </row>
    <row r="1014" spans="2:6" ht="15" customHeight="1" x14ac:dyDescent="0.25">
      <c r="B1014" s="19" t="s">
        <v>17</v>
      </c>
      <c r="C1014" s="20">
        <v>3</v>
      </c>
      <c r="D1014" s="48">
        <v>29</v>
      </c>
      <c r="E1014" s="21">
        <v>0</v>
      </c>
      <c r="F1014" s="21">
        <v>0</v>
      </c>
    </row>
    <row r="1015" spans="2:6" ht="15" customHeight="1" x14ac:dyDescent="0.25">
      <c r="B1015" s="19" t="s">
        <v>17</v>
      </c>
      <c r="C1015" s="20">
        <v>4</v>
      </c>
      <c r="D1015" s="48">
        <v>29</v>
      </c>
      <c r="E1015" s="21">
        <v>0</v>
      </c>
      <c r="F1015" s="21">
        <v>0</v>
      </c>
    </row>
    <row r="1016" spans="2:6" ht="15" customHeight="1" x14ac:dyDescent="0.25">
      <c r="B1016" s="19" t="s">
        <v>17</v>
      </c>
      <c r="C1016" s="20">
        <v>5</v>
      </c>
      <c r="D1016" s="48">
        <v>29</v>
      </c>
      <c r="E1016" s="21">
        <v>0</v>
      </c>
      <c r="F1016" s="21">
        <v>0</v>
      </c>
    </row>
    <row r="1017" spans="2:6" ht="15" customHeight="1" x14ac:dyDescent="0.25">
      <c r="B1017" s="19" t="s">
        <v>17</v>
      </c>
      <c r="C1017" s="20">
        <v>6</v>
      </c>
      <c r="D1017" s="48">
        <v>29</v>
      </c>
      <c r="E1017" s="21">
        <v>0</v>
      </c>
      <c r="F1017" s="21">
        <v>0</v>
      </c>
    </row>
    <row r="1018" spans="2:6" ht="15" customHeight="1" x14ac:dyDescent="0.25">
      <c r="B1018" s="19" t="s">
        <v>17</v>
      </c>
      <c r="C1018" s="20">
        <v>7</v>
      </c>
      <c r="D1018" s="48">
        <v>29</v>
      </c>
      <c r="E1018" s="21">
        <v>0</v>
      </c>
      <c r="F1018" s="21">
        <v>0</v>
      </c>
    </row>
    <row r="1019" spans="2:6" ht="15" customHeight="1" x14ac:dyDescent="0.25">
      <c r="B1019" s="19" t="s">
        <v>17</v>
      </c>
      <c r="C1019" s="20">
        <v>8</v>
      </c>
      <c r="D1019" s="48">
        <v>29</v>
      </c>
      <c r="E1019" s="21">
        <v>0</v>
      </c>
      <c r="F1019" s="21">
        <v>0</v>
      </c>
    </row>
    <row r="1020" spans="2:6" ht="15" customHeight="1" x14ac:dyDescent="0.25">
      <c r="B1020" s="19" t="s">
        <v>17</v>
      </c>
      <c r="C1020" s="20">
        <v>9</v>
      </c>
      <c r="D1020" s="48">
        <v>29</v>
      </c>
      <c r="E1020" s="21">
        <v>0</v>
      </c>
      <c r="F1020" s="21">
        <v>0</v>
      </c>
    </row>
    <row r="1021" spans="2:6" ht="15" customHeight="1" x14ac:dyDescent="0.25">
      <c r="B1021" s="19" t="s">
        <v>17</v>
      </c>
      <c r="C1021" s="20">
        <v>10</v>
      </c>
      <c r="D1021" s="48">
        <v>29</v>
      </c>
      <c r="E1021" s="21">
        <v>0</v>
      </c>
      <c r="F1021" s="21">
        <v>0</v>
      </c>
    </row>
    <row r="1022" spans="2:6" ht="15" customHeight="1" x14ac:dyDescent="0.25">
      <c r="B1022" s="19" t="s">
        <v>18</v>
      </c>
      <c r="C1022" s="20">
        <v>1</v>
      </c>
      <c r="D1022" s="48">
        <v>29</v>
      </c>
      <c r="E1022" s="21">
        <v>0</v>
      </c>
      <c r="F1022" s="21">
        <v>0</v>
      </c>
    </row>
    <row r="1023" spans="2:6" ht="15" customHeight="1" x14ac:dyDescent="0.25">
      <c r="B1023" s="19" t="s">
        <v>18</v>
      </c>
      <c r="C1023" s="20">
        <v>2</v>
      </c>
      <c r="D1023" s="48">
        <v>29</v>
      </c>
      <c r="E1023" s="21">
        <v>0</v>
      </c>
      <c r="F1023" s="21">
        <v>0</v>
      </c>
    </row>
    <row r="1024" spans="2:6" ht="15" customHeight="1" x14ac:dyDescent="0.25">
      <c r="B1024" s="19" t="s">
        <v>18</v>
      </c>
      <c r="C1024" s="20">
        <v>3</v>
      </c>
      <c r="D1024" s="48">
        <v>29</v>
      </c>
      <c r="E1024" s="30">
        <v>0</v>
      </c>
      <c r="F1024" s="30">
        <v>0</v>
      </c>
    </row>
    <row r="1025" spans="2:6" ht="15" customHeight="1" x14ac:dyDescent="0.25">
      <c r="B1025" s="19" t="s">
        <v>18</v>
      </c>
      <c r="C1025" s="20">
        <v>4</v>
      </c>
      <c r="D1025" s="48">
        <v>29</v>
      </c>
      <c r="E1025" s="30">
        <v>0</v>
      </c>
      <c r="F1025" s="30">
        <v>0</v>
      </c>
    </row>
    <row r="1026" spans="2:6" ht="15" customHeight="1" x14ac:dyDescent="0.25">
      <c r="B1026" s="19" t="s">
        <v>18</v>
      </c>
      <c r="C1026" s="20">
        <v>5</v>
      </c>
      <c r="D1026" s="48">
        <v>29</v>
      </c>
      <c r="E1026" s="30">
        <v>0</v>
      </c>
      <c r="F1026" s="30">
        <v>0</v>
      </c>
    </row>
    <row r="1027" spans="2:6" ht="15" customHeight="1" x14ac:dyDescent="0.25">
      <c r="B1027" s="19" t="s">
        <v>20</v>
      </c>
      <c r="C1027" s="20">
        <v>1</v>
      </c>
      <c r="D1027" s="48">
        <v>29</v>
      </c>
      <c r="E1027" s="30">
        <v>0</v>
      </c>
      <c r="F1027" s="30">
        <v>0</v>
      </c>
    </row>
    <row r="1028" spans="2:6" ht="15" customHeight="1" x14ac:dyDescent="0.25">
      <c r="B1028" s="19" t="s">
        <v>20</v>
      </c>
      <c r="C1028" s="20">
        <v>2</v>
      </c>
      <c r="D1028" s="48">
        <v>29</v>
      </c>
      <c r="E1028" s="30">
        <v>0</v>
      </c>
      <c r="F1028" s="30">
        <v>0</v>
      </c>
    </row>
    <row r="1029" spans="2:6" ht="15" customHeight="1" x14ac:dyDescent="0.25">
      <c r="B1029" s="19" t="s">
        <v>20</v>
      </c>
      <c r="C1029" s="20">
        <v>3</v>
      </c>
      <c r="D1029" s="48">
        <v>29</v>
      </c>
      <c r="E1029" s="30">
        <v>0</v>
      </c>
      <c r="F1029" s="30">
        <v>0</v>
      </c>
    </row>
    <row r="1030" spans="2:6" ht="15" customHeight="1" x14ac:dyDescent="0.25">
      <c r="B1030" s="23" t="s">
        <v>24</v>
      </c>
      <c r="C1030" s="24">
        <v>1</v>
      </c>
      <c r="D1030" s="47">
        <v>29</v>
      </c>
      <c r="E1030" s="27">
        <v>0</v>
      </c>
      <c r="F1030" s="27">
        <v>0</v>
      </c>
    </row>
    <row r="1031" spans="2:6" ht="15" customHeight="1" x14ac:dyDescent="0.25">
      <c r="B1031" s="15" t="s">
        <v>24</v>
      </c>
      <c r="C1031" s="5">
        <v>2</v>
      </c>
      <c r="D1031" s="49">
        <v>29</v>
      </c>
      <c r="E1031" s="8">
        <v>0</v>
      </c>
      <c r="F1031" s="8">
        <v>0</v>
      </c>
    </row>
    <row r="1032" spans="2:6" ht="15" customHeight="1" x14ac:dyDescent="0.25">
      <c r="B1032" s="15" t="s">
        <v>24</v>
      </c>
      <c r="C1032" s="5">
        <v>3</v>
      </c>
      <c r="D1032" s="49">
        <v>29</v>
      </c>
      <c r="E1032" s="8">
        <v>0</v>
      </c>
      <c r="F1032" s="8">
        <v>0</v>
      </c>
    </row>
    <row r="1033" spans="2:6" ht="15" customHeight="1" x14ac:dyDescent="0.25">
      <c r="B1033" s="15" t="s">
        <v>24</v>
      </c>
      <c r="C1033" s="5">
        <v>4</v>
      </c>
      <c r="D1033" s="49">
        <v>29</v>
      </c>
      <c r="E1033" s="8">
        <v>0</v>
      </c>
      <c r="F1033" s="8">
        <v>0</v>
      </c>
    </row>
    <row r="1034" spans="2:6" ht="15" customHeight="1" x14ac:dyDescent="0.25">
      <c r="B1034" s="15" t="s">
        <v>24</v>
      </c>
      <c r="C1034" s="5">
        <v>5</v>
      </c>
      <c r="D1034" s="49">
        <v>29</v>
      </c>
      <c r="E1034" s="8">
        <v>0</v>
      </c>
      <c r="F1034" s="8">
        <v>0</v>
      </c>
    </row>
    <row r="1035" spans="2:6" ht="15" customHeight="1" x14ac:dyDescent="0.25">
      <c r="B1035" s="15" t="s">
        <v>24</v>
      </c>
      <c r="C1035" s="5">
        <v>6</v>
      </c>
      <c r="D1035" s="49">
        <v>29</v>
      </c>
      <c r="E1035" s="8">
        <v>0</v>
      </c>
      <c r="F1035" s="8">
        <v>0</v>
      </c>
    </row>
    <row r="1036" spans="2:6" ht="15" customHeight="1" x14ac:dyDescent="0.25">
      <c r="B1036" s="15" t="s">
        <v>24</v>
      </c>
      <c r="C1036" s="5">
        <v>7</v>
      </c>
      <c r="D1036" s="49">
        <v>29</v>
      </c>
      <c r="E1036" s="8">
        <v>0</v>
      </c>
      <c r="F1036" s="8">
        <v>0</v>
      </c>
    </row>
    <row r="1037" spans="2:6" ht="15" customHeight="1" x14ac:dyDescent="0.25">
      <c r="B1037" s="15" t="s">
        <v>24</v>
      </c>
      <c r="C1037" s="5">
        <v>8</v>
      </c>
      <c r="D1037" s="49">
        <v>29</v>
      </c>
      <c r="E1037" s="8">
        <v>0</v>
      </c>
      <c r="F1037" s="8">
        <v>0</v>
      </c>
    </row>
    <row r="1038" spans="2:6" ht="15" customHeight="1" x14ac:dyDescent="0.25">
      <c r="B1038" s="15" t="s">
        <v>24</v>
      </c>
      <c r="C1038" s="5">
        <v>9</v>
      </c>
      <c r="D1038" s="49">
        <v>29</v>
      </c>
      <c r="E1038" s="8">
        <v>0</v>
      </c>
      <c r="F1038" s="8">
        <v>0</v>
      </c>
    </row>
    <row r="1039" spans="2:6" ht="15" customHeight="1" x14ac:dyDescent="0.25">
      <c r="B1039" s="15" t="s">
        <v>24</v>
      </c>
      <c r="C1039" s="5">
        <v>10</v>
      </c>
      <c r="D1039" s="49">
        <v>29</v>
      </c>
      <c r="E1039" s="8">
        <v>0</v>
      </c>
      <c r="F1039" s="8">
        <v>0</v>
      </c>
    </row>
    <row r="1040" spans="2:6" ht="15" customHeight="1" x14ac:dyDescent="0.25">
      <c r="B1040" s="15" t="s">
        <v>25</v>
      </c>
      <c r="C1040" s="5">
        <v>1</v>
      </c>
      <c r="D1040" s="49">
        <v>29</v>
      </c>
      <c r="E1040" s="8">
        <v>0</v>
      </c>
      <c r="F1040" s="8">
        <v>0</v>
      </c>
    </row>
    <row r="1041" spans="2:6" ht="15" customHeight="1" x14ac:dyDescent="0.25">
      <c r="B1041" s="15" t="s">
        <v>25</v>
      </c>
      <c r="C1041" s="5">
        <v>2</v>
      </c>
      <c r="D1041" s="49">
        <v>29</v>
      </c>
      <c r="E1041" s="8">
        <v>0</v>
      </c>
      <c r="F1041" s="8">
        <v>0</v>
      </c>
    </row>
    <row r="1042" spans="2:6" ht="15" customHeight="1" x14ac:dyDescent="0.25">
      <c r="B1042" s="15" t="s">
        <v>25</v>
      </c>
      <c r="C1042" s="5">
        <v>3</v>
      </c>
      <c r="D1042" s="49">
        <v>29</v>
      </c>
      <c r="E1042" s="8">
        <v>1</v>
      </c>
      <c r="F1042" s="8">
        <v>0</v>
      </c>
    </row>
    <row r="1043" spans="2:6" ht="15" customHeight="1" x14ac:dyDescent="0.25">
      <c r="B1043" s="15" t="s">
        <v>25</v>
      </c>
      <c r="C1043" s="5">
        <v>4</v>
      </c>
      <c r="D1043" s="49">
        <v>29</v>
      </c>
      <c r="E1043" s="8">
        <v>0</v>
      </c>
      <c r="F1043" s="8">
        <v>0</v>
      </c>
    </row>
    <row r="1044" spans="2:6" ht="15" customHeight="1" x14ac:dyDescent="0.25">
      <c r="B1044" s="15" t="s">
        <v>25</v>
      </c>
      <c r="C1044" s="5">
        <v>5</v>
      </c>
      <c r="D1044" s="49">
        <v>29</v>
      </c>
      <c r="E1044" s="8">
        <v>0</v>
      </c>
      <c r="F1044" s="8">
        <v>0</v>
      </c>
    </row>
    <row r="1045" spans="2:6" ht="15" customHeight="1" x14ac:dyDescent="0.25">
      <c r="B1045" s="15" t="s">
        <v>26</v>
      </c>
      <c r="C1045" s="5">
        <v>1</v>
      </c>
      <c r="D1045" s="49">
        <v>29</v>
      </c>
      <c r="E1045" s="8">
        <v>0</v>
      </c>
      <c r="F1045" s="8">
        <v>0</v>
      </c>
    </row>
    <row r="1046" spans="2:6" ht="15" customHeight="1" x14ac:dyDescent="0.25">
      <c r="B1046" s="15" t="s">
        <v>26</v>
      </c>
      <c r="C1046" s="5">
        <v>2</v>
      </c>
      <c r="D1046" s="49">
        <v>29</v>
      </c>
      <c r="E1046" s="8">
        <v>0</v>
      </c>
      <c r="F1046" s="8">
        <v>1</v>
      </c>
    </row>
    <row r="1047" spans="2:6" ht="15" customHeight="1" x14ac:dyDescent="0.25">
      <c r="B1047" s="17" t="s">
        <v>26</v>
      </c>
      <c r="C1047" s="9">
        <v>3</v>
      </c>
      <c r="D1047" s="50">
        <v>29</v>
      </c>
      <c r="E1047" s="10">
        <v>0</v>
      </c>
      <c r="F1047" s="10">
        <v>0</v>
      </c>
    </row>
    <row r="1048" spans="2:6" ht="15" customHeight="1" x14ac:dyDescent="0.25">
      <c r="B1048" s="19" t="s">
        <v>17</v>
      </c>
      <c r="C1048" s="20">
        <v>1</v>
      </c>
      <c r="D1048" s="48">
        <v>30</v>
      </c>
      <c r="E1048" s="21">
        <v>0</v>
      </c>
      <c r="F1048" s="21">
        <v>0</v>
      </c>
    </row>
    <row r="1049" spans="2:6" ht="15" customHeight="1" x14ac:dyDescent="0.25">
      <c r="B1049" s="19" t="s">
        <v>17</v>
      </c>
      <c r="C1049" s="20">
        <v>2</v>
      </c>
      <c r="D1049" s="48">
        <v>30</v>
      </c>
      <c r="E1049" s="21">
        <v>1</v>
      </c>
      <c r="F1049" s="21">
        <v>0</v>
      </c>
    </row>
    <row r="1050" spans="2:6" ht="15" customHeight="1" x14ac:dyDescent="0.25">
      <c r="B1050" s="19" t="s">
        <v>17</v>
      </c>
      <c r="C1050" s="20">
        <v>3</v>
      </c>
      <c r="D1050" s="48">
        <v>30</v>
      </c>
      <c r="E1050" s="21">
        <v>0</v>
      </c>
      <c r="F1050" s="21">
        <v>0</v>
      </c>
    </row>
    <row r="1051" spans="2:6" ht="15" customHeight="1" x14ac:dyDescent="0.25">
      <c r="B1051" s="19" t="s">
        <v>17</v>
      </c>
      <c r="C1051" s="20">
        <v>4</v>
      </c>
      <c r="D1051" s="48">
        <v>30</v>
      </c>
      <c r="E1051" s="21">
        <v>0</v>
      </c>
      <c r="F1051" s="21">
        <v>0</v>
      </c>
    </row>
    <row r="1052" spans="2:6" ht="15" customHeight="1" x14ac:dyDescent="0.25">
      <c r="B1052" s="19" t="s">
        <v>17</v>
      </c>
      <c r="C1052" s="20">
        <v>5</v>
      </c>
      <c r="D1052" s="48">
        <v>30</v>
      </c>
      <c r="E1052" s="21">
        <v>0</v>
      </c>
      <c r="F1052" s="21">
        <v>0</v>
      </c>
    </row>
    <row r="1053" spans="2:6" ht="15" customHeight="1" x14ac:dyDescent="0.25">
      <c r="B1053" s="19" t="s">
        <v>17</v>
      </c>
      <c r="C1053" s="20">
        <v>6</v>
      </c>
      <c r="D1053" s="48">
        <v>30</v>
      </c>
      <c r="E1053" s="21">
        <v>0</v>
      </c>
      <c r="F1053" s="21">
        <v>0</v>
      </c>
    </row>
    <row r="1054" spans="2:6" ht="15" customHeight="1" x14ac:dyDescent="0.25">
      <c r="B1054" s="19" t="s">
        <v>17</v>
      </c>
      <c r="C1054" s="20">
        <v>7</v>
      </c>
      <c r="D1054" s="48">
        <v>30</v>
      </c>
      <c r="E1054" s="21">
        <v>0</v>
      </c>
      <c r="F1054" s="21">
        <v>0</v>
      </c>
    </row>
    <row r="1055" spans="2:6" ht="15" customHeight="1" x14ac:dyDescent="0.25">
      <c r="B1055" s="19" t="s">
        <v>17</v>
      </c>
      <c r="C1055" s="20">
        <v>8</v>
      </c>
      <c r="D1055" s="48">
        <v>30</v>
      </c>
      <c r="E1055" s="21">
        <v>0</v>
      </c>
      <c r="F1055" s="21">
        <v>0</v>
      </c>
    </row>
    <row r="1056" spans="2:6" ht="15" customHeight="1" x14ac:dyDescent="0.25">
      <c r="B1056" s="19" t="s">
        <v>17</v>
      </c>
      <c r="C1056" s="20">
        <v>9</v>
      </c>
      <c r="D1056" s="48">
        <v>30</v>
      </c>
      <c r="E1056" s="21">
        <v>0</v>
      </c>
      <c r="F1056" s="21">
        <v>0</v>
      </c>
    </row>
    <row r="1057" spans="2:6" ht="15" customHeight="1" x14ac:dyDescent="0.25">
      <c r="B1057" s="19" t="s">
        <v>17</v>
      </c>
      <c r="C1057" s="20">
        <v>10</v>
      </c>
      <c r="D1057" s="48">
        <v>30</v>
      </c>
      <c r="E1057" s="21">
        <v>0</v>
      </c>
      <c r="F1057" s="21">
        <v>0</v>
      </c>
    </row>
    <row r="1058" spans="2:6" ht="15" customHeight="1" x14ac:dyDescent="0.25">
      <c r="B1058" s="19" t="s">
        <v>18</v>
      </c>
      <c r="C1058" s="20">
        <v>1</v>
      </c>
      <c r="D1058" s="48">
        <v>30</v>
      </c>
      <c r="E1058" s="21">
        <v>0</v>
      </c>
      <c r="F1058" s="21">
        <v>0</v>
      </c>
    </row>
    <row r="1059" spans="2:6" ht="15" customHeight="1" x14ac:dyDescent="0.25">
      <c r="B1059" s="19" t="s">
        <v>18</v>
      </c>
      <c r="C1059" s="20">
        <v>2</v>
      </c>
      <c r="D1059" s="48">
        <v>30</v>
      </c>
      <c r="E1059" s="21">
        <v>0</v>
      </c>
      <c r="F1059" s="21">
        <v>0</v>
      </c>
    </row>
    <row r="1060" spans="2:6" ht="15" customHeight="1" x14ac:dyDescent="0.25">
      <c r="B1060" s="19" t="s">
        <v>18</v>
      </c>
      <c r="C1060" s="20">
        <v>3</v>
      </c>
      <c r="D1060" s="48">
        <v>30</v>
      </c>
      <c r="E1060" s="30">
        <v>0</v>
      </c>
      <c r="F1060" s="30">
        <v>0</v>
      </c>
    </row>
    <row r="1061" spans="2:6" ht="15" customHeight="1" x14ac:dyDescent="0.25">
      <c r="B1061" s="19" t="s">
        <v>18</v>
      </c>
      <c r="C1061" s="20">
        <v>4</v>
      </c>
      <c r="D1061" s="48">
        <v>30</v>
      </c>
      <c r="E1061" s="30">
        <v>0</v>
      </c>
      <c r="F1061" s="30">
        <v>0</v>
      </c>
    </row>
    <row r="1062" spans="2:6" ht="15" customHeight="1" x14ac:dyDescent="0.25">
      <c r="B1062" s="19" t="s">
        <v>18</v>
      </c>
      <c r="C1062" s="20">
        <v>5</v>
      </c>
      <c r="D1062" s="48">
        <v>30</v>
      </c>
      <c r="E1062" s="30">
        <v>0</v>
      </c>
      <c r="F1062" s="30">
        <v>0</v>
      </c>
    </row>
    <row r="1063" spans="2:6" ht="15" customHeight="1" x14ac:dyDescent="0.25">
      <c r="B1063" s="19" t="s">
        <v>20</v>
      </c>
      <c r="C1063" s="20">
        <v>1</v>
      </c>
      <c r="D1063" s="48">
        <v>30</v>
      </c>
      <c r="E1063" s="30">
        <v>0</v>
      </c>
      <c r="F1063" s="30">
        <v>0</v>
      </c>
    </row>
    <row r="1064" spans="2:6" ht="15" customHeight="1" x14ac:dyDescent="0.25">
      <c r="B1064" s="19" t="s">
        <v>20</v>
      </c>
      <c r="C1064" s="20">
        <v>2</v>
      </c>
      <c r="D1064" s="48">
        <v>30</v>
      </c>
      <c r="E1064" s="30">
        <v>0</v>
      </c>
      <c r="F1064" s="30">
        <v>0</v>
      </c>
    </row>
    <row r="1065" spans="2:6" ht="15" customHeight="1" x14ac:dyDescent="0.25">
      <c r="B1065" s="19" t="s">
        <v>20</v>
      </c>
      <c r="C1065" s="20">
        <v>3</v>
      </c>
      <c r="D1065" s="48">
        <v>30</v>
      </c>
      <c r="E1065" s="30">
        <v>0</v>
      </c>
      <c r="F1065" s="30">
        <v>0</v>
      </c>
    </row>
    <row r="1066" spans="2:6" ht="15" customHeight="1" x14ac:dyDescent="0.25">
      <c r="B1066" s="23" t="s">
        <v>24</v>
      </c>
      <c r="C1066" s="24">
        <v>1</v>
      </c>
      <c r="D1066" s="47">
        <v>30</v>
      </c>
      <c r="E1066" s="27">
        <v>0</v>
      </c>
      <c r="F1066" s="27">
        <v>0</v>
      </c>
    </row>
    <row r="1067" spans="2:6" ht="15" customHeight="1" x14ac:dyDescent="0.25">
      <c r="B1067" s="15" t="s">
        <v>24</v>
      </c>
      <c r="C1067" s="5">
        <v>2</v>
      </c>
      <c r="D1067" s="49">
        <v>30</v>
      </c>
      <c r="E1067" s="8">
        <v>0</v>
      </c>
      <c r="F1067" s="8">
        <v>0</v>
      </c>
    </row>
    <row r="1068" spans="2:6" ht="15" customHeight="1" x14ac:dyDescent="0.25">
      <c r="B1068" s="15" t="s">
        <v>24</v>
      </c>
      <c r="C1068" s="5">
        <v>3</v>
      </c>
      <c r="D1068" s="49">
        <v>30</v>
      </c>
      <c r="E1068" s="8">
        <v>0</v>
      </c>
      <c r="F1068" s="8">
        <v>0</v>
      </c>
    </row>
    <row r="1069" spans="2:6" ht="15" customHeight="1" x14ac:dyDescent="0.25">
      <c r="B1069" s="15" t="s">
        <v>24</v>
      </c>
      <c r="C1069" s="5">
        <v>4</v>
      </c>
      <c r="D1069" s="49">
        <v>30</v>
      </c>
      <c r="E1069" s="8">
        <v>0</v>
      </c>
      <c r="F1069" s="8">
        <v>0</v>
      </c>
    </row>
    <row r="1070" spans="2:6" ht="15" customHeight="1" x14ac:dyDescent="0.25">
      <c r="B1070" s="15" t="s">
        <v>24</v>
      </c>
      <c r="C1070" s="5">
        <v>5</v>
      </c>
      <c r="D1070" s="49">
        <v>30</v>
      </c>
      <c r="E1070" s="8">
        <v>0</v>
      </c>
      <c r="F1070" s="8">
        <v>0</v>
      </c>
    </row>
    <row r="1071" spans="2:6" ht="15" customHeight="1" x14ac:dyDescent="0.25">
      <c r="B1071" s="15" t="s">
        <v>24</v>
      </c>
      <c r="C1071" s="5">
        <v>6</v>
      </c>
      <c r="D1071" s="49">
        <v>30</v>
      </c>
      <c r="E1071" s="8">
        <v>0</v>
      </c>
      <c r="F1071" s="8">
        <v>0</v>
      </c>
    </row>
    <row r="1072" spans="2:6" ht="15" customHeight="1" x14ac:dyDescent="0.25">
      <c r="B1072" s="15" t="s">
        <v>24</v>
      </c>
      <c r="C1072" s="5">
        <v>7</v>
      </c>
      <c r="D1072" s="49">
        <v>30</v>
      </c>
      <c r="E1072" s="8">
        <v>0</v>
      </c>
      <c r="F1072" s="8">
        <v>0</v>
      </c>
    </row>
    <row r="1073" spans="2:6" ht="15" customHeight="1" x14ac:dyDescent="0.25">
      <c r="B1073" s="15" t="s">
        <v>24</v>
      </c>
      <c r="C1073" s="5">
        <v>8</v>
      </c>
      <c r="D1073" s="49">
        <v>30</v>
      </c>
      <c r="E1073" s="8">
        <v>0</v>
      </c>
      <c r="F1073" s="8">
        <v>0</v>
      </c>
    </row>
    <row r="1074" spans="2:6" ht="15" customHeight="1" x14ac:dyDescent="0.25">
      <c r="B1074" s="15" t="s">
        <v>24</v>
      </c>
      <c r="C1074" s="5">
        <v>9</v>
      </c>
      <c r="D1074" s="49">
        <v>30</v>
      </c>
      <c r="E1074" s="8">
        <v>0</v>
      </c>
      <c r="F1074" s="8">
        <v>0</v>
      </c>
    </row>
    <row r="1075" spans="2:6" ht="15" customHeight="1" x14ac:dyDescent="0.25">
      <c r="B1075" s="15" t="s">
        <v>24</v>
      </c>
      <c r="C1075" s="5">
        <v>10</v>
      </c>
      <c r="D1075" s="49">
        <v>30</v>
      </c>
      <c r="E1075" s="8">
        <v>0</v>
      </c>
      <c r="F1075" s="8">
        <v>0</v>
      </c>
    </row>
    <row r="1076" spans="2:6" ht="15" customHeight="1" x14ac:dyDescent="0.25">
      <c r="B1076" s="15" t="s">
        <v>25</v>
      </c>
      <c r="C1076" s="5">
        <v>1</v>
      </c>
      <c r="D1076" s="49">
        <v>30</v>
      </c>
      <c r="E1076" s="8">
        <v>0</v>
      </c>
      <c r="F1076" s="8">
        <v>0</v>
      </c>
    </row>
    <row r="1077" spans="2:6" ht="15" customHeight="1" x14ac:dyDescent="0.25">
      <c r="B1077" s="15" t="s">
        <v>25</v>
      </c>
      <c r="C1077" s="5">
        <v>2</v>
      </c>
      <c r="D1077" s="49">
        <v>30</v>
      </c>
      <c r="E1077" s="8">
        <v>0</v>
      </c>
      <c r="F1077" s="8">
        <v>0</v>
      </c>
    </row>
    <row r="1078" spans="2:6" ht="15" customHeight="1" x14ac:dyDescent="0.25">
      <c r="B1078" s="15" t="s">
        <v>25</v>
      </c>
      <c r="C1078" s="5">
        <v>3</v>
      </c>
      <c r="D1078" s="49">
        <v>30</v>
      </c>
      <c r="E1078" s="8">
        <v>1</v>
      </c>
      <c r="F1078" s="8">
        <v>0</v>
      </c>
    </row>
    <row r="1079" spans="2:6" ht="15" customHeight="1" x14ac:dyDescent="0.25">
      <c r="B1079" s="15" t="s">
        <v>25</v>
      </c>
      <c r="C1079" s="5">
        <v>4</v>
      </c>
      <c r="D1079" s="49">
        <v>30</v>
      </c>
      <c r="E1079" s="8">
        <v>0</v>
      </c>
      <c r="F1079" s="8">
        <v>0</v>
      </c>
    </row>
    <row r="1080" spans="2:6" ht="15" customHeight="1" x14ac:dyDescent="0.25">
      <c r="B1080" s="15" t="s">
        <v>25</v>
      </c>
      <c r="C1080" s="5">
        <v>5</v>
      </c>
      <c r="D1080" s="49">
        <v>30</v>
      </c>
      <c r="E1080" s="8">
        <v>0</v>
      </c>
      <c r="F1080" s="8">
        <v>0</v>
      </c>
    </row>
    <row r="1081" spans="2:6" ht="15" customHeight="1" x14ac:dyDescent="0.25">
      <c r="B1081" s="15" t="s">
        <v>26</v>
      </c>
      <c r="C1081" s="5">
        <v>1</v>
      </c>
      <c r="D1081" s="49">
        <v>30</v>
      </c>
      <c r="E1081" s="8">
        <v>0</v>
      </c>
      <c r="F1081" s="8">
        <v>0</v>
      </c>
    </row>
    <row r="1082" spans="2:6" ht="15" customHeight="1" x14ac:dyDescent="0.25">
      <c r="B1082" s="15" t="s">
        <v>26</v>
      </c>
      <c r="C1082" s="5">
        <v>2</v>
      </c>
      <c r="D1082" s="49">
        <v>30</v>
      </c>
      <c r="E1082" s="8">
        <v>0</v>
      </c>
      <c r="F1082" s="8">
        <v>0</v>
      </c>
    </row>
    <row r="1083" spans="2:6" ht="15" customHeight="1" x14ac:dyDescent="0.25">
      <c r="B1083" s="17" t="s">
        <v>26</v>
      </c>
      <c r="C1083" s="9">
        <v>3</v>
      </c>
      <c r="D1083" s="50">
        <v>30</v>
      </c>
      <c r="E1083" s="10">
        <v>0</v>
      </c>
      <c r="F1083" s="10">
        <v>0</v>
      </c>
    </row>
    <row r="1084" spans="2:6" ht="15" customHeight="1" x14ac:dyDescent="0.25">
      <c r="B1084" s="19" t="s">
        <v>17</v>
      </c>
      <c r="C1084" s="20">
        <v>1</v>
      </c>
      <c r="D1084" s="48">
        <v>31</v>
      </c>
      <c r="E1084" s="21">
        <v>0</v>
      </c>
      <c r="F1084" s="21">
        <v>0</v>
      </c>
    </row>
    <row r="1085" spans="2:6" ht="15" customHeight="1" x14ac:dyDescent="0.25">
      <c r="B1085" s="19" t="s">
        <v>17</v>
      </c>
      <c r="C1085" s="20">
        <v>2</v>
      </c>
      <c r="D1085" s="48">
        <v>31</v>
      </c>
      <c r="E1085" s="21">
        <v>1</v>
      </c>
      <c r="F1085" s="21">
        <v>0</v>
      </c>
    </row>
    <row r="1086" spans="2:6" ht="15" customHeight="1" x14ac:dyDescent="0.25">
      <c r="B1086" s="19" t="s">
        <v>17</v>
      </c>
      <c r="C1086" s="20">
        <v>3</v>
      </c>
      <c r="D1086" s="48">
        <v>31</v>
      </c>
      <c r="E1086" s="21">
        <v>0</v>
      </c>
      <c r="F1086" s="21">
        <v>0</v>
      </c>
    </row>
    <row r="1087" spans="2:6" ht="15" customHeight="1" x14ac:dyDescent="0.25">
      <c r="B1087" s="19" t="s">
        <v>17</v>
      </c>
      <c r="C1087" s="20">
        <v>4</v>
      </c>
      <c r="D1087" s="48">
        <v>31</v>
      </c>
      <c r="E1087" s="21">
        <v>0</v>
      </c>
      <c r="F1087" s="21">
        <v>0</v>
      </c>
    </row>
    <row r="1088" spans="2:6" ht="15" customHeight="1" x14ac:dyDescent="0.25">
      <c r="B1088" s="19" t="s">
        <v>17</v>
      </c>
      <c r="C1088" s="20">
        <v>5</v>
      </c>
      <c r="D1088" s="48">
        <v>31</v>
      </c>
      <c r="E1088" s="21">
        <v>0</v>
      </c>
      <c r="F1088" s="21">
        <v>0</v>
      </c>
    </row>
    <row r="1089" spans="2:6" ht="15" customHeight="1" x14ac:dyDescent="0.25">
      <c r="B1089" s="19" t="s">
        <v>17</v>
      </c>
      <c r="C1089" s="20">
        <v>6</v>
      </c>
      <c r="D1089" s="48">
        <v>31</v>
      </c>
      <c r="E1089" s="21">
        <v>0</v>
      </c>
      <c r="F1089" s="21">
        <v>0</v>
      </c>
    </row>
    <row r="1090" spans="2:6" ht="15" customHeight="1" x14ac:dyDescent="0.25">
      <c r="B1090" s="19" t="s">
        <v>17</v>
      </c>
      <c r="C1090" s="20">
        <v>7</v>
      </c>
      <c r="D1090" s="48">
        <v>31</v>
      </c>
      <c r="E1090" s="21">
        <v>0</v>
      </c>
      <c r="F1090" s="21">
        <v>0</v>
      </c>
    </row>
    <row r="1091" spans="2:6" ht="15" customHeight="1" x14ac:dyDescent="0.25">
      <c r="B1091" s="19" t="s">
        <v>17</v>
      </c>
      <c r="C1091" s="20">
        <v>8</v>
      </c>
      <c r="D1091" s="48">
        <v>31</v>
      </c>
      <c r="E1091" s="21">
        <v>0</v>
      </c>
      <c r="F1091" s="21">
        <v>0</v>
      </c>
    </row>
    <row r="1092" spans="2:6" ht="15" customHeight="1" x14ac:dyDescent="0.25">
      <c r="B1092" s="19" t="s">
        <v>17</v>
      </c>
      <c r="C1092" s="20">
        <v>9</v>
      </c>
      <c r="D1092" s="48">
        <v>31</v>
      </c>
      <c r="E1092" s="21">
        <v>0</v>
      </c>
      <c r="F1092" s="21">
        <v>0</v>
      </c>
    </row>
    <row r="1093" spans="2:6" ht="15" customHeight="1" x14ac:dyDescent="0.25">
      <c r="B1093" s="19" t="s">
        <v>17</v>
      </c>
      <c r="C1093" s="20">
        <v>10</v>
      </c>
      <c r="D1093" s="48">
        <v>31</v>
      </c>
      <c r="E1093" s="21">
        <v>0</v>
      </c>
      <c r="F1093" s="21">
        <v>0</v>
      </c>
    </row>
    <row r="1094" spans="2:6" ht="15" customHeight="1" x14ac:dyDescent="0.25">
      <c r="B1094" s="19" t="s">
        <v>18</v>
      </c>
      <c r="C1094" s="20">
        <v>1</v>
      </c>
      <c r="D1094" s="48">
        <v>31</v>
      </c>
      <c r="E1094" s="21">
        <v>0</v>
      </c>
      <c r="F1094" s="21">
        <v>0</v>
      </c>
    </row>
    <row r="1095" spans="2:6" ht="15" customHeight="1" x14ac:dyDescent="0.25">
      <c r="B1095" s="19" t="s">
        <v>18</v>
      </c>
      <c r="C1095" s="20">
        <v>2</v>
      </c>
      <c r="D1095" s="48">
        <v>31</v>
      </c>
      <c r="E1095" s="21">
        <v>0</v>
      </c>
      <c r="F1095" s="21">
        <v>0</v>
      </c>
    </row>
    <row r="1096" spans="2:6" ht="15" customHeight="1" x14ac:dyDescent="0.25">
      <c r="B1096" s="19" t="s">
        <v>18</v>
      </c>
      <c r="C1096" s="20">
        <v>3</v>
      </c>
      <c r="D1096" s="48">
        <v>31</v>
      </c>
      <c r="E1096" s="30">
        <v>0</v>
      </c>
      <c r="F1096" s="30">
        <v>0</v>
      </c>
    </row>
    <row r="1097" spans="2:6" ht="15" customHeight="1" x14ac:dyDescent="0.25">
      <c r="B1097" s="19" t="s">
        <v>18</v>
      </c>
      <c r="C1097" s="20">
        <v>4</v>
      </c>
      <c r="D1097" s="48">
        <v>31</v>
      </c>
      <c r="E1097" s="30">
        <v>0</v>
      </c>
      <c r="F1097" s="30">
        <v>0</v>
      </c>
    </row>
    <row r="1098" spans="2:6" ht="15" customHeight="1" x14ac:dyDescent="0.25">
      <c r="B1098" s="19" t="s">
        <v>18</v>
      </c>
      <c r="C1098" s="20">
        <v>5</v>
      </c>
      <c r="D1098" s="48">
        <v>31</v>
      </c>
      <c r="E1098" s="30">
        <v>0</v>
      </c>
      <c r="F1098" s="30">
        <v>0</v>
      </c>
    </row>
    <row r="1099" spans="2:6" ht="15" customHeight="1" x14ac:dyDescent="0.25">
      <c r="B1099" s="19" t="s">
        <v>20</v>
      </c>
      <c r="C1099" s="20">
        <v>1</v>
      </c>
      <c r="D1099" s="48">
        <v>31</v>
      </c>
      <c r="E1099" s="30">
        <v>0</v>
      </c>
      <c r="F1099" s="30">
        <v>0</v>
      </c>
    </row>
    <row r="1100" spans="2:6" ht="15" customHeight="1" x14ac:dyDescent="0.25">
      <c r="B1100" s="19" t="s">
        <v>20</v>
      </c>
      <c r="C1100" s="20">
        <v>2</v>
      </c>
      <c r="D1100" s="48">
        <v>31</v>
      </c>
      <c r="E1100" s="30">
        <v>0</v>
      </c>
      <c r="F1100" s="30">
        <v>0</v>
      </c>
    </row>
    <row r="1101" spans="2:6" ht="15" customHeight="1" x14ac:dyDescent="0.25">
      <c r="B1101" s="19" t="s">
        <v>20</v>
      </c>
      <c r="C1101" s="20">
        <v>3</v>
      </c>
      <c r="D1101" s="48">
        <v>31</v>
      </c>
      <c r="E1101" s="30">
        <v>0</v>
      </c>
      <c r="F1101" s="30">
        <v>0</v>
      </c>
    </row>
    <row r="1102" spans="2:6" ht="15" customHeight="1" x14ac:dyDescent="0.25">
      <c r="B1102" s="23" t="s">
        <v>24</v>
      </c>
      <c r="C1102" s="24">
        <v>1</v>
      </c>
      <c r="D1102" s="47">
        <v>31</v>
      </c>
      <c r="E1102" s="27">
        <v>0</v>
      </c>
      <c r="F1102" s="27">
        <v>0</v>
      </c>
    </row>
    <row r="1103" spans="2:6" ht="15" customHeight="1" x14ac:dyDescent="0.25">
      <c r="B1103" s="15" t="s">
        <v>24</v>
      </c>
      <c r="C1103" s="5">
        <v>2</v>
      </c>
      <c r="D1103" s="49">
        <v>31</v>
      </c>
      <c r="E1103" s="8">
        <v>0</v>
      </c>
      <c r="F1103" s="8">
        <v>0</v>
      </c>
    </row>
    <row r="1104" spans="2:6" ht="15" customHeight="1" x14ac:dyDescent="0.25">
      <c r="B1104" s="15" t="s">
        <v>24</v>
      </c>
      <c r="C1104" s="5">
        <v>3</v>
      </c>
      <c r="D1104" s="49">
        <v>31</v>
      </c>
      <c r="E1104" s="8">
        <v>0</v>
      </c>
      <c r="F1104" s="8">
        <v>0</v>
      </c>
    </row>
    <row r="1105" spans="2:6" ht="15" customHeight="1" x14ac:dyDescent="0.25">
      <c r="B1105" s="15" t="s">
        <v>24</v>
      </c>
      <c r="C1105" s="5">
        <v>4</v>
      </c>
      <c r="D1105" s="49">
        <v>31</v>
      </c>
      <c r="E1105" s="8">
        <v>0</v>
      </c>
      <c r="F1105" s="8">
        <v>0</v>
      </c>
    </row>
    <row r="1106" spans="2:6" ht="15" customHeight="1" x14ac:dyDescent="0.25">
      <c r="B1106" s="15" t="s">
        <v>24</v>
      </c>
      <c r="C1106" s="5">
        <v>5</v>
      </c>
      <c r="D1106" s="49">
        <v>31</v>
      </c>
      <c r="E1106" s="8">
        <v>0</v>
      </c>
      <c r="F1106" s="8">
        <v>0</v>
      </c>
    </row>
    <row r="1107" spans="2:6" ht="15" customHeight="1" x14ac:dyDescent="0.25">
      <c r="B1107" s="15" t="s">
        <v>24</v>
      </c>
      <c r="C1107" s="5">
        <v>6</v>
      </c>
      <c r="D1107" s="49">
        <v>31</v>
      </c>
      <c r="E1107" s="8">
        <v>0</v>
      </c>
      <c r="F1107" s="8">
        <v>0</v>
      </c>
    </row>
    <row r="1108" spans="2:6" ht="15" customHeight="1" x14ac:dyDescent="0.25">
      <c r="B1108" s="15" t="s">
        <v>24</v>
      </c>
      <c r="C1108" s="5">
        <v>7</v>
      </c>
      <c r="D1108" s="49">
        <v>31</v>
      </c>
      <c r="E1108" s="8">
        <v>0</v>
      </c>
      <c r="F1108" s="8">
        <v>0</v>
      </c>
    </row>
    <row r="1109" spans="2:6" ht="15" customHeight="1" x14ac:dyDescent="0.25">
      <c r="B1109" s="15" t="s">
        <v>24</v>
      </c>
      <c r="C1109" s="5">
        <v>8</v>
      </c>
      <c r="D1109" s="49">
        <v>31</v>
      </c>
      <c r="E1109" s="8">
        <v>0</v>
      </c>
      <c r="F1109" s="8">
        <v>0</v>
      </c>
    </row>
    <row r="1110" spans="2:6" ht="15" customHeight="1" x14ac:dyDescent="0.25">
      <c r="B1110" s="15" t="s">
        <v>24</v>
      </c>
      <c r="C1110" s="5">
        <v>9</v>
      </c>
      <c r="D1110" s="49">
        <v>31</v>
      </c>
      <c r="E1110" s="8">
        <v>0</v>
      </c>
      <c r="F1110" s="8">
        <v>0</v>
      </c>
    </row>
    <row r="1111" spans="2:6" ht="15" customHeight="1" x14ac:dyDescent="0.25">
      <c r="B1111" s="15" t="s">
        <v>24</v>
      </c>
      <c r="C1111" s="5">
        <v>10</v>
      </c>
      <c r="D1111" s="49">
        <v>31</v>
      </c>
      <c r="E1111" s="8">
        <v>0</v>
      </c>
      <c r="F1111" s="8">
        <v>0</v>
      </c>
    </row>
    <row r="1112" spans="2:6" ht="15" customHeight="1" x14ac:dyDescent="0.25">
      <c r="B1112" s="15" t="s">
        <v>25</v>
      </c>
      <c r="C1112" s="5">
        <v>1</v>
      </c>
      <c r="D1112" s="49">
        <v>31</v>
      </c>
      <c r="E1112" s="8">
        <v>0</v>
      </c>
      <c r="F1112" s="8">
        <v>0</v>
      </c>
    </row>
    <row r="1113" spans="2:6" ht="15" customHeight="1" x14ac:dyDescent="0.25">
      <c r="B1113" s="15" t="s">
        <v>25</v>
      </c>
      <c r="C1113" s="5">
        <v>2</v>
      </c>
      <c r="D1113" s="49">
        <v>31</v>
      </c>
      <c r="E1113" s="8">
        <v>0</v>
      </c>
      <c r="F1113" s="8">
        <v>0</v>
      </c>
    </row>
    <row r="1114" spans="2:6" ht="15" customHeight="1" x14ac:dyDescent="0.25">
      <c r="B1114" s="15" t="s">
        <v>25</v>
      </c>
      <c r="C1114" s="5">
        <v>3</v>
      </c>
      <c r="D1114" s="49">
        <v>31</v>
      </c>
      <c r="E1114" s="8">
        <v>0</v>
      </c>
      <c r="F1114" s="8">
        <v>1</v>
      </c>
    </row>
    <row r="1115" spans="2:6" ht="15" customHeight="1" x14ac:dyDescent="0.25">
      <c r="B1115" s="15" t="s">
        <v>25</v>
      </c>
      <c r="C1115" s="5">
        <v>4</v>
      </c>
      <c r="D1115" s="49">
        <v>31</v>
      </c>
      <c r="E1115" s="8">
        <v>0</v>
      </c>
      <c r="F1115" s="8">
        <v>0</v>
      </c>
    </row>
    <row r="1116" spans="2:6" ht="15" customHeight="1" x14ac:dyDescent="0.25">
      <c r="B1116" s="15" t="s">
        <v>25</v>
      </c>
      <c r="C1116" s="5">
        <v>5</v>
      </c>
      <c r="D1116" s="49">
        <v>31</v>
      </c>
      <c r="E1116" s="8">
        <v>0</v>
      </c>
      <c r="F1116" s="8">
        <v>0</v>
      </c>
    </row>
    <row r="1117" spans="2:6" ht="15" customHeight="1" x14ac:dyDescent="0.25">
      <c r="B1117" s="15" t="s">
        <v>26</v>
      </c>
      <c r="C1117" s="5">
        <v>1</v>
      </c>
      <c r="D1117" s="49">
        <v>31</v>
      </c>
      <c r="E1117" s="8">
        <v>0</v>
      </c>
      <c r="F1117" s="8">
        <v>0</v>
      </c>
    </row>
    <row r="1118" spans="2:6" ht="15" customHeight="1" x14ac:dyDescent="0.25">
      <c r="B1118" s="15" t="s">
        <v>26</v>
      </c>
      <c r="C1118" s="5">
        <v>2</v>
      </c>
      <c r="D1118" s="49">
        <v>31</v>
      </c>
      <c r="E1118" s="8">
        <v>0</v>
      </c>
      <c r="F1118" s="8">
        <v>0</v>
      </c>
    </row>
    <row r="1119" spans="2:6" ht="15" customHeight="1" x14ac:dyDescent="0.25">
      <c r="B1119" s="17" t="s">
        <v>26</v>
      </c>
      <c r="C1119" s="9">
        <v>3</v>
      </c>
      <c r="D1119" s="50">
        <v>31</v>
      </c>
      <c r="E1119" s="10">
        <v>0</v>
      </c>
      <c r="F1119" s="10">
        <v>0</v>
      </c>
    </row>
    <row r="1120" spans="2:6" ht="15" customHeight="1" x14ac:dyDescent="0.25">
      <c r="B1120" s="19" t="s">
        <v>17</v>
      </c>
      <c r="C1120" s="20">
        <v>1</v>
      </c>
      <c r="D1120" s="48">
        <v>32</v>
      </c>
      <c r="E1120" s="21">
        <v>0</v>
      </c>
      <c r="F1120" s="21">
        <v>0</v>
      </c>
    </row>
    <row r="1121" spans="2:6" ht="15" customHeight="1" x14ac:dyDescent="0.25">
      <c r="B1121" s="19" t="s">
        <v>17</v>
      </c>
      <c r="C1121" s="20">
        <v>2</v>
      </c>
      <c r="D1121" s="48">
        <v>32</v>
      </c>
      <c r="E1121" s="21">
        <v>1</v>
      </c>
      <c r="F1121" s="21">
        <v>0</v>
      </c>
    </row>
    <row r="1122" spans="2:6" ht="15" customHeight="1" x14ac:dyDescent="0.25">
      <c r="B1122" s="19" t="s">
        <v>17</v>
      </c>
      <c r="C1122" s="20">
        <v>3</v>
      </c>
      <c r="D1122" s="48">
        <v>32</v>
      </c>
      <c r="E1122" s="21">
        <v>0</v>
      </c>
      <c r="F1122" s="21">
        <v>0</v>
      </c>
    </row>
    <row r="1123" spans="2:6" ht="15" customHeight="1" x14ac:dyDescent="0.25">
      <c r="B1123" s="19" t="s">
        <v>17</v>
      </c>
      <c r="C1123" s="20">
        <v>4</v>
      </c>
      <c r="D1123" s="48">
        <v>32</v>
      </c>
      <c r="E1123" s="21">
        <v>0</v>
      </c>
      <c r="F1123" s="21">
        <v>0</v>
      </c>
    </row>
    <row r="1124" spans="2:6" ht="15" customHeight="1" x14ac:dyDescent="0.25">
      <c r="B1124" s="19" t="s">
        <v>17</v>
      </c>
      <c r="C1124" s="20">
        <v>5</v>
      </c>
      <c r="D1124" s="48">
        <v>32</v>
      </c>
      <c r="E1124" s="21">
        <v>0</v>
      </c>
      <c r="F1124" s="21">
        <v>0</v>
      </c>
    </row>
    <row r="1125" spans="2:6" ht="15" customHeight="1" x14ac:dyDescent="0.25">
      <c r="B1125" s="19" t="s">
        <v>17</v>
      </c>
      <c r="C1125" s="20">
        <v>6</v>
      </c>
      <c r="D1125" s="48">
        <v>32</v>
      </c>
      <c r="E1125" s="21">
        <v>0</v>
      </c>
      <c r="F1125" s="21">
        <v>0</v>
      </c>
    </row>
    <row r="1126" spans="2:6" ht="15" customHeight="1" x14ac:dyDescent="0.25">
      <c r="B1126" s="19" t="s">
        <v>17</v>
      </c>
      <c r="C1126" s="20">
        <v>7</v>
      </c>
      <c r="D1126" s="48">
        <v>32</v>
      </c>
      <c r="E1126" s="21">
        <v>0</v>
      </c>
      <c r="F1126" s="21">
        <v>0</v>
      </c>
    </row>
    <row r="1127" spans="2:6" ht="15" customHeight="1" x14ac:dyDescent="0.25">
      <c r="B1127" s="19" t="s">
        <v>17</v>
      </c>
      <c r="C1127" s="20">
        <v>8</v>
      </c>
      <c r="D1127" s="48">
        <v>32</v>
      </c>
      <c r="E1127" s="21">
        <v>0</v>
      </c>
      <c r="F1127" s="21">
        <v>0</v>
      </c>
    </row>
    <row r="1128" spans="2:6" ht="15" customHeight="1" x14ac:dyDescent="0.25">
      <c r="B1128" s="19" t="s">
        <v>17</v>
      </c>
      <c r="C1128" s="20">
        <v>9</v>
      </c>
      <c r="D1128" s="48">
        <v>32</v>
      </c>
      <c r="E1128" s="21">
        <v>0</v>
      </c>
      <c r="F1128" s="21">
        <v>0</v>
      </c>
    </row>
    <row r="1129" spans="2:6" ht="15" customHeight="1" x14ac:dyDescent="0.25">
      <c r="B1129" s="19" t="s">
        <v>17</v>
      </c>
      <c r="C1129" s="20">
        <v>10</v>
      </c>
      <c r="D1129" s="48">
        <v>32</v>
      </c>
      <c r="E1129" s="21">
        <v>0</v>
      </c>
      <c r="F1129" s="21">
        <v>0</v>
      </c>
    </row>
    <row r="1130" spans="2:6" ht="15" customHeight="1" x14ac:dyDescent="0.25">
      <c r="B1130" s="19" t="s">
        <v>18</v>
      </c>
      <c r="C1130" s="20">
        <v>1</v>
      </c>
      <c r="D1130" s="48">
        <v>32</v>
      </c>
      <c r="E1130" s="21">
        <v>0</v>
      </c>
      <c r="F1130" s="21">
        <v>0</v>
      </c>
    </row>
    <row r="1131" spans="2:6" ht="15" customHeight="1" x14ac:dyDescent="0.25">
      <c r="B1131" s="19" t="s">
        <v>18</v>
      </c>
      <c r="C1131" s="20">
        <v>2</v>
      </c>
      <c r="D1131" s="48">
        <v>32</v>
      </c>
      <c r="E1131" s="21">
        <v>0</v>
      </c>
      <c r="F1131" s="21">
        <v>0</v>
      </c>
    </row>
    <row r="1132" spans="2:6" ht="15" customHeight="1" x14ac:dyDescent="0.25">
      <c r="B1132" s="19" t="s">
        <v>18</v>
      </c>
      <c r="C1132" s="20">
        <v>3</v>
      </c>
      <c r="D1132" s="48">
        <v>32</v>
      </c>
      <c r="E1132" s="30">
        <v>0</v>
      </c>
      <c r="F1132" s="30">
        <v>0</v>
      </c>
    </row>
    <row r="1133" spans="2:6" ht="15" customHeight="1" x14ac:dyDescent="0.25">
      <c r="B1133" s="19" t="s">
        <v>18</v>
      </c>
      <c r="C1133" s="20">
        <v>4</v>
      </c>
      <c r="D1133" s="48">
        <v>32</v>
      </c>
      <c r="E1133" s="30">
        <v>0</v>
      </c>
      <c r="F1133" s="30">
        <v>0</v>
      </c>
    </row>
    <row r="1134" spans="2:6" ht="15" customHeight="1" x14ac:dyDescent="0.25">
      <c r="B1134" s="19" t="s">
        <v>18</v>
      </c>
      <c r="C1134" s="20">
        <v>5</v>
      </c>
      <c r="D1134" s="48">
        <v>32</v>
      </c>
      <c r="E1134" s="30">
        <v>0</v>
      </c>
      <c r="F1134" s="30">
        <v>0</v>
      </c>
    </row>
    <row r="1135" spans="2:6" ht="15" customHeight="1" x14ac:dyDescent="0.25">
      <c r="B1135" s="19" t="s">
        <v>20</v>
      </c>
      <c r="C1135" s="20">
        <v>1</v>
      </c>
      <c r="D1135" s="48">
        <v>32</v>
      </c>
      <c r="E1135" s="30">
        <v>0</v>
      </c>
      <c r="F1135" s="30">
        <v>0</v>
      </c>
    </row>
    <row r="1136" spans="2:6" ht="15" customHeight="1" x14ac:dyDescent="0.25">
      <c r="B1136" s="19" t="s">
        <v>20</v>
      </c>
      <c r="C1136" s="20">
        <v>2</v>
      </c>
      <c r="D1136" s="48">
        <v>32</v>
      </c>
      <c r="E1136" s="30">
        <v>0</v>
      </c>
      <c r="F1136" s="30">
        <v>0</v>
      </c>
    </row>
    <row r="1137" spans="2:6" ht="15" customHeight="1" x14ac:dyDescent="0.25">
      <c r="B1137" s="19" t="s">
        <v>20</v>
      </c>
      <c r="C1137" s="20">
        <v>3</v>
      </c>
      <c r="D1137" s="48">
        <v>32</v>
      </c>
      <c r="E1137" s="30">
        <v>0</v>
      </c>
      <c r="F1137" s="30">
        <v>0</v>
      </c>
    </row>
    <row r="1138" spans="2:6" ht="15" customHeight="1" x14ac:dyDescent="0.25">
      <c r="B1138" s="23" t="s">
        <v>24</v>
      </c>
      <c r="C1138" s="24">
        <v>1</v>
      </c>
      <c r="D1138" s="47">
        <v>32</v>
      </c>
      <c r="E1138" s="27">
        <v>0</v>
      </c>
      <c r="F1138" s="27">
        <v>0</v>
      </c>
    </row>
    <row r="1139" spans="2:6" ht="15" customHeight="1" x14ac:dyDescent="0.25">
      <c r="B1139" s="15" t="s">
        <v>24</v>
      </c>
      <c r="C1139" s="5">
        <v>2</v>
      </c>
      <c r="D1139" s="49">
        <v>32</v>
      </c>
      <c r="E1139" s="8">
        <v>0</v>
      </c>
      <c r="F1139" s="8">
        <v>0</v>
      </c>
    </row>
    <row r="1140" spans="2:6" ht="15" customHeight="1" x14ac:dyDescent="0.25">
      <c r="B1140" s="15" t="s">
        <v>24</v>
      </c>
      <c r="C1140" s="5">
        <v>3</v>
      </c>
      <c r="D1140" s="49">
        <v>32</v>
      </c>
      <c r="E1140" s="8">
        <v>0</v>
      </c>
      <c r="F1140" s="8">
        <v>0</v>
      </c>
    </row>
    <row r="1141" spans="2:6" ht="15" customHeight="1" x14ac:dyDescent="0.25">
      <c r="B1141" s="15" t="s">
        <v>24</v>
      </c>
      <c r="C1141" s="5">
        <v>4</v>
      </c>
      <c r="D1141" s="49">
        <v>32</v>
      </c>
      <c r="E1141" s="8">
        <v>0</v>
      </c>
      <c r="F1141" s="8">
        <v>0</v>
      </c>
    </row>
    <row r="1142" spans="2:6" ht="15" customHeight="1" x14ac:dyDescent="0.25">
      <c r="B1142" s="15" t="s">
        <v>24</v>
      </c>
      <c r="C1142" s="5">
        <v>5</v>
      </c>
      <c r="D1142" s="49">
        <v>32</v>
      </c>
      <c r="E1142" s="8">
        <v>0</v>
      </c>
      <c r="F1142" s="8">
        <v>0</v>
      </c>
    </row>
    <row r="1143" spans="2:6" ht="15" customHeight="1" x14ac:dyDescent="0.25">
      <c r="B1143" s="15" t="s">
        <v>24</v>
      </c>
      <c r="C1143" s="5">
        <v>6</v>
      </c>
      <c r="D1143" s="49">
        <v>32</v>
      </c>
      <c r="E1143" s="8">
        <v>0</v>
      </c>
      <c r="F1143" s="8">
        <v>0</v>
      </c>
    </row>
    <row r="1144" spans="2:6" ht="15" customHeight="1" x14ac:dyDescent="0.25">
      <c r="B1144" s="15" t="s">
        <v>24</v>
      </c>
      <c r="C1144" s="5">
        <v>7</v>
      </c>
      <c r="D1144" s="49">
        <v>32</v>
      </c>
      <c r="E1144" s="8">
        <v>0</v>
      </c>
      <c r="F1144" s="8">
        <v>0</v>
      </c>
    </row>
    <row r="1145" spans="2:6" ht="15" customHeight="1" x14ac:dyDescent="0.25">
      <c r="B1145" s="15" t="s">
        <v>24</v>
      </c>
      <c r="C1145" s="5">
        <v>8</v>
      </c>
      <c r="D1145" s="49">
        <v>32</v>
      </c>
      <c r="E1145" s="8">
        <v>0</v>
      </c>
      <c r="F1145" s="8">
        <v>0</v>
      </c>
    </row>
    <row r="1146" spans="2:6" ht="15" customHeight="1" x14ac:dyDescent="0.25">
      <c r="B1146" s="15" t="s">
        <v>24</v>
      </c>
      <c r="C1146" s="5">
        <v>9</v>
      </c>
      <c r="D1146" s="49">
        <v>32</v>
      </c>
      <c r="E1146" s="8">
        <v>0</v>
      </c>
      <c r="F1146" s="8">
        <v>0</v>
      </c>
    </row>
    <row r="1147" spans="2:6" ht="15" customHeight="1" x14ac:dyDescent="0.25">
      <c r="B1147" s="15" t="s">
        <v>24</v>
      </c>
      <c r="C1147" s="5">
        <v>10</v>
      </c>
      <c r="D1147" s="49">
        <v>32</v>
      </c>
      <c r="E1147" s="8">
        <v>0</v>
      </c>
      <c r="F1147" s="8">
        <v>0</v>
      </c>
    </row>
    <row r="1148" spans="2:6" ht="15" customHeight="1" x14ac:dyDescent="0.25">
      <c r="B1148" s="15" t="s">
        <v>25</v>
      </c>
      <c r="C1148" s="5">
        <v>1</v>
      </c>
      <c r="D1148" s="49">
        <v>32</v>
      </c>
      <c r="E1148" s="8">
        <v>0</v>
      </c>
      <c r="F1148" s="8">
        <v>0</v>
      </c>
    </row>
    <row r="1149" spans="2:6" ht="15" customHeight="1" x14ac:dyDescent="0.25">
      <c r="B1149" s="15" t="s">
        <v>25</v>
      </c>
      <c r="C1149" s="5">
        <v>2</v>
      </c>
      <c r="D1149" s="49">
        <v>32</v>
      </c>
      <c r="E1149" s="8">
        <v>0</v>
      </c>
      <c r="F1149" s="8">
        <v>0</v>
      </c>
    </row>
    <row r="1150" spans="2:6" ht="15" customHeight="1" x14ac:dyDescent="0.25">
      <c r="B1150" s="15" t="s">
        <v>25</v>
      </c>
      <c r="C1150" s="5">
        <v>3</v>
      </c>
      <c r="D1150" s="49">
        <v>32</v>
      </c>
      <c r="E1150" s="8">
        <v>0</v>
      </c>
      <c r="F1150" s="8">
        <v>0</v>
      </c>
    </row>
    <row r="1151" spans="2:6" ht="15" customHeight="1" x14ac:dyDescent="0.25">
      <c r="B1151" s="15" t="s">
        <v>25</v>
      </c>
      <c r="C1151" s="5">
        <v>4</v>
      </c>
      <c r="D1151" s="49">
        <v>32</v>
      </c>
      <c r="E1151" s="8">
        <v>0</v>
      </c>
      <c r="F1151" s="8">
        <v>0</v>
      </c>
    </row>
    <row r="1152" spans="2:6" ht="15" customHeight="1" x14ac:dyDescent="0.25">
      <c r="B1152" s="15" t="s">
        <v>25</v>
      </c>
      <c r="C1152" s="5">
        <v>5</v>
      </c>
      <c r="D1152" s="49">
        <v>32</v>
      </c>
      <c r="E1152" s="8">
        <v>0</v>
      </c>
      <c r="F1152" s="8">
        <v>0</v>
      </c>
    </row>
    <row r="1153" spans="2:6" ht="15" customHeight="1" x14ac:dyDescent="0.25">
      <c r="B1153" s="15" t="s">
        <v>26</v>
      </c>
      <c r="C1153" s="5">
        <v>1</v>
      </c>
      <c r="D1153" s="49">
        <v>32</v>
      </c>
      <c r="E1153" s="8">
        <v>0</v>
      </c>
      <c r="F1153" s="8">
        <v>0</v>
      </c>
    </row>
    <row r="1154" spans="2:6" ht="15" customHeight="1" x14ac:dyDescent="0.25">
      <c r="B1154" s="15" t="s">
        <v>26</v>
      </c>
      <c r="C1154" s="5">
        <v>2</v>
      </c>
      <c r="D1154" s="49">
        <v>32</v>
      </c>
      <c r="E1154" s="8">
        <v>0</v>
      </c>
      <c r="F1154" s="8">
        <v>0</v>
      </c>
    </row>
    <row r="1155" spans="2:6" ht="15" customHeight="1" x14ac:dyDescent="0.25">
      <c r="B1155" s="17" t="s">
        <v>26</v>
      </c>
      <c r="C1155" s="9">
        <v>3</v>
      </c>
      <c r="D1155" s="50">
        <v>32</v>
      </c>
      <c r="E1155" s="10">
        <v>0</v>
      </c>
      <c r="F1155" s="10">
        <v>0</v>
      </c>
    </row>
    <row r="1156" spans="2:6" ht="15" customHeight="1" x14ac:dyDescent="0.25">
      <c r="B1156" s="19" t="s">
        <v>17</v>
      </c>
      <c r="C1156" s="20">
        <v>1</v>
      </c>
      <c r="D1156" s="48">
        <v>33</v>
      </c>
      <c r="E1156" s="21">
        <v>0</v>
      </c>
      <c r="F1156" s="21">
        <v>0</v>
      </c>
    </row>
    <row r="1157" spans="2:6" ht="15" customHeight="1" x14ac:dyDescent="0.25">
      <c r="B1157" s="19" t="s">
        <v>17</v>
      </c>
      <c r="C1157" s="20">
        <v>2</v>
      </c>
      <c r="D1157" s="48">
        <v>33</v>
      </c>
      <c r="E1157" s="21">
        <v>1</v>
      </c>
      <c r="F1157" s="21">
        <v>0</v>
      </c>
    </row>
    <row r="1158" spans="2:6" ht="15" customHeight="1" x14ac:dyDescent="0.25">
      <c r="B1158" s="19" t="s">
        <v>17</v>
      </c>
      <c r="C1158" s="20">
        <v>3</v>
      </c>
      <c r="D1158" s="48">
        <v>33</v>
      </c>
      <c r="E1158" s="21">
        <v>0</v>
      </c>
      <c r="F1158" s="21">
        <v>0</v>
      </c>
    </row>
    <row r="1159" spans="2:6" ht="15" customHeight="1" x14ac:dyDescent="0.25">
      <c r="B1159" s="19" t="s">
        <v>17</v>
      </c>
      <c r="C1159" s="20">
        <v>4</v>
      </c>
      <c r="D1159" s="48">
        <v>33</v>
      </c>
      <c r="E1159" s="21">
        <v>0</v>
      </c>
      <c r="F1159" s="21">
        <v>0</v>
      </c>
    </row>
    <row r="1160" spans="2:6" ht="15" customHeight="1" x14ac:dyDescent="0.25">
      <c r="B1160" s="19" t="s">
        <v>17</v>
      </c>
      <c r="C1160" s="20">
        <v>5</v>
      </c>
      <c r="D1160" s="48">
        <v>33</v>
      </c>
      <c r="E1160" s="21">
        <v>0</v>
      </c>
      <c r="F1160" s="21">
        <v>0</v>
      </c>
    </row>
    <row r="1161" spans="2:6" ht="15" customHeight="1" x14ac:dyDescent="0.25">
      <c r="B1161" s="19" t="s">
        <v>17</v>
      </c>
      <c r="C1161" s="20">
        <v>6</v>
      </c>
      <c r="D1161" s="48">
        <v>33</v>
      </c>
      <c r="E1161" s="21">
        <v>0</v>
      </c>
      <c r="F1161" s="21">
        <v>0</v>
      </c>
    </row>
    <row r="1162" spans="2:6" ht="15" customHeight="1" x14ac:dyDescent="0.25">
      <c r="B1162" s="19" t="s">
        <v>17</v>
      </c>
      <c r="C1162" s="20">
        <v>7</v>
      </c>
      <c r="D1162" s="48">
        <v>33</v>
      </c>
      <c r="E1162" s="21">
        <v>0</v>
      </c>
      <c r="F1162" s="21">
        <v>0</v>
      </c>
    </row>
    <row r="1163" spans="2:6" ht="15" customHeight="1" x14ac:dyDescent="0.25">
      <c r="B1163" s="19" t="s">
        <v>17</v>
      </c>
      <c r="C1163" s="20">
        <v>8</v>
      </c>
      <c r="D1163" s="48">
        <v>33</v>
      </c>
      <c r="E1163" s="21">
        <v>0</v>
      </c>
      <c r="F1163" s="21">
        <v>0</v>
      </c>
    </row>
    <row r="1164" spans="2:6" ht="15" customHeight="1" x14ac:dyDescent="0.25">
      <c r="B1164" s="19" t="s">
        <v>17</v>
      </c>
      <c r="C1164" s="20">
        <v>9</v>
      </c>
      <c r="D1164" s="48">
        <v>33</v>
      </c>
      <c r="E1164" s="21">
        <v>0</v>
      </c>
      <c r="F1164" s="21">
        <v>0</v>
      </c>
    </row>
    <row r="1165" spans="2:6" ht="15" customHeight="1" x14ac:dyDescent="0.25">
      <c r="B1165" s="19" t="s">
        <v>17</v>
      </c>
      <c r="C1165" s="20">
        <v>10</v>
      </c>
      <c r="D1165" s="48">
        <v>33</v>
      </c>
      <c r="E1165" s="21">
        <v>0</v>
      </c>
      <c r="F1165" s="21">
        <v>0</v>
      </c>
    </row>
    <row r="1166" spans="2:6" ht="15" customHeight="1" x14ac:dyDescent="0.25">
      <c r="B1166" s="19" t="s">
        <v>18</v>
      </c>
      <c r="C1166" s="20">
        <v>1</v>
      </c>
      <c r="D1166" s="48">
        <v>33</v>
      </c>
      <c r="E1166" s="21">
        <v>0</v>
      </c>
      <c r="F1166" s="21">
        <v>0</v>
      </c>
    </row>
    <row r="1167" spans="2:6" ht="15" customHeight="1" x14ac:dyDescent="0.25">
      <c r="B1167" s="19" t="s">
        <v>18</v>
      </c>
      <c r="C1167" s="20">
        <v>2</v>
      </c>
      <c r="D1167" s="48">
        <v>33</v>
      </c>
      <c r="E1167" s="21">
        <v>0</v>
      </c>
      <c r="F1167" s="21">
        <v>0</v>
      </c>
    </row>
    <row r="1168" spans="2:6" ht="15" customHeight="1" x14ac:dyDescent="0.25">
      <c r="B1168" s="19" t="s">
        <v>18</v>
      </c>
      <c r="C1168" s="20">
        <v>3</v>
      </c>
      <c r="D1168" s="48">
        <v>33</v>
      </c>
      <c r="E1168" s="30">
        <v>0</v>
      </c>
      <c r="F1168" s="30">
        <v>0</v>
      </c>
    </row>
    <row r="1169" spans="2:6" ht="15" customHeight="1" x14ac:dyDescent="0.25">
      <c r="B1169" s="19" t="s">
        <v>18</v>
      </c>
      <c r="C1169" s="20">
        <v>4</v>
      </c>
      <c r="D1169" s="48">
        <v>33</v>
      </c>
      <c r="E1169" s="30">
        <v>0</v>
      </c>
      <c r="F1169" s="30">
        <v>0</v>
      </c>
    </row>
    <row r="1170" spans="2:6" ht="15" customHeight="1" x14ac:dyDescent="0.25">
      <c r="B1170" s="19" t="s">
        <v>18</v>
      </c>
      <c r="C1170" s="20">
        <v>5</v>
      </c>
      <c r="D1170" s="48">
        <v>33</v>
      </c>
      <c r="E1170" s="30">
        <v>0</v>
      </c>
      <c r="F1170" s="30">
        <v>0</v>
      </c>
    </row>
    <row r="1171" spans="2:6" ht="15" customHeight="1" x14ac:dyDescent="0.25">
      <c r="B1171" s="19" t="s">
        <v>20</v>
      </c>
      <c r="C1171" s="20">
        <v>1</v>
      </c>
      <c r="D1171" s="48">
        <v>33</v>
      </c>
      <c r="E1171" s="30">
        <v>0</v>
      </c>
      <c r="F1171" s="30">
        <v>0</v>
      </c>
    </row>
    <row r="1172" spans="2:6" ht="15" customHeight="1" x14ac:dyDescent="0.25">
      <c r="B1172" s="19" t="s">
        <v>20</v>
      </c>
      <c r="C1172" s="20">
        <v>2</v>
      </c>
      <c r="D1172" s="48">
        <v>33</v>
      </c>
      <c r="E1172" s="30">
        <v>0</v>
      </c>
      <c r="F1172" s="30">
        <v>0</v>
      </c>
    </row>
    <row r="1173" spans="2:6" ht="15" customHeight="1" x14ac:dyDescent="0.25">
      <c r="B1173" s="19" t="s">
        <v>20</v>
      </c>
      <c r="C1173" s="20">
        <v>3</v>
      </c>
      <c r="D1173" s="48">
        <v>33</v>
      </c>
      <c r="E1173" s="30">
        <v>0</v>
      </c>
      <c r="F1173" s="30">
        <v>0</v>
      </c>
    </row>
    <row r="1174" spans="2:6" ht="15" customHeight="1" x14ac:dyDescent="0.25">
      <c r="B1174" s="23" t="s">
        <v>24</v>
      </c>
      <c r="C1174" s="24">
        <v>1</v>
      </c>
      <c r="D1174" s="47">
        <v>33</v>
      </c>
      <c r="E1174" s="27">
        <v>0</v>
      </c>
      <c r="F1174" s="27">
        <v>0</v>
      </c>
    </row>
    <row r="1175" spans="2:6" ht="15" customHeight="1" x14ac:dyDescent="0.25">
      <c r="B1175" s="15" t="s">
        <v>24</v>
      </c>
      <c r="C1175" s="5">
        <v>2</v>
      </c>
      <c r="D1175" s="49">
        <v>33</v>
      </c>
      <c r="E1175" s="8">
        <v>0</v>
      </c>
      <c r="F1175" s="8">
        <v>0</v>
      </c>
    </row>
    <row r="1176" spans="2:6" ht="15" customHeight="1" x14ac:dyDescent="0.25">
      <c r="B1176" s="15" t="s">
        <v>24</v>
      </c>
      <c r="C1176" s="5">
        <v>3</v>
      </c>
      <c r="D1176" s="49">
        <v>33</v>
      </c>
      <c r="E1176" s="8">
        <v>0</v>
      </c>
      <c r="F1176" s="8">
        <v>0</v>
      </c>
    </row>
    <row r="1177" spans="2:6" ht="15" customHeight="1" x14ac:dyDescent="0.25">
      <c r="B1177" s="15" t="s">
        <v>24</v>
      </c>
      <c r="C1177" s="5">
        <v>4</v>
      </c>
      <c r="D1177" s="49">
        <v>33</v>
      </c>
      <c r="E1177" s="8">
        <v>0</v>
      </c>
      <c r="F1177" s="8">
        <v>0</v>
      </c>
    </row>
    <row r="1178" spans="2:6" ht="15" customHeight="1" x14ac:dyDescent="0.25">
      <c r="B1178" s="15" t="s">
        <v>24</v>
      </c>
      <c r="C1178" s="5">
        <v>5</v>
      </c>
      <c r="D1178" s="49">
        <v>33</v>
      </c>
      <c r="E1178" s="8">
        <v>0</v>
      </c>
      <c r="F1178" s="8">
        <v>0</v>
      </c>
    </row>
    <row r="1179" spans="2:6" ht="15" customHeight="1" x14ac:dyDescent="0.25">
      <c r="B1179" s="15" t="s">
        <v>24</v>
      </c>
      <c r="C1179" s="5">
        <v>6</v>
      </c>
      <c r="D1179" s="49">
        <v>33</v>
      </c>
      <c r="E1179" s="8">
        <v>0</v>
      </c>
      <c r="F1179" s="8">
        <v>0</v>
      </c>
    </row>
    <row r="1180" spans="2:6" ht="15" customHeight="1" x14ac:dyDescent="0.25">
      <c r="B1180" s="15" t="s">
        <v>24</v>
      </c>
      <c r="C1180" s="5">
        <v>7</v>
      </c>
      <c r="D1180" s="49">
        <v>33</v>
      </c>
      <c r="E1180" s="8">
        <v>0</v>
      </c>
      <c r="F1180" s="8">
        <v>0</v>
      </c>
    </row>
    <row r="1181" spans="2:6" ht="15" customHeight="1" x14ac:dyDescent="0.25">
      <c r="B1181" s="15" t="s">
        <v>24</v>
      </c>
      <c r="C1181" s="5">
        <v>8</v>
      </c>
      <c r="D1181" s="49">
        <v>33</v>
      </c>
      <c r="E1181" s="8">
        <v>0</v>
      </c>
      <c r="F1181" s="8">
        <v>0</v>
      </c>
    </row>
    <row r="1182" spans="2:6" ht="15" customHeight="1" x14ac:dyDescent="0.25">
      <c r="B1182" s="15" t="s">
        <v>24</v>
      </c>
      <c r="C1182" s="5">
        <v>9</v>
      </c>
      <c r="D1182" s="49">
        <v>33</v>
      </c>
      <c r="E1182" s="8">
        <v>0</v>
      </c>
      <c r="F1182" s="8">
        <v>0</v>
      </c>
    </row>
    <row r="1183" spans="2:6" ht="15" customHeight="1" x14ac:dyDescent="0.25">
      <c r="B1183" s="15" t="s">
        <v>24</v>
      </c>
      <c r="C1183" s="5">
        <v>10</v>
      </c>
      <c r="D1183" s="49">
        <v>33</v>
      </c>
      <c r="E1183" s="8">
        <v>0</v>
      </c>
      <c r="F1183" s="8">
        <v>0</v>
      </c>
    </row>
    <row r="1184" spans="2:6" ht="15" customHeight="1" x14ac:dyDescent="0.25">
      <c r="B1184" s="15" t="s">
        <v>25</v>
      </c>
      <c r="C1184" s="5">
        <v>1</v>
      </c>
      <c r="D1184" s="49">
        <v>33</v>
      </c>
      <c r="E1184" s="8">
        <v>0</v>
      </c>
      <c r="F1184" s="8">
        <v>0</v>
      </c>
    </row>
    <row r="1185" spans="2:6" ht="15" customHeight="1" x14ac:dyDescent="0.25">
      <c r="B1185" s="15" t="s">
        <v>25</v>
      </c>
      <c r="C1185" s="5">
        <v>2</v>
      </c>
      <c r="D1185" s="49">
        <v>33</v>
      </c>
      <c r="E1185" s="8">
        <v>0</v>
      </c>
      <c r="F1185" s="8">
        <v>0</v>
      </c>
    </row>
    <row r="1186" spans="2:6" ht="15" customHeight="1" x14ac:dyDescent="0.25">
      <c r="B1186" s="15" t="s">
        <v>25</v>
      </c>
      <c r="C1186" s="5">
        <v>3</v>
      </c>
      <c r="D1186" s="49">
        <v>33</v>
      </c>
      <c r="E1186" s="8">
        <v>0</v>
      </c>
      <c r="F1186" s="8">
        <v>0</v>
      </c>
    </row>
    <row r="1187" spans="2:6" ht="15" customHeight="1" x14ac:dyDescent="0.25">
      <c r="B1187" s="15" t="s">
        <v>25</v>
      </c>
      <c r="C1187" s="5">
        <v>4</v>
      </c>
      <c r="D1187" s="49">
        <v>33</v>
      </c>
      <c r="E1187" s="8">
        <v>0</v>
      </c>
      <c r="F1187" s="8">
        <v>0</v>
      </c>
    </row>
    <row r="1188" spans="2:6" ht="15" customHeight="1" x14ac:dyDescent="0.25">
      <c r="B1188" s="15" t="s">
        <v>25</v>
      </c>
      <c r="C1188" s="5">
        <v>5</v>
      </c>
      <c r="D1188" s="49">
        <v>33</v>
      </c>
      <c r="E1188" s="8">
        <v>0</v>
      </c>
      <c r="F1188" s="8">
        <v>0</v>
      </c>
    </row>
    <row r="1189" spans="2:6" ht="15" customHeight="1" x14ac:dyDescent="0.25">
      <c r="B1189" s="15" t="s">
        <v>26</v>
      </c>
      <c r="C1189" s="5">
        <v>1</v>
      </c>
      <c r="D1189" s="49">
        <v>33</v>
      </c>
      <c r="E1189" s="8">
        <v>0</v>
      </c>
      <c r="F1189" s="8">
        <v>0</v>
      </c>
    </row>
    <row r="1190" spans="2:6" ht="15" customHeight="1" x14ac:dyDescent="0.25">
      <c r="B1190" s="15" t="s">
        <v>26</v>
      </c>
      <c r="C1190" s="5">
        <v>2</v>
      </c>
      <c r="D1190" s="49">
        <v>33</v>
      </c>
      <c r="E1190" s="8">
        <v>0</v>
      </c>
      <c r="F1190" s="8">
        <v>0</v>
      </c>
    </row>
    <row r="1191" spans="2:6" ht="15" customHeight="1" x14ac:dyDescent="0.25">
      <c r="B1191" s="17" t="s">
        <v>26</v>
      </c>
      <c r="C1191" s="9">
        <v>3</v>
      </c>
      <c r="D1191" s="50">
        <v>33</v>
      </c>
      <c r="E1191" s="10">
        <v>0</v>
      </c>
      <c r="F1191" s="10">
        <v>0</v>
      </c>
    </row>
    <row r="1192" spans="2:6" ht="15" customHeight="1" x14ac:dyDescent="0.25">
      <c r="B1192" s="19" t="s">
        <v>17</v>
      </c>
      <c r="C1192" s="20">
        <v>1</v>
      </c>
      <c r="D1192" s="48">
        <v>34</v>
      </c>
      <c r="E1192" s="21">
        <v>0</v>
      </c>
      <c r="F1192" s="21">
        <v>0</v>
      </c>
    </row>
    <row r="1193" spans="2:6" ht="15" customHeight="1" x14ac:dyDescent="0.25">
      <c r="B1193" s="19" t="s">
        <v>17</v>
      </c>
      <c r="C1193" s="20">
        <v>2</v>
      </c>
      <c r="D1193" s="48">
        <v>34</v>
      </c>
      <c r="E1193" s="21">
        <v>1</v>
      </c>
      <c r="F1193" s="21">
        <v>0</v>
      </c>
    </row>
    <row r="1194" spans="2:6" ht="15" customHeight="1" x14ac:dyDescent="0.25">
      <c r="B1194" s="19" t="s">
        <v>17</v>
      </c>
      <c r="C1194" s="20">
        <v>3</v>
      </c>
      <c r="D1194" s="48">
        <v>34</v>
      </c>
      <c r="E1194" s="21">
        <v>0</v>
      </c>
      <c r="F1194" s="21">
        <v>0</v>
      </c>
    </row>
    <row r="1195" spans="2:6" ht="15" customHeight="1" x14ac:dyDescent="0.25">
      <c r="B1195" s="19" t="s">
        <v>17</v>
      </c>
      <c r="C1195" s="20">
        <v>4</v>
      </c>
      <c r="D1195" s="48">
        <v>34</v>
      </c>
      <c r="E1195" s="21">
        <v>0</v>
      </c>
      <c r="F1195" s="21">
        <v>0</v>
      </c>
    </row>
    <row r="1196" spans="2:6" ht="15" customHeight="1" x14ac:dyDescent="0.25">
      <c r="B1196" s="19" t="s">
        <v>17</v>
      </c>
      <c r="C1196" s="20">
        <v>5</v>
      </c>
      <c r="D1196" s="48">
        <v>34</v>
      </c>
      <c r="E1196" s="21">
        <v>0</v>
      </c>
      <c r="F1196" s="21">
        <v>0</v>
      </c>
    </row>
    <row r="1197" spans="2:6" ht="15" customHeight="1" x14ac:dyDescent="0.25">
      <c r="B1197" s="19" t="s">
        <v>17</v>
      </c>
      <c r="C1197" s="20">
        <v>6</v>
      </c>
      <c r="D1197" s="48">
        <v>34</v>
      </c>
      <c r="E1197" s="21">
        <v>0</v>
      </c>
      <c r="F1197" s="21">
        <v>0</v>
      </c>
    </row>
    <row r="1198" spans="2:6" ht="15" customHeight="1" x14ac:dyDescent="0.25">
      <c r="B1198" s="19" t="s">
        <v>17</v>
      </c>
      <c r="C1198" s="20">
        <v>7</v>
      </c>
      <c r="D1198" s="48">
        <v>34</v>
      </c>
      <c r="E1198" s="21">
        <v>0</v>
      </c>
      <c r="F1198" s="21">
        <v>0</v>
      </c>
    </row>
    <row r="1199" spans="2:6" ht="15" customHeight="1" x14ac:dyDescent="0.25">
      <c r="B1199" s="19" t="s">
        <v>17</v>
      </c>
      <c r="C1199" s="20">
        <v>8</v>
      </c>
      <c r="D1199" s="48">
        <v>34</v>
      </c>
      <c r="E1199" s="21">
        <v>0</v>
      </c>
      <c r="F1199" s="21">
        <v>0</v>
      </c>
    </row>
    <row r="1200" spans="2:6" ht="15" customHeight="1" x14ac:dyDescent="0.25">
      <c r="B1200" s="19" t="s">
        <v>17</v>
      </c>
      <c r="C1200" s="20">
        <v>9</v>
      </c>
      <c r="D1200" s="48">
        <v>34</v>
      </c>
      <c r="E1200" s="21">
        <v>0</v>
      </c>
      <c r="F1200" s="21">
        <v>0</v>
      </c>
    </row>
    <row r="1201" spans="2:6" ht="15" customHeight="1" x14ac:dyDescent="0.25">
      <c r="B1201" s="19" t="s">
        <v>17</v>
      </c>
      <c r="C1201" s="20">
        <v>10</v>
      </c>
      <c r="D1201" s="48">
        <v>34</v>
      </c>
      <c r="E1201" s="21">
        <v>0</v>
      </c>
      <c r="F1201" s="21">
        <v>0</v>
      </c>
    </row>
    <row r="1202" spans="2:6" ht="15" customHeight="1" x14ac:dyDescent="0.25">
      <c r="B1202" s="19" t="s">
        <v>18</v>
      </c>
      <c r="C1202" s="20">
        <v>1</v>
      </c>
      <c r="D1202" s="48">
        <v>34</v>
      </c>
      <c r="E1202" s="21">
        <v>0</v>
      </c>
      <c r="F1202" s="21">
        <v>0</v>
      </c>
    </row>
    <row r="1203" spans="2:6" ht="15" customHeight="1" x14ac:dyDescent="0.25">
      <c r="B1203" s="19" t="s">
        <v>18</v>
      </c>
      <c r="C1203" s="20">
        <v>2</v>
      </c>
      <c r="D1203" s="48">
        <v>34</v>
      </c>
      <c r="E1203" s="21">
        <v>0</v>
      </c>
      <c r="F1203" s="21">
        <v>0</v>
      </c>
    </row>
    <row r="1204" spans="2:6" ht="15" customHeight="1" x14ac:dyDescent="0.25">
      <c r="B1204" s="19" t="s">
        <v>18</v>
      </c>
      <c r="C1204" s="20">
        <v>3</v>
      </c>
      <c r="D1204" s="48">
        <v>34</v>
      </c>
      <c r="E1204" s="30">
        <v>0</v>
      </c>
      <c r="F1204" s="30">
        <v>0</v>
      </c>
    </row>
    <row r="1205" spans="2:6" ht="15" customHeight="1" x14ac:dyDescent="0.25">
      <c r="B1205" s="19" t="s">
        <v>18</v>
      </c>
      <c r="C1205" s="20">
        <v>4</v>
      </c>
      <c r="D1205" s="48">
        <v>34</v>
      </c>
      <c r="E1205" s="30">
        <v>0</v>
      </c>
      <c r="F1205" s="30">
        <v>0</v>
      </c>
    </row>
    <row r="1206" spans="2:6" ht="15" customHeight="1" x14ac:dyDescent="0.25">
      <c r="B1206" s="19" t="s">
        <v>18</v>
      </c>
      <c r="C1206" s="20">
        <v>5</v>
      </c>
      <c r="D1206" s="48">
        <v>34</v>
      </c>
      <c r="E1206" s="30">
        <v>0</v>
      </c>
      <c r="F1206" s="30">
        <v>0</v>
      </c>
    </row>
    <row r="1207" spans="2:6" ht="15" customHeight="1" x14ac:dyDescent="0.25">
      <c r="B1207" s="19" t="s">
        <v>20</v>
      </c>
      <c r="C1207" s="20">
        <v>1</v>
      </c>
      <c r="D1207" s="48">
        <v>34</v>
      </c>
      <c r="E1207" s="30">
        <v>0</v>
      </c>
      <c r="F1207" s="30">
        <v>0</v>
      </c>
    </row>
    <row r="1208" spans="2:6" ht="15" customHeight="1" x14ac:dyDescent="0.25">
      <c r="B1208" s="19" t="s">
        <v>20</v>
      </c>
      <c r="C1208" s="20">
        <v>2</v>
      </c>
      <c r="D1208" s="48">
        <v>34</v>
      </c>
      <c r="E1208" s="30">
        <v>0</v>
      </c>
      <c r="F1208" s="30">
        <v>0</v>
      </c>
    </row>
    <row r="1209" spans="2:6" ht="15" customHeight="1" x14ac:dyDescent="0.25">
      <c r="B1209" s="19" t="s">
        <v>20</v>
      </c>
      <c r="C1209" s="20">
        <v>3</v>
      </c>
      <c r="D1209" s="48">
        <v>34</v>
      </c>
      <c r="E1209" s="30">
        <v>0</v>
      </c>
      <c r="F1209" s="30">
        <v>0</v>
      </c>
    </row>
    <row r="1210" spans="2:6" ht="15" customHeight="1" x14ac:dyDescent="0.25">
      <c r="B1210" s="23" t="s">
        <v>24</v>
      </c>
      <c r="C1210" s="24">
        <v>1</v>
      </c>
      <c r="D1210" s="47">
        <v>34</v>
      </c>
      <c r="E1210" s="27">
        <v>0</v>
      </c>
      <c r="F1210" s="27">
        <v>0</v>
      </c>
    </row>
    <row r="1211" spans="2:6" ht="15" customHeight="1" x14ac:dyDescent="0.25">
      <c r="B1211" s="15" t="s">
        <v>24</v>
      </c>
      <c r="C1211" s="5">
        <v>2</v>
      </c>
      <c r="D1211" s="49">
        <v>34</v>
      </c>
      <c r="E1211" s="8">
        <v>0</v>
      </c>
      <c r="F1211" s="8">
        <v>0</v>
      </c>
    </row>
    <row r="1212" spans="2:6" ht="15" customHeight="1" x14ac:dyDescent="0.25">
      <c r="B1212" s="15" t="s">
        <v>24</v>
      </c>
      <c r="C1212" s="5">
        <v>3</v>
      </c>
      <c r="D1212" s="49">
        <v>34</v>
      </c>
      <c r="E1212" s="8">
        <v>0</v>
      </c>
      <c r="F1212" s="8">
        <v>0</v>
      </c>
    </row>
    <row r="1213" spans="2:6" ht="15" customHeight="1" x14ac:dyDescent="0.25">
      <c r="B1213" s="15" t="s">
        <v>24</v>
      </c>
      <c r="C1213" s="5">
        <v>4</v>
      </c>
      <c r="D1213" s="49">
        <v>34</v>
      </c>
      <c r="E1213" s="8">
        <v>0</v>
      </c>
      <c r="F1213" s="8">
        <v>0</v>
      </c>
    </row>
    <row r="1214" spans="2:6" ht="15" customHeight="1" x14ac:dyDescent="0.25">
      <c r="B1214" s="15" t="s">
        <v>24</v>
      </c>
      <c r="C1214" s="5">
        <v>5</v>
      </c>
      <c r="D1214" s="49">
        <v>34</v>
      </c>
      <c r="E1214" s="8">
        <v>0</v>
      </c>
      <c r="F1214" s="8">
        <v>0</v>
      </c>
    </row>
    <row r="1215" spans="2:6" ht="15" customHeight="1" x14ac:dyDescent="0.25">
      <c r="B1215" s="15" t="s">
        <v>24</v>
      </c>
      <c r="C1215" s="5">
        <v>6</v>
      </c>
      <c r="D1215" s="49">
        <v>34</v>
      </c>
      <c r="E1215" s="8">
        <v>0</v>
      </c>
      <c r="F1215" s="8">
        <v>0</v>
      </c>
    </row>
    <row r="1216" spans="2:6" ht="15" customHeight="1" x14ac:dyDescent="0.25">
      <c r="B1216" s="15" t="s">
        <v>24</v>
      </c>
      <c r="C1216" s="5">
        <v>7</v>
      </c>
      <c r="D1216" s="49">
        <v>34</v>
      </c>
      <c r="E1216" s="8">
        <v>0</v>
      </c>
      <c r="F1216" s="8">
        <v>0</v>
      </c>
    </row>
    <row r="1217" spans="2:6" ht="15" customHeight="1" x14ac:dyDescent="0.25">
      <c r="B1217" s="15" t="s">
        <v>24</v>
      </c>
      <c r="C1217" s="5">
        <v>8</v>
      </c>
      <c r="D1217" s="49">
        <v>34</v>
      </c>
      <c r="E1217" s="8">
        <v>0</v>
      </c>
      <c r="F1217" s="8">
        <v>0</v>
      </c>
    </row>
    <row r="1218" spans="2:6" ht="15" customHeight="1" x14ac:dyDescent="0.25">
      <c r="B1218" s="15" t="s">
        <v>24</v>
      </c>
      <c r="C1218" s="5">
        <v>9</v>
      </c>
      <c r="D1218" s="49">
        <v>34</v>
      </c>
      <c r="E1218" s="8">
        <v>0</v>
      </c>
      <c r="F1218" s="8">
        <v>0</v>
      </c>
    </row>
    <row r="1219" spans="2:6" ht="15" customHeight="1" x14ac:dyDescent="0.25">
      <c r="B1219" s="15" t="s">
        <v>24</v>
      </c>
      <c r="C1219" s="5">
        <v>10</v>
      </c>
      <c r="D1219" s="49">
        <v>34</v>
      </c>
      <c r="E1219" s="8">
        <v>0</v>
      </c>
      <c r="F1219" s="8">
        <v>0</v>
      </c>
    </row>
    <row r="1220" spans="2:6" ht="15" customHeight="1" x14ac:dyDescent="0.25">
      <c r="B1220" s="15" t="s">
        <v>25</v>
      </c>
      <c r="C1220" s="5">
        <v>1</v>
      </c>
      <c r="D1220" s="49">
        <v>34</v>
      </c>
      <c r="E1220" s="8">
        <v>0</v>
      </c>
      <c r="F1220" s="8">
        <v>0</v>
      </c>
    </row>
    <row r="1221" spans="2:6" ht="15" customHeight="1" x14ac:dyDescent="0.25">
      <c r="B1221" s="15" t="s">
        <v>25</v>
      </c>
      <c r="C1221" s="5">
        <v>2</v>
      </c>
      <c r="D1221" s="49">
        <v>34</v>
      </c>
      <c r="E1221" s="8">
        <v>0</v>
      </c>
      <c r="F1221" s="8">
        <v>0</v>
      </c>
    </row>
    <row r="1222" spans="2:6" ht="15" customHeight="1" x14ac:dyDescent="0.25">
      <c r="B1222" s="15" t="s">
        <v>25</v>
      </c>
      <c r="C1222" s="5">
        <v>3</v>
      </c>
      <c r="D1222" s="49">
        <v>34</v>
      </c>
      <c r="E1222" s="8">
        <v>0</v>
      </c>
      <c r="F1222" s="8">
        <v>0</v>
      </c>
    </row>
    <row r="1223" spans="2:6" ht="15" customHeight="1" x14ac:dyDescent="0.25">
      <c r="B1223" s="15" t="s">
        <v>25</v>
      </c>
      <c r="C1223" s="5">
        <v>4</v>
      </c>
      <c r="D1223" s="49">
        <v>34</v>
      </c>
      <c r="E1223" s="8">
        <v>0</v>
      </c>
      <c r="F1223" s="8">
        <v>0</v>
      </c>
    </row>
    <row r="1224" spans="2:6" ht="15" customHeight="1" x14ac:dyDescent="0.25">
      <c r="B1224" s="15" t="s">
        <v>25</v>
      </c>
      <c r="C1224" s="5">
        <v>5</v>
      </c>
      <c r="D1224" s="49">
        <v>34</v>
      </c>
      <c r="E1224" s="8">
        <v>0</v>
      </c>
      <c r="F1224" s="8">
        <v>0</v>
      </c>
    </row>
    <row r="1225" spans="2:6" ht="15" customHeight="1" x14ac:dyDescent="0.25">
      <c r="B1225" s="15" t="s">
        <v>26</v>
      </c>
      <c r="C1225" s="5">
        <v>1</v>
      </c>
      <c r="D1225" s="49">
        <v>34</v>
      </c>
      <c r="E1225" s="8">
        <v>0</v>
      </c>
      <c r="F1225" s="8">
        <v>0</v>
      </c>
    </row>
    <row r="1226" spans="2:6" ht="15" customHeight="1" x14ac:dyDescent="0.25">
      <c r="B1226" s="15" t="s">
        <v>26</v>
      </c>
      <c r="C1226" s="5">
        <v>2</v>
      </c>
      <c r="D1226" s="49">
        <v>34</v>
      </c>
      <c r="E1226" s="8">
        <v>0</v>
      </c>
      <c r="F1226" s="8">
        <v>0</v>
      </c>
    </row>
    <row r="1227" spans="2:6" ht="15" customHeight="1" x14ac:dyDescent="0.25">
      <c r="B1227" s="17" t="s">
        <v>26</v>
      </c>
      <c r="C1227" s="9">
        <v>3</v>
      </c>
      <c r="D1227" s="50">
        <v>34</v>
      </c>
      <c r="E1227" s="10">
        <v>0</v>
      </c>
      <c r="F1227" s="10">
        <v>0</v>
      </c>
    </row>
    <row r="1228" spans="2:6" ht="15" customHeight="1" x14ac:dyDescent="0.25">
      <c r="B1228" s="19" t="s">
        <v>17</v>
      </c>
      <c r="C1228" s="20">
        <v>1</v>
      </c>
      <c r="D1228" s="48">
        <v>35</v>
      </c>
      <c r="E1228" s="21">
        <v>0</v>
      </c>
      <c r="F1228" s="21">
        <v>0</v>
      </c>
    </row>
    <row r="1229" spans="2:6" ht="15" customHeight="1" x14ac:dyDescent="0.25">
      <c r="B1229" s="19" t="s">
        <v>17</v>
      </c>
      <c r="C1229" s="20">
        <v>2</v>
      </c>
      <c r="D1229" s="48">
        <v>35</v>
      </c>
      <c r="E1229" s="21">
        <v>1</v>
      </c>
      <c r="F1229" s="21">
        <v>0</v>
      </c>
    </row>
    <row r="1230" spans="2:6" ht="15" customHeight="1" x14ac:dyDescent="0.25">
      <c r="B1230" s="19" t="s">
        <v>17</v>
      </c>
      <c r="C1230" s="20">
        <v>3</v>
      </c>
      <c r="D1230" s="48">
        <v>35</v>
      </c>
      <c r="E1230" s="21">
        <v>0</v>
      </c>
      <c r="F1230" s="21">
        <v>0</v>
      </c>
    </row>
    <row r="1231" spans="2:6" ht="15" customHeight="1" x14ac:dyDescent="0.25">
      <c r="B1231" s="19" t="s">
        <v>17</v>
      </c>
      <c r="C1231" s="20">
        <v>4</v>
      </c>
      <c r="D1231" s="48">
        <v>35</v>
      </c>
      <c r="E1231" s="21">
        <v>0</v>
      </c>
      <c r="F1231" s="21">
        <v>0</v>
      </c>
    </row>
    <row r="1232" spans="2:6" ht="15" customHeight="1" x14ac:dyDescent="0.25">
      <c r="B1232" s="19" t="s">
        <v>17</v>
      </c>
      <c r="C1232" s="20">
        <v>5</v>
      </c>
      <c r="D1232" s="48">
        <v>35</v>
      </c>
      <c r="E1232" s="21">
        <v>0</v>
      </c>
      <c r="F1232" s="21">
        <v>0</v>
      </c>
    </row>
    <row r="1233" spans="2:6" ht="15" customHeight="1" x14ac:dyDescent="0.25">
      <c r="B1233" s="19" t="s">
        <v>17</v>
      </c>
      <c r="C1233" s="20">
        <v>6</v>
      </c>
      <c r="D1233" s="48">
        <v>35</v>
      </c>
      <c r="E1233" s="21">
        <v>0</v>
      </c>
      <c r="F1233" s="21">
        <v>0</v>
      </c>
    </row>
    <row r="1234" spans="2:6" ht="15" customHeight="1" x14ac:dyDescent="0.25">
      <c r="B1234" s="19" t="s">
        <v>17</v>
      </c>
      <c r="C1234" s="20">
        <v>7</v>
      </c>
      <c r="D1234" s="48">
        <v>35</v>
      </c>
      <c r="E1234" s="21">
        <v>0</v>
      </c>
      <c r="F1234" s="21">
        <v>0</v>
      </c>
    </row>
    <row r="1235" spans="2:6" ht="15" customHeight="1" x14ac:dyDescent="0.25">
      <c r="B1235" s="19" t="s">
        <v>17</v>
      </c>
      <c r="C1235" s="20">
        <v>8</v>
      </c>
      <c r="D1235" s="48">
        <v>35</v>
      </c>
      <c r="E1235" s="21">
        <v>0</v>
      </c>
      <c r="F1235" s="21">
        <v>0</v>
      </c>
    </row>
    <row r="1236" spans="2:6" ht="15" customHeight="1" x14ac:dyDescent="0.25">
      <c r="B1236" s="19" t="s">
        <v>17</v>
      </c>
      <c r="C1236" s="20">
        <v>9</v>
      </c>
      <c r="D1236" s="48">
        <v>35</v>
      </c>
      <c r="E1236" s="21">
        <v>0</v>
      </c>
      <c r="F1236" s="21">
        <v>0</v>
      </c>
    </row>
    <row r="1237" spans="2:6" ht="15" customHeight="1" x14ac:dyDescent="0.25">
      <c r="B1237" s="19" t="s">
        <v>17</v>
      </c>
      <c r="C1237" s="20">
        <v>10</v>
      </c>
      <c r="D1237" s="48">
        <v>35</v>
      </c>
      <c r="E1237" s="21">
        <v>0</v>
      </c>
      <c r="F1237" s="21">
        <v>0</v>
      </c>
    </row>
    <row r="1238" spans="2:6" ht="15" customHeight="1" x14ac:dyDescent="0.25">
      <c r="B1238" s="19" t="s">
        <v>18</v>
      </c>
      <c r="C1238" s="20">
        <v>1</v>
      </c>
      <c r="D1238" s="48">
        <v>35</v>
      </c>
      <c r="E1238" s="21">
        <v>0</v>
      </c>
      <c r="F1238" s="21">
        <v>0</v>
      </c>
    </row>
    <row r="1239" spans="2:6" ht="15" customHeight="1" x14ac:dyDescent="0.25">
      <c r="B1239" s="19" t="s">
        <v>18</v>
      </c>
      <c r="C1239" s="20">
        <v>2</v>
      </c>
      <c r="D1239" s="48">
        <v>35</v>
      </c>
      <c r="E1239" s="21">
        <v>0</v>
      </c>
      <c r="F1239" s="21">
        <v>0</v>
      </c>
    </row>
    <row r="1240" spans="2:6" ht="15" customHeight="1" x14ac:dyDescent="0.25">
      <c r="B1240" s="19" t="s">
        <v>18</v>
      </c>
      <c r="C1240" s="20">
        <v>3</v>
      </c>
      <c r="D1240" s="48">
        <v>35</v>
      </c>
      <c r="E1240" s="30">
        <v>0</v>
      </c>
      <c r="F1240" s="30">
        <v>0</v>
      </c>
    </row>
    <row r="1241" spans="2:6" ht="15" customHeight="1" x14ac:dyDescent="0.25">
      <c r="B1241" s="19" t="s">
        <v>18</v>
      </c>
      <c r="C1241" s="20">
        <v>4</v>
      </c>
      <c r="D1241" s="48">
        <v>35</v>
      </c>
      <c r="E1241" s="30">
        <v>0</v>
      </c>
      <c r="F1241" s="30">
        <v>0</v>
      </c>
    </row>
    <row r="1242" spans="2:6" ht="15" customHeight="1" x14ac:dyDescent="0.25">
      <c r="B1242" s="19" t="s">
        <v>18</v>
      </c>
      <c r="C1242" s="20">
        <v>5</v>
      </c>
      <c r="D1242" s="48">
        <v>35</v>
      </c>
      <c r="E1242" s="30">
        <v>0</v>
      </c>
      <c r="F1242" s="30">
        <v>0</v>
      </c>
    </row>
    <row r="1243" spans="2:6" ht="15" customHeight="1" x14ac:dyDescent="0.25">
      <c r="B1243" s="19" t="s">
        <v>20</v>
      </c>
      <c r="C1243" s="20">
        <v>1</v>
      </c>
      <c r="D1243" s="48">
        <v>35</v>
      </c>
      <c r="E1243" s="30">
        <v>0</v>
      </c>
      <c r="F1243" s="30">
        <v>0</v>
      </c>
    </row>
    <row r="1244" spans="2:6" ht="15" customHeight="1" x14ac:dyDescent="0.25">
      <c r="B1244" s="19" t="s">
        <v>20</v>
      </c>
      <c r="C1244" s="20">
        <v>2</v>
      </c>
      <c r="D1244" s="48">
        <v>35</v>
      </c>
      <c r="E1244" s="30">
        <v>0</v>
      </c>
      <c r="F1244" s="30">
        <v>0</v>
      </c>
    </row>
    <row r="1245" spans="2:6" ht="15" customHeight="1" x14ac:dyDescent="0.25">
      <c r="B1245" s="19" t="s">
        <v>20</v>
      </c>
      <c r="C1245" s="20">
        <v>3</v>
      </c>
      <c r="D1245" s="48">
        <v>35</v>
      </c>
      <c r="E1245" s="30">
        <v>0</v>
      </c>
      <c r="F1245" s="30">
        <v>0</v>
      </c>
    </row>
    <row r="1246" spans="2:6" ht="15" customHeight="1" x14ac:dyDescent="0.25">
      <c r="B1246" s="23" t="s">
        <v>24</v>
      </c>
      <c r="C1246" s="24">
        <v>1</v>
      </c>
      <c r="D1246" s="47">
        <v>35</v>
      </c>
      <c r="E1246" s="27">
        <v>0</v>
      </c>
      <c r="F1246" s="27">
        <v>0</v>
      </c>
    </row>
    <row r="1247" spans="2:6" ht="15" customHeight="1" x14ac:dyDescent="0.25">
      <c r="B1247" s="15" t="s">
        <v>24</v>
      </c>
      <c r="C1247" s="5">
        <v>2</v>
      </c>
      <c r="D1247" s="49">
        <v>35</v>
      </c>
      <c r="E1247" s="8">
        <v>0</v>
      </c>
      <c r="F1247" s="8">
        <v>0</v>
      </c>
    </row>
    <row r="1248" spans="2:6" ht="15" customHeight="1" x14ac:dyDescent="0.25">
      <c r="B1248" s="15" t="s">
        <v>24</v>
      </c>
      <c r="C1248" s="5">
        <v>3</v>
      </c>
      <c r="D1248" s="49">
        <v>35</v>
      </c>
      <c r="E1248" s="8">
        <v>0</v>
      </c>
      <c r="F1248" s="8">
        <v>0</v>
      </c>
    </row>
    <row r="1249" spans="2:6" ht="15" customHeight="1" x14ac:dyDescent="0.25">
      <c r="B1249" s="15" t="s">
        <v>24</v>
      </c>
      <c r="C1249" s="5">
        <v>4</v>
      </c>
      <c r="D1249" s="49">
        <v>35</v>
      </c>
      <c r="E1249" s="8">
        <v>0</v>
      </c>
      <c r="F1249" s="8">
        <v>0</v>
      </c>
    </row>
    <row r="1250" spans="2:6" ht="15" customHeight="1" x14ac:dyDescent="0.25">
      <c r="B1250" s="15" t="s">
        <v>24</v>
      </c>
      <c r="C1250" s="5">
        <v>5</v>
      </c>
      <c r="D1250" s="49">
        <v>35</v>
      </c>
      <c r="E1250" s="8">
        <v>0</v>
      </c>
      <c r="F1250" s="8">
        <v>0</v>
      </c>
    </row>
    <row r="1251" spans="2:6" ht="15" customHeight="1" x14ac:dyDescent="0.25">
      <c r="B1251" s="15" t="s">
        <v>24</v>
      </c>
      <c r="C1251" s="5">
        <v>6</v>
      </c>
      <c r="D1251" s="49">
        <v>35</v>
      </c>
      <c r="E1251" s="8">
        <v>0</v>
      </c>
      <c r="F1251" s="8">
        <v>0</v>
      </c>
    </row>
    <row r="1252" spans="2:6" ht="15" customHeight="1" x14ac:dyDescent="0.25">
      <c r="B1252" s="15" t="s">
        <v>24</v>
      </c>
      <c r="C1252" s="5">
        <v>7</v>
      </c>
      <c r="D1252" s="49">
        <v>35</v>
      </c>
      <c r="E1252" s="8">
        <v>0</v>
      </c>
      <c r="F1252" s="8">
        <v>0</v>
      </c>
    </row>
    <row r="1253" spans="2:6" ht="15" customHeight="1" x14ac:dyDescent="0.25">
      <c r="B1253" s="15" t="s">
        <v>24</v>
      </c>
      <c r="C1253" s="5">
        <v>8</v>
      </c>
      <c r="D1253" s="49">
        <v>35</v>
      </c>
      <c r="E1253" s="8">
        <v>0</v>
      </c>
      <c r="F1253" s="8">
        <v>0</v>
      </c>
    </row>
    <row r="1254" spans="2:6" ht="15" customHeight="1" x14ac:dyDescent="0.25">
      <c r="B1254" s="15" t="s">
        <v>24</v>
      </c>
      <c r="C1254" s="5">
        <v>9</v>
      </c>
      <c r="D1254" s="49">
        <v>35</v>
      </c>
      <c r="E1254" s="8">
        <v>0</v>
      </c>
      <c r="F1254" s="8">
        <v>0</v>
      </c>
    </row>
    <row r="1255" spans="2:6" ht="15" customHeight="1" x14ac:dyDescent="0.25">
      <c r="B1255" s="15" t="s">
        <v>24</v>
      </c>
      <c r="C1255" s="5">
        <v>10</v>
      </c>
      <c r="D1255" s="49">
        <v>35</v>
      </c>
      <c r="E1255" s="8">
        <v>0</v>
      </c>
      <c r="F1255" s="8">
        <v>0</v>
      </c>
    </row>
    <row r="1256" spans="2:6" ht="15" customHeight="1" x14ac:dyDescent="0.25">
      <c r="B1256" s="15" t="s">
        <v>25</v>
      </c>
      <c r="C1256" s="5">
        <v>1</v>
      </c>
      <c r="D1256" s="49">
        <v>35</v>
      </c>
      <c r="E1256" s="8">
        <v>0</v>
      </c>
      <c r="F1256" s="8">
        <v>0</v>
      </c>
    </row>
    <row r="1257" spans="2:6" ht="15" customHeight="1" x14ac:dyDescent="0.25">
      <c r="B1257" s="15" t="s">
        <v>25</v>
      </c>
      <c r="C1257" s="5">
        <v>2</v>
      </c>
      <c r="D1257" s="49">
        <v>35</v>
      </c>
      <c r="E1257" s="8">
        <v>0</v>
      </c>
      <c r="F1257" s="8">
        <v>0</v>
      </c>
    </row>
    <row r="1258" spans="2:6" ht="15" customHeight="1" x14ac:dyDescent="0.25">
      <c r="B1258" s="15" t="s">
        <v>25</v>
      </c>
      <c r="C1258" s="5">
        <v>3</v>
      </c>
      <c r="D1258" s="49">
        <v>35</v>
      </c>
      <c r="E1258" s="8">
        <v>0</v>
      </c>
      <c r="F1258" s="8">
        <v>0</v>
      </c>
    </row>
    <row r="1259" spans="2:6" ht="15" customHeight="1" x14ac:dyDescent="0.25">
      <c r="B1259" s="15" t="s">
        <v>25</v>
      </c>
      <c r="C1259" s="5">
        <v>4</v>
      </c>
      <c r="D1259" s="49">
        <v>35</v>
      </c>
      <c r="E1259" s="8">
        <v>0</v>
      </c>
      <c r="F1259" s="8">
        <v>0</v>
      </c>
    </row>
    <row r="1260" spans="2:6" ht="15" customHeight="1" x14ac:dyDescent="0.25">
      <c r="B1260" s="15" t="s">
        <v>25</v>
      </c>
      <c r="C1260" s="5">
        <v>5</v>
      </c>
      <c r="D1260" s="49">
        <v>35</v>
      </c>
      <c r="E1260" s="8">
        <v>0</v>
      </c>
      <c r="F1260" s="8">
        <v>0</v>
      </c>
    </row>
    <row r="1261" spans="2:6" ht="15" customHeight="1" x14ac:dyDescent="0.25">
      <c r="B1261" s="15" t="s">
        <v>26</v>
      </c>
      <c r="C1261" s="5">
        <v>1</v>
      </c>
      <c r="D1261" s="49">
        <v>35</v>
      </c>
      <c r="E1261" s="8">
        <v>0</v>
      </c>
      <c r="F1261" s="8">
        <v>0</v>
      </c>
    </row>
    <row r="1262" spans="2:6" ht="15" customHeight="1" x14ac:dyDescent="0.25">
      <c r="B1262" s="15" t="s">
        <v>26</v>
      </c>
      <c r="C1262" s="5">
        <v>2</v>
      </c>
      <c r="D1262" s="49">
        <v>35</v>
      </c>
      <c r="E1262" s="8">
        <v>0</v>
      </c>
      <c r="F1262" s="8">
        <v>0</v>
      </c>
    </row>
    <row r="1263" spans="2:6" ht="15" customHeight="1" x14ac:dyDescent="0.25">
      <c r="B1263" s="17" t="s">
        <v>26</v>
      </c>
      <c r="C1263" s="9">
        <v>3</v>
      </c>
      <c r="D1263" s="50">
        <v>35</v>
      </c>
      <c r="E1263" s="10">
        <v>0</v>
      </c>
      <c r="F1263" s="10">
        <v>0</v>
      </c>
    </row>
    <row r="1264" spans="2:6" ht="15" customHeight="1" x14ac:dyDescent="0.25">
      <c r="B1264" s="19" t="s">
        <v>17</v>
      </c>
      <c r="C1264" s="20">
        <v>1</v>
      </c>
      <c r="D1264" s="48">
        <v>36</v>
      </c>
      <c r="E1264" s="21">
        <v>0</v>
      </c>
      <c r="F1264" s="21">
        <v>0</v>
      </c>
    </row>
    <row r="1265" spans="2:6" ht="15" customHeight="1" x14ac:dyDescent="0.25">
      <c r="B1265" s="19" t="s">
        <v>17</v>
      </c>
      <c r="C1265" s="20">
        <v>2</v>
      </c>
      <c r="D1265" s="48">
        <v>36</v>
      </c>
      <c r="E1265" s="21">
        <v>1</v>
      </c>
      <c r="F1265" s="21">
        <v>0</v>
      </c>
    </row>
    <row r="1266" spans="2:6" ht="15" customHeight="1" x14ac:dyDescent="0.25">
      <c r="B1266" s="19" t="s">
        <v>17</v>
      </c>
      <c r="C1266" s="20">
        <v>3</v>
      </c>
      <c r="D1266" s="48">
        <v>36</v>
      </c>
      <c r="E1266" s="21">
        <v>0</v>
      </c>
      <c r="F1266" s="21">
        <v>0</v>
      </c>
    </row>
    <row r="1267" spans="2:6" ht="15" customHeight="1" x14ac:dyDescent="0.25">
      <c r="B1267" s="19" t="s">
        <v>17</v>
      </c>
      <c r="C1267" s="20">
        <v>4</v>
      </c>
      <c r="D1267" s="48">
        <v>36</v>
      </c>
      <c r="E1267" s="21">
        <v>0</v>
      </c>
      <c r="F1267" s="21">
        <v>0</v>
      </c>
    </row>
    <row r="1268" spans="2:6" ht="15" customHeight="1" x14ac:dyDescent="0.25">
      <c r="B1268" s="19" t="s">
        <v>17</v>
      </c>
      <c r="C1268" s="20">
        <v>5</v>
      </c>
      <c r="D1268" s="48">
        <v>36</v>
      </c>
      <c r="E1268" s="21">
        <v>0</v>
      </c>
      <c r="F1268" s="21">
        <v>0</v>
      </c>
    </row>
    <row r="1269" spans="2:6" ht="15" customHeight="1" x14ac:dyDescent="0.25">
      <c r="B1269" s="19" t="s">
        <v>17</v>
      </c>
      <c r="C1269" s="20">
        <v>6</v>
      </c>
      <c r="D1269" s="48">
        <v>36</v>
      </c>
      <c r="E1269" s="21">
        <v>0</v>
      </c>
      <c r="F1269" s="21">
        <v>0</v>
      </c>
    </row>
    <row r="1270" spans="2:6" ht="15" customHeight="1" x14ac:dyDescent="0.25">
      <c r="B1270" s="19" t="s">
        <v>17</v>
      </c>
      <c r="C1270" s="20">
        <v>7</v>
      </c>
      <c r="D1270" s="48">
        <v>36</v>
      </c>
      <c r="E1270" s="21">
        <v>0</v>
      </c>
      <c r="F1270" s="21">
        <v>0</v>
      </c>
    </row>
    <row r="1271" spans="2:6" ht="15" customHeight="1" x14ac:dyDescent="0.25">
      <c r="B1271" s="19" t="s">
        <v>17</v>
      </c>
      <c r="C1271" s="20">
        <v>8</v>
      </c>
      <c r="D1271" s="48">
        <v>36</v>
      </c>
      <c r="E1271" s="21">
        <v>0</v>
      </c>
      <c r="F1271" s="21">
        <v>0</v>
      </c>
    </row>
    <row r="1272" spans="2:6" ht="15" customHeight="1" x14ac:dyDescent="0.25">
      <c r="B1272" s="19" t="s">
        <v>17</v>
      </c>
      <c r="C1272" s="20">
        <v>9</v>
      </c>
      <c r="D1272" s="48">
        <v>36</v>
      </c>
      <c r="E1272" s="21">
        <v>0</v>
      </c>
      <c r="F1272" s="21">
        <v>0</v>
      </c>
    </row>
    <row r="1273" spans="2:6" ht="15" customHeight="1" x14ac:dyDescent="0.25">
      <c r="B1273" s="19" t="s">
        <v>17</v>
      </c>
      <c r="C1273" s="20">
        <v>10</v>
      </c>
      <c r="D1273" s="48">
        <v>36</v>
      </c>
      <c r="E1273" s="21">
        <v>0</v>
      </c>
      <c r="F1273" s="21">
        <v>0</v>
      </c>
    </row>
    <row r="1274" spans="2:6" ht="15" customHeight="1" x14ac:dyDescent="0.25">
      <c r="B1274" s="19" t="s">
        <v>18</v>
      </c>
      <c r="C1274" s="20">
        <v>1</v>
      </c>
      <c r="D1274" s="48">
        <v>36</v>
      </c>
      <c r="E1274" s="21">
        <v>0</v>
      </c>
      <c r="F1274" s="21">
        <v>0</v>
      </c>
    </row>
    <row r="1275" spans="2:6" ht="15" customHeight="1" x14ac:dyDescent="0.25">
      <c r="B1275" s="19" t="s">
        <v>18</v>
      </c>
      <c r="C1275" s="20">
        <v>2</v>
      </c>
      <c r="D1275" s="48">
        <v>36</v>
      </c>
      <c r="E1275" s="21">
        <v>0</v>
      </c>
      <c r="F1275" s="21">
        <v>0</v>
      </c>
    </row>
    <row r="1276" spans="2:6" ht="15" customHeight="1" x14ac:dyDescent="0.25">
      <c r="B1276" s="19" t="s">
        <v>18</v>
      </c>
      <c r="C1276" s="20">
        <v>3</v>
      </c>
      <c r="D1276" s="48">
        <v>36</v>
      </c>
      <c r="E1276" s="30">
        <v>0</v>
      </c>
      <c r="F1276" s="30">
        <v>0</v>
      </c>
    </row>
    <row r="1277" spans="2:6" ht="15" customHeight="1" x14ac:dyDescent="0.25">
      <c r="B1277" s="19" t="s">
        <v>18</v>
      </c>
      <c r="C1277" s="20">
        <v>4</v>
      </c>
      <c r="D1277" s="48">
        <v>36</v>
      </c>
      <c r="E1277" s="30">
        <v>0</v>
      </c>
      <c r="F1277" s="30">
        <v>0</v>
      </c>
    </row>
    <row r="1278" spans="2:6" ht="15" customHeight="1" x14ac:dyDescent="0.25">
      <c r="B1278" s="19" t="s">
        <v>18</v>
      </c>
      <c r="C1278" s="20">
        <v>5</v>
      </c>
      <c r="D1278" s="48">
        <v>36</v>
      </c>
      <c r="E1278" s="30">
        <v>0</v>
      </c>
      <c r="F1278" s="30">
        <v>0</v>
      </c>
    </row>
    <row r="1279" spans="2:6" ht="15" customHeight="1" x14ac:dyDescent="0.25">
      <c r="B1279" s="19" t="s">
        <v>20</v>
      </c>
      <c r="C1279" s="20">
        <v>1</v>
      </c>
      <c r="D1279" s="48">
        <v>36</v>
      </c>
      <c r="E1279" s="30">
        <v>0</v>
      </c>
      <c r="F1279" s="30">
        <v>0</v>
      </c>
    </row>
    <row r="1280" spans="2:6" ht="15" customHeight="1" x14ac:dyDescent="0.25">
      <c r="B1280" s="19" t="s">
        <v>20</v>
      </c>
      <c r="C1280" s="20">
        <v>2</v>
      </c>
      <c r="D1280" s="48">
        <v>36</v>
      </c>
      <c r="E1280" s="30">
        <v>0</v>
      </c>
      <c r="F1280" s="30">
        <v>0</v>
      </c>
    </row>
    <row r="1281" spans="2:6" ht="15" customHeight="1" x14ac:dyDescent="0.25">
      <c r="B1281" s="19" t="s">
        <v>20</v>
      </c>
      <c r="C1281" s="20">
        <v>3</v>
      </c>
      <c r="D1281" s="48">
        <v>36</v>
      </c>
      <c r="E1281" s="30">
        <v>0</v>
      </c>
      <c r="F1281" s="30">
        <v>0</v>
      </c>
    </row>
    <row r="1282" spans="2:6" ht="15" customHeight="1" x14ac:dyDescent="0.25">
      <c r="B1282" s="23" t="s">
        <v>24</v>
      </c>
      <c r="C1282" s="24">
        <v>1</v>
      </c>
      <c r="D1282" s="47">
        <v>36</v>
      </c>
      <c r="E1282" s="27">
        <v>0</v>
      </c>
      <c r="F1282" s="27">
        <v>0</v>
      </c>
    </row>
    <row r="1283" spans="2:6" ht="15" customHeight="1" x14ac:dyDescent="0.25">
      <c r="B1283" s="15" t="s">
        <v>24</v>
      </c>
      <c r="C1283" s="5">
        <v>2</v>
      </c>
      <c r="D1283" s="49">
        <v>36</v>
      </c>
      <c r="E1283" s="8">
        <v>0</v>
      </c>
      <c r="F1283" s="8">
        <v>0</v>
      </c>
    </row>
    <row r="1284" spans="2:6" ht="15" customHeight="1" x14ac:dyDescent="0.25">
      <c r="B1284" s="15" t="s">
        <v>24</v>
      </c>
      <c r="C1284" s="5">
        <v>3</v>
      </c>
      <c r="D1284" s="49">
        <v>36</v>
      </c>
      <c r="E1284" s="8">
        <v>0</v>
      </c>
      <c r="F1284" s="8">
        <v>0</v>
      </c>
    </row>
    <row r="1285" spans="2:6" ht="15" customHeight="1" x14ac:dyDescent="0.25">
      <c r="B1285" s="15" t="s">
        <v>24</v>
      </c>
      <c r="C1285" s="5">
        <v>4</v>
      </c>
      <c r="D1285" s="49">
        <v>36</v>
      </c>
      <c r="E1285" s="8">
        <v>0</v>
      </c>
      <c r="F1285" s="8">
        <v>0</v>
      </c>
    </row>
    <row r="1286" spans="2:6" ht="15" customHeight="1" x14ac:dyDescent="0.25">
      <c r="B1286" s="15" t="s">
        <v>24</v>
      </c>
      <c r="C1286" s="5">
        <v>5</v>
      </c>
      <c r="D1286" s="49">
        <v>36</v>
      </c>
      <c r="E1286" s="8">
        <v>0</v>
      </c>
      <c r="F1286" s="8">
        <v>0</v>
      </c>
    </row>
    <row r="1287" spans="2:6" ht="15" customHeight="1" x14ac:dyDescent="0.25">
      <c r="B1287" s="15" t="s">
        <v>24</v>
      </c>
      <c r="C1287" s="5">
        <v>6</v>
      </c>
      <c r="D1287" s="49">
        <v>36</v>
      </c>
      <c r="E1287" s="8">
        <v>0</v>
      </c>
      <c r="F1287" s="8">
        <v>0</v>
      </c>
    </row>
    <row r="1288" spans="2:6" ht="15" customHeight="1" x14ac:dyDescent="0.25">
      <c r="B1288" s="15" t="s">
        <v>24</v>
      </c>
      <c r="C1288" s="5">
        <v>7</v>
      </c>
      <c r="D1288" s="49">
        <v>36</v>
      </c>
      <c r="E1288" s="8">
        <v>0</v>
      </c>
      <c r="F1288" s="8">
        <v>0</v>
      </c>
    </row>
    <row r="1289" spans="2:6" ht="15" customHeight="1" x14ac:dyDescent="0.25">
      <c r="B1289" s="15" t="s">
        <v>24</v>
      </c>
      <c r="C1289" s="5">
        <v>8</v>
      </c>
      <c r="D1289" s="49">
        <v>36</v>
      </c>
      <c r="E1289" s="8">
        <v>0</v>
      </c>
      <c r="F1289" s="8">
        <v>0</v>
      </c>
    </row>
    <row r="1290" spans="2:6" ht="15" customHeight="1" x14ac:dyDescent="0.25">
      <c r="B1290" s="15" t="s">
        <v>24</v>
      </c>
      <c r="C1290" s="5">
        <v>9</v>
      </c>
      <c r="D1290" s="49">
        <v>36</v>
      </c>
      <c r="E1290" s="8">
        <v>0</v>
      </c>
      <c r="F1290" s="8">
        <v>0</v>
      </c>
    </row>
    <row r="1291" spans="2:6" ht="15" customHeight="1" x14ac:dyDescent="0.25">
      <c r="B1291" s="15" t="s">
        <v>24</v>
      </c>
      <c r="C1291" s="5">
        <v>10</v>
      </c>
      <c r="D1291" s="49">
        <v>36</v>
      </c>
      <c r="E1291" s="8">
        <v>0</v>
      </c>
      <c r="F1291" s="8">
        <v>0</v>
      </c>
    </row>
    <row r="1292" spans="2:6" ht="15" customHeight="1" x14ac:dyDescent="0.25">
      <c r="B1292" s="15" t="s">
        <v>25</v>
      </c>
      <c r="C1292" s="5">
        <v>1</v>
      </c>
      <c r="D1292" s="49">
        <v>36</v>
      </c>
      <c r="E1292" s="8">
        <v>0</v>
      </c>
      <c r="F1292" s="8">
        <v>0</v>
      </c>
    </row>
    <row r="1293" spans="2:6" ht="15" customHeight="1" x14ac:dyDescent="0.25">
      <c r="B1293" s="15" t="s">
        <v>25</v>
      </c>
      <c r="C1293" s="5">
        <v>2</v>
      </c>
      <c r="D1293" s="49">
        <v>36</v>
      </c>
      <c r="E1293" s="8">
        <v>0</v>
      </c>
      <c r="F1293" s="8">
        <v>0</v>
      </c>
    </row>
    <row r="1294" spans="2:6" ht="15" customHeight="1" x14ac:dyDescent="0.25">
      <c r="B1294" s="15" t="s">
        <v>25</v>
      </c>
      <c r="C1294" s="5">
        <v>3</v>
      </c>
      <c r="D1294" s="49">
        <v>36</v>
      </c>
      <c r="E1294" s="8">
        <v>0</v>
      </c>
      <c r="F1294" s="8">
        <v>0</v>
      </c>
    </row>
    <row r="1295" spans="2:6" ht="15" customHeight="1" x14ac:dyDescent="0.25">
      <c r="B1295" s="15" t="s">
        <v>25</v>
      </c>
      <c r="C1295" s="5">
        <v>4</v>
      </c>
      <c r="D1295" s="49">
        <v>36</v>
      </c>
      <c r="E1295" s="8">
        <v>0</v>
      </c>
      <c r="F1295" s="8">
        <v>0</v>
      </c>
    </row>
    <row r="1296" spans="2:6" ht="15" customHeight="1" x14ac:dyDescent="0.25">
      <c r="B1296" s="15" t="s">
        <v>25</v>
      </c>
      <c r="C1296" s="5">
        <v>5</v>
      </c>
      <c r="D1296" s="49">
        <v>36</v>
      </c>
      <c r="E1296" s="8">
        <v>0</v>
      </c>
      <c r="F1296" s="8">
        <v>0</v>
      </c>
    </row>
    <row r="1297" spans="2:6" ht="15" customHeight="1" x14ac:dyDescent="0.25">
      <c r="B1297" s="15" t="s">
        <v>26</v>
      </c>
      <c r="C1297" s="5">
        <v>1</v>
      </c>
      <c r="D1297" s="49">
        <v>36</v>
      </c>
      <c r="E1297" s="8">
        <v>0</v>
      </c>
      <c r="F1297" s="8">
        <v>0</v>
      </c>
    </row>
    <row r="1298" spans="2:6" ht="15" customHeight="1" x14ac:dyDescent="0.25">
      <c r="B1298" s="15" t="s">
        <v>26</v>
      </c>
      <c r="C1298" s="5">
        <v>2</v>
      </c>
      <c r="D1298" s="49">
        <v>36</v>
      </c>
      <c r="E1298" s="8">
        <v>0</v>
      </c>
      <c r="F1298" s="8">
        <v>0</v>
      </c>
    </row>
    <row r="1299" spans="2:6" ht="15" customHeight="1" x14ac:dyDescent="0.25">
      <c r="B1299" s="15" t="s">
        <v>26</v>
      </c>
      <c r="C1299" s="5">
        <v>3</v>
      </c>
      <c r="D1299" s="49">
        <v>36</v>
      </c>
      <c r="E1299" s="8">
        <v>0</v>
      </c>
      <c r="F1299" s="8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ca7ed520-2192-43da-ba9c-71f3d978ff0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2C0822DEDEEF4EA34B907C0D404243" ma:contentTypeVersion="18" ma:contentTypeDescription="Create a new document." ma:contentTypeScope="" ma:versionID="28301d7c0afe9938f96336c069966b0b">
  <xsd:schema xmlns:xsd="http://www.w3.org/2001/XMLSchema" xmlns:xs="http://www.w3.org/2001/XMLSchema" xmlns:p="http://schemas.microsoft.com/office/2006/metadata/properties" xmlns:ns1="http://schemas.microsoft.com/sharepoint/v3" xmlns:ns3="ca7ed520-2192-43da-ba9c-71f3d978ff00" xmlns:ns4="f29ddb70-7fa3-4632-a452-0de62eb4ad4d" targetNamespace="http://schemas.microsoft.com/office/2006/metadata/properties" ma:root="true" ma:fieldsID="e043286b1c4019cadffe779254555da6" ns1:_="" ns3:_="" ns4:_="">
    <xsd:import namespace="http://schemas.microsoft.com/sharepoint/v3"/>
    <xsd:import namespace="ca7ed520-2192-43da-ba9c-71f3d978ff00"/>
    <xsd:import namespace="f29ddb70-7fa3-4632-a452-0de62eb4ad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ed520-2192-43da-ba9c-71f3d978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ddb70-7fa3-4632-a452-0de62eb4ad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3D95FE-A67E-42CB-8BEE-8EC6F2C9412E}">
  <ds:schemaRefs>
    <ds:schemaRef ds:uri="f29ddb70-7fa3-4632-a452-0de62eb4ad4d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sharepoint/v3"/>
    <ds:schemaRef ds:uri="http://schemas.openxmlformats.org/package/2006/metadata/core-properties"/>
    <ds:schemaRef ds:uri="ca7ed520-2192-43da-ba9c-71f3d978ff0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C9E1E5B-5183-4AE0-9CE1-9E9A9C42A6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7ed520-2192-43da-ba9c-71f3d978ff00"/>
    <ds:schemaRef ds:uri="f29ddb70-7fa3-4632-a452-0de62eb4ad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8CE046-1B4C-41EC-9C09-70AE1465EB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Spore_Dose</vt:lpstr>
      <vt:lpstr>Density</vt:lpstr>
      <vt:lpstr>Pivot_Density</vt:lpstr>
      <vt:lpstr>EmergenceTable</vt:lpstr>
      <vt:lpstr>EmergFemaleTab</vt:lpstr>
      <vt:lpstr>EmergMaleTab</vt:lpstr>
      <vt:lpstr>Male_FemaleEmergTab</vt:lpstr>
      <vt:lpstr>EmergAdultTable</vt:lpstr>
      <vt:lpstr>SurvTable</vt:lpstr>
      <vt:lpstr>SurvivalData_16dpi</vt:lpstr>
      <vt:lpstr>Feed_Feces</vt:lpstr>
      <vt:lpstr>Maturation</vt:lpstr>
      <vt:lpstr>Pivot_Mature</vt:lpstr>
      <vt:lpstr>MatingPairs</vt:lpstr>
      <vt:lpstr>Female_Fecundity</vt:lpstr>
      <vt:lpstr>Ocelloscope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Bessette, Edouard</dc:creator>
  <cp:lastModifiedBy>Bessette, Edouard</cp:lastModifiedBy>
  <dcterms:created xsi:type="dcterms:W3CDTF">2023-10-06T14:53:54Z</dcterms:created>
  <dcterms:modified xsi:type="dcterms:W3CDTF">2024-05-13T14:19:59Z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0x010100B42C0822DEDEEF4EA34B907C0D404243</vt:lpwstr>
  </property>
</Properties>
</file>