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son/Dropbox/Guerlinguetus/Analyses/GitHub/9-Demography/G-PhoCS/"/>
    </mc:Choice>
  </mc:AlternateContent>
  <xr:revisionPtr revIDLastSave="0" documentId="13_ncr:1_{52E6189F-BE2A-ED46-9216-6183C202E74B}" xr6:coauthVersionLast="47" xr6:coauthVersionMax="47" xr10:uidLastSave="{00000000-0000-0000-0000-000000000000}"/>
  <bookViews>
    <workbookView xWindow="0" yWindow="760" windowWidth="30240" windowHeight="17120" xr2:uid="{9882F715-134D-D546-8C8F-6518C11724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1" l="1"/>
  <c r="K52" i="1"/>
  <c r="K51" i="1"/>
  <c r="K50" i="1"/>
  <c r="K49" i="1"/>
  <c r="J53" i="1"/>
  <c r="J52" i="1"/>
  <c r="J51" i="1"/>
  <c r="J50" i="1"/>
  <c r="J49" i="1"/>
  <c r="K48" i="1"/>
  <c r="K47" i="1"/>
  <c r="K46" i="1"/>
  <c r="K45" i="1"/>
  <c r="K44" i="1"/>
  <c r="K43" i="1"/>
  <c r="K42" i="1"/>
  <c r="K41" i="1"/>
  <c r="K40" i="1"/>
  <c r="K39" i="1"/>
  <c r="K38" i="1"/>
  <c r="J48" i="1"/>
  <c r="J47" i="1"/>
  <c r="J46" i="1"/>
  <c r="J45" i="1"/>
  <c r="J44" i="1"/>
  <c r="J43" i="1"/>
  <c r="J42" i="1"/>
  <c r="J41" i="1"/>
  <c r="J40" i="1"/>
  <c r="J39" i="1"/>
  <c r="J38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</calcChain>
</file>

<file path=xl/sharedStrings.xml><?xml version="1.0" encoding="utf-8"?>
<sst xmlns="http://schemas.openxmlformats.org/spreadsheetml/2006/main" count="163" uniqueCount="62">
  <si>
    <t>theta_SP1</t>
  </si>
  <si>
    <t>theta_SP2</t>
  </si>
  <si>
    <t>theta_SP3</t>
  </si>
  <si>
    <t>theta_SP4</t>
  </si>
  <si>
    <t>theta_SP5</t>
  </si>
  <si>
    <t>theta_SP6</t>
  </si>
  <si>
    <t>theta_Bras</t>
  </si>
  <si>
    <t>theta_Bras_sp4</t>
  </si>
  <si>
    <t>theta_Bras_sp4_sp3</t>
  </si>
  <si>
    <t>theta_Bras_sp4_sp3_sp2</t>
  </si>
  <si>
    <t>theta_root</t>
  </si>
  <si>
    <t>tau_Bras</t>
  </si>
  <si>
    <t>tau_Bras_sp4</t>
  </si>
  <si>
    <t>tau_Bras_sp4_sp3</t>
  </si>
  <si>
    <t>tau_Bras_sp4_sp3_sp2</t>
  </si>
  <si>
    <t>tau_root</t>
  </si>
  <si>
    <t>m_SP1-&gt;SP6</t>
  </si>
  <si>
    <t>m_SP2-&gt;SP4</t>
  </si>
  <si>
    <t>m_SP5-&gt;SP4</t>
  </si>
  <si>
    <t>Data-ld-ln</t>
  </si>
  <si>
    <t>Full-ld-ln</t>
  </si>
  <si>
    <t>Model</t>
  </si>
  <si>
    <t>T3P1</t>
  </si>
  <si>
    <t>T3P2</t>
  </si>
  <si>
    <t>T3P3</t>
  </si>
  <si>
    <t>T3P4</t>
  </si>
  <si>
    <t>T4P1</t>
  </si>
  <si>
    <t>T4P2</t>
  </si>
  <si>
    <t>T4P3</t>
  </si>
  <si>
    <t>T4P4</t>
  </si>
  <si>
    <t>T1P3</t>
  </si>
  <si>
    <t>T1P4</t>
  </si>
  <si>
    <t>T2P1</t>
  </si>
  <si>
    <t>T2P2</t>
  </si>
  <si>
    <t>T2P3</t>
  </si>
  <si>
    <t>T2P4</t>
  </si>
  <si>
    <t>Ne = θ/4gμ</t>
  </si>
  <si>
    <t>μ : mutation rate (per base pair, per generation)</t>
  </si>
  <si>
    <t>Tdiv = τg/μ</t>
  </si>
  <si>
    <t>g : average generation time (in years)</t>
  </si>
  <si>
    <t>Population sizes</t>
  </si>
  <si>
    <t>Divergence times</t>
  </si>
  <si>
    <t>Ne sp1</t>
  </si>
  <si>
    <t>Ne sp2</t>
  </si>
  <si>
    <t>Ne sp3</t>
  </si>
  <si>
    <t>Ne sp4</t>
  </si>
  <si>
    <t>Ne sp5</t>
  </si>
  <si>
    <t>Ne sp6</t>
  </si>
  <si>
    <t>Ne sp6+sp5</t>
  </si>
  <si>
    <t>Ne sp6+sp5+sp4</t>
  </si>
  <si>
    <t>Ne sp6+sp5+sp4+sp3</t>
  </si>
  <si>
    <t>Ne sp6+sp5+sp4+sp3+sp2</t>
  </si>
  <si>
    <t>Ne root</t>
  </si>
  <si>
    <t>Tdiv sp6+sp5</t>
  </si>
  <si>
    <t>Tdiv sp6+sp5+sp4</t>
  </si>
  <si>
    <t>Tdiv sp6+sp5+sp4+sp3</t>
  </si>
  <si>
    <t>Tdiv sp6+sp5+sp4+sp3+sp2</t>
  </si>
  <si>
    <t>Tdiv root</t>
  </si>
  <si>
    <t>Mean</t>
  </si>
  <si>
    <t>95% HPD lower</t>
  </si>
  <si>
    <t>95% HPD upper</t>
  </si>
  <si>
    <t>Effective Sample Size (ESS)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</si>
</sst>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5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12"/>
      <name val="Aptos Narrow"/>
      <scheme val="minor"/>
    </font>
    <font>
      <b/>
      <sz val="12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Fill="1"/>
    <xf numFmtId="0" fontId="4" fillId="0" borderId="0" xfId="0" applyFont="1" applyFill="1"/>
    <xf numFmtId="165" fontId="3" fillId="0" borderId="0" xfId="0" applyNumberFormat="1" applyFont="1" applyFill="1"/>
    <xf numFmtId="0" fontId="0" fillId="0" borderId="0" xfId="0" applyFill="1"/>
    <xf numFmtId="11" fontId="0" fillId="0" borderId="0" xfId="0" applyNumberFormat="1" applyFill="1"/>
    <xf numFmtId="11" fontId="2" fillId="0" borderId="0" xfId="0" applyNumberFormat="1" applyFont="1" applyFill="1"/>
    <xf numFmtId="0" fontId="2" fillId="0" borderId="0" xfId="0" applyFont="1" applyFill="1"/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3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A6850-3BC1-DC44-9426-FC316760BE32}">
  <dimension ref="A1:V53"/>
  <sheetViews>
    <sheetView tabSelected="1" workbookViewId="0"/>
  </sheetViews>
  <sheetFormatPr baseColWidth="10" defaultRowHeight="16"/>
  <cols>
    <col min="1" max="12" width="10.83203125" style="4"/>
    <col min="13" max="13" width="11.6640625" style="4" bestFit="1" customWidth="1"/>
    <col min="14" max="14" width="12" style="4" bestFit="1" customWidth="1"/>
    <col min="15" max="15" width="15.6640625" style="4" bestFit="1" customWidth="1"/>
    <col min="16" max="16" width="15.1640625" style="4" customWidth="1"/>
    <col min="17" max="17" width="10.83203125" style="4"/>
    <col min="18" max="20" width="11.1640625" style="4" bestFit="1" customWidth="1"/>
    <col min="21" max="16384" width="10.83203125" style="4"/>
  </cols>
  <sheetData>
    <row r="1" spans="1:22">
      <c r="A1" s="4" t="s">
        <v>21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</row>
    <row r="2" spans="1:22">
      <c r="A2" s="4" t="s">
        <v>30</v>
      </c>
      <c r="B2" s="5">
        <v>1.2028E-3</v>
      </c>
      <c r="C2" s="5">
        <v>9.9196000000000006E-4</v>
      </c>
      <c r="D2" s="5">
        <v>2.9637000000000001E-3</v>
      </c>
      <c r="E2" s="5">
        <v>2.5216000000000001E-3</v>
      </c>
      <c r="F2" s="5">
        <v>1.4702999999999999E-3</v>
      </c>
      <c r="G2" s="5">
        <v>2.5368000000000001E-3</v>
      </c>
      <c r="H2" s="5">
        <v>8.7569000000000001E-5</v>
      </c>
      <c r="I2" s="5">
        <v>1.0467E-3</v>
      </c>
      <c r="J2" s="4">
        <v>1.77E-2</v>
      </c>
      <c r="K2" s="5">
        <v>1.1757E-3</v>
      </c>
      <c r="L2" s="4">
        <v>1.2999999999999999E-2</v>
      </c>
      <c r="M2" s="5">
        <v>6.7183E-4</v>
      </c>
      <c r="N2" s="5">
        <v>6.9943999999999996E-4</v>
      </c>
      <c r="O2" s="5">
        <v>7.0321999999999995E-4</v>
      </c>
      <c r="P2" s="5">
        <v>1.3730000000000001E-3</v>
      </c>
      <c r="Q2" s="5">
        <v>1.9959000000000001E-3</v>
      </c>
      <c r="U2" s="4">
        <v>81.328699999999998</v>
      </c>
      <c r="V2" s="4">
        <v>-692198.6091</v>
      </c>
    </row>
    <row r="3" spans="1:22">
      <c r="A3" s="4" t="s">
        <v>31</v>
      </c>
      <c r="B3" s="6">
        <v>1.23E-3</v>
      </c>
      <c r="C3" s="6">
        <v>9.8200000000000002E-4</v>
      </c>
      <c r="D3" s="6">
        <v>2.9399999999999999E-3</v>
      </c>
      <c r="E3" s="6">
        <v>2.47E-3</v>
      </c>
      <c r="F3" s="6">
        <v>1.4499999999999999E-3</v>
      </c>
      <c r="G3" s="6">
        <v>2.5300000000000001E-3</v>
      </c>
      <c r="H3" s="6">
        <v>5.3999999999999998E-5</v>
      </c>
      <c r="I3" s="7">
        <v>2.9600000000000001E-2</v>
      </c>
      <c r="J3" s="7">
        <v>2.6700000000000002E-2</v>
      </c>
      <c r="K3" s="6">
        <v>1.2999999999999999E-3</v>
      </c>
      <c r="L3" s="7">
        <v>1.34E-2</v>
      </c>
      <c r="M3" s="6">
        <v>6.5499999999999998E-4</v>
      </c>
      <c r="N3" s="6">
        <v>6.7199999999999996E-4</v>
      </c>
      <c r="O3" s="6">
        <v>6.8800000000000003E-4</v>
      </c>
      <c r="P3" s="6">
        <v>1.3500000000000001E-3</v>
      </c>
      <c r="Q3" s="6">
        <v>2.0600000000000002E-3</v>
      </c>
      <c r="U3" s="7">
        <v>84.752499999999998</v>
      </c>
      <c r="V3" s="7">
        <v>-692122.14</v>
      </c>
    </row>
    <row r="4" spans="1:22">
      <c r="A4" s="4" t="s">
        <v>32</v>
      </c>
      <c r="B4" s="5">
        <v>1.8324000000000001E-3</v>
      </c>
      <c r="C4" s="5">
        <v>9.9088999999999991E-4</v>
      </c>
      <c r="D4" s="5">
        <v>3.0251000000000002E-3</v>
      </c>
      <c r="E4" s="5">
        <v>2.4532999999999998E-3</v>
      </c>
      <c r="F4" s="5">
        <v>1.5037E-3</v>
      </c>
      <c r="G4" s="5">
        <v>2.3684000000000001E-3</v>
      </c>
      <c r="H4" s="5">
        <v>7.4686999999999998E-5</v>
      </c>
      <c r="I4" s="5">
        <v>3.9217000000000002E-3</v>
      </c>
      <c r="J4" s="4">
        <v>2.12E-2</v>
      </c>
      <c r="K4" s="5">
        <v>9.7130999999999997E-4</v>
      </c>
      <c r="L4" s="4">
        <v>1.47E-2</v>
      </c>
      <c r="M4" s="5">
        <v>6.4837E-4</v>
      </c>
      <c r="N4" s="5">
        <v>6.7597000000000002E-4</v>
      </c>
      <c r="O4" s="5">
        <v>6.9262999999999996E-4</v>
      </c>
      <c r="P4" s="5">
        <v>1.4215E-3</v>
      </c>
      <c r="Q4" s="5">
        <v>2.1099000000000001E-3</v>
      </c>
      <c r="R4" s="4">
        <v>29.3782</v>
      </c>
      <c r="S4" s="4">
        <v>28.065799999999999</v>
      </c>
      <c r="U4" s="4">
        <v>87.507900000000006</v>
      </c>
      <c r="V4" s="4">
        <v>-691957.38040000002</v>
      </c>
    </row>
    <row r="5" spans="1:22">
      <c r="A5" s="4" t="s">
        <v>33</v>
      </c>
      <c r="B5" s="5">
        <v>1.8369E-3</v>
      </c>
      <c r="C5" s="5">
        <v>9.9898000000000001E-4</v>
      </c>
      <c r="D5" s="5">
        <v>3.0596999999999998E-3</v>
      </c>
      <c r="E5" s="5">
        <v>2.4984999999999999E-3</v>
      </c>
      <c r="F5" s="5">
        <v>1.5236E-3</v>
      </c>
      <c r="G5" s="5">
        <v>2.3421000000000002E-3</v>
      </c>
      <c r="H5" s="5">
        <v>1.0917999999999999E-4</v>
      </c>
      <c r="I5" s="5">
        <v>9.4032999999999996E-4</v>
      </c>
      <c r="J5" s="4">
        <v>1.52E-2</v>
      </c>
      <c r="K5" s="5">
        <v>8.8141999999999995E-4</v>
      </c>
      <c r="L5" s="4">
        <v>1.4200000000000001E-2</v>
      </c>
      <c r="M5" s="5">
        <v>6.6228999999999995E-4</v>
      </c>
      <c r="N5" s="5">
        <v>7.0321000000000001E-4</v>
      </c>
      <c r="O5" s="5">
        <v>7.1095999999999996E-4</v>
      </c>
      <c r="P5" s="5">
        <v>1.4414E-3</v>
      </c>
      <c r="Q5" s="5">
        <v>2.0549000000000001E-3</v>
      </c>
      <c r="R5" s="4">
        <v>33.821599999999997</v>
      </c>
      <c r="S5" s="4">
        <v>29.296600000000002</v>
      </c>
      <c r="U5" s="4">
        <v>85.355599999999995</v>
      </c>
      <c r="V5" s="4">
        <v>-692017.49199999997</v>
      </c>
    </row>
    <row r="6" spans="1:22">
      <c r="A6" s="4" t="s">
        <v>34</v>
      </c>
      <c r="B6" s="5">
        <v>1.8324999999999999E-3</v>
      </c>
      <c r="C6" s="5">
        <v>9.9847999999999994E-4</v>
      </c>
      <c r="D6" s="5">
        <v>3.0576000000000002E-3</v>
      </c>
      <c r="E6" s="5">
        <v>2.4914999999999998E-3</v>
      </c>
      <c r="F6" s="5">
        <v>1.5259E-3</v>
      </c>
      <c r="G6" s="5">
        <v>2.3387E-3</v>
      </c>
      <c r="H6" s="5">
        <v>1.1024E-4</v>
      </c>
      <c r="I6" s="5">
        <v>8.8935999999999996E-4</v>
      </c>
      <c r="J6" s="4">
        <v>1.52E-2</v>
      </c>
      <c r="K6" s="5">
        <v>8.8524000000000003E-4</v>
      </c>
      <c r="L6" s="4">
        <v>1.4200000000000001E-2</v>
      </c>
      <c r="M6" s="5">
        <v>6.6242999999999998E-4</v>
      </c>
      <c r="N6" s="5">
        <v>7.0372999999999996E-4</v>
      </c>
      <c r="O6" s="5">
        <v>7.1098000000000005E-4</v>
      </c>
      <c r="P6" s="5">
        <v>1.4423999999999999E-3</v>
      </c>
      <c r="Q6" s="5">
        <v>2.0593E-3</v>
      </c>
      <c r="R6" s="4">
        <v>35.141500000000001</v>
      </c>
      <c r="S6" s="4">
        <v>33.158000000000001</v>
      </c>
      <c r="U6" s="4">
        <v>85.549400000000006</v>
      </c>
      <c r="V6" s="4">
        <v>-692014.87269999995</v>
      </c>
    </row>
    <row r="7" spans="1:22">
      <c r="A7" s="4" t="s">
        <v>35</v>
      </c>
      <c r="B7" s="6">
        <v>1.8699999999999999E-3</v>
      </c>
      <c r="C7" s="6">
        <v>9.9400000000000009E-4</v>
      </c>
      <c r="D7" s="6">
        <v>3.0300000000000001E-3</v>
      </c>
      <c r="E7" s="6">
        <v>2.4499999999999999E-3</v>
      </c>
      <c r="F7" s="6">
        <v>1.5100000000000001E-3</v>
      </c>
      <c r="G7" s="6">
        <v>2.3500000000000001E-3</v>
      </c>
      <c r="H7" s="6">
        <v>7.2999999999999999E-5</v>
      </c>
      <c r="I7" s="6">
        <v>5.4099999999999999E-3</v>
      </c>
      <c r="J7" s="7">
        <v>2.0799999999999999E-2</v>
      </c>
      <c r="K7" s="6">
        <v>9.5699999999999995E-4</v>
      </c>
      <c r="L7" s="7">
        <v>1.46E-2</v>
      </c>
      <c r="M7" s="6">
        <v>6.5099999999999999E-4</v>
      </c>
      <c r="N7" s="6">
        <v>6.78E-4</v>
      </c>
      <c r="O7" s="6">
        <v>6.9499999999999998E-4</v>
      </c>
      <c r="P7" s="6">
        <v>1.4300000000000001E-3</v>
      </c>
      <c r="Q7" s="6">
        <v>2.1099999999999999E-3</v>
      </c>
      <c r="R7" s="7">
        <v>33.407499999999999</v>
      </c>
      <c r="S7" s="7">
        <v>34.305300000000003</v>
      </c>
      <c r="U7" s="7">
        <v>88.151499999999999</v>
      </c>
      <c r="V7" s="7">
        <v>-691938.72</v>
      </c>
    </row>
    <row r="8" spans="1:22">
      <c r="A8" s="4" t="s">
        <v>22</v>
      </c>
      <c r="B8" s="5">
        <v>1.8201000000000001E-3</v>
      </c>
      <c r="C8" s="5">
        <v>9.9233999999999998E-4</v>
      </c>
      <c r="D8" s="5">
        <v>3.0412E-3</v>
      </c>
      <c r="E8" s="5">
        <v>2.3947999999999999E-3</v>
      </c>
      <c r="F8" s="5">
        <v>1.5066999999999999E-3</v>
      </c>
      <c r="G8" s="5">
        <v>2.3793E-3</v>
      </c>
      <c r="H8" s="5">
        <v>8.4954E-5</v>
      </c>
      <c r="I8" s="4">
        <v>4.7800000000000002E-2</v>
      </c>
      <c r="J8" s="4">
        <v>2.07E-2</v>
      </c>
      <c r="K8" s="5">
        <v>9.6986999999999996E-4</v>
      </c>
      <c r="L8" s="4">
        <v>1.46E-2</v>
      </c>
      <c r="M8" s="5">
        <v>6.5797000000000002E-4</v>
      </c>
      <c r="N8" s="5">
        <v>6.9068000000000005E-4</v>
      </c>
      <c r="O8" s="5">
        <v>6.9983000000000003E-4</v>
      </c>
      <c r="P8" s="5">
        <v>1.4193000000000001E-3</v>
      </c>
      <c r="Q8" s="5">
        <v>2.1026999999999999E-3</v>
      </c>
      <c r="R8" s="4">
        <v>30.513200000000001</v>
      </c>
      <c r="S8" s="4">
        <v>28.654</v>
      </c>
      <c r="T8" s="4">
        <v>31.116499999999998</v>
      </c>
      <c r="U8" s="4">
        <v>87.560900000000004</v>
      </c>
      <c r="V8" s="4">
        <v>-691952.11399999994</v>
      </c>
    </row>
    <row r="9" spans="1:22">
      <c r="A9" s="4" t="s">
        <v>23</v>
      </c>
      <c r="B9" s="5">
        <v>1.8128E-3</v>
      </c>
      <c r="C9" s="5">
        <v>9.9708999999999996E-4</v>
      </c>
      <c r="D9" s="5">
        <v>3.0934000000000001E-3</v>
      </c>
      <c r="E9" s="5">
        <v>2.4382000000000002E-3</v>
      </c>
      <c r="F9" s="5">
        <v>1.5231999999999999E-3</v>
      </c>
      <c r="G9" s="5">
        <v>2.3668000000000001E-3</v>
      </c>
      <c r="H9" s="5">
        <v>1.3224999999999999E-4</v>
      </c>
      <c r="I9" s="5">
        <v>9.4917000000000005E-4</v>
      </c>
      <c r="J9" s="4">
        <v>1.49E-2</v>
      </c>
      <c r="K9" s="5">
        <v>8.8157999999999997E-4</v>
      </c>
      <c r="L9" s="4">
        <v>1.4200000000000001E-2</v>
      </c>
      <c r="M9" s="5">
        <v>6.7022000000000002E-4</v>
      </c>
      <c r="N9" s="5">
        <v>7.2192000000000003E-4</v>
      </c>
      <c r="O9" s="5">
        <v>7.2460999999999999E-4</v>
      </c>
      <c r="P9" s="5">
        <v>1.4399E-3</v>
      </c>
      <c r="Q9" s="5">
        <v>2.0517000000000001E-3</v>
      </c>
      <c r="R9" s="4">
        <v>32.432099999999998</v>
      </c>
      <c r="S9" s="4">
        <v>30.796099999999999</v>
      </c>
      <c r="T9" s="4">
        <v>33.006599999999999</v>
      </c>
      <c r="U9" s="4">
        <v>84.83</v>
      </c>
      <c r="V9" s="4">
        <v>-692043.09820000001</v>
      </c>
    </row>
    <row r="10" spans="1:22">
      <c r="A10" s="4" t="s">
        <v>24</v>
      </c>
      <c r="B10" s="5">
        <v>1.7964000000000001E-3</v>
      </c>
      <c r="C10" s="5">
        <v>9.9703000000000009E-4</v>
      </c>
      <c r="D10" s="5">
        <v>3.0853999999999999E-3</v>
      </c>
      <c r="E10" s="5">
        <v>2.4372999999999999E-3</v>
      </c>
      <c r="F10" s="5">
        <v>1.5219000000000001E-3</v>
      </c>
      <c r="G10" s="5">
        <v>2.3741999999999999E-3</v>
      </c>
      <c r="H10" s="5">
        <v>1.2499000000000001E-4</v>
      </c>
      <c r="I10" s="5">
        <v>9.6599000000000001E-4</v>
      </c>
      <c r="J10" s="4">
        <v>1.4999999999999999E-2</v>
      </c>
      <c r="K10" s="5">
        <v>8.8122999999999999E-4</v>
      </c>
      <c r="L10" s="4">
        <v>1.4200000000000001E-2</v>
      </c>
      <c r="M10" s="5">
        <v>6.7057E-4</v>
      </c>
      <c r="N10" s="5">
        <v>7.1927999999999998E-4</v>
      </c>
      <c r="O10" s="5">
        <v>7.2207E-4</v>
      </c>
      <c r="P10" s="5">
        <v>1.441E-3</v>
      </c>
      <c r="Q10" s="5">
        <v>2.0509E-3</v>
      </c>
      <c r="R10" s="4">
        <v>30.8582</v>
      </c>
      <c r="S10" s="4">
        <v>31.712499999999999</v>
      </c>
      <c r="T10" s="4">
        <v>29.4496</v>
      </c>
      <c r="U10" s="4">
        <v>84.926699999999997</v>
      </c>
      <c r="V10" s="4">
        <v>-692042.18180000002</v>
      </c>
    </row>
    <row r="11" spans="1:22">
      <c r="A11" s="4" t="s">
        <v>25</v>
      </c>
      <c r="B11" s="5">
        <v>1.8265E-3</v>
      </c>
      <c r="C11" s="5">
        <v>9.9223999999999992E-4</v>
      </c>
      <c r="D11" s="5">
        <v>3.0412999999999998E-3</v>
      </c>
      <c r="E11" s="5">
        <v>2.3906000000000001E-3</v>
      </c>
      <c r="F11" s="5">
        <v>1.5074000000000001E-3</v>
      </c>
      <c r="G11" s="5">
        <v>2.3747E-3</v>
      </c>
      <c r="H11" s="5">
        <v>8.6973999999999998E-5</v>
      </c>
      <c r="I11" s="4">
        <v>4.6300000000000001E-2</v>
      </c>
      <c r="J11" s="4">
        <v>2.07E-2</v>
      </c>
      <c r="K11" s="5">
        <v>9.7223999999999997E-4</v>
      </c>
      <c r="L11" s="4">
        <v>1.46E-2</v>
      </c>
      <c r="M11" s="5">
        <v>6.5715999999999995E-4</v>
      </c>
      <c r="N11" s="5">
        <v>6.9072000000000003E-4</v>
      </c>
      <c r="O11" s="5">
        <v>6.9968000000000005E-4</v>
      </c>
      <c r="P11" s="5">
        <v>1.4196E-3</v>
      </c>
      <c r="Q11" s="5">
        <v>2.1053999999999999E-3</v>
      </c>
      <c r="R11" s="4">
        <v>31.23</v>
      </c>
      <c r="S11" s="4">
        <v>29.829699999999999</v>
      </c>
      <c r="T11" s="4">
        <v>31.087199999999999</v>
      </c>
      <c r="U11" s="4">
        <v>87.574799999999996</v>
      </c>
      <c r="V11" s="4">
        <v>-691951.29460000002</v>
      </c>
    </row>
    <row r="12" spans="1:22">
      <c r="A12" s="4" t="s">
        <v>26</v>
      </c>
      <c r="B12" s="5">
        <v>1.2221999999999999E-3</v>
      </c>
      <c r="C12" s="5">
        <v>9.801600000000001E-4</v>
      </c>
      <c r="D12" s="5">
        <v>2.9505E-3</v>
      </c>
      <c r="E12" s="5">
        <v>2.4539000000000002E-3</v>
      </c>
      <c r="F12" s="5">
        <v>1.4522000000000001E-3</v>
      </c>
      <c r="G12" s="5">
        <v>2.539E-3</v>
      </c>
      <c r="H12" s="5">
        <v>6.6951000000000003E-5</v>
      </c>
      <c r="I12" s="4">
        <v>3.1699999999999999E-2</v>
      </c>
      <c r="J12" s="4">
        <v>2.5700000000000001E-2</v>
      </c>
      <c r="K12" s="5">
        <v>1.2436000000000001E-3</v>
      </c>
      <c r="L12" s="4">
        <v>1.34E-2</v>
      </c>
      <c r="M12" s="5">
        <v>6.5629000000000002E-4</v>
      </c>
      <c r="N12" s="5">
        <v>6.7732000000000003E-4</v>
      </c>
      <c r="O12" s="5">
        <v>6.9178000000000002E-4</v>
      </c>
      <c r="P12" s="5">
        <v>1.3615999999999999E-3</v>
      </c>
      <c r="Q12" s="5">
        <v>2.0419000000000001E-3</v>
      </c>
      <c r="S12" s="4">
        <v>3.5154999999999998</v>
      </c>
      <c r="T12" s="4">
        <v>3.5640999999999998</v>
      </c>
      <c r="U12" s="4">
        <v>83.858699999999999</v>
      </c>
      <c r="V12" s="4">
        <v>-692104.07299999997</v>
      </c>
    </row>
    <row r="13" spans="1:22">
      <c r="A13" s="4" t="s">
        <v>27</v>
      </c>
      <c r="B13" s="6">
        <v>1.1999999999999999E-3</v>
      </c>
      <c r="C13" s="6">
        <v>9.8900000000000008E-4</v>
      </c>
      <c r="D13" s="6">
        <v>2.97E-3</v>
      </c>
      <c r="E13" s="6">
        <v>2.5100000000000001E-3</v>
      </c>
      <c r="F13" s="6">
        <v>1.47E-3</v>
      </c>
      <c r="G13" s="6">
        <v>2.5400000000000002E-3</v>
      </c>
      <c r="H13" s="6">
        <v>9.2899999999999995E-5</v>
      </c>
      <c r="I13" s="6">
        <v>1.0300000000000001E-3</v>
      </c>
      <c r="J13" s="7">
        <v>1.7500000000000002E-2</v>
      </c>
      <c r="K13" s="6">
        <v>1.14E-3</v>
      </c>
      <c r="L13" s="7">
        <v>1.2999999999999999E-2</v>
      </c>
      <c r="M13" s="6">
        <v>6.7299999999999999E-4</v>
      </c>
      <c r="N13" s="6">
        <v>7.0299999999999996E-4</v>
      </c>
      <c r="O13" s="6">
        <v>7.0600000000000003E-4</v>
      </c>
      <c r="P13" s="6">
        <v>1.3799999999999999E-3</v>
      </c>
      <c r="Q13" s="6">
        <v>1.98E-3</v>
      </c>
      <c r="S13" s="7">
        <v>1.8861000000000001</v>
      </c>
      <c r="T13" s="7">
        <v>1.8841000000000001</v>
      </c>
      <c r="U13" s="7">
        <v>81.238699999999994</v>
      </c>
      <c r="V13" s="7">
        <v>-692181.92</v>
      </c>
    </row>
    <row r="14" spans="1:22">
      <c r="A14" s="4" t="s">
        <v>28</v>
      </c>
      <c r="B14" s="5">
        <v>1.1961000000000001E-3</v>
      </c>
      <c r="C14" s="5">
        <v>9.8947000000000011E-4</v>
      </c>
      <c r="D14" s="5">
        <v>3.0266999999999998E-3</v>
      </c>
      <c r="E14" s="5">
        <v>2.3949000000000002E-3</v>
      </c>
      <c r="F14" s="5">
        <v>1.4729000000000001E-3</v>
      </c>
      <c r="G14" s="5">
        <v>2.5557000000000002E-3</v>
      </c>
      <c r="H14" s="5">
        <v>1.2217E-4</v>
      </c>
      <c r="I14" s="5">
        <v>1.0271E-3</v>
      </c>
      <c r="J14" s="4">
        <v>1.6799999999999999E-2</v>
      </c>
      <c r="K14" s="5">
        <v>1.0344E-3</v>
      </c>
      <c r="L14" s="4">
        <v>1.32E-2</v>
      </c>
      <c r="M14" s="5">
        <v>6.8198E-4</v>
      </c>
      <c r="N14" s="5">
        <v>7.2166000000000005E-4</v>
      </c>
      <c r="O14" s="5">
        <v>7.2331000000000001E-4</v>
      </c>
      <c r="P14" s="5">
        <v>1.4184E-3</v>
      </c>
      <c r="Q14" s="5">
        <v>1.9721999999999999E-3</v>
      </c>
      <c r="S14" s="4">
        <v>32.959299999999999</v>
      </c>
      <c r="T14" s="4">
        <v>34.233499999999999</v>
      </c>
      <c r="U14" s="4">
        <v>81.758300000000006</v>
      </c>
      <c r="V14" s="4">
        <v>-692147.57909999997</v>
      </c>
    </row>
    <row r="15" spans="1:22">
      <c r="A15" s="4" t="s">
        <v>29</v>
      </c>
      <c r="B15" s="5">
        <v>1.2233000000000001E-3</v>
      </c>
      <c r="C15" s="5">
        <v>9.8066999999999989E-4</v>
      </c>
      <c r="D15" s="5">
        <v>2.9859999999999999E-3</v>
      </c>
      <c r="E15" s="5">
        <v>2.3465000000000001E-3</v>
      </c>
      <c r="F15" s="5">
        <v>1.4568000000000001E-3</v>
      </c>
      <c r="G15" s="5">
        <v>2.5511000000000002E-3</v>
      </c>
      <c r="H15" s="5">
        <v>7.6737999999999996E-5</v>
      </c>
      <c r="I15" s="4">
        <v>5.3900000000000003E-2</v>
      </c>
      <c r="J15" s="4">
        <v>2.5100000000000001E-2</v>
      </c>
      <c r="K15" s="5">
        <v>1.1577E-3</v>
      </c>
      <c r="L15" s="4">
        <v>1.3599999999999999E-2</v>
      </c>
      <c r="M15" s="5">
        <v>6.6702000000000005E-4</v>
      </c>
      <c r="N15" s="5">
        <v>6.9172999999999999E-4</v>
      </c>
      <c r="O15" s="5">
        <v>7.0116999999999998E-4</v>
      </c>
      <c r="P15" s="5">
        <v>1.3933000000000001E-3</v>
      </c>
      <c r="Q15" s="5">
        <v>2.0357000000000001E-3</v>
      </c>
      <c r="S15" s="4">
        <v>32.999499999999998</v>
      </c>
      <c r="T15" s="4">
        <v>36.138300000000001</v>
      </c>
      <c r="U15" s="4">
        <v>85.145700000000005</v>
      </c>
      <c r="V15" s="4">
        <v>-692059.87549999997</v>
      </c>
    </row>
    <row r="17" spans="1:19">
      <c r="A17" s="4" t="s">
        <v>36</v>
      </c>
      <c r="B17" s="8" t="s">
        <v>37</v>
      </c>
      <c r="C17" s="8"/>
      <c r="D17" s="8"/>
      <c r="E17" s="8"/>
      <c r="F17" s="9">
        <v>2.1999999999999998E-9</v>
      </c>
    </row>
    <row r="18" spans="1:19">
      <c r="A18" s="4" t="s">
        <v>38</v>
      </c>
      <c r="B18" s="8" t="s">
        <v>39</v>
      </c>
      <c r="C18" s="8"/>
      <c r="D18" s="8"/>
      <c r="E18" s="8"/>
      <c r="F18" s="10">
        <v>2.4</v>
      </c>
    </row>
    <row r="20" spans="1:19">
      <c r="A20" s="4" t="s">
        <v>21</v>
      </c>
      <c r="B20" s="4" t="s">
        <v>0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5</v>
      </c>
      <c r="H20" s="4" t="s">
        <v>6</v>
      </c>
      <c r="I20" s="4" t="s">
        <v>7</v>
      </c>
      <c r="J20" s="4" t="s">
        <v>8</v>
      </c>
      <c r="K20" s="4" t="s">
        <v>9</v>
      </c>
      <c r="L20" s="4" t="s">
        <v>10</v>
      </c>
      <c r="M20" s="4" t="s">
        <v>11</v>
      </c>
      <c r="N20" s="4" t="s">
        <v>12</v>
      </c>
      <c r="O20" s="4" t="s">
        <v>13</v>
      </c>
      <c r="P20" s="4" t="s">
        <v>14</v>
      </c>
      <c r="Q20" s="4" t="s">
        <v>15</v>
      </c>
    </row>
    <row r="21" spans="1:19">
      <c r="A21" s="4" t="s">
        <v>30</v>
      </c>
      <c r="B21" s="5">
        <f>B2/(4*F17*F18)</f>
        <v>56950.757575757583</v>
      </c>
      <c r="C21" s="5">
        <f>C2/(4*F17*F18)</f>
        <v>46967.803030303039</v>
      </c>
      <c r="D21" s="5">
        <f>D2/(4*F17*F18)</f>
        <v>140326.70454545456</v>
      </c>
      <c r="E21" s="5">
        <f>E2/(4*F17*F18)</f>
        <v>119393.93939393942</v>
      </c>
      <c r="F21" s="5">
        <f>F2/(4*F17*F18)</f>
        <v>69616.477272727279</v>
      </c>
      <c r="G21" s="5">
        <f>G2/(4*F17*F18)</f>
        <v>120113.63636363638</v>
      </c>
      <c r="H21" s="5">
        <f>H2/(4*F17*F18)</f>
        <v>4146.2594696969709</v>
      </c>
      <c r="I21" s="5">
        <f>I2/(4*F17*F18)</f>
        <v>49559.659090909103</v>
      </c>
      <c r="J21" s="5">
        <f>J2/(4*F17*F18)</f>
        <v>838068.181818182</v>
      </c>
      <c r="K21" s="5">
        <f>K2/(4*F17*F18)</f>
        <v>55667.613636363647</v>
      </c>
      <c r="L21" s="5">
        <f>L2/(4*F17*F18)</f>
        <v>615530.3030303031</v>
      </c>
      <c r="M21" s="5">
        <f>(M2*F18)/F17</f>
        <v>732905.45454545459</v>
      </c>
      <c r="N21" s="5">
        <f>(N2*F18)/F17</f>
        <v>763025.45454545459</v>
      </c>
      <c r="O21" s="5">
        <f>(O2*F18)/F17</f>
        <v>767149.09090909094</v>
      </c>
      <c r="P21" s="5">
        <f>(P2*F18)/F17</f>
        <v>1497818.1818181821</v>
      </c>
      <c r="Q21" s="5">
        <f>(Q2*F18)/F17</f>
        <v>2177345.4545454546</v>
      </c>
      <c r="R21" s="11"/>
      <c r="S21" s="12"/>
    </row>
    <row r="22" spans="1:19">
      <c r="A22" s="4" t="s">
        <v>31</v>
      </c>
      <c r="B22" s="5">
        <f>B3/(4*F17*F18)</f>
        <v>58238.636363636375</v>
      </c>
      <c r="C22" s="5">
        <f>C3/(4*F17*F18)</f>
        <v>46496.212121212127</v>
      </c>
      <c r="D22" s="5">
        <f>D3/(4*F17*F18)</f>
        <v>139204.54545454547</v>
      </c>
      <c r="E22" s="5">
        <f>E3/(4*F17*F18)</f>
        <v>116950.7575757576</v>
      </c>
      <c r="F22" s="5">
        <f>F3/(4*F17*F18)</f>
        <v>68655.303030303039</v>
      </c>
      <c r="G22" s="5">
        <f>G3/(4*F17*F18)</f>
        <v>119791.66666666669</v>
      </c>
      <c r="H22" s="5">
        <f>H3/(4*F17*F18)</f>
        <v>2556.818181818182</v>
      </c>
      <c r="I22" s="5">
        <f>I3/(4*F17*F18)</f>
        <v>1401515.1515151518</v>
      </c>
      <c r="J22" s="5">
        <f>J3/(4*F17*F18)</f>
        <v>1264204.5454545456</v>
      </c>
      <c r="K22" s="5">
        <f>K3/(4*F17*F18)</f>
        <v>61553.030303030311</v>
      </c>
      <c r="L22" s="5">
        <f>L3/(4*F17*F18)</f>
        <v>634469.69696969714</v>
      </c>
      <c r="M22" s="5">
        <f>(M3*F18)/F17</f>
        <v>714545.45454545447</v>
      </c>
      <c r="N22" s="5">
        <f>(N3*F18)/F17</f>
        <v>733090.90909090918</v>
      </c>
      <c r="O22" s="5">
        <f>(O3*F18)/F17</f>
        <v>750545.45454545459</v>
      </c>
      <c r="P22" s="5">
        <f>(P3*F18)/F17</f>
        <v>1472727.2727272729</v>
      </c>
      <c r="Q22" s="5">
        <f>(Q3*F18)/F17</f>
        <v>2247272.7272727275</v>
      </c>
      <c r="R22" s="11"/>
      <c r="S22" s="12"/>
    </row>
    <row r="23" spans="1:19">
      <c r="A23" s="4" t="s">
        <v>32</v>
      </c>
      <c r="B23" s="5">
        <f>B4/(4*F17*F18)</f>
        <v>86761.363636363661</v>
      </c>
      <c r="C23" s="5">
        <f>C4/(4*F17*F18)</f>
        <v>46917.140151515152</v>
      </c>
      <c r="D23" s="5">
        <f>D4/(4*F17*F18)</f>
        <v>143233.90151515155</v>
      </c>
      <c r="E23" s="5">
        <f>E4/(4*F17*F18)</f>
        <v>116160.03787878789</v>
      </c>
      <c r="F23" s="5">
        <f>F4/(4*F17*F18)</f>
        <v>71197.916666666672</v>
      </c>
      <c r="G23" s="5">
        <f>G4/(4*F17*F18)</f>
        <v>112140.15151515153</v>
      </c>
      <c r="H23" s="5">
        <f>H4/(4*F17*F18)</f>
        <v>3536.3162878787884</v>
      </c>
      <c r="I23" s="5">
        <f>I4/(4*F17*F18)</f>
        <v>185686.55303030307</v>
      </c>
      <c r="J23" s="5">
        <f>J4/(4*F17*F18)</f>
        <v>1003787.8787878789</v>
      </c>
      <c r="K23" s="5">
        <f>K4/(4*F17*F18)</f>
        <v>45990.056818181823</v>
      </c>
      <c r="L23" s="5">
        <f>L4/(4*F17*F18)</f>
        <v>696022.72727272741</v>
      </c>
      <c r="M23" s="5">
        <f>(M4*F18)/F17</f>
        <v>707312.72727272729</v>
      </c>
      <c r="N23" s="5">
        <f>(N4*F18)/F17</f>
        <v>737421.81818181823</v>
      </c>
      <c r="O23" s="5">
        <f>(O4*F18)/F17</f>
        <v>755596.36363636353</v>
      </c>
      <c r="P23" s="5">
        <f>(P4*F18)/F17</f>
        <v>1550727.2727272727</v>
      </c>
      <c r="Q23" s="5">
        <f>(Q4*F18)/F17</f>
        <v>2301709.0909090908</v>
      </c>
      <c r="R23" s="11"/>
      <c r="S23" s="12"/>
    </row>
    <row r="24" spans="1:19">
      <c r="A24" s="4" t="s">
        <v>33</v>
      </c>
      <c r="B24" s="5">
        <f>B5/(4*F17*F18)</f>
        <v>86974.431818181838</v>
      </c>
      <c r="C24" s="5">
        <f>C5/(4*F17*F18)</f>
        <v>47300.189393939399</v>
      </c>
      <c r="D24" s="5">
        <f>D5/(4*F17*F18)</f>
        <v>144872.15909090912</v>
      </c>
      <c r="E24" s="5">
        <f>E5/(4*F17*F18)</f>
        <v>118300.18939393941</v>
      </c>
      <c r="F24" s="5">
        <f>F5/(4*F17*F18)</f>
        <v>72140.15151515152</v>
      </c>
      <c r="G24" s="5">
        <f>G5/(4*F17*F18)</f>
        <v>110894.8863636364</v>
      </c>
      <c r="H24" s="5">
        <f>H5/(4*F17*F18)</f>
        <v>5169.507575757576</v>
      </c>
      <c r="I24" s="5">
        <f>I5/(4*F17*F18)</f>
        <v>44523.20075757576</v>
      </c>
      <c r="J24" s="5">
        <f>J5/(4*F17*F18)</f>
        <v>719696.96969696984</v>
      </c>
      <c r="K24" s="5">
        <f>K5/(4*F17*F18)</f>
        <v>41733.90151515152</v>
      </c>
      <c r="L24" s="5">
        <f>L5/(4*F17*F18)</f>
        <v>672348.48484848498</v>
      </c>
      <c r="M24" s="5">
        <f>(M5*F18)/F17</f>
        <v>722498.18181818188</v>
      </c>
      <c r="N24" s="5">
        <f>(N5*F18)/F17</f>
        <v>767138.18181818188</v>
      </c>
      <c r="O24" s="5">
        <f>(O5*F18)/F17</f>
        <v>775592.72727272729</v>
      </c>
      <c r="P24" s="5">
        <f>(P5*F18)/F17</f>
        <v>1572436.3636363638</v>
      </c>
      <c r="Q24" s="5">
        <f>(Q5*F18)/F17</f>
        <v>2241709.0909090913</v>
      </c>
      <c r="R24" s="11"/>
      <c r="S24" s="12"/>
    </row>
    <row r="25" spans="1:19">
      <c r="A25" s="4" t="s">
        <v>34</v>
      </c>
      <c r="B25" s="5">
        <f>B6/(4*F17*F18)</f>
        <v>86766.098484848495</v>
      </c>
      <c r="C25" s="5">
        <f>C6/(4*F17*F18)</f>
        <v>47276.515151515159</v>
      </c>
      <c r="D25" s="5">
        <f>D6/(4*F17*F18)</f>
        <v>144772.72727272729</v>
      </c>
      <c r="E25" s="5">
        <f>E6/(4*F17*F18)</f>
        <v>117968.75000000001</v>
      </c>
      <c r="F25" s="5">
        <f>F6/(4*F17*F18)</f>
        <v>72249.053030303039</v>
      </c>
      <c r="G25" s="5">
        <f>G6/(4*F17*F18)</f>
        <v>110733.90151515153</v>
      </c>
      <c r="H25" s="5">
        <f>H6/(4*F17*F18)</f>
        <v>5219.6969696969709</v>
      </c>
      <c r="I25" s="5">
        <f>I6/(4*F17*F18)</f>
        <v>42109.848484848488</v>
      </c>
      <c r="J25" s="5">
        <f>J6/(4*F17*F18)</f>
        <v>719696.96969696984</v>
      </c>
      <c r="K25" s="5">
        <f>K6/(4*F17*F18)</f>
        <v>41914.772727272735</v>
      </c>
      <c r="L25" s="5">
        <f>L6/(4*F17*F18)</f>
        <v>672348.48484848498</v>
      </c>
      <c r="M25" s="5">
        <f>(M6*F18)/F17</f>
        <v>722650.90909090918</v>
      </c>
      <c r="N25" s="5">
        <f>(N6*F18)/F17</f>
        <v>767705.45454545459</v>
      </c>
      <c r="O25" s="5">
        <f>(O6*F18)/F17</f>
        <v>775614.54545454553</v>
      </c>
      <c r="P25" s="5">
        <f>(P6*F18)/F17</f>
        <v>1573527.2727272727</v>
      </c>
      <c r="Q25" s="5">
        <f>(Q6*F18)/F17</f>
        <v>2246509.0909090913</v>
      </c>
      <c r="R25" s="11"/>
      <c r="S25" s="12"/>
    </row>
    <row r="26" spans="1:19">
      <c r="A26" s="4" t="s">
        <v>35</v>
      </c>
      <c r="B26" s="5">
        <f>B7/(4*F17*F18)</f>
        <v>88541.666666666672</v>
      </c>
      <c r="C26" s="5">
        <f>C7/(4*F17*F18)</f>
        <v>47064.393939393951</v>
      </c>
      <c r="D26" s="5">
        <f>D7/(4*F17*F18)</f>
        <v>143465.90909090912</v>
      </c>
      <c r="E26" s="5">
        <f>E7/(4*F17*F18)</f>
        <v>116003.78787878789</v>
      </c>
      <c r="F26" s="5">
        <f>F7/(4*F17*F18)</f>
        <v>71496.212121212142</v>
      </c>
      <c r="G26" s="5">
        <f>G7/(4*F17*F18)</f>
        <v>111268.93939393942</v>
      </c>
      <c r="H26" s="5">
        <f>H7/(4*F17*F18)</f>
        <v>3456.4393939393944</v>
      </c>
      <c r="I26" s="5">
        <f>I7/(4*F17*F18)</f>
        <v>256155.30303030307</v>
      </c>
      <c r="J26" s="5">
        <f>J7/(4*F17*F18)</f>
        <v>984848.48484848498</v>
      </c>
      <c r="K26" s="5">
        <f>K7/(4*F17*F18)</f>
        <v>45312.500000000007</v>
      </c>
      <c r="L26" s="5">
        <f>L7/(4*F17*F18)</f>
        <v>691287.8787878789</v>
      </c>
      <c r="M26" s="5">
        <f>(M7*F18)/F17</f>
        <v>710181.81818181823</v>
      </c>
      <c r="N26" s="5">
        <f>(N7*F18)/F17</f>
        <v>739636.36363636365</v>
      </c>
      <c r="O26" s="5">
        <f>(O7*F18)/F17</f>
        <v>758181.81818181823</v>
      </c>
      <c r="P26" s="5">
        <f>(P7*F18)/F17</f>
        <v>1560000.0000000002</v>
      </c>
      <c r="Q26" s="5">
        <f>(Q7*F18)/F17</f>
        <v>2301818.1818181821</v>
      </c>
      <c r="R26" s="11"/>
      <c r="S26" s="12"/>
    </row>
    <row r="27" spans="1:19">
      <c r="A27" s="4" t="s">
        <v>22</v>
      </c>
      <c r="B27" s="5">
        <f>B8/(4*F17*F18)</f>
        <v>86178.977272727294</v>
      </c>
      <c r="C27" s="5">
        <f>C8/(4*F17*F18)</f>
        <v>46985.795454545463</v>
      </c>
      <c r="D27" s="5">
        <f>D8/(4*F17*F18)</f>
        <v>143996.21212121216</v>
      </c>
      <c r="E27" s="5">
        <f>E8/(4*F17*F18)</f>
        <v>113390.15151515153</v>
      </c>
      <c r="F27" s="5">
        <f>F8/(4*F17*F18)</f>
        <v>71339.962121212127</v>
      </c>
      <c r="G27" s="5">
        <f>G8/(4*F17*F18)</f>
        <v>112656.25000000001</v>
      </c>
      <c r="H27" s="5">
        <f>H8/(4*F17*F18)</f>
        <v>4022.4431818181824</v>
      </c>
      <c r="I27" s="5">
        <f>I8/(4*F17*F18)</f>
        <v>2263257.5757575762</v>
      </c>
      <c r="J27" s="5">
        <f>J8/(4*F17*F18)</f>
        <v>980113.63636363647</v>
      </c>
      <c r="K27" s="5">
        <f>K8/(4*F17*F18)</f>
        <v>45921.875000000007</v>
      </c>
      <c r="L27" s="5">
        <f>L8/(4*F17*F18)</f>
        <v>691287.8787878789</v>
      </c>
      <c r="M27" s="5">
        <f>(M8*F18)/F17</f>
        <v>717785.45454545459</v>
      </c>
      <c r="N27" s="5">
        <f>(N8*F18)/F17</f>
        <v>753469.09090909094</v>
      </c>
      <c r="O27" s="5">
        <f>(O8*F18)/F17</f>
        <v>763450.90909090906</v>
      </c>
      <c r="P27" s="5">
        <f>(P8*F18)/F17</f>
        <v>1548327.2727272729</v>
      </c>
      <c r="Q27" s="5">
        <f>(Q8*F18)/F17</f>
        <v>2293854.5454545454</v>
      </c>
      <c r="R27" s="11"/>
      <c r="S27" s="12"/>
    </row>
    <row r="28" spans="1:19">
      <c r="A28" s="4" t="s">
        <v>23</v>
      </c>
      <c r="B28" s="5">
        <f>B9/(4*F17*F18)</f>
        <v>85833.333333333343</v>
      </c>
      <c r="C28" s="5">
        <f>C9/(4*F17*F18)</f>
        <v>47210.70075757576</v>
      </c>
      <c r="D28" s="5">
        <f>D9/(4*F17*F18)</f>
        <v>146467.80303030307</v>
      </c>
      <c r="E28" s="5">
        <f>E9/(4*F17*F18)</f>
        <v>115445.07575757579</v>
      </c>
      <c r="F28" s="5">
        <f>F9/(4*F17*F18)</f>
        <v>72121.212121212127</v>
      </c>
      <c r="G28" s="5">
        <f>G9/(4*F17*F18)</f>
        <v>112064.39393939397</v>
      </c>
      <c r="H28" s="5">
        <f>H9/(4*F17*F18)</f>
        <v>6261.8371212121219</v>
      </c>
      <c r="I28" s="5">
        <f>I9/(4*F17*F18)</f>
        <v>44941.761363636375</v>
      </c>
      <c r="J28" s="5">
        <f>J9/(4*F17*F18)</f>
        <v>705492.42424242431</v>
      </c>
      <c r="K28" s="5">
        <f>K9/(4*F17*F18)</f>
        <v>41741.477272727279</v>
      </c>
      <c r="L28" s="5">
        <f>L9/(4*F17*F18)</f>
        <v>672348.48484848498</v>
      </c>
      <c r="M28" s="5">
        <f>(M9*F18)/F17</f>
        <v>731149.09090909094</v>
      </c>
      <c r="N28" s="5">
        <f>(N9*F18)/F17</f>
        <v>787549.09090909094</v>
      </c>
      <c r="O28" s="5">
        <f>(O9*F18)/F17</f>
        <v>790483.63636363647</v>
      </c>
      <c r="P28" s="5">
        <f>(P9*F18)/F17</f>
        <v>1570800</v>
      </c>
      <c r="Q28" s="5">
        <f>(Q9*F18)/F17</f>
        <v>2238218.1818181821</v>
      </c>
      <c r="R28" s="11"/>
      <c r="S28" s="12"/>
    </row>
    <row r="29" spans="1:19">
      <c r="A29" s="4" t="s">
        <v>24</v>
      </c>
      <c r="B29" s="5">
        <f>B10/(4*F17*F18)</f>
        <v>85056.818181818206</v>
      </c>
      <c r="C29" s="5">
        <f>C10/(4*F17*F18)</f>
        <v>47207.859848484863</v>
      </c>
      <c r="D29" s="5">
        <f>D10/(4*F17*F18)</f>
        <v>146089.01515151517</v>
      </c>
      <c r="E29" s="5">
        <f>E10/(4*F17*F18)</f>
        <v>115402.46212121213</v>
      </c>
      <c r="F29" s="5">
        <f>F10/(4*F17*F18)</f>
        <v>72059.659090909103</v>
      </c>
      <c r="G29" s="5">
        <f>G10/(4*F17*F18)</f>
        <v>112414.77272727274</v>
      </c>
      <c r="H29" s="5">
        <f>H10/(4*F17*F18)</f>
        <v>5918.0871212121228</v>
      </c>
      <c r="I29" s="5">
        <f>I10/(4*F17*F18)</f>
        <v>45738.162878787887</v>
      </c>
      <c r="J29" s="5">
        <f>J10/(4*F17*F18)</f>
        <v>710227.27272727282</v>
      </c>
      <c r="K29" s="5">
        <f>K10/(4*F17*F18)</f>
        <v>41724.905303030311</v>
      </c>
      <c r="L29" s="5">
        <f>L10/(4*F17*F18)</f>
        <v>672348.48484848498</v>
      </c>
      <c r="M29" s="5">
        <f>(M10*F18)/F17</f>
        <v>731530.90909090906</v>
      </c>
      <c r="N29" s="5">
        <f>(N10*F18)/F17</f>
        <v>784669.09090909094</v>
      </c>
      <c r="O29" s="5">
        <f>(O10*F18)/F17</f>
        <v>787712.72727272729</v>
      </c>
      <c r="P29" s="5">
        <f>(P10*F18)/F17</f>
        <v>1572000</v>
      </c>
      <c r="Q29" s="5">
        <f>(Q10*F18)/F17</f>
        <v>2237345.4545454546</v>
      </c>
      <c r="R29" s="11"/>
      <c r="S29" s="12"/>
    </row>
    <row r="30" spans="1:19">
      <c r="A30" s="4" t="s">
        <v>25</v>
      </c>
      <c r="B30" s="5">
        <f>B11/(4*F17*F18)</f>
        <v>86482.007575757583</v>
      </c>
      <c r="C30" s="5">
        <f>C11/(4*F17*F18)</f>
        <v>46981.060606060608</v>
      </c>
      <c r="D30" s="5">
        <f>D11/(4*F17*F18)</f>
        <v>144000.94696969699</v>
      </c>
      <c r="E30" s="5">
        <f>E11/(4*F17*F18)</f>
        <v>113191.2878787879</v>
      </c>
      <c r="F30" s="5">
        <f>F11/(4*F17*F18)</f>
        <v>71373.106060606078</v>
      </c>
      <c r="G30" s="5">
        <f>G11/(4*F17*F18)</f>
        <v>112438.44696969699</v>
      </c>
      <c r="H30" s="5">
        <f>H11/(4*F17*F18)</f>
        <v>4118.0871212121219</v>
      </c>
      <c r="I30" s="5">
        <f>I11/(4*F17*F18)</f>
        <v>2192234.8484848491</v>
      </c>
      <c r="J30" s="5">
        <f>J11/(4*F17*F18)</f>
        <v>980113.63636363647</v>
      </c>
      <c r="K30" s="5">
        <f>K11/(4*F17*F18)</f>
        <v>46034.090909090919</v>
      </c>
      <c r="L30" s="5">
        <f>L11/(4*F17*F18)</f>
        <v>691287.8787878789</v>
      </c>
      <c r="M30" s="5">
        <f>(M11*F18)/F17</f>
        <v>716901.81818181823</v>
      </c>
      <c r="N30" s="5">
        <f>(N11*F18)/F17</f>
        <v>753512.72727272729</v>
      </c>
      <c r="O30" s="5">
        <f>(O11*F18)/F17</f>
        <v>763287.27272727282</v>
      </c>
      <c r="P30" s="5">
        <f>(P11*F18)/F17</f>
        <v>1548654.5454545456</v>
      </c>
      <c r="Q30" s="5">
        <f>(Q11*F18)/F17</f>
        <v>2296800</v>
      </c>
      <c r="R30" s="11"/>
      <c r="S30" s="12"/>
    </row>
    <row r="31" spans="1:19">
      <c r="A31" s="4" t="s">
        <v>26</v>
      </c>
      <c r="B31" s="5">
        <f>B12/(4*F17*F18)</f>
        <v>57869.318181818184</v>
      </c>
      <c r="C31" s="5">
        <f>C12/(4*F17*F18)</f>
        <v>46409.090909090919</v>
      </c>
      <c r="D31" s="5">
        <f>D12/(4*F17*F18)</f>
        <v>139701.70454545456</v>
      </c>
      <c r="E31" s="5">
        <f>E12/(4*F17*F18)</f>
        <v>116188.44696969699</v>
      </c>
      <c r="F31" s="5">
        <f>F12/(4*F17*F18)</f>
        <v>68759.469696969711</v>
      </c>
      <c r="G31" s="5">
        <f>G12/(4*F17*F18)</f>
        <v>120217.80303030305</v>
      </c>
      <c r="H31" s="5">
        <f>H12/(4*F17*F18)</f>
        <v>3170.0284090909099</v>
      </c>
      <c r="I31" s="5">
        <f>I12/(4*F17*F18)</f>
        <v>1500946.96969697</v>
      </c>
      <c r="J31" s="5">
        <f>J12/(4*F17*F18)</f>
        <v>1216856.0606060608</v>
      </c>
      <c r="K31" s="5">
        <f>K12/(4*F17*F18)</f>
        <v>58882.575757575774</v>
      </c>
      <c r="L31" s="5">
        <f>L12/(4*F17*F18)</f>
        <v>634469.69696969714</v>
      </c>
      <c r="M31" s="5">
        <f>(M12*F18)/F17</f>
        <v>715952.72727272729</v>
      </c>
      <c r="N31" s="5">
        <f>(N12*F18)/F17</f>
        <v>738894.54545454553</v>
      </c>
      <c r="O31" s="5">
        <f>(O12*F18)/F17</f>
        <v>754669.09090909094</v>
      </c>
      <c r="P31" s="5">
        <f>(P12*F18)/F17</f>
        <v>1485381.8181818181</v>
      </c>
      <c r="Q31" s="5">
        <f>(Q12*F18)/F17</f>
        <v>2227527.2727272729</v>
      </c>
      <c r="R31" s="11"/>
      <c r="S31" s="12"/>
    </row>
    <row r="32" spans="1:19">
      <c r="A32" s="4" t="s">
        <v>27</v>
      </c>
      <c r="B32" s="5">
        <f>B13/(4*F17*F18)</f>
        <v>56818.181818181823</v>
      </c>
      <c r="C32" s="5">
        <f>C13/(4*F17*F18)</f>
        <v>46827.651515151527</v>
      </c>
      <c r="D32" s="5">
        <f>D13/(4*F17*F18)</f>
        <v>140625.00000000003</v>
      </c>
      <c r="E32" s="5">
        <f>E13/(4*F17*F18)</f>
        <v>118844.69696969699</v>
      </c>
      <c r="F32" s="5">
        <f>F13/(4*F17*F18)</f>
        <v>69602.272727272735</v>
      </c>
      <c r="G32" s="5">
        <f>G13/(4*F17*F18)</f>
        <v>120265.15151515155</v>
      </c>
      <c r="H32" s="5">
        <f>H13/(4*F17*F18)</f>
        <v>4398.6742424242429</v>
      </c>
      <c r="I32" s="5">
        <f>I13/(4*F17*F18)</f>
        <v>48768.939393939407</v>
      </c>
      <c r="J32" s="5">
        <f>J13/(4*F17*F18)</f>
        <v>828598.4848484851</v>
      </c>
      <c r="K32" s="5">
        <f>K13/(4*F17*F18)</f>
        <v>53977.272727272735</v>
      </c>
      <c r="L32" s="5">
        <f>L13/(4*F17*F18)</f>
        <v>615530.3030303031</v>
      </c>
      <c r="M32" s="5">
        <f>(M13*F18)/F17</f>
        <v>734181.81818181823</v>
      </c>
      <c r="N32" s="5">
        <f>(N13*F18)/F17</f>
        <v>766909.09090909082</v>
      </c>
      <c r="O32" s="5">
        <f>(O13*F18)/F17</f>
        <v>770181.81818181823</v>
      </c>
      <c r="P32" s="5">
        <f>(P13*F18)/F17</f>
        <v>1505454.5454545454</v>
      </c>
      <c r="Q32" s="5">
        <f>(Q13*F18)/F17</f>
        <v>2160000</v>
      </c>
      <c r="R32" s="11"/>
      <c r="S32" s="12"/>
    </row>
    <row r="33" spans="1:20">
      <c r="A33" s="4" t="s">
        <v>28</v>
      </c>
      <c r="B33" s="5">
        <f>B14/(4*F17*F18)</f>
        <v>56633.522727272742</v>
      </c>
      <c r="C33" s="5">
        <f>C14/(4*F17*F18)</f>
        <v>46849.905303030318</v>
      </c>
      <c r="D33" s="5">
        <f>D14/(4*F17*F18)</f>
        <v>143309.65909090912</v>
      </c>
      <c r="E33" s="5">
        <f>E14/(4*F17*F18)</f>
        <v>113394.88636363638</v>
      </c>
      <c r="F33" s="5">
        <f>F14/(4*F17*F18)</f>
        <v>69739.583333333343</v>
      </c>
      <c r="G33" s="5">
        <f>G14/(4*F17*F18)</f>
        <v>121008.52272727275</v>
      </c>
      <c r="H33" s="5">
        <f>H14/(4*F17*F18)</f>
        <v>5784.5643939393949</v>
      </c>
      <c r="I33" s="5">
        <f>I14/(4*F17*F18)</f>
        <v>48631.628787878792</v>
      </c>
      <c r="J33" s="5">
        <f>J14/(4*F17*F18)</f>
        <v>795454.54545454553</v>
      </c>
      <c r="K33" s="5">
        <f>K14/(4*F17*F18)</f>
        <v>48977.272727272735</v>
      </c>
      <c r="L33" s="5">
        <f>L14/(4*F17*F18)</f>
        <v>625000.00000000012</v>
      </c>
      <c r="M33" s="5">
        <f>(M14*F18)/F17</f>
        <v>743978.18181818188</v>
      </c>
      <c r="N33" s="5">
        <f>(N14*F18)/F17</f>
        <v>787265.45454545459</v>
      </c>
      <c r="O33" s="5">
        <f>(O14*F18)/F17</f>
        <v>789065.45454545459</v>
      </c>
      <c r="P33" s="5">
        <f>(P14*F18)/F17</f>
        <v>1547345.4545454546</v>
      </c>
      <c r="Q33" s="5">
        <f>(Q14*F18)/F17</f>
        <v>2151490.9090909092</v>
      </c>
      <c r="R33" s="11"/>
      <c r="S33" s="12"/>
    </row>
    <row r="34" spans="1:20">
      <c r="A34" s="4" t="s">
        <v>29</v>
      </c>
      <c r="B34" s="5">
        <f>B15/(4*F17*F18)</f>
        <v>57921.401515151527</v>
      </c>
      <c r="C34" s="5">
        <f>C15/(4*F17*F18)</f>
        <v>46433.23863636364</v>
      </c>
      <c r="D34" s="5">
        <f>D15/(4*F17*F18)</f>
        <v>141382.57575757577</v>
      </c>
      <c r="E34" s="5">
        <f>E15/(4*F17*F18)</f>
        <v>111103.21969696973</v>
      </c>
      <c r="F34" s="5">
        <f>F15/(4*F17*F18)</f>
        <v>68977.272727272735</v>
      </c>
      <c r="G34" s="5">
        <f>G15/(4*F17*F18)</f>
        <v>120790.71969696973</v>
      </c>
      <c r="H34" s="5">
        <f>H15/(4*F17*F18)</f>
        <v>3633.4280303030309</v>
      </c>
      <c r="I34" s="5">
        <f>I15/(4*F17*F18)</f>
        <v>2552083.333333334</v>
      </c>
      <c r="J34" s="5">
        <f>J15/(4*F17*F18)</f>
        <v>1188446.96969697</v>
      </c>
      <c r="K34" s="5">
        <f>K15/(4*F17*F18)</f>
        <v>54815.340909090919</v>
      </c>
      <c r="L34" s="5">
        <f>L15/(4*F17*F18)</f>
        <v>643939.39393939404</v>
      </c>
      <c r="M34" s="5">
        <f>(M15*F18)/F17</f>
        <v>727658.18181818188</v>
      </c>
      <c r="N34" s="5">
        <f>(N15*F18)/F17</f>
        <v>754614.54545454553</v>
      </c>
      <c r="O34" s="5">
        <f>(O15*F18)/F17</f>
        <v>764912.72727272729</v>
      </c>
      <c r="P34" s="5">
        <f>(P15*F18)/F17</f>
        <v>1519963.6363636365</v>
      </c>
      <c r="Q34" s="5">
        <f>(Q15*F18)/F17</f>
        <v>2220763.6363636362</v>
      </c>
      <c r="R34" s="11"/>
      <c r="S34" s="12"/>
    </row>
    <row r="37" spans="1:20">
      <c r="B37" s="4" t="s">
        <v>58</v>
      </c>
      <c r="C37" s="4" t="s">
        <v>59</v>
      </c>
      <c r="D37" s="4" t="s">
        <v>60</v>
      </c>
      <c r="E37" s="4" t="s">
        <v>61</v>
      </c>
      <c r="I37" s="4" t="s">
        <v>58</v>
      </c>
      <c r="J37" s="4" t="s">
        <v>59</v>
      </c>
      <c r="K37" s="4" t="s">
        <v>60</v>
      </c>
      <c r="L37" s="4" t="s">
        <v>61</v>
      </c>
      <c r="O37" s="1"/>
      <c r="P37" s="1" t="s">
        <v>58</v>
      </c>
      <c r="Q37" s="1" t="s">
        <v>59</v>
      </c>
      <c r="R37" s="1" t="s">
        <v>60</v>
      </c>
      <c r="S37" s="1" t="s">
        <v>61</v>
      </c>
      <c r="T37" s="1"/>
    </row>
    <row r="38" spans="1:20">
      <c r="A38" s="1" t="s">
        <v>42</v>
      </c>
      <c r="B38" s="5">
        <v>1.2028E-3</v>
      </c>
      <c r="C38" s="5">
        <v>1.07E-3</v>
      </c>
      <c r="D38" s="5">
        <v>1.32E-3</v>
      </c>
      <c r="E38" s="13">
        <v>2441.3000000000002</v>
      </c>
      <c r="H38" s="1" t="s">
        <v>42</v>
      </c>
      <c r="I38" s="5">
        <f>B38/(4*F17*F18)</f>
        <v>56950.757575757583</v>
      </c>
      <c r="J38" s="5">
        <f>C38/(4*F17*F18)</f>
        <v>50662.878787878799</v>
      </c>
      <c r="K38" s="5">
        <f>D38/(4*F17*F18)</f>
        <v>62500.000000000007</v>
      </c>
      <c r="L38" s="13">
        <v>2441.3000000000002</v>
      </c>
      <c r="O38" s="1" t="s">
        <v>42</v>
      </c>
      <c r="P38" s="3">
        <v>56950.757575757583</v>
      </c>
      <c r="Q38" s="3">
        <v>50662.878787878799</v>
      </c>
      <c r="R38" s="3">
        <v>62500.000000000007</v>
      </c>
      <c r="S38" s="3">
        <v>2441.3000000000002</v>
      </c>
      <c r="T38" s="1"/>
    </row>
    <row r="39" spans="1:20">
      <c r="A39" s="1" t="s">
        <v>43</v>
      </c>
      <c r="B39" s="5">
        <v>9.9196000000000006E-4</v>
      </c>
      <c r="C39" s="5">
        <v>8.9999999999999998E-4</v>
      </c>
      <c r="D39" s="5">
        <v>1.07E-3</v>
      </c>
      <c r="E39" s="13">
        <v>4442.1000000000004</v>
      </c>
      <c r="H39" s="1" t="s">
        <v>43</v>
      </c>
      <c r="I39" s="5">
        <f>B39/(4*F17*F18)</f>
        <v>46967.803030303039</v>
      </c>
      <c r="J39" s="5">
        <f>C39/(4*F17*F18)</f>
        <v>42613.636363636368</v>
      </c>
      <c r="K39" s="5">
        <f>D39/(4*F17*F18)</f>
        <v>50662.878787878799</v>
      </c>
      <c r="L39" s="13">
        <v>4442.1000000000004</v>
      </c>
      <c r="O39" s="1" t="s">
        <v>43</v>
      </c>
      <c r="P39" s="3">
        <v>46967.803030303039</v>
      </c>
      <c r="Q39" s="3">
        <v>42613.636363636368</v>
      </c>
      <c r="R39" s="3">
        <v>50662.878787878799</v>
      </c>
      <c r="S39" s="3">
        <v>4442.1000000000004</v>
      </c>
      <c r="T39" s="1"/>
    </row>
    <row r="40" spans="1:20">
      <c r="A40" s="1" t="s">
        <v>44</v>
      </c>
      <c r="B40" s="5">
        <v>2.9637000000000001E-3</v>
      </c>
      <c r="C40" s="5">
        <v>2.82E-3</v>
      </c>
      <c r="D40" s="5">
        <v>3.0999999999999999E-3</v>
      </c>
      <c r="E40" s="13">
        <v>1516</v>
      </c>
      <c r="H40" s="1" t="s">
        <v>44</v>
      </c>
      <c r="I40" s="5">
        <f>B40/(4*F17*F18)</f>
        <v>140326.70454545456</v>
      </c>
      <c r="J40" s="5">
        <f>C40/(4*F17*F18)</f>
        <v>133522.72727272729</v>
      </c>
      <c r="K40" s="5">
        <f>D40/(4*F17*F18)</f>
        <v>146780.30303030304</v>
      </c>
      <c r="L40" s="13">
        <v>1516</v>
      </c>
      <c r="O40" s="1" t="s">
        <v>44</v>
      </c>
      <c r="P40" s="3">
        <v>140326.70454545456</v>
      </c>
      <c r="Q40" s="3">
        <v>133522.72727272729</v>
      </c>
      <c r="R40" s="3">
        <v>146780.30303030304</v>
      </c>
      <c r="S40" s="3">
        <v>1516</v>
      </c>
      <c r="T40" s="1"/>
    </row>
    <row r="41" spans="1:20">
      <c r="A41" s="1" t="s">
        <v>45</v>
      </c>
      <c r="B41" s="5">
        <v>2.5216000000000001E-3</v>
      </c>
      <c r="C41" s="5">
        <v>2.3700000000000001E-3</v>
      </c>
      <c r="D41" s="5">
        <v>2.65E-3</v>
      </c>
      <c r="E41" s="13">
        <v>993.5</v>
      </c>
      <c r="H41" s="1" t="s">
        <v>45</v>
      </c>
      <c r="I41" s="5">
        <f>B41/(4*F17*F18)</f>
        <v>119393.93939393942</v>
      </c>
      <c r="J41" s="5">
        <f>C41/(4*F17*F18)</f>
        <v>112215.90909090912</v>
      </c>
      <c r="K41" s="5">
        <f>D41/(4*F17*F18)</f>
        <v>125473.48484848486</v>
      </c>
      <c r="L41" s="13">
        <v>993.5</v>
      </c>
      <c r="O41" s="1" t="s">
        <v>45</v>
      </c>
      <c r="P41" s="3">
        <v>119393.93939393942</v>
      </c>
      <c r="Q41" s="3">
        <v>112215.90909090912</v>
      </c>
      <c r="R41" s="3">
        <v>125473.48484848486</v>
      </c>
      <c r="S41" s="3">
        <v>993.5</v>
      </c>
      <c r="T41" s="1"/>
    </row>
    <row r="42" spans="1:20">
      <c r="A42" s="1" t="s">
        <v>46</v>
      </c>
      <c r="B42" s="5">
        <v>1.4702999999999999E-3</v>
      </c>
      <c r="C42" s="5">
        <v>1.3699999999999999E-3</v>
      </c>
      <c r="D42" s="5">
        <v>1.57E-3</v>
      </c>
      <c r="E42" s="13">
        <v>2835.1</v>
      </c>
      <c r="H42" s="1" t="s">
        <v>46</v>
      </c>
      <c r="I42" s="5">
        <f>B42/(4*F17*F18)</f>
        <v>69616.477272727279</v>
      </c>
      <c r="J42" s="5">
        <f>C42/(4*F17*F18)</f>
        <v>64867.424242424247</v>
      </c>
      <c r="K42" s="5">
        <f>D42/(4*F17*F18)</f>
        <v>74337.12121212123</v>
      </c>
      <c r="L42" s="13">
        <v>2835.1</v>
      </c>
      <c r="O42" s="1" t="s">
        <v>46</v>
      </c>
      <c r="P42" s="3">
        <v>69616.477272727279</v>
      </c>
      <c r="Q42" s="3">
        <v>64867.424242424247</v>
      </c>
      <c r="R42" s="3">
        <v>74337.12121212123</v>
      </c>
      <c r="S42" s="3">
        <v>2835.1</v>
      </c>
      <c r="T42" s="1"/>
    </row>
    <row r="43" spans="1:20">
      <c r="A43" s="1" t="s">
        <v>47</v>
      </c>
      <c r="B43" s="5">
        <v>2.5368000000000001E-3</v>
      </c>
      <c r="C43" s="5">
        <v>2.4199999999999998E-3</v>
      </c>
      <c r="D43" s="5">
        <v>2.6700000000000001E-3</v>
      </c>
      <c r="E43" s="13">
        <v>1743.7</v>
      </c>
      <c r="H43" s="1" t="s">
        <v>47</v>
      </c>
      <c r="I43" s="5">
        <f>B43/(4*F17*F18)</f>
        <v>120113.63636363638</v>
      </c>
      <c r="J43" s="5">
        <f>C43/(4*F17*F18)</f>
        <v>114583.33333333334</v>
      </c>
      <c r="K43" s="5">
        <f>D43/(4*F17*F18)</f>
        <v>126420.45454545457</v>
      </c>
      <c r="L43" s="13">
        <v>1743.7</v>
      </c>
      <c r="O43" s="1" t="s">
        <v>47</v>
      </c>
      <c r="P43" s="3">
        <v>120113.63636363638</v>
      </c>
      <c r="Q43" s="3">
        <v>114583.33333333334</v>
      </c>
      <c r="R43" s="3">
        <v>126420.45454545457</v>
      </c>
      <c r="S43" s="3">
        <v>1743.7</v>
      </c>
      <c r="T43" s="1"/>
    </row>
    <row r="44" spans="1:20">
      <c r="A44" s="1" t="s">
        <v>48</v>
      </c>
      <c r="B44" s="5">
        <v>8.7569000000000001E-5</v>
      </c>
      <c r="C44" s="5">
        <v>1.0000000000000001E-5</v>
      </c>
      <c r="D44" s="5">
        <v>1.6000000000000001E-4</v>
      </c>
      <c r="E44" s="13">
        <v>512.5</v>
      </c>
      <c r="H44" s="1" t="s">
        <v>48</v>
      </c>
      <c r="I44" s="5">
        <f>B44/(4*F17*F18)</f>
        <v>4146.2594696969709</v>
      </c>
      <c r="J44" s="5">
        <f>C44/(4*F17*F18)</f>
        <v>473.48484848484861</v>
      </c>
      <c r="K44" s="5">
        <f>D44/(4*F17*F18)</f>
        <v>7575.7575757575778</v>
      </c>
      <c r="L44" s="13">
        <v>512.5</v>
      </c>
      <c r="O44" s="1" t="s">
        <v>48</v>
      </c>
      <c r="P44" s="3">
        <v>4146.2594696969709</v>
      </c>
      <c r="Q44" s="3">
        <v>473.48484848484861</v>
      </c>
      <c r="R44" s="3">
        <v>7575.7575757575778</v>
      </c>
      <c r="S44" s="3">
        <v>512.5</v>
      </c>
      <c r="T44" s="1"/>
    </row>
    <row r="45" spans="1:20">
      <c r="A45" s="1" t="s">
        <v>49</v>
      </c>
      <c r="B45" s="5">
        <v>1.0467E-3</v>
      </c>
      <c r="C45" s="5">
        <v>2.0000000000000002E-5</v>
      </c>
      <c r="D45" s="5">
        <v>2.5300000000000001E-3</v>
      </c>
      <c r="E45" s="13">
        <v>1143.3</v>
      </c>
      <c r="H45" s="1" t="s">
        <v>49</v>
      </c>
      <c r="I45" s="5">
        <f>B45/(4*F17*F18)</f>
        <v>49559.659090909103</v>
      </c>
      <c r="J45" s="5">
        <f>C45/(4*F17*F18)</f>
        <v>946.96969696969722</v>
      </c>
      <c r="K45" s="5">
        <f>D45/(4*F17*F18)</f>
        <v>119791.66666666669</v>
      </c>
      <c r="L45" s="13">
        <v>1143.3</v>
      </c>
      <c r="O45" s="1" t="s">
        <v>49</v>
      </c>
      <c r="P45" s="3">
        <v>49559.659090909103</v>
      </c>
      <c r="Q45" s="3">
        <v>946.96969696969722</v>
      </c>
      <c r="R45" s="3">
        <v>119791.66666666669</v>
      </c>
      <c r="S45" s="3">
        <v>1143.3</v>
      </c>
      <c r="T45" s="1"/>
    </row>
    <row r="46" spans="1:20">
      <c r="A46" s="1" t="s">
        <v>50</v>
      </c>
      <c r="B46" s="4">
        <v>1.77E-2</v>
      </c>
      <c r="C46" s="4">
        <v>1.49E-2</v>
      </c>
      <c r="D46" s="4">
        <v>2.1000000000000001E-2</v>
      </c>
      <c r="E46" s="13">
        <v>857</v>
      </c>
      <c r="H46" s="1" t="s">
        <v>50</v>
      </c>
      <c r="I46" s="5">
        <f>B46/(4*F17*F18)</f>
        <v>838068.181818182</v>
      </c>
      <c r="J46" s="5">
        <f>C46/(4*F17*F18)</f>
        <v>705492.42424242431</v>
      </c>
      <c r="K46" s="5">
        <f>D46/(4*F17*F18)</f>
        <v>994318.181818182</v>
      </c>
      <c r="L46" s="13">
        <v>857</v>
      </c>
      <c r="O46" s="1" t="s">
        <v>50</v>
      </c>
      <c r="P46" s="3">
        <v>838068.181818182</v>
      </c>
      <c r="Q46" s="3">
        <v>705492.42424242431</v>
      </c>
      <c r="R46" s="3">
        <v>994318.181818182</v>
      </c>
      <c r="S46" s="3">
        <v>857</v>
      </c>
      <c r="T46" s="1"/>
    </row>
    <row r="47" spans="1:20">
      <c r="A47" s="1" t="s">
        <v>51</v>
      </c>
      <c r="B47" s="5">
        <v>1.1757E-3</v>
      </c>
      <c r="C47" s="5">
        <v>1.01E-3</v>
      </c>
      <c r="D47" s="5">
        <v>1.3699999999999999E-3</v>
      </c>
      <c r="E47" s="13">
        <v>559</v>
      </c>
      <c r="H47" s="1" t="s">
        <v>51</v>
      </c>
      <c r="I47" s="5">
        <f>B47/(4*F17*F18)</f>
        <v>55667.613636363647</v>
      </c>
      <c r="J47" s="5">
        <f>C47/(4*F17*F18)</f>
        <v>47821.969696969711</v>
      </c>
      <c r="K47" s="5">
        <f>D47/(4*F17*F18)</f>
        <v>64867.424242424247</v>
      </c>
      <c r="L47" s="13">
        <v>559</v>
      </c>
      <c r="O47" s="1" t="s">
        <v>51</v>
      </c>
      <c r="P47" s="3">
        <v>55667.613636363647</v>
      </c>
      <c r="Q47" s="3">
        <v>47821.969696969711</v>
      </c>
      <c r="R47" s="3">
        <v>64867.424242424247</v>
      </c>
      <c r="S47" s="3">
        <v>559</v>
      </c>
      <c r="T47" s="1"/>
    </row>
    <row r="48" spans="1:20">
      <c r="A48" s="1" t="s">
        <v>52</v>
      </c>
      <c r="B48" s="4">
        <v>1.2999999999999999E-2</v>
      </c>
      <c r="C48" s="4">
        <v>1.21E-2</v>
      </c>
      <c r="D48" s="4">
        <v>1.3899999999999999E-2</v>
      </c>
      <c r="E48" s="13">
        <v>4229.3</v>
      </c>
      <c r="H48" s="1" t="s">
        <v>52</v>
      </c>
      <c r="I48" s="5">
        <f>B48/(4*F17*F18)</f>
        <v>615530.3030303031</v>
      </c>
      <c r="J48" s="5">
        <f>C48/(4*F17*F18)</f>
        <v>572916.66666666674</v>
      </c>
      <c r="K48" s="5">
        <f>D48/(4*F17*F18)</f>
        <v>658143.93939393945</v>
      </c>
      <c r="L48" s="13">
        <v>4229.3</v>
      </c>
      <c r="O48" s="1" t="s">
        <v>52</v>
      </c>
      <c r="P48" s="3">
        <v>615530.3030303031</v>
      </c>
      <c r="Q48" s="3">
        <v>572916.66666666674</v>
      </c>
      <c r="R48" s="3">
        <v>658143.93939393945</v>
      </c>
      <c r="S48" s="3">
        <v>4229.3</v>
      </c>
      <c r="T48" s="1"/>
    </row>
    <row r="49" spans="1:20">
      <c r="A49" s="1" t="s">
        <v>53</v>
      </c>
      <c r="B49" s="5">
        <v>6.7183E-4</v>
      </c>
      <c r="C49" s="5">
        <v>6.4000000000000005E-4</v>
      </c>
      <c r="D49" s="5">
        <v>6.9999999999999999E-4</v>
      </c>
      <c r="E49" s="13">
        <v>519.6</v>
      </c>
      <c r="H49" s="1" t="s">
        <v>53</v>
      </c>
      <c r="I49" s="5">
        <f>(B49*F18)/F17</f>
        <v>732905.45454545459</v>
      </c>
      <c r="J49" s="5">
        <f>(C49*F18)/F17</f>
        <v>698181.81818181823</v>
      </c>
      <c r="K49" s="5">
        <f>(D49*F18)/F17</f>
        <v>763636.36363636365</v>
      </c>
      <c r="L49" s="13">
        <v>519.6</v>
      </c>
      <c r="O49" s="1" t="s">
        <v>53</v>
      </c>
      <c r="P49" s="3">
        <v>732905.45454545459</v>
      </c>
      <c r="Q49" s="3">
        <v>698181.81818181823</v>
      </c>
      <c r="R49" s="3">
        <v>763636.36363636365</v>
      </c>
      <c r="S49" s="3">
        <v>519.6</v>
      </c>
      <c r="T49" s="1"/>
    </row>
    <row r="50" spans="1:20">
      <c r="A50" s="1" t="s">
        <v>54</v>
      </c>
      <c r="B50" s="5">
        <v>6.9943999999999996E-4</v>
      </c>
      <c r="C50" s="5">
        <v>6.6E-4</v>
      </c>
      <c r="D50" s="5">
        <v>7.2999999999999996E-4</v>
      </c>
      <c r="E50" s="13">
        <v>377.5</v>
      </c>
      <c r="H50" s="1" t="s">
        <v>54</v>
      </c>
      <c r="I50" s="5">
        <f>(B50*F18)/F17</f>
        <v>763025.45454545459</v>
      </c>
      <c r="J50" s="5">
        <f>(C50*F18)/F17</f>
        <v>720000</v>
      </c>
      <c r="K50" s="5">
        <f>(D50*F18)/F17</f>
        <v>796363.63636363635</v>
      </c>
      <c r="L50" s="13">
        <v>377.5</v>
      </c>
      <c r="O50" s="1" t="s">
        <v>54</v>
      </c>
      <c r="P50" s="3">
        <v>763025.45454545459</v>
      </c>
      <c r="Q50" s="3">
        <v>720000</v>
      </c>
      <c r="R50" s="3">
        <v>796363.63636363635</v>
      </c>
      <c r="S50" s="3">
        <v>377.5</v>
      </c>
      <c r="T50" s="1"/>
    </row>
    <row r="51" spans="1:20">
      <c r="A51" s="1" t="s">
        <v>55</v>
      </c>
      <c r="B51" s="5">
        <v>7.0321999999999995E-4</v>
      </c>
      <c r="C51" s="5">
        <v>6.7000000000000002E-4</v>
      </c>
      <c r="D51" s="5">
        <v>7.3999999999999999E-4</v>
      </c>
      <c r="E51" s="13">
        <v>387.4</v>
      </c>
      <c r="H51" s="1" t="s">
        <v>55</v>
      </c>
      <c r="I51" s="5">
        <f>(B51*F18)/F17</f>
        <v>767149.09090909094</v>
      </c>
      <c r="J51" s="5">
        <f>(C51*F18)/F17</f>
        <v>730909.09090909094</v>
      </c>
      <c r="K51" s="5">
        <f>(D51*F18)/F17</f>
        <v>807272.72727272729</v>
      </c>
      <c r="L51" s="13">
        <v>387.4</v>
      </c>
      <c r="O51" s="1" t="s">
        <v>55</v>
      </c>
      <c r="P51" s="3">
        <v>767149.09090909094</v>
      </c>
      <c r="Q51" s="3">
        <v>730909.09090909094</v>
      </c>
      <c r="R51" s="3">
        <v>807272.72727272729</v>
      </c>
      <c r="S51" s="3">
        <v>387.4</v>
      </c>
      <c r="T51" s="1"/>
    </row>
    <row r="52" spans="1:20">
      <c r="A52" s="1" t="s">
        <v>56</v>
      </c>
      <c r="B52" s="5">
        <v>1.3730000000000001E-3</v>
      </c>
      <c r="C52" s="5">
        <v>1.31E-3</v>
      </c>
      <c r="D52" s="5">
        <v>1.42E-3</v>
      </c>
      <c r="E52" s="13">
        <v>4391.8</v>
      </c>
      <c r="H52" s="1" t="s">
        <v>56</v>
      </c>
      <c r="I52" s="5">
        <f>(B52*F18)/F17</f>
        <v>1497818.1818181821</v>
      </c>
      <c r="J52" s="5">
        <f>(C52*F18)/F17</f>
        <v>1429090.9090909089</v>
      </c>
      <c r="K52" s="5">
        <f>(D52*F18)/F17</f>
        <v>1549090.9090909092</v>
      </c>
      <c r="L52" s="13">
        <v>4391.8</v>
      </c>
      <c r="O52" s="1" t="s">
        <v>56</v>
      </c>
      <c r="P52" s="3">
        <v>1497818.1818181821</v>
      </c>
      <c r="Q52" s="3">
        <v>1429090.9090909089</v>
      </c>
      <c r="R52" s="3">
        <v>1549090.9090909092</v>
      </c>
      <c r="S52" s="3">
        <v>4391.8</v>
      </c>
      <c r="T52" s="1"/>
    </row>
    <row r="53" spans="1:20">
      <c r="A53" s="1" t="s">
        <v>57</v>
      </c>
      <c r="B53" s="5">
        <v>1.9959000000000001E-3</v>
      </c>
      <c r="C53" s="5">
        <v>1.89E-3</v>
      </c>
      <c r="D53" s="5">
        <v>2.0899999999999998E-3</v>
      </c>
      <c r="E53" s="13">
        <v>270.8</v>
      </c>
      <c r="H53" s="1" t="s">
        <v>57</v>
      </c>
      <c r="I53" s="5">
        <f>(B53*F18)/F17</f>
        <v>2177345.4545454546</v>
      </c>
      <c r="J53" s="5">
        <f>(C53*F18)/F17</f>
        <v>2061818.1818181821</v>
      </c>
      <c r="K53" s="5">
        <f>(D53*F18)/F17</f>
        <v>2280000</v>
      </c>
      <c r="L53" s="13">
        <v>270.8</v>
      </c>
      <c r="O53" s="1" t="s">
        <v>57</v>
      </c>
      <c r="P53" s="3">
        <v>2177345.4545454546</v>
      </c>
      <c r="Q53" s="3">
        <v>2061818.1818181821</v>
      </c>
      <c r="R53" s="3">
        <v>2280000</v>
      </c>
      <c r="S53" s="3">
        <v>270.8</v>
      </c>
      <c r="T53" s="1"/>
    </row>
  </sheetData>
  <mergeCells count="2">
    <mergeCell ref="B17:E17"/>
    <mergeCell ref="B18:E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8598-8F5A-C442-A350-CC49C72814FE}">
  <dimension ref="A1:O19"/>
  <sheetViews>
    <sheetView workbookViewId="0"/>
  </sheetViews>
  <sheetFormatPr baseColWidth="10" defaultRowHeight="16"/>
  <cols>
    <col min="1" max="1" width="23.6640625" style="1" bestFit="1" customWidth="1"/>
    <col min="2" max="2" width="11" style="1" bestFit="1" customWidth="1"/>
    <col min="3" max="3" width="11.6640625" style="1" bestFit="1" customWidth="1"/>
    <col min="4" max="4" width="11" style="1" bestFit="1" customWidth="1"/>
    <col min="5" max="8" width="11.6640625" style="1" bestFit="1" customWidth="1"/>
    <col min="9" max="10" width="11" style="1" bestFit="1" customWidth="1"/>
    <col min="11" max="12" width="11.6640625" style="1" bestFit="1" customWidth="1"/>
    <col min="13" max="14" width="11" style="1" bestFit="1" customWidth="1"/>
    <col min="15" max="15" width="11.6640625" style="1" bestFit="1" customWidth="1"/>
    <col min="16" max="16384" width="10.83203125" style="1"/>
  </cols>
  <sheetData>
    <row r="1" spans="1:15"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</row>
    <row r="2" spans="1:15">
      <c r="A2" s="2" t="s">
        <v>40</v>
      </c>
    </row>
    <row r="3" spans="1:15">
      <c r="A3" s="1" t="s">
        <v>42</v>
      </c>
      <c r="B3" s="3">
        <v>56950.757575757598</v>
      </c>
      <c r="C3" s="3">
        <v>58238.636363636375</v>
      </c>
      <c r="D3" s="3">
        <v>86761.363636363661</v>
      </c>
      <c r="E3" s="3">
        <v>86974.431818181838</v>
      </c>
      <c r="F3" s="3">
        <v>86766.098484848495</v>
      </c>
      <c r="G3" s="3">
        <v>88541.666666666672</v>
      </c>
      <c r="H3" s="3">
        <v>86178.977272727294</v>
      </c>
      <c r="I3" s="3">
        <v>85833.333333333343</v>
      </c>
      <c r="J3" s="3">
        <v>85056.818181818206</v>
      </c>
      <c r="K3" s="3">
        <v>86482.007575757583</v>
      </c>
      <c r="L3" s="3">
        <v>57869.318181818184</v>
      </c>
      <c r="M3" s="3">
        <v>56818.181818181823</v>
      </c>
      <c r="N3" s="3">
        <v>56633.522727272742</v>
      </c>
      <c r="O3" s="3">
        <v>57921.401515151527</v>
      </c>
    </row>
    <row r="4" spans="1:15">
      <c r="A4" s="1" t="s">
        <v>43</v>
      </c>
      <c r="B4" s="3">
        <v>46967.803030303039</v>
      </c>
      <c r="C4" s="3">
        <v>46496.212121212127</v>
      </c>
      <c r="D4" s="3">
        <v>46917.140151515152</v>
      </c>
      <c r="E4" s="3">
        <v>47300.189393939399</v>
      </c>
      <c r="F4" s="3">
        <v>47276.515151515159</v>
      </c>
      <c r="G4" s="3">
        <v>47064.393939393951</v>
      </c>
      <c r="H4" s="3">
        <v>46985.795454545463</v>
      </c>
      <c r="I4" s="3">
        <v>47210.70075757576</v>
      </c>
      <c r="J4" s="3">
        <v>47207.859848484863</v>
      </c>
      <c r="K4" s="3">
        <v>46981.060606060608</v>
      </c>
      <c r="L4" s="3">
        <v>46409.090909090919</v>
      </c>
      <c r="M4" s="3">
        <v>46827.651515151527</v>
      </c>
      <c r="N4" s="3">
        <v>46849.905303030318</v>
      </c>
      <c r="O4" s="3">
        <v>46433.23863636364</v>
      </c>
    </row>
    <row r="5" spans="1:15">
      <c r="A5" s="1" t="s">
        <v>44</v>
      </c>
      <c r="B5" s="3">
        <v>140326.70454545456</v>
      </c>
      <c r="C5" s="3">
        <v>139204.54545454547</v>
      </c>
      <c r="D5" s="3">
        <v>143233.90151515155</v>
      </c>
      <c r="E5" s="3">
        <v>144872.15909090912</v>
      </c>
      <c r="F5" s="3">
        <v>144772.72727272729</v>
      </c>
      <c r="G5" s="3">
        <v>143465.90909090912</v>
      </c>
      <c r="H5" s="3">
        <v>143996.21212121216</v>
      </c>
      <c r="I5" s="3">
        <v>146467.80303030307</v>
      </c>
      <c r="J5" s="3">
        <v>146089.01515151517</v>
      </c>
      <c r="K5" s="3">
        <v>144000.94696969699</v>
      </c>
      <c r="L5" s="3">
        <v>139701.70454545456</v>
      </c>
      <c r="M5" s="3">
        <v>140625.00000000003</v>
      </c>
      <c r="N5" s="3">
        <v>143309.65909090912</v>
      </c>
      <c r="O5" s="3">
        <v>141382.57575757577</v>
      </c>
    </row>
    <row r="6" spans="1:15">
      <c r="A6" s="1" t="s">
        <v>45</v>
      </c>
      <c r="B6" s="3">
        <v>119393.93939393942</v>
      </c>
      <c r="C6" s="3">
        <v>116950.7575757576</v>
      </c>
      <c r="D6" s="3">
        <v>116160.03787878789</v>
      </c>
      <c r="E6" s="3">
        <v>118300.18939393941</v>
      </c>
      <c r="F6" s="3">
        <v>117968.75000000001</v>
      </c>
      <c r="G6" s="3">
        <v>116003.78787878789</v>
      </c>
      <c r="H6" s="3">
        <v>113390.15151515153</v>
      </c>
      <c r="I6" s="3">
        <v>115445.07575757579</v>
      </c>
      <c r="J6" s="3">
        <v>115402.46212121213</v>
      </c>
      <c r="K6" s="3">
        <v>113191.2878787879</v>
      </c>
      <c r="L6" s="3">
        <v>116188.44696969699</v>
      </c>
      <c r="M6" s="3">
        <v>118844.69696969699</v>
      </c>
      <c r="N6" s="3">
        <v>113394.88636363638</v>
      </c>
      <c r="O6" s="3">
        <v>111103.21969696973</v>
      </c>
    </row>
    <row r="7" spans="1:15">
      <c r="A7" s="1" t="s">
        <v>46</v>
      </c>
      <c r="B7" s="3">
        <v>69616.477272727279</v>
      </c>
      <c r="C7" s="3">
        <v>68655.303030303039</v>
      </c>
      <c r="D7" s="3">
        <v>71197.916666666672</v>
      </c>
      <c r="E7" s="3">
        <v>72140.15151515152</v>
      </c>
      <c r="F7" s="3">
        <v>72249.053030303039</v>
      </c>
      <c r="G7" s="3">
        <v>71496.212121212142</v>
      </c>
      <c r="H7" s="3">
        <v>71339.962121212127</v>
      </c>
      <c r="I7" s="3">
        <v>72121.212121212127</v>
      </c>
      <c r="J7" s="3">
        <v>72059.659090909103</v>
      </c>
      <c r="K7" s="3">
        <v>71373.106060606078</v>
      </c>
      <c r="L7" s="3">
        <v>68759.469696969711</v>
      </c>
      <c r="M7" s="3">
        <v>69602.272727272735</v>
      </c>
      <c r="N7" s="3">
        <v>69739.583333333343</v>
      </c>
      <c r="O7" s="3">
        <v>68977.272727272735</v>
      </c>
    </row>
    <row r="8" spans="1:15">
      <c r="A8" s="1" t="s">
        <v>47</v>
      </c>
      <c r="B8" s="3">
        <v>120113.63636363638</v>
      </c>
      <c r="C8" s="3">
        <v>119791.66666666669</v>
      </c>
      <c r="D8" s="3">
        <v>112140.15151515153</v>
      </c>
      <c r="E8" s="3">
        <v>110894.8863636364</v>
      </c>
      <c r="F8" s="3">
        <v>110733.90151515153</v>
      </c>
      <c r="G8" s="3">
        <v>111268.93939393942</v>
      </c>
      <c r="H8" s="3">
        <v>112656.25000000001</v>
      </c>
      <c r="I8" s="3">
        <v>112064.39393939397</v>
      </c>
      <c r="J8" s="3">
        <v>112414.77272727274</v>
      </c>
      <c r="K8" s="3">
        <v>112438.44696969699</v>
      </c>
      <c r="L8" s="3">
        <v>120217.80303030305</v>
      </c>
      <c r="M8" s="3">
        <v>120265.15151515155</v>
      </c>
      <c r="N8" s="3">
        <v>121008.52272727275</v>
      </c>
      <c r="O8" s="3">
        <v>120790.71969696973</v>
      </c>
    </row>
    <row r="9" spans="1:15">
      <c r="A9" s="1" t="s">
        <v>48</v>
      </c>
      <c r="B9" s="3">
        <v>4146.2594696969709</v>
      </c>
      <c r="C9" s="3">
        <v>2556.818181818182</v>
      </c>
      <c r="D9" s="3">
        <v>3536.3162878787884</v>
      </c>
      <c r="E9" s="3">
        <v>5169.507575757576</v>
      </c>
      <c r="F9" s="3">
        <v>5219.6969696969709</v>
      </c>
      <c r="G9" s="3">
        <v>3456.4393939393944</v>
      </c>
      <c r="H9" s="3">
        <v>4022.4431818181824</v>
      </c>
      <c r="I9" s="3">
        <v>6261.8371212121219</v>
      </c>
      <c r="J9" s="3">
        <v>5918.0871212121228</v>
      </c>
      <c r="K9" s="3">
        <v>4118.0871212121219</v>
      </c>
      <c r="L9" s="3">
        <v>3170.0284090909099</v>
      </c>
      <c r="M9" s="3">
        <v>4398.6742424242429</v>
      </c>
      <c r="N9" s="3">
        <v>5784.5643939393949</v>
      </c>
      <c r="O9" s="3">
        <v>3633.4280303030309</v>
      </c>
    </row>
    <row r="10" spans="1:15">
      <c r="A10" s="1" t="s">
        <v>49</v>
      </c>
      <c r="B10" s="3">
        <v>49559.659090909103</v>
      </c>
      <c r="C10" s="3">
        <v>1401515.1515151518</v>
      </c>
      <c r="D10" s="3">
        <v>185686.55303030307</v>
      </c>
      <c r="E10" s="3">
        <v>44523.20075757576</v>
      </c>
      <c r="F10" s="3">
        <v>42109.848484848488</v>
      </c>
      <c r="G10" s="3">
        <v>256155.30303030307</v>
      </c>
      <c r="H10" s="3">
        <v>2263257.5757575762</v>
      </c>
      <c r="I10" s="3">
        <v>44941.761363636375</v>
      </c>
      <c r="J10" s="3">
        <v>45738.162878787887</v>
      </c>
      <c r="K10" s="3">
        <v>2192234.84848485</v>
      </c>
      <c r="L10" s="3">
        <v>1500946.96969697</v>
      </c>
      <c r="M10" s="3">
        <v>48768.939393939407</v>
      </c>
      <c r="N10" s="3">
        <v>48631.628787878792</v>
      </c>
      <c r="O10" s="3">
        <v>2552083.3333333302</v>
      </c>
    </row>
    <row r="11" spans="1:15">
      <c r="A11" s="1" t="s">
        <v>50</v>
      </c>
      <c r="B11" s="3">
        <v>838068.181818182</v>
      </c>
      <c r="C11" s="3">
        <v>1264204.5454545456</v>
      </c>
      <c r="D11" s="3">
        <v>1003787.8787878789</v>
      </c>
      <c r="E11" s="3">
        <v>719696.96969696984</v>
      </c>
      <c r="F11" s="3">
        <v>719696.96969696984</v>
      </c>
      <c r="G11" s="3">
        <v>984848.48484848498</v>
      </c>
      <c r="H11" s="3">
        <v>980113.63636363647</v>
      </c>
      <c r="I11" s="3">
        <v>705492.42424242431</v>
      </c>
      <c r="J11" s="3">
        <v>710227.27272727282</v>
      </c>
      <c r="K11" s="3">
        <v>980113.63636363647</v>
      </c>
      <c r="L11" s="3">
        <v>1216856.0606060608</v>
      </c>
      <c r="M11" s="3">
        <v>828598.4848484851</v>
      </c>
      <c r="N11" s="3">
        <v>795454.54545454553</v>
      </c>
      <c r="O11" s="3">
        <v>1188446.96969697</v>
      </c>
    </row>
    <row r="12" spans="1:15">
      <c r="A12" s="1" t="s">
        <v>51</v>
      </c>
      <c r="B12" s="3">
        <v>55667.613636363647</v>
      </c>
      <c r="C12" s="3">
        <v>61553.030303030311</v>
      </c>
      <c r="D12" s="3">
        <v>45990.056818181823</v>
      </c>
      <c r="E12" s="3">
        <v>41733.90151515152</v>
      </c>
      <c r="F12" s="3">
        <v>41914.772727272735</v>
      </c>
      <c r="G12" s="3">
        <v>45312.500000000007</v>
      </c>
      <c r="H12" s="3">
        <v>45921.875000000007</v>
      </c>
      <c r="I12" s="3">
        <v>41741.477272727279</v>
      </c>
      <c r="J12" s="3">
        <v>41724.905303030311</v>
      </c>
      <c r="K12" s="3">
        <v>46034.090909090919</v>
      </c>
      <c r="L12" s="3">
        <v>58882.575757575774</v>
      </c>
      <c r="M12" s="3">
        <v>53977.272727272735</v>
      </c>
      <c r="N12" s="3">
        <v>48977.272727272735</v>
      </c>
      <c r="O12" s="3">
        <v>54815.340909090919</v>
      </c>
    </row>
    <row r="13" spans="1:15">
      <c r="A13" s="1" t="s">
        <v>52</v>
      </c>
      <c r="B13" s="3">
        <v>615530.3030303031</v>
      </c>
      <c r="C13" s="3">
        <v>634469.69696969714</v>
      </c>
      <c r="D13" s="3">
        <v>696022.72727272741</v>
      </c>
      <c r="E13" s="3">
        <v>672348.48484848498</v>
      </c>
      <c r="F13" s="3">
        <v>672348.48484848498</v>
      </c>
      <c r="G13" s="3">
        <v>691287.8787878789</v>
      </c>
      <c r="H13" s="3">
        <v>691287.8787878789</v>
      </c>
      <c r="I13" s="3">
        <v>672348.48484848498</v>
      </c>
      <c r="J13" s="3">
        <v>672348.48484848498</v>
      </c>
      <c r="K13" s="3">
        <v>691287.8787878789</v>
      </c>
      <c r="L13" s="3">
        <v>634469.69696969714</v>
      </c>
      <c r="M13" s="3">
        <v>615530.3030303031</v>
      </c>
      <c r="N13" s="3">
        <v>625000.00000000012</v>
      </c>
      <c r="O13" s="3">
        <v>643939.39393939404</v>
      </c>
    </row>
    <row r="14" spans="1:15">
      <c r="A14" s="2" t="s">
        <v>41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1" t="s">
        <v>53</v>
      </c>
      <c r="B15" s="3">
        <v>732905.45454545459</v>
      </c>
      <c r="C15" s="3">
        <v>714545.45454545447</v>
      </c>
      <c r="D15" s="3">
        <v>707312.72727272729</v>
      </c>
      <c r="E15" s="3">
        <v>722498.18181818188</v>
      </c>
      <c r="F15" s="3">
        <v>722650.90909090918</v>
      </c>
      <c r="G15" s="3">
        <v>710181.81818181823</v>
      </c>
      <c r="H15" s="3">
        <v>717785.45454545459</v>
      </c>
      <c r="I15" s="3">
        <v>731149.09090909094</v>
      </c>
      <c r="J15" s="3">
        <v>731530.90909090906</v>
      </c>
      <c r="K15" s="3">
        <v>716901.81818181823</v>
      </c>
      <c r="L15" s="3">
        <v>715952.72727272729</v>
      </c>
      <c r="M15" s="3">
        <v>734181.81818181823</v>
      </c>
      <c r="N15" s="3">
        <v>743978.18181818188</v>
      </c>
      <c r="O15" s="3">
        <v>727658.18181818188</v>
      </c>
    </row>
    <row r="16" spans="1:15">
      <c r="A16" s="1" t="s">
        <v>54</v>
      </c>
      <c r="B16" s="3">
        <v>763025.45454545459</v>
      </c>
      <c r="C16" s="3">
        <v>733090.90909090918</v>
      </c>
      <c r="D16" s="3">
        <v>737421.81818181823</v>
      </c>
      <c r="E16" s="3">
        <v>767138.18181818188</v>
      </c>
      <c r="F16" s="3">
        <v>767705.45454545459</v>
      </c>
      <c r="G16" s="3">
        <v>739636.36363636365</v>
      </c>
      <c r="H16" s="3">
        <v>753469.09090909094</v>
      </c>
      <c r="I16" s="3">
        <v>787549.09090909094</v>
      </c>
      <c r="J16" s="3">
        <v>784669.09090909094</v>
      </c>
      <c r="K16" s="3">
        <v>753512.72727272729</v>
      </c>
      <c r="L16" s="3">
        <v>738894.54545454553</v>
      </c>
      <c r="M16" s="3">
        <v>766909.09090909082</v>
      </c>
      <c r="N16" s="3">
        <v>787265.45454545459</v>
      </c>
      <c r="O16" s="3">
        <v>754614.54545454553</v>
      </c>
    </row>
    <row r="17" spans="1:15">
      <c r="A17" s="1" t="s">
        <v>55</v>
      </c>
      <c r="B17" s="3">
        <v>767149.09090909094</v>
      </c>
      <c r="C17" s="3">
        <v>750545.45454545459</v>
      </c>
      <c r="D17" s="3">
        <v>755596.36363636353</v>
      </c>
      <c r="E17" s="3">
        <v>775592.72727272729</v>
      </c>
      <c r="F17" s="3">
        <v>775614.54545454553</v>
      </c>
      <c r="G17" s="3">
        <v>758181.81818181823</v>
      </c>
      <c r="H17" s="3">
        <v>763450.90909090906</v>
      </c>
      <c r="I17" s="3">
        <v>790483.63636363647</v>
      </c>
      <c r="J17" s="3">
        <v>787712.72727272729</v>
      </c>
      <c r="K17" s="3">
        <v>763287.27272727282</v>
      </c>
      <c r="L17" s="3">
        <v>754669.09090909094</v>
      </c>
      <c r="M17" s="3">
        <v>770181.81818181823</v>
      </c>
      <c r="N17" s="3">
        <v>789065.45454545459</v>
      </c>
      <c r="O17" s="3">
        <v>764912.72727272729</v>
      </c>
    </row>
    <row r="18" spans="1:15">
      <c r="A18" s="1" t="s">
        <v>56</v>
      </c>
      <c r="B18" s="3">
        <v>1497818.1818181821</v>
      </c>
      <c r="C18" s="3">
        <v>1472727.2727272729</v>
      </c>
      <c r="D18" s="3">
        <v>1550727.2727272727</v>
      </c>
      <c r="E18" s="3">
        <v>1572436.3636363638</v>
      </c>
      <c r="F18" s="3">
        <v>1573527.2727272727</v>
      </c>
      <c r="G18" s="3">
        <v>1560000.0000000002</v>
      </c>
      <c r="H18" s="3">
        <v>1548327.2727272729</v>
      </c>
      <c r="I18" s="3">
        <v>1570800</v>
      </c>
      <c r="J18" s="3">
        <v>1572000</v>
      </c>
      <c r="K18" s="3">
        <v>1548654.5454545456</v>
      </c>
      <c r="L18" s="3">
        <v>1485381.8181818181</v>
      </c>
      <c r="M18" s="3">
        <v>1505454.5454545454</v>
      </c>
      <c r="N18" s="3">
        <v>1547345.4545454546</v>
      </c>
      <c r="O18" s="3">
        <v>1519963.6363636365</v>
      </c>
    </row>
    <row r="19" spans="1:15">
      <c r="A19" s="1" t="s">
        <v>57</v>
      </c>
      <c r="B19" s="3">
        <v>2177345.4545454546</v>
      </c>
      <c r="C19" s="3">
        <v>2247272.7272727275</v>
      </c>
      <c r="D19" s="3">
        <v>2301709.0909090908</v>
      </c>
      <c r="E19" s="3">
        <v>2241709.0909090913</v>
      </c>
      <c r="F19" s="3">
        <v>2246509.0909090913</v>
      </c>
      <c r="G19" s="3">
        <v>2301818.1818181821</v>
      </c>
      <c r="H19" s="3">
        <v>2293854.5454545454</v>
      </c>
      <c r="I19" s="3">
        <v>2238218.1818181821</v>
      </c>
      <c r="J19" s="3">
        <v>2237345.4545454546</v>
      </c>
      <c r="K19" s="3">
        <v>2296800</v>
      </c>
      <c r="L19" s="3">
        <v>2227527.2727272729</v>
      </c>
      <c r="M19" s="3">
        <v>2160000</v>
      </c>
      <c r="N19" s="3">
        <v>2151490.9090909092</v>
      </c>
      <c r="O19" s="3">
        <v>2220763.6363636362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Abreu</dc:creator>
  <cp:lastModifiedBy>Edson Abreu</cp:lastModifiedBy>
  <dcterms:created xsi:type="dcterms:W3CDTF">2024-10-31T21:59:11Z</dcterms:created>
  <dcterms:modified xsi:type="dcterms:W3CDTF">2024-12-07T02:59:33Z</dcterms:modified>
</cp:coreProperties>
</file>