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225" windowWidth="20115" windowHeight="7815"/>
  </bookViews>
  <sheets>
    <sheet name="Início" sheetId="7" r:id="rId1"/>
    <sheet name="Conceitos" sheetId="2" r:id="rId2"/>
    <sheet name="Fatores Internos" sheetId="1" r:id="rId3"/>
    <sheet name="Fatores Externos" sheetId="4" r:id="rId4"/>
    <sheet name="Gráfico" sheetId="5" r:id="rId5"/>
  </sheets>
  <calcPr calcId="145621"/>
</workbook>
</file>

<file path=xl/calcChain.xml><?xml version="1.0" encoding="utf-8"?>
<calcChain xmlns="http://schemas.openxmlformats.org/spreadsheetml/2006/main">
  <c r="P4" i="1" l="1"/>
  <c r="N4" i="1" s="1"/>
  <c r="O4" i="1" s="1"/>
  <c r="P5" i="1"/>
  <c r="N5" i="1" s="1"/>
  <c r="O5" i="1" s="1"/>
  <c r="P6" i="1"/>
  <c r="N6" i="1" s="1"/>
  <c r="O6" i="1" s="1"/>
  <c r="P7" i="1"/>
  <c r="N7" i="1" s="1"/>
  <c r="O7" i="1" s="1"/>
  <c r="P8" i="1"/>
  <c r="N8" i="1" s="1"/>
  <c r="O8" i="1" s="1"/>
  <c r="P9" i="1"/>
  <c r="N9" i="1" s="1"/>
  <c r="O9" i="1" s="1"/>
  <c r="P10" i="1"/>
  <c r="N10" i="1" s="1"/>
  <c r="O10" i="1" s="1"/>
  <c r="P11" i="1"/>
  <c r="N11" i="1" s="1"/>
  <c r="O11" i="1" s="1"/>
  <c r="P12" i="1"/>
  <c r="N12" i="1" s="1"/>
  <c r="O12" i="1" s="1"/>
  <c r="P13" i="1"/>
  <c r="N13" i="1" s="1"/>
  <c r="O13" i="1" s="1"/>
  <c r="P14" i="1"/>
  <c r="N14" i="1" s="1"/>
  <c r="O14" i="1" s="1"/>
  <c r="P15" i="1"/>
  <c r="N15" i="1" s="1"/>
  <c r="O15" i="1" s="1"/>
  <c r="P16" i="1"/>
  <c r="N16" i="1" s="1"/>
  <c r="O16" i="1" s="1"/>
  <c r="P17" i="1"/>
  <c r="N17" i="1" s="1"/>
  <c r="O17" i="1" s="1"/>
  <c r="P18" i="1"/>
  <c r="P19" i="1"/>
  <c r="P20" i="1"/>
  <c r="P21" i="1"/>
  <c r="P22" i="1"/>
  <c r="P23" i="1"/>
  <c r="P24" i="1"/>
  <c r="P25" i="1"/>
  <c r="P26" i="1"/>
  <c r="P27" i="1"/>
  <c r="R18" i="4" l="1"/>
  <c r="N18" i="4" s="1"/>
  <c r="O18" i="4" s="1"/>
  <c r="R19" i="4"/>
  <c r="N19" i="4" s="1"/>
  <c r="O19" i="4" s="1"/>
  <c r="R20" i="4"/>
  <c r="N20" i="4" s="1"/>
  <c r="O20" i="4" s="1"/>
  <c r="R21" i="4"/>
  <c r="N21" i="4" s="1"/>
  <c r="O21" i="4" s="1"/>
  <c r="R22" i="4"/>
  <c r="N22" i="4" s="1"/>
  <c r="O22" i="4" s="1"/>
  <c r="R23" i="4"/>
  <c r="N23" i="4" s="1"/>
  <c r="O23" i="4" s="1"/>
  <c r="R24" i="4"/>
  <c r="N24" i="4" s="1"/>
  <c r="O24" i="4" s="1"/>
  <c r="R25" i="4"/>
  <c r="N25" i="4" s="1"/>
  <c r="O25" i="4" s="1"/>
  <c r="R26" i="4"/>
  <c r="N26" i="4" s="1"/>
  <c r="O26" i="4" s="1"/>
  <c r="R27" i="4"/>
  <c r="N27" i="4" s="1"/>
  <c r="O27" i="4" s="1"/>
  <c r="N18" i="1"/>
  <c r="O18" i="1" s="1"/>
  <c r="N19" i="1"/>
  <c r="O19" i="1" s="1"/>
  <c r="N20" i="1"/>
  <c r="O20" i="1" s="1"/>
  <c r="N21" i="1"/>
  <c r="O21" i="1" s="1"/>
  <c r="N23" i="1"/>
  <c r="O23" i="1" s="1"/>
  <c r="N25" i="1"/>
  <c r="O25" i="1" s="1"/>
  <c r="N26" i="1"/>
  <c r="O26" i="1" s="1"/>
  <c r="N27" i="1"/>
  <c r="O27" i="1" s="1"/>
  <c r="N22" i="1"/>
  <c r="O22" i="1" s="1"/>
  <c r="N24" i="1"/>
  <c r="O24" i="1" s="1"/>
  <c r="AC7" i="4"/>
  <c r="AC8" i="4"/>
  <c r="AC9" i="4"/>
  <c r="AC10" i="4"/>
  <c r="AC11" i="4"/>
  <c r="AC12" i="4"/>
  <c r="AC13" i="4"/>
  <c r="AC14" i="4"/>
  <c r="AC6" i="4"/>
  <c r="AA7" i="1"/>
  <c r="AA8" i="1"/>
  <c r="AA9" i="1"/>
  <c r="AA10" i="1"/>
  <c r="AA11" i="1"/>
  <c r="AA12" i="1"/>
  <c r="AA13" i="1"/>
  <c r="AA14" i="1"/>
  <c r="AA6" i="1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4" i="4"/>
  <c r="Y6" i="4"/>
  <c r="Y7" i="4"/>
  <c r="Y8" i="4"/>
  <c r="Y9" i="4"/>
  <c r="Y10" i="4"/>
  <c r="Y11" i="4"/>
  <c r="Y12" i="4"/>
  <c r="Y13" i="4"/>
  <c r="Y14" i="4"/>
  <c r="N4" i="4" l="1"/>
  <c r="O4" i="4" s="1"/>
  <c r="N14" i="4"/>
  <c r="O14" i="4" s="1"/>
  <c r="N6" i="4"/>
  <c r="O6" i="4" s="1"/>
  <c r="N13" i="4"/>
  <c r="O13" i="4" s="1"/>
  <c r="N9" i="4"/>
  <c r="O9" i="4" s="1"/>
  <c r="N16" i="4"/>
  <c r="O16" i="4" s="1"/>
  <c r="N12" i="4"/>
  <c r="O12" i="4" s="1"/>
  <c r="N8" i="4"/>
  <c r="O8" i="4" s="1"/>
  <c r="N15" i="4"/>
  <c r="O15" i="4" s="1"/>
  <c r="N11" i="4"/>
  <c r="O11" i="4" s="1"/>
  <c r="N7" i="4"/>
  <c r="O7" i="4" s="1"/>
  <c r="N10" i="4"/>
  <c r="O10" i="4" s="1"/>
  <c r="N17" i="4"/>
  <c r="O17" i="4" s="1"/>
  <c r="N5" i="4"/>
  <c r="R6" i="5" l="1"/>
  <c r="R8" i="5"/>
  <c r="O5" i="4"/>
  <c r="N28" i="4"/>
  <c r="R7" i="5" l="1"/>
  <c r="R5" i="5"/>
  <c r="N28" i="1"/>
</calcChain>
</file>

<file path=xl/sharedStrings.xml><?xml version="1.0" encoding="utf-8"?>
<sst xmlns="http://schemas.openxmlformats.org/spreadsheetml/2006/main" count="151" uniqueCount="85">
  <si>
    <t>FORÇAS</t>
  </si>
  <si>
    <t>FRAQUEZAS</t>
  </si>
  <si>
    <t>ANÁLISE INTERNA</t>
  </si>
  <si>
    <t>OPORTUNIDADES</t>
  </si>
  <si>
    <t>AMEAÇAS</t>
  </si>
  <si>
    <t>ANÁLISE EXTERNA</t>
  </si>
  <si>
    <t>É uma ferramenta utilizada com o intuito de fazer uma análise do ambiente em que a empresa atua. Afim de auxiliar no posicionamento estratégico da empresa, facilitando a tomada de decisões.
Pois com a análise SWOT é possível identificar elementos chaves para a gestão da empresa.</t>
  </si>
  <si>
    <t>Análise interna</t>
  </si>
  <si>
    <t>(Forças e Fraquezas)</t>
  </si>
  <si>
    <t>Análise externa</t>
  </si>
  <si>
    <t>(Ameças e Oportunidades)</t>
  </si>
  <si>
    <t>Pontos principais que diferenciam a empresa de seus concorrentes. São fatores que partem da própria empresa, tendo assim domínio sobre eles.</t>
  </si>
  <si>
    <t>Pontos que afetam a empresa, porém são provenientes de fora (ambiente / mercado).</t>
  </si>
  <si>
    <t>Aproveitar o máximo possível as oportunidades para intensificar os pontos fortes da empresa.</t>
  </si>
  <si>
    <t>Utilizar bem as forças para minimizar as ameaças identificadas.</t>
  </si>
  <si>
    <t>Aproveitas as oportunidades, tentando minimizar os efeitos das fraquezas existentes.</t>
  </si>
  <si>
    <t>Adotar estratégia que minimize as fraquezas para que as ameaças tenha menor efeito na empresa.</t>
  </si>
  <si>
    <t>Relação entre os funcionários</t>
  </si>
  <si>
    <t>Custo do produto</t>
  </si>
  <si>
    <t>Qualidade do produto</t>
  </si>
  <si>
    <t>Localização da empresa</t>
  </si>
  <si>
    <t>Rotatividade de funcionário</t>
  </si>
  <si>
    <t>Conhecimento das operações internas</t>
  </si>
  <si>
    <t>Diferenciação do produto</t>
  </si>
  <si>
    <t>Capacidade da empresa</t>
  </si>
  <si>
    <t>Relação com o fornecedor</t>
  </si>
  <si>
    <t>Perfil Inovador</t>
  </si>
  <si>
    <t>Capacitação dos funcionários</t>
  </si>
  <si>
    <t>Relação de longo prazo</t>
  </si>
  <si>
    <t>Capacidade de atendimento aos clientes</t>
  </si>
  <si>
    <t>Atendimento</t>
  </si>
  <si>
    <t>Importância</t>
  </si>
  <si>
    <t>Insignificante</t>
  </si>
  <si>
    <t>Importante</t>
  </si>
  <si>
    <t>Muito Importante</t>
  </si>
  <si>
    <t>Não atende</t>
  </si>
  <si>
    <t>Atende razoavelmente</t>
  </si>
  <si>
    <t>Atende totalmente</t>
  </si>
  <si>
    <t>Conhecimento sobre a concorrência</t>
  </si>
  <si>
    <t>Não atende-Insignificante</t>
  </si>
  <si>
    <t>Não atende-Importante</t>
  </si>
  <si>
    <t>Não atende-Muito importante</t>
  </si>
  <si>
    <t>Atende razoavelmente-Insignificante</t>
  </si>
  <si>
    <t>Atende razoavelmente-Importante</t>
  </si>
  <si>
    <t>Atende razoavelmente-Muito importante</t>
  </si>
  <si>
    <t>Atende totalmente-Insignificante</t>
  </si>
  <si>
    <t>Atende totalmente-Importante</t>
  </si>
  <si>
    <t>Atende totalmente-Muito importante</t>
  </si>
  <si>
    <t>Pontuação</t>
  </si>
  <si>
    <t>Análise</t>
  </si>
  <si>
    <t>Mercado em expansão</t>
  </si>
  <si>
    <t>Desenvolvimento tecnológico na área</t>
  </si>
  <si>
    <t>Quantidade de concorrentes</t>
  </si>
  <si>
    <t>Demanda do produto / serviço</t>
  </si>
  <si>
    <t>Guerra de preços</t>
  </si>
  <si>
    <t>Situação do mercado (crise / expansão)</t>
  </si>
  <si>
    <t>Momento</t>
  </si>
  <si>
    <t>Quantidade de alianças estratégicas</t>
  </si>
  <si>
    <t>Relevância das alianças estratégicas</t>
  </si>
  <si>
    <t>Força dos concorrentes</t>
  </si>
  <si>
    <t>Estabilidade Política</t>
  </si>
  <si>
    <t>Incentivos do governo</t>
  </si>
  <si>
    <t>Recursos disponíveis</t>
  </si>
  <si>
    <t>Barreiras para o desenvolvimento</t>
  </si>
  <si>
    <t>Facilidade ao acesso a informações</t>
  </si>
  <si>
    <t>Desfavorável</t>
  </si>
  <si>
    <t>Favorável</t>
  </si>
  <si>
    <t>Neutro</t>
  </si>
  <si>
    <t>FORÇA</t>
  </si>
  <si>
    <t>FRAQUEZA</t>
  </si>
  <si>
    <t>OPORTUNIDADE</t>
  </si>
  <si>
    <t>AMEAÇA</t>
  </si>
  <si>
    <t>Células Juntas</t>
  </si>
  <si>
    <t>Parâmetros</t>
  </si>
  <si>
    <t>Critérios</t>
  </si>
  <si>
    <t>Resultado</t>
  </si>
  <si>
    <t>Item</t>
  </si>
  <si>
    <t>Total</t>
  </si>
  <si>
    <t>Após o levantamento de todos os pontos, é feita uma corelação entre eles, como explicitado no quadro abaixo.</t>
  </si>
  <si>
    <t>Muito importante</t>
  </si>
  <si>
    <r>
      <rPr>
        <b/>
        <i/>
        <sz val="18"/>
        <color theme="0"/>
        <rFont val="Calibri"/>
        <family val="2"/>
        <scheme val="minor"/>
      </rPr>
      <t xml:space="preserve">ANÁLISE ESTRATÉGICA SWOT </t>
    </r>
    <r>
      <rPr>
        <i/>
        <sz val="16"/>
        <color theme="0"/>
        <rFont val="Calibri"/>
        <family val="2"/>
        <scheme val="minor"/>
      </rPr>
      <t>- INÍCIO</t>
    </r>
  </si>
  <si>
    <r>
      <rPr>
        <b/>
        <i/>
        <sz val="18"/>
        <color theme="0"/>
        <rFont val="Calibri"/>
        <family val="2"/>
        <scheme val="minor"/>
      </rPr>
      <t xml:space="preserve">ANÁLISE ESTRATÉGICA SWOT </t>
    </r>
    <r>
      <rPr>
        <i/>
        <sz val="16"/>
        <color theme="0"/>
        <rFont val="Calibri"/>
        <family val="2"/>
        <scheme val="minor"/>
      </rPr>
      <t>- CONCEITOS</t>
    </r>
  </si>
  <si>
    <r>
      <rPr>
        <b/>
        <i/>
        <sz val="18"/>
        <color theme="0"/>
        <rFont val="Calibri"/>
        <family val="2"/>
        <scheme val="minor"/>
      </rPr>
      <t xml:space="preserve">ANÁLISE ESTRATÉGICA SWOT </t>
    </r>
    <r>
      <rPr>
        <i/>
        <sz val="16"/>
        <color theme="0"/>
        <rFont val="Calibri"/>
        <family val="2"/>
        <scheme val="minor"/>
      </rPr>
      <t>- FATORES INTERNOS</t>
    </r>
  </si>
  <si>
    <r>
      <rPr>
        <b/>
        <i/>
        <sz val="18"/>
        <color theme="0"/>
        <rFont val="Calibri"/>
        <family val="2"/>
        <scheme val="minor"/>
      </rPr>
      <t xml:space="preserve">ANÁLISE ESTRATÉGICA SWOT </t>
    </r>
    <r>
      <rPr>
        <i/>
        <sz val="16"/>
        <color theme="0"/>
        <rFont val="Calibri"/>
        <family val="2"/>
        <scheme val="minor"/>
      </rPr>
      <t>- FATORES EXTERNOS</t>
    </r>
  </si>
  <si>
    <r>
      <rPr>
        <b/>
        <i/>
        <sz val="18"/>
        <color theme="0"/>
        <rFont val="Calibri"/>
        <family val="2"/>
        <scheme val="minor"/>
      </rPr>
      <t xml:space="preserve">ANÁLISE ESTRATÉGICA SWOT </t>
    </r>
    <r>
      <rPr>
        <i/>
        <sz val="16"/>
        <color theme="0"/>
        <rFont val="Calibri"/>
        <family val="2"/>
        <scheme val="minor"/>
      </rPr>
      <t>- GRÁFICO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</si>
</sst>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F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FBA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dashed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theme="6" tint="-0.499984740745262"/>
      </bottom>
      <diagonal/>
    </border>
    <border>
      <left/>
      <right/>
      <top style="medium">
        <color indexed="64"/>
      </top>
      <bottom style="dashed">
        <color theme="6" tint="-0.499984740745262"/>
      </bottom>
      <diagonal/>
    </border>
    <border>
      <left/>
      <right/>
      <top/>
      <bottom style="dashed">
        <color theme="6" tint="-0.499984740745262"/>
      </bottom>
      <diagonal/>
    </border>
    <border>
      <left style="medium">
        <color indexed="64"/>
      </left>
      <right/>
      <top/>
      <bottom style="dashed">
        <color theme="6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0" fontId="0" fillId="0" borderId="14" xfId="0" applyFill="1" applyBorder="1" applyAlignment="1">
      <alignment horizontal="center"/>
    </xf>
    <xf numFmtId="0" fontId="0" fillId="0" borderId="0" xfId="0" applyBorder="1"/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5" xfId="0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2" fillId="12" borderId="27" xfId="0" applyFont="1" applyFill="1" applyBorder="1" applyAlignment="1">
      <alignment vertical="center"/>
    </xf>
    <xf numFmtId="0" fontId="8" fillId="12" borderId="28" xfId="0" applyFont="1" applyFill="1" applyBorder="1"/>
    <xf numFmtId="0" fontId="8" fillId="12" borderId="28" xfId="0" applyFont="1" applyFill="1" applyBorder="1" applyAlignment="1">
      <alignment horizontal="center"/>
    </xf>
    <xf numFmtId="0" fontId="7" fillId="0" borderId="0" xfId="0" applyFont="1" applyAlignment="1"/>
    <xf numFmtId="0" fontId="13" fillId="12" borderId="23" xfId="0" applyFont="1" applyFill="1" applyBorder="1" applyAlignment="1">
      <alignment horizontal="center"/>
    </xf>
    <xf numFmtId="0" fontId="12" fillId="12" borderId="27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12" borderId="28" xfId="0" applyFont="1" applyFill="1" applyBorder="1" applyAlignment="1">
      <alignment vertical="center"/>
    </xf>
    <xf numFmtId="0" fontId="9" fillId="12" borderId="26" xfId="0" applyFont="1" applyFill="1" applyBorder="1" applyAlignment="1">
      <alignment horizontal="center" vertical="center"/>
    </xf>
    <xf numFmtId="0" fontId="9" fillId="12" borderId="27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6" borderId="23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textRotation="90" wrapText="1"/>
    </xf>
    <xf numFmtId="0" fontId="5" fillId="9" borderId="24" xfId="0" applyFont="1" applyFill="1" applyBorder="1" applyAlignment="1">
      <alignment horizontal="center" vertical="center" textRotation="9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 vertical="center" wrapText="1"/>
    </xf>
    <xf numFmtId="0" fontId="6" fillId="13" borderId="2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9" fillId="12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80"/>
      <color rgb="FFFDFBA3"/>
      <color rgb="FFFBFECE"/>
      <color rgb="FF44BF13"/>
      <color rgb="FFEC3C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Análise SWOT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Gráfico!$Q$5:$Q$8</c:f>
              <c:strCache>
                <c:ptCount val="4"/>
                <c:pt idx="0">
                  <c:v>FORÇA</c:v>
                </c:pt>
                <c:pt idx="1">
                  <c:v>OPORTUNIDADE</c:v>
                </c:pt>
                <c:pt idx="2">
                  <c:v>FRAQUEZA</c:v>
                </c:pt>
                <c:pt idx="3">
                  <c:v>AMEAÇA</c:v>
                </c:pt>
              </c:strCache>
            </c:strRef>
          </c:cat>
          <c:val>
            <c:numRef>
              <c:f>Gráfico!$R$5:$R$8</c:f>
              <c:numCache>
                <c:formatCode>General</c:formatCode>
                <c:ptCount val="4"/>
                <c:pt idx="0">
                  <c:v>38</c:v>
                </c:pt>
                <c:pt idx="1">
                  <c:v>40</c:v>
                </c:pt>
                <c:pt idx="2">
                  <c:v>70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8880"/>
        <c:axId val="152065536"/>
      </c:radarChart>
      <c:catAx>
        <c:axId val="1520588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2065536"/>
        <c:crosses val="autoZero"/>
        <c:auto val="1"/>
        <c:lblAlgn val="ctr"/>
        <c:lblOffset val="100"/>
        <c:noMultiLvlLbl val="0"/>
      </c:catAx>
      <c:valAx>
        <c:axId val="152065536"/>
        <c:scaling>
          <c:orientation val="minMax"/>
          <c:max val="100"/>
          <c:min val="0"/>
        </c:scaling>
        <c:delete val="1"/>
        <c:axPos val="l"/>
        <c:majorGridlines/>
        <c:numFmt formatCode="General" sourceLinked="1"/>
        <c:majorTickMark val="cross"/>
        <c:minorTickMark val="none"/>
        <c:tickLblPos val="none"/>
        <c:crossAx val="15205888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Análise SWOT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Gráfico!$Q$5:$Q$8</c:f>
              <c:strCache>
                <c:ptCount val="4"/>
                <c:pt idx="0">
                  <c:v>FORÇA</c:v>
                </c:pt>
                <c:pt idx="1">
                  <c:v>OPORTUNIDADE</c:v>
                </c:pt>
                <c:pt idx="2">
                  <c:v>FRAQUEZA</c:v>
                </c:pt>
                <c:pt idx="3">
                  <c:v>AMEAÇA</c:v>
                </c:pt>
              </c:strCache>
            </c:strRef>
          </c:cat>
          <c:val>
            <c:numRef>
              <c:f>Gráfico!$R$5:$R$8</c:f>
              <c:numCache>
                <c:formatCode>General</c:formatCode>
                <c:ptCount val="4"/>
                <c:pt idx="0">
                  <c:v>38</c:v>
                </c:pt>
                <c:pt idx="1">
                  <c:v>40</c:v>
                </c:pt>
                <c:pt idx="2">
                  <c:v>70</c:v>
                </c:pt>
                <c:pt idx="3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5120"/>
        <c:axId val="156006656"/>
      </c:radarChart>
      <c:catAx>
        <c:axId val="15600512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6006656"/>
        <c:crosses val="autoZero"/>
        <c:auto val="1"/>
        <c:lblAlgn val="ctr"/>
        <c:lblOffset val="100"/>
        <c:noMultiLvlLbl val="0"/>
      </c:catAx>
      <c:valAx>
        <c:axId val="15600665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6005120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atores Externos'!A1"/><Relationship Id="rId3" Type="http://schemas.openxmlformats.org/officeDocument/2006/relationships/image" Target="../media/image1.png"/><Relationship Id="rId7" Type="http://schemas.openxmlformats.org/officeDocument/2006/relationships/hyperlink" Target="#'Fatores Internos'!A1"/><Relationship Id="rId2" Type="http://schemas.openxmlformats.org/officeDocument/2006/relationships/hyperlink" Target="http://www.acelere.vc" TargetMode="External"/><Relationship Id="rId1" Type="http://schemas.openxmlformats.org/officeDocument/2006/relationships/chart" Target="../charts/chart1.xml"/><Relationship Id="rId6" Type="http://schemas.openxmlformats.org/officeDocument/2006/relationships/hyperlink" Target="#Conceitos!A1"/><Relationship Id="rId5" Type="http://schemas.openxmlformats.org/officeDocument/2006/relationships/image" Target="../media/image2.png"/><Relationship Id="rId4" Type="http://schemas.openxmlformats.org/officeDocument/2006/relationships/hyperlink" Target="#An&#225;lise!A1"/><Relationship Id="rId9" Type="http://schemas.openxmlformats.org/officeDocument/2006/relationships/hyperlink" Target="#Gr&#225;fic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1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1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&#237;cio!A1"/><Relationship Id="rId2" Type="http://schemas.openxmlformats.org/officeDocument/2006/relationships/image" Target="../media/image1.png"/><Relationship Id="rId1" Type="http://schemas.openxmlformats.org/officeDocument/2006/relationships/hyperlink" Target="http://www.acelere.vc" TargetMode="Externa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In&#237;cio!A1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hyperlink" Target="http://www.acelere.v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7</xdr:row>
      <xdr:rowOff>47624</xdr:rowOff>
    </xdr:from>
    <xdr:to>
      <xdr:col>13</xdr:col>
      <xdr:colOff>352425</xdr:colOff>
      <xdr:row>21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3</xdr:row>
      <xdr:rowOff>0</xdr:rowOff>
    </xdr:from>
    <xdr:to>
      <xdr:col>20</xdr:col>
      <xdr:colOff>590550</xdr:colOff>
      <xdr:row>5</xdr:row>
      <xdr:rowOff>98979</xdr:rowOff>
    </xdr:to>
    <xdr:pic>
      <xdr:nvPicPr>
        <xdr:cNvPr id="14" name="Imagem 1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838200"/>
          <a:ext cx="1200150" cy="479979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</xdr:colOff>
      <xdr:row>0</xdr:row>
      <xdr:rowOff>0</xdr:rowOff>
    </xdr:from>
    <xdr:to>
      <xdr:col>20</xdr:col>
      <xdr:colOff>19050</xdr:colOff>
      <xdr:row>1</xdr:row>
      <xdr:rowOff>22779</xdr:rowOff>
    </xdr:to>
    <xdr:pic>
      <xdr:nvPicPr>
        <xdr:cNvPr id="15" name="Imagem 1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0900" y="0"/>
          <a:ext cx="1200150" cy="479979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3</xdr:row>
      <xdr:rowOff>142875</xdr:rowOff>
    </xdr:from>
    <xdr:to>
      <xdr:col>4</xdr:col>
      <xdr:colOff>485775</xdr:colOff>
      <xdr:row>6</xdr:row>
      <xdr:rowOff>110413</xdr:rowOff>
    </xdr:to>
    <xdr:grpSp>
      <xdr:nvGrpSpPr>
        <xdr:cNvPr id="16" name="Grupo 15">
          <a:hlinkClick xmlns:r="http://schemas.openxmlformats.org/officeDocument/2006/relationships" r:id="rId4"/>
        </xdr:cNvPr>
        <xdr:cNvGrpSpPr/>
      </xdr:nvGrpSpPr>
      <xdr:grpSpPr>
        <a:xfrm>
          <a:off x="1028700" y="981075"/>
          <a:ext cx="1895475" cy="539038"/>
          <a:chOff x="285750" y="2400300"/>
          <a:chExt cx="1895475" cy="539038"/>
        </a:xfrm>
      </xdr:grpSpPr>
      <xdr:pic>
        <xdr:nvPicPr>
          <xdr:cNvPr id="17" name="Imagem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aixaDeTexto 17">
            <a:hlinkClick xmlns:r="http://schemas.openxmlformats.org/officeDocument/2006/relationships" r:id="rId6"/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CONCEITOS</a:t>
            </a:r>
          </a:p>
        </xdr:txBody>
      </xdr:sp>
    </xdr:grpSp>
    <xdr:clientData/>
  </xdr:twoCellAnchor>
  <xdr:twoCellAnchor>
    <xdr:from>
      <xdr:col>6</xdr:col>
      <xdr:colOff>180975</xdr:colOff>
      <xdr:row>3</xdr:row>
      <xdr:rowOff>142875</xdr:rowOff>
    </xdr:from>
    <xdr:to>
      <xdr:col>9</xdr:col>
      <xdr:colOff>247650</xdr:colOff>
      <xdr:row>6</xdr:row>
      <xdr:rowOff>110413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3838575" y="981075"/>
          <a:ext cx="1895475" cy="539038"/>
          <a:chOff x="285750" y="2400300"/>
          <a:chExt cx="1895475" cy="539038"/>
        </a:xfrm>
      </xdr:grpSpPr>
      <xdr:pic>
        <xdr:nvPicPr>
          <xdr:cNvPr id="20" name="Imagem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aixaDeTexto 20">
            <a:hlinkClick xmlns:r="http://schemas.openxmlformats.org/officeDocument/2006/relationships" r:id="rId7"/>
          </xdr:cNvPr>
          <xdr:cNvSpPr txBox="1"/>
        </xdr:nvSpPr>
        <xdr:spPr>
          <a:xfrm>
            <a:off x="419100" y="2524125"/>
            <a:ext cx="163829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FATORES INTERNOS</a:t>
            </a:r>
          </a:p>
        </xdr:txBody>
      </xdr:sp>
    </xdr:grpSp>
    <xdr:clientData/>
  </xdr:twoCellAnchor>
  <xdr:twoCellAnchor>
    <xdr:from>
      <xdr:col>11</xdr:col>
      <xdr:colOff>47625</xdr:colOff>
      <xdr:row>3</xdr:row>
      <xdr:rowOff>142875</xdr:rowOff>
    </xdr:from>
    <xdr:to>
      <xdr:col>14</xdr:col>
      <xdr:colOff>114300</xdr:colOff>
      <xdr:row>6</xdr:row>
      <xdr:rowOff>110413</xdr:rowOff>
    </xdr:to>
    <xdr:grpSp>
      <xdr:nvGrpSpPr>
        <xdr:cNvPr id="22" name="Grupo 21">
          <a:hlinkClick xmlns:r="http://schemas.openxmlformats.org/officeDocument/2006/relationships" r:id="rId4"/>
        </xdr:cNvPr>
        <xdr:cNvGrpSpPr/>
      </xdr:nvGrpSpPr>
      <xdr:grpSpPr>
        <a:xfrm>
          <a:off x="6753225" y="981075"/>
          <a:ext cx="1895475" cy="539038"/>
          <a:chOff x="285750" y="2400300"/>
          <a:chExt cx="1895475" cy="539038"/>
        </a:xfrm>
      </xdr:grpSpPr>
      <xdr:pic>
        <xdr:nvPicPr>
          <xdr:cNvPr id="23" name="Imagem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CaixaDeTexto 23">
            <a:hlinkClick xmlns:r="http://schemas.openxmlformats.org/officeDocument/2006/relationships" r:id="rId8"/>
          </xdr:cNvPr>
          <xdr:cNvSpPr txBox="1"/>
        </xdr:nvSpPr>
        <xdr:spPr>
          <a:xfrm>
            <a:off x="400050" y="2524125"/>
            <a:ext cx="16859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FATORES EXTERNOS</a:t>
            </a:r>
          </a:p>
        </xdr:txBody>
      </xdr:sp>
    </xdr:grpSp>
    <xdr:clientData/>
  </xdr:twoCellAnchor>
  <xdr:twoCellAnchor>
    <xdr:from>
      <xdr:col>15</xdr:col>
      <xdr:colOff>419100</xdr:colOff>
      <xdr:row>3</xdr:row>
      <xdr:rowOff>152400</xdr:rowOff>
    </xdr:from>
    <xdr:to>
      <xdr:col>18</xdr:col>
      <xdr:colOff>485775</xdr:colOff>
      <xdr:row>6</xdr:row>
      <xdr:rowOff>119938</xdr:rowOff>
    </xdr:to>
    <xdr:grpSp>
      <xdr:nvGrpSpPr>
        <xdr:cNvPr id="25" name="Grupo 24">
          <a:hlinkClick xmlns:r="http://schemas.openxmlformats.org/officeDocument/2006/relationships" r:id="rId9"/>
        </xdr:cNvPr>
        <xdr:cNvGrpSpPr/>
      </xdr:nvGrpSpPr>
      <xdr:grpSpPr>
        <a:xfrm>
          <a:off x="9563100" y="990600"/>
          <a:ext cx="1895475" cy="539038"/>
          <a:chOff x="285750" y="2400300"/>
          <a:chExt cx="1895475" cy="539038"/>
        </a:xfrm>
      </xdr:grpSpPr>
      <xdr:pic>
        <xdr:nvPicPr>
          <xdr:cNvPr id="26" name="Imagem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0" y="2400300"/>
            <a:ext cx="1895475" cy="5390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CaixaDeTexto 26">
            <a:hlinkClick xmlns:r="http://schemas.openxmlformats.org/officeDocument/2006/relationships" r:id="rId9"/>
          </xdr:cNvPr>
          <xdr:cNvSpPr txBox="1"/>
        </xdr:nvSpPr>
        <xdr:spPr>
          <a:xfrm>
            <a:off x="542925" y="2524125"/>
            <a:ext cx="1390649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300" i="1" u="sng">
                <a:solidFill>
                  <a:schemeClr val="bg1"/>
                </a:solidFill>
              </a:rPr>
              <a:t>GRÁFICO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209550</xdr:colOff>
      <xdr:row>0</xdr:row>
      <xdr:rowOff>0</xdr:rowOff>
    </xdr:from>
    <xdr:to>
      <xdr:col>21</xdr:col>
      <xdr:colOff>190500</xdr:colOff>
      <xdr:row>1</xdr:row>
      <xdr:rowOff>22779</xdr:rowOff>
    </xdr:to>
    <xdr:pic>
      <xdr:nvPicPr>
        <xdr:cNvPr id="5" name="Imagem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750" y="0"/>
          <a:ext cx="1200150" cy="47997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504825</xdr:colOff>
      <xdr:row>0</xdr:row>
      <xdr:rowOff>396724</xdr:rowOff>
    </xdr:to>
    <xdr:pic>
      <xdr:nvPicPr>
        <xdr:cNvPr id="6" name="Imagem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1381125</xdr:colOff>
      <xdr:row>0</xdr:row>
      <xdr:rowOff>0</xdr:rowOff>
    </xdr:from>
    <xdr:to>
      <xdr:col>19</xdr:col>
      <xdr:colOff>1104900</xdr:colOff>
      <xdr:row>1</xdr:row>
      <xdr:rowOff>22779</xdr:rowOff>
    </xdr:to>
    <xdr:pic>
      <xdr:nvPicPr>
        <xdr:cNvPr id="6" name="Imagem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0"/>
          <a:ext cx="1200150" cy="47997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66675</xdr:rowOff>
    </xdr:from>
    <xdr:to>
      <xdr:col>1</xdr:col>
      <xdr:colOff>266700</xdr:colOff>
      <xdr:row>0</xdr:row>
      <xdr:rowOff>396724</xdr:rowOff>
    </xdr:to>
    <xdr:pic>
      <xdr:nvPicPr>
        <xdr:cNvPr id="7" name="Imagem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47625</xdr:colOff>
      <xdr:row>0</xdr:row>
      <xdr:rowOff>0</xdr:rowOff>
    </xdr:from>
    <xdr:to>
      <xdr:col>21</xdr:col>
      <xdr:colOff>409575</xdr:colOff>
      <xdr:row>1</xdr:row>
      <xdr:rowOff>22779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0"/>
          <a:ext cx="1200150" cy="47997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66675</xdr:rowOff>
    </xdr:from>
    <xdr:to>
      <xdr:col>1</xdr:col>
      <xdr:colOff>285750</xdr:colOff>
      <xdr:row>0</xdr:row>
      <xdr:rowOff>396724</xdr:rowOff>
    </xdr:to>
    <xdr:pic>
      <xdr:nvPicPr>
        <xdr:cNvPr id="3" name="Imagem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561975" cy="330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0</xdr:rowOff>
    </xdr:from>
    <xdr:to>
      <xdr:col>18</xdr:col>
      <xdr:colOff>95250</xdr:colOff>
      <xdr:row>25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66675</xdr:rowOff>
    </xdr:from>
    <xdr:to>
      <xdr:col>1</xdr:col>
      <xdr:colOff>28575</xdr:colOff>
      <xdr:row>0</xdr:row>
      <xdr:rowOff>396724</xdr:rowOff>
    </xdr:to>
    <xdr:pic>
      <xdr:nvPicPr>
        <xdr:cNvPr id="4" name="Imagem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561975" cy="330049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0</xdr:row>
      <xdr:rowOff>0</xdr:rowOff>
    </xdr:from>
    <xdr:to>
      <xdr:col>18</xdr:col>
      <xdr:colOff>933450</xdr:colOff>
      <xdr:row>1</xdr:row>
      <xdr:rowOff>22779</xdr:rowOff>
    </xdr:to>
    <xdr:pic>
      <xdr:nvPicPr>
        <xdr:cNvPr id="6" name="Imagem 5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0" y="0"/>
          <a:ext cx="1200150" cy="479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Y1"/>
  <sheetViews>
    <sheetView showGridLines="0" tabSelected="1" zoomScaleNormal="100" workbookViewId="0">
      <selection sqref="A1:T1"/>
    </sheetView>
  </sheetViews>
  <sheetFormatPr defaultRowHeight="15" x14ac:dyDescent="0.25"/>
  <sheetData>
    <row r="1" spans="1:25" s="25" customFormat="1" ht="36" customHeight="1" x14ac:dyDescent="0.25">
      <c r="A1" s="32" t="s">
        <v>80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4"/>
      <c r="V1" s="24"/>
      <c r="W1" s="24"/>
      <c r="X1" s="24"/>
      <c r="Y1" s="24"/>
    </row>
  </sheetData>
  <mergeCells count="1">
    <mergeCell ref="A1:T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35"/>
  <sheetViews>
    <sheetView showGridLines="0" workbookViewId="0">
      <selection sqref="A1:U1"/>
    </sheetView>
  </sheetViews>
  <sheetFormatPr defaultColWidth="0" defaultRowHeight="15" customHeight="1" zeroHeight="1" x14ac:dyDescent="0.25"/>
  <cols>
    <col min="1" max="1" width="1.85546875" customWidth="1"/>
    <col min="2" max="11" width="9.140625" customWidth="1"/>
    <col min="12" max="12" width="3.85546875" customWidth="1"/>
    <col min="13" max="23" width="9.140625" customWidth="1"/>
    <col min="24" max="16384" width="9.140625" hidden="1"/>
  </cols>
  <sheetData>
    <row r="1" spans="1:26" s="25" customFormat="1" ht="36" customHeight="1" x14ac:dyDescent="0.25">
      <c r="A1" s="44" t="s">
        <v>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24"/>
      <c r="W1" s="24"/>
      <c r="X1" s="24"/>
      <c r="Y1" s="24"/>
      <c r="Z1" s="24"/>
    </row>
    <row r="2" spans="1:26" ht="15" customHeight="1" thickBot="1" x14ac:dyDescent="0.3">
      <c r="B2" s="3"/>
    </row>
    <row r="3" spans="1:26" ht="15" customHeight="1" x14ac:dyDescent="0.25">
      <c r="E3" s="34" t="s">
        <v>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6"/>
    </row>
    <row r="4" spans="1:26" ht="15" customHeight="1" x14ac:dyDescent="0.25">
      <c r="E4" s="37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</row>
    <row r="5" spans="1:26" ht="15" customHeight="1" x14ac:dyDescent="0.25">
      <c r="E5" s="37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9"/>
    </row>
    <row r="6" spans="1:26" ht="15" customHeight="1" thickBot="1" x14ac:dyDescent="0.3">
      <c r="E6" s="40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2"/>
    </row>
    <row r="7" spans="1:26" ht="15" customHeight="1" thickBot="1" x14ac:dyDescent="0.3"/>
    <row r="8" spans="1:26" ht="15" customHeight="1" x14ac:dyDescent="0.25">
      <c r="B8" s="56" t="s">
        <v>7</v>
      </c>
      <c r="C8" s="57"/>
      <c r="D8" s="57"/>
      <c r="E8" s="48" t="s">
        <v>11</v>
      </c>
      <c r="F8" s="48"/>
      <c r="G8" s="48"/>
      <c r="H8" s="48"/>
      <c r="I8" s="48"/>
      <c r="J8" s="48"/>
      <c r="K8" s="49"/>
      <c r="M8" s="56" t="s">
        <v>9</v>
      </c>
      <c r="N8" s="57"/>
      <c r="O8" s="57"/>
      <c r="P8" s="48" t="s">
        <v>12</v>
      </c>
      <c r="Q8" s="48"/>
      <c r="R8" s="48"/>
      <c r="S8" s="48"/>
      <c r="T8" s="48"/>
      <c r="U8" s="48"/>
      <c r="V8" s="49"/>
    </row>
    <row r="9" spans="1:26" ht="15" customHeight="1" x14ac:dyDescent="0.25">
      <c r="B9" s="58"/>
      <c r="C9" s="59"/>
      <c r="D9" s="59"/>
      <c r="E9" s="50"/>
      <c r="F9" s="50"/>
      <c r="G9" s="50"/>
      <c r="H9" s="50"/>
      <c r="I9" s="50"/>
      <c r="J9" s="50"/>
      <c r="K9" s="51"/>
      <c r="M9" s="58"/>
      <c r="N9" s="59"/>
      <c r="O9" s="59"/>
      <c r="P9" s="50"/>
      <c r="Q9" s="50"/>
      <c r="R9" s="50"/>
      <c r="S9" s="50"/>
      <c r="T9" s="50"/>
      <c r="U9" s="50"/>
      <c r="V9" s="51"/>
    </row>
    <row r="10" spans="1:26" ht="15" customHeight="1" thickBot="1" x14ac:dyDescent="0.3">
      <c r="B10" s="60" t="s">
        <v>8</v>
      </c>
      <c r="C10" s="61"/>
      <c r="D10" s="61"/>
      <c r="E10" s="52"/>
      <c r="F10" s="52"/>
      <c r="G10" s="52"/>
      <c r="H10" s="52"/>
      <c r="I10" s="52"/>
      <c r="J10" s="52"/>
      <c r="K10" s="53"/>
      <c r="M10" s="60" t="s">
        <v>10</v>
      </c>
      <c r="N10" s="61"/>
      <c r="O10" s="61"/>
      <c r="P10" s="52"/>
      <c r="Q10" s="52"/>
      <c r="R10" s="52"/>
      <c r="S10" s="52"/>
      <c r="T10" s="52"/>
      <c r="U10" s="52"/>
      <c r="V10" s="53"/>
    </row>
    <row r="11" spans="1:26" ht="15" customHeight="1" x14ac:dyDescent="0.25"/>
    <row r="12" spans="1:26" ht="15" customHeight="1" x14ac:dyDescent="0.25">
      <c r="C12" s="45" t="s">
        <v>78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27"/>
      <c r="T12" s="27"/>
      <c r="U12" s="27"/>
    </row>
    <row r="13" spans="1:26" ht="15" customHeight="1" thickBot="1" x14ac:dyDescent="0.3"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6" ht="15" customHeight="1" thickBot="1" x14ac:dyDescent="0.3">
      <c r="C14" s="2"/>
      <c r="D14" s="19"/>
      <c r="E14" s="19"/>
      <c r="F14" s="43" t="s">
        <v>5</v>
      </c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1"/>
      <c r="U14" s="2"/>
    </row>
    <row r="15" spans="1:26" ht="15" customHeight="1" thickBot="1" x14ac:dyDescent="0.3">
      <c r="D15" s="19"/>
      <c r="E15" s="19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1"/>
    </row>
    <row r="16" spans="1:26" ht="15" customHeight="1" thickBot="1" x14ac:dyDescent="0.3">
      <c r="D16" s="19"/>
      <c r="E16" s="19"/>
      <c r="F16" s="62" t="s">
        <v>3</v>
      </c>
      <c r="G16" s="62"/>
      <c r="H16" s="62"/>
      <c r="I16" s="62"/>
      <c r="J16" s="62"/>
      <c r="K16" s="62"/>
      <c r="L16" s="63" t="s">
        <v>4</v>
      </c>
      <c r="M16" s="63"/>
      <c r="N16" s="63"/>
      <c r="O16" s="63"/>
      <c r="P16" s="63"/>
      <c r="Q16" s="63"/>
      <c r="R16" s="1"/>
    </row>
    <row r="17" spans="4:18" ht="15" customHeight="1" thickBot="1" x14ac:dyDescent="0.3">
      <c r="D17" s="54" t="s">
        <v>2</v>
      </c>
      <c r="E17" s="55" t="s">
        <v>0</v>
      </c>
      <c r="F17" s="64" t="s">
        <v>13</v>
      </c>
      <c r="G17" s="64"/>
      <c r="H17" s="64"/>
      <c r="I17" s="64"/>
      <c r="J17" s="64"/>
      <c r="K17" s="64"/>
      <c r="L17" s="46" t="s">
        <v>14</v>
      </c>
      <c r="M17" s="46"/>
      <c r="N17" s="46"/>
      <c r="O17" s="46"/>
      <c r="P17" s="46"/>
      <c r="Q17" s="46"/>
      <c r="R17" s="1"/>
    </row>
    <row r="18" spans="4:18" ht="15" customHeight="1" thickBot="1" x14ac:dyDescent="0.3">
      <c r="D18" s="54"/>
      <c r="E18" s="55"/>
      <c r="F18" s="64"/>
      <c r="G18" s="64"/>
      <c r="H18" s="64"/>
      <c r="I18" s="64"/>
      <c r="J18" s="64"/>
      <c r="K18" s="64"/>
      <c r="L18" s="46"/>
      <c r="M18" s="46"/>
      <c r="N18" s="46"/>
      <c r="O18" s="46"/>
      <c r="P18" s="46"/>
      <c r="Q18" s="46"/>
      <c r="R18" s="1"/>
    </row>
    <row r="19" spans="4:18" ht="15" customHeight="1" thickBot="1" x14ac:dyDescent="0.3">
      <c r="D19" s="54"/>
      <c r="E19" s="55"/>
      <c r="F19" s="64"/>
      <c r="G19" s="64"/>
      <c r="H19" s="64"/>
      <c r="I19" s="64"/>
      <c r="J19" s="64"/>
      <c r="K19" s="64"/>
      <c r="L19" s="46"/>
      <c r="M19" s="46"/>
      <c r="N19" s="46"/>
      <c r="O19" s="46"/>
      <c r="P19" s="46"/>
      <c r="Q19" s="46"/>
    </row>
    <row r="20" spans="4:18" ht="15" customHeight="1" thickBot="1" x14ac:dyDescent="0.3">
      <c r="D20" s="54"/>
      <c r="E20" s="55"/>
      <c r="F20" s="64"/>
      <c r="G20" s="64"/>
      <c r="H20" s="64"/>
      <c r="I20" s="64"/>
      <c r="J20" s="64"/>
      <c r="K20" s="64"/>
      <c r="L20" s="46"/>
      <c r="M20" s="46"/>
      <c r="N20" s="46"/>
      <c r="O20" s="46"/>
      <c r="P20" s="46"/>
      <c r="Q20" s="46"/>
    </row>
    <row r="21" spans="4:18" ht="15" customHeight="1" thickBot="1" x14ac:dyDescent="0.3">
      <c r="D21" s="54"/>
      <c r="E21" s="55"/>
      <c r="F21" s="64"/>
      <c r="G21" s="64"/>
      <c r="H21" s="64"/>
      <c r="I21" s="64"/>
      <c r="J21" s="64"/>
      <c r="K21" s="64"/>
      <c r="L21" s="46"/>
      <c r="M21" s="46"/>
      <c r="N21" s="46"/>
      <c r="O21" s="46"/>
      <c r="P21" s="46"/>
      <c r="Q21" s="46"/>
    </row>
    <row r="22" spans="4:18" ht="15" customHeight="1" thickBot="1" x14ac:dyDescent="0.3">
      <c r="D22" s="54"/>
      <c r="E22" s="55"/>
      <c r="F22" s="64"/>
      <c r="G22" s="64"/>
      <c r="H22" s="64"/>
      <c r="I22" s="64"/>
      <c r="J22" s="64"/>
      <c r="K22" s="64"/>
      <c r="L22" s="46"/>
      <c r="M22" s="46"/>
      <c r="N22" s="46"/>
      <c r="O22" s="46"/>
      <c r="P22" s="46"/>
      <c r="Q22" s="46"/>
    </row>
    <row r="23" spans="4:18" ht="15" customHeight="1" thickBot="1" x14ac:dyDescent="0.3">
      <c r="D23" s="54"/>
      <c r="E23" s="55"/>
      <c r="F23" s="64"/>
      <c r="G23" s="64"/>
      <c r="H23" s="64"/>
      <c r="I23" s="64"/>
      <c r="J23" s="64"/>
      <c r="K23" s="64"/>
      <c r="L23" s="46"/>
      <c r="M23" s="46"/>
      <c r="N23" s="46"/>
      <c r="O23" s="46"/>
      <c r="P23" s="46"/>
      <c r="Q23" s="46"/>
    </row>
    <row r="24" spans="4:18" ht="15" customHeight="1" thickBot="1" x14ac:dyDescent="0.3">
      <c r="D24" s="54"/>
      <c r="E24" s="55" t="s">
        <v>1</v>
      </c>
      <c r="F24" s="46" t="s">
        <v>15</v>
      </c>
      <c r="G24" s="46"/>
      <c r="H24" s="46"/>
      <c r="I24" s="46"/>
      <c r="J24" s="46"/>
      <c r="K24" s="46"/>
      <c r="L24" s="47" t="s">
        <v>16</v>
      </c>
      <c r="M24" s="47"/>
      <c r="N24" s="47"/>
      <c r="O24" s="47"/>
      <c r="P24" s="47"/>
      <c r="Q24" s="47"/>
    </row>
    <row r="25" spans="4:18" ht="15" customHeight="1" thickBot="1" x14ac:dyDescent="0.3">
      <c r="D25" s="54"/>
      <c r="E25" s="55"/>
      <c r="F25" s="46"/>
      <c r="G25" s="46"/>
      <c r="H25" s="46"/>
      <c r="I25" s="46"/>
      <c r="J25" s="46"/>
      <c r="K25" s="46"/>
      <c r="L25" s="47"/>
      <c r="M25" s="47"/>
      <c r="N25" s="47"/>
      <c r="O25" s="47"/>
      <c r="P25" s="47"/>
      <c r="Q25" s="47"/>
    </row>
    <row r="26" spans="4:18" ht="15" customHeight="1" thickBot="1" x14ac:dyDescent="0.3">
      <c r="D26" s="54"/>
      <c r="E26" s="55"/>
      <c r="F26" s="46"/>
      <c r="G26" s="46"/>
      <c r="H26" s="46"/>
      <c r="I26" s="46"/>
      <c r="J26" s="46"/>
      <c r="K26" s="46"/>
      <c r="L26" s="47"/>
      <c r="M26" s="47"/>
      <c r="N26" s="47"/>
      <c r="O26" s="47"/>
      <c r="P26" s="47"/>
      <c r="Q26" s="47"/>
    </row>
    <row r="27" spans="4:18" ht="15" customHeight="1" thickBot="1" x14ac:dyDescent="0.3">
      <c r="D27" s="54"/>
      <c r="E27" s="55"/>
      <c r="F27" s="46"/>
      <c r="G27" s="46"/>
      <c r="H27" s="46"/>
      <c r="I27" s="46"/>
      <c r="J27" s="46"/>
      <c r="K27" s="46"/>
      <c r="L27" s="47"/>
      <c r="M27" s="47"/>
      <c r="N27" s="47"/>
      <c r="O27" s="47"/>
      <c r="P27" s="47"/>
      <c r="Q27" s="47"/>
    </row>
    <row r="28" spans="4:18" ht="15" customHeight="1" thickBot="1" x14ac:dyDescent="0.3">
      <c r="D28" s="54"/>
      <c r="E28" s="55"/>
      <c r="F28" s="46"/>
      <c r="G28" s="46"/>
      <c r="H28" s="46"/>
      <c r="I28" s="46"/>
      <c r="J28" s="46"/>
      <c r="K28" s="46"/>
      <c r="L28" s="47"/>
      <c r="M28" s="47"/>
      <c r="N28" s="47"/>
      <c r="O28" s="47"/>
      <c r="P28" s="47"/>
      <c r="Q28" s="47"/>
    </row>
    <row r="29" spans="4:18" ht="15" customHeight="1" thickBot="1" x14ac:dyDescent="0.3">
      <c r="D29" s="54"/>
      <c r="E29" s="55"/>
      <c r="F29" s="46"/>
      <c r="G29" s="46"/>
      <c r="H29" s="46"/>
      <c r="I29" s="46"/>
      <c r="J29" s="46"/>
      <c r="K29" s="46"/>
      <c r="L29" s="47"/>
      <c r="M29" s="47"/>
      <c r="N29" s="47"/>
      <c r="O29" s="47"/>
      <c r="P29" s="47"/>
      <c r="Q29" s="47"/>
    </row>
    <row r="30" spans="4:18" ht="15" customHeight="1" thickBot="1" x14ac:dyDescent="0.3">
      <c r="D30" s="54"/>
      <c r="E30" s="55"/>
      <c r="F30" s="46"/>
      <c r="G30" s="46"/>
      <c r="H30" s="46"/>
      <c r="I30" s="46"/>
      <c r="J30" s="46"/>
      <c r="K30" s="46"/>
      <c r="L30" s="47"/>
      <c r="M30" s="47"/>
      <c r="N30" s="47"/>
      <c r="O30" s="47"/>
      <c r="P30" s="47"/>
      <c r="Q30" s="47"/>
    </row>
    <row r="31" spans="4:18" ht="15" customHeight="1" x14ac:dyDescent="0.25">
      <c r="G31" s="6"/>
      <c r="H31" s="6"/>
      <c r="I31" s="6"/>
      <c r="J31" s="6"/>
      <c r="K31" s="6"/>
      <c r="L31" s="20"/>
      <c r="M31" s="20"/>
      <c r="N31" s="20"/>
      <c r="O31" s="20"/>
      <c r="P31" s="20"/>
      <c r="Q31" s="20"/>
    </row>
    <row r="32" spans="4:18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19">
    <mergeCell ref="F16:K16"/>
    <mergeCell ref="L16:Q16"/>
    <mergeCell ref="F17:K23"/>
    <mergeCell ref="E3:R6"/>
    <mergeCell ref="F14:Q15"/>
    <mergeCell ref="A1:U1"/>
    <mergeCell ref="C12:R12"/>
    <mergeCell ref="F24:K30"/>
    <mergeCell ref="L24:Q30"/>
    <mergeCell ref="L17:Q23"/>
    <mergeCell ref="P8:V10"/>
    <mergeCell ref="D17:D30"/>
    <mergeCell ref="E17:E23"/>
    <mergeCell ref="E24:E30"/>
    <mergeCell ref="B8:D9"/>
    <mergeCell ref="B10:D10"/>
    <mergeCell ref="M10:O10"/>
    <mergeCell ref="M8:O9"/>
    <mergeCell ref="E8:K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A37"/>
  <sheetViews>
    <sheetView showGridLines="0" topLeftCell="A10" zoomScaleNormal="100" workbookViewId="0">
      <selection activeCell="L29" sqref="L29"/>
    </sheetView>
  </sheetViews>
  <sheetFormatPr defaultColWidth="9.140625" defaultRowHeight="15" zeroHeight="1" x14ac:dyDescent="0.25"/>
  <cols>
    <col min="1" max="1" width="5.5703125" style="1" customWidth="1"/>
    <col min="2" max="13" width="9.140625" style="1" customWidth="1"/>
    <col min="14" max="14" width="13" style="1" bestFit="1" customWidth="1"/>
    <col min="15" max="15" width="16.7109375" style="1" customWidth="1"/>
    <col min="16" max="16" width="38.7109375" style="1" hidden="1" customWidth="1"/>
    <col min="17" max="17" width="16.85546875" style="1" hidden="1" customWidth="1"/>
    <col min="18" max="18" width="21.7109375" style="1" hidden="1" customWidth="1"/>
    <col min="19" max="19" width="22.140625" style="1" customWidth="1"/>
    <col min="20" max="22" width="16.85546875" style="1" customWidth="1"/>
    <col min="23" max="23" width="38.7109375" style="1" customWidth="1"/>
    <col min="24" max="24" width="4.42578125" style="1" bestFit="1" customWidth="1"/>
    <col min="25" max="25" width="10.28515625" style="1" bestFit="1" customWidth="1"/>
    <col min="26" max="26" width="4.42578125" style="1" bestFit="1" customWidth="1"/>
    <col min="27" max="27" width="10.42578125" style="1" bestFit="1" customWidth="1"/>
    <col min="28" max="16384" width="9.140625" style="1"/>
  </cols>
  <sheetData>
    <row r="1" spans="1:27" s="26" customFormat="1" ht="36" customHeight="1" x14ac:dyDescent="0.25">
      <c r="A1" s="32" t="s">
        <v>82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9"/>
      <c r="V1" s="29"/>
    </row>
    <row r="2" spans="1:27" ht="15.75" thickBot="1" x14ac:dyDescent="0.3"/>
    <row r="3" spans="1:27" ht="18" thickBot="1" x14ac:dyDescent="0.35">
      <c r="H3" s="69" t="s">
        <v>30</v>
      </c>
      <c r="I3" s="69"/>
      <c r="J3" s="69"/>
      <c r="K3" s="69" t="s">
        <v>31</v>
      </c>
      <c r="L3" s="69"/>
      <c r="M3" s="69"/>
      <c r="N3" s="28" t="s">
        <v>48</v>
      </c>
      <c r="O3" s="28" t="s">
        <v>49</v>
      </c>
      <c r="P3" s="21" t="s">
        <v>72</v>
      </c>
      <c r="Q3" s="9"/>
      <c r="R3" s="9"/>
      <c r="W3" s="66" t="s">
        <v>73</v>
      </c>
      <c r="X3" s="67"/>
      <c r="Y3" s="67"/>
      <c r="Z3" s="67"/>
      <c r="AA3" s="68"/>
    </row>
    <row r="4" spans="1:27" ht="16.5" thickBot="1" x14ac:dyDescent="0.3">
      <c r="B4" s="65" t="s">
        <v>17</v>
      </c>
      <c r="C4" s="65"/>
      <c r="D4" s="65"/>
      <c r="E4" s="65"/>
      <c r="F4" s="65"/>
      <c r="G4" s="65"/>
      <c r="H4" s="71" t="s">
        <v>36</v>
      </c>
      <c r="I4" s="71"/>
      <c r="J4" s="71"/>
      <c r="K4" s="71" t="s">
        <v>79</v>
      </c>
      <c r="L4" s="71"/>
      <c r="M4" s="71"/>
      <c r="N4" s="22">
        <f t="shared" ref="N4:N27" si="0">IF(OR(H4="",K4=""),"-",VLOOKUP(P4,$W$6:$Y$14,3,FALSE))</f>
        <v>5</v>
      </c>
      <c r="O4" s="23" t="str">
        <f>IF(N4="-","-",IF(N4&lt;0,"FRAQUEZA",IF(N4=0,"NEUTRO","FORÇA")))</f>
        <v>FORÇA</v>
      </c>
      <c r="P4" s="21" t="str">
        <f>CONCATENATE(H4,"-",K4)</f>
        <v>Atende razoavelmente-Muito importante</v>
      </c>
      <c r="Q4" s="9" t="s">
        <v>32</v>
      </c>
      <c r="R4" s="9" t="s">
        <v>35</v>
      </c>
    </row>
    <row r="5" spans="1:27" ht="16.5" thickBot="1" x14ac:dyDescent="0.3">
      <c r="B5" s="65" t="s">
        <v>21</v>
      </c>
      <c r="C5" s="65"/>
      <c r="D5" s="65"/>
      <c r="E5" s="65"/>
      <c r="F5" s="65"/>
      <c r="G5" s="65"/>
      <c r="H5" s="72" t="s">
        <v>35</v>
      </c>
      <c r="I5" s="72"/>
      <c r="J5" s="72"/>
      <c r="K5" s="72" t="s">
        <v>79</v>
      </c>
      <c r="L5" s="72"/>
      <c r="M5" s="72"/>
      <c r="N5" s="22">
        <f t="shared" si="0"/>
        <v>-10</v>
      </c>
      <c r="O5" s="23" t="str">
        <f t="shared" ref="O5:O27" si="1">IF(N5="-","-",IF(N5&lt;0,"FRAQUEZA",IF(N5=0,"NEUTRO","FORÇA")))</f>
        <v>FRAQUEZA</v>
      </c>
      <c r="P5" s="21" t="str">
        <f t="shared" ref="P5:P27" si="2">CONCATENATE(H5,"-",K5)</f>
        <v>Não atende-Muito importante</v>
      </c>
      <c r="Q5" s="9" t="s">
        <v>33</v>
      </c>
      <c r="R5" s="9" t="s">
        <v>36</v>
      </c>
      <c r="W5" s="13" t="s">
        <v>74</v>
      </c>
      <c r="Y5" s="13" t="s">
        <v>48</v>
      </c>
      <c r="AA5" s="13" t="s">
        <v>75</v>
      </c>
    </row>
    <row r="6" spans="1:27" ht="15.75" x14ac:dyDescent="0.25">
      <c r="B6" s="65" t="s">
        <v>18</v>
      </c>
      <c r="C6" s="65"/>
      <c r="D6" s="65"/>
      <c r="E6" s="65"/>
      <c r="F6" s="65"/>
      <c r="G6" s="65"/>
      <c r="H6" s="73" t="s">
        <v>37</v>
      </c>
      <c r="I6" s="73"/>
      <c r="J6" s="73"/>
      <c r="K6" s="73" t="s">
        <v>33</v>
      </c>
      <c r="L6" s="73"/>
      <c r="M6" s="73"/>
      <c r="N6" s="22">
        <f t="shared" si="0"/>
        <v>8</v>
      </c>
      <c r="O6" s="23" t="str">
        <f t="shared" si="1"/>
        <v>FORÇA</v>
      </c>
      <c r="P6" s="21" t="str">
        <f t="shared" si="2"/>
        <v>Atende totalmente-Importante</v>
      </c>
      <c r="Q6" s="9" t="s">
        <v>79</v>
      </c>
      <c r="R6" s="9" t="s">
        <v>37</v>
      </c>
      <c r="W6" s="12" t="s">
        <v>39</v>
      </c>
      <c r="Y6" s="14">
        <v>0</v>
      </c>
      <c r="AA6" s="12" t="str">
        <f>IF(Y6&lt;0,"FRAQUEZA",IF(Y6=0,"NEUTRO","FORÇA"))</f>
        <v>NEUTRO</v>
      </c>
    </row>
    <row r="7" spans="1:27" ht="15.75" x14ac:dyDescent="0.25">
      <c r="B7" s="65" t="s">
        <v>19</v>
      </c>
      <c r="C7" s="65"/>
      <c r="D7" s="65"/>
      <c r="E7" s="65"/>
      <c r="F7" s="65"/>
      <c r="G7" s="65"/>
      <c r="H7" s="72" t="s">
        <v>37</v>
      </c>
      <c r="I7" s="72"/>
      <c r="J7" s="72"/>
      <c r="K7" s="72" t="s">
        <v>79</v>
      </c>
      <c r="L7" s="72"/>
      <c r="M7" s="72"/>
      <c r="N7" s="22">
        <f t="shared" si="0"/>
        <v>10</v>
      </c>
      <c r="O7" s="23" t="str">
        <f t="shared" ref="O7:O16" si="3">IF(N7="-","-",IF(N7&lt;0,"FRAQUEZA",IF(N7=0,"NEUTRO","FORÇA")))</f>
        <v>FORÇA</v>
      </c>
      <c r="P7" s="21" t="str">
        <f t="shared" si="2"/>
        <v>Atende totalmente-Muito importante</v>
      </c>
      <c r="Q7" s="9"/>
      <c r="R7" s="9"/>
      <c r="W7" s="10" t="s">
        <v>40</v>
      </c>
      <c r="Y7" s="15">
        <v>-8</v>
      </c>
      <c r="AA7" s="10" t="str">
        <f t="shared" ref="AA7:AA14" si="4">IF(Y7&lt;0,"FRAQUEZA",IF(Y7=0,"NEUTRO","FORÇA"))</f>
        <v>FRAQUEZA</v>
      </c>
    </row>
    <row r="8" spans="1:27" ht="15.75" x14ac:dyDescent="0.25">
      <c r="B8" s="65" t="s">
        <v>20</v>
      </c>
      <c r="C8" s="65"/>
      <c r="D8" s="65"/>
      <c r="E8" s="65"/>
      <c r="F8" s="65"/>
      <c r="G8" s="65"/>
      <c r="H8" s="73" t="s">
        <v>37</v>
      </c>
      <c r="I8" s="73"/>
      <c r="J8" s="73"/>
      <c r="K8" s="73" t="s">
        <v>32</v>
      </c>
      <c r="L8" s="73"/>
      <c r="M8" s="73"/>
      <c r="N8" s="22">
        <f t="shared" si="0"/>
        <v>-10</v>
      </c>
      <c r="O8" s="23" t="str">
        <f t="shared" si="3"/>
        <v>FRAQUEZA</v>
      </c>
      <c r="P8" s="21" t="str">
        <f t="shared" si="2"/>
        <v>Atende totalmente-Insignificante</v>
      </c>
      <c r="Q8" s="9"/>
      <c r="R8" s="9"/>
      <c r="W8" s="10" t="s">
        <v>41</v>
      </c>
      <c r="Y8" s="15">
        <v>-10</v>
      </c>
      <c r="AA8" s="10" t="str">
        <f t="shared" si="4"/>
        <v>FRAQUEZA</v>
      </c>
    </row>
    <row r="9" spans="1:27" ht="15.75" x14ac:dyDescent="0.25">
      <c r="B9" s="65" t="s">
        <v>22</v>
      </c>
      <c r="C9" s="65"/>
      <c r="D9" s="65"/>
      <c r="E9" s="65"/>
      <c r="F9" s="65"/>
      <c r="G9" s="65"/>
      <c r="H9" s="72" t="s">
        <v>36</v>
      </c>
      <c r="I9" s="72"/>
      <c r="J9" s="72"/>
      <c r="K9" s="72" t="s">
        <v>32</v>
      </c>
      <c r="L9" s="72"/>
      <c r="M9" s="72"/>
      <c r="N9" s="22">
        <f t="shared" si="0"/>
        <v>-5</v>
      </c>
      <c r="O9" s="23" t="str">
        <f t="shared" si="3"/>
        <v>FRAQUEZA</v>
      </c>
      <c r="P9" s="21" t="str">
        <f t="shared" si="2"/>
        <v>Atende razoavelmente-Insignificante</v>
      </c>
      <c r="Q9" s="9"/>
      <c r="R9" s="9"/>
      <c r="W9" s="10" t="s">
        <v>42</v>
      </c>
      <c r="Y9" s="15">
        <v>-5</v>
      </c>
      <c r="AA9" s="10" t="str">
        <f t="shared" si="4"/>
        <v>FRAQUEZA</v>
      </c>
    </row>
    <row r="10" spans="1:27" ht="15.75" x14ac:dyDescent="0.25">
      <c r="B10" s="65" t="s">
        <v>23</v>
      </c>
      <c r="C10" s="65"/>
      <c r="D10" s="65"/>
      <c r="E10" s="65"/>
      <c r="F10" s="65"/>
      <c r="G10" s="65"/>
      <c r="H10" s="73" t="s">
        <v>37</v>
      </c>
      <c r="I10" s="73"/>
      <c r="J10" s="73"/>
      <c r="K10" s="73" t="s">
        <v>32</v>
      </c>
      <c r="L10" s="73"/>
      <c r="M10" s="73"/>
      <c r="N10" s="22">
        <f t="shared" si="0"/>
        <v>-10</v>
      </c>
      <c r="O10" s="23" t="str">
        <f t="shared" si="3"/>
        <v>FRAQUEZA</v>
      </c>
      <c r="P10" s="21" t="str">
        <f t="shared" si="2"/>
        <v>Atende totalmente-Insignificante</v>
      </c>
      <c r="Q10" s="9"/>
      <c r="R10" s="9"/>
      <c r="W10" s="10" t="s">
        <v>43</v>
      </c>
      <c r="Y10" s="15">
        <v>2</v>
      </c>
      <c r="AA10" s="10" t="str">
        <f t="shared" si="4"/>
        <v>FORÇA</v>
      </c>
    </row>
    <row r="11" spans="1:27" ht="15.75" x14ac:dyDescent="0.25">
      <c r="B11" s="65" t="s">
        <v>24</v>
      </c>
      <c r="C11" s="65"/>
      <c r="D11" s="65"/>
      <c r="E11" s="65"/>
      <c r="F11" s="65"/>
      <c r="G11" s="65"/>
      <c r="H11" s="72" t="s">
        <v>36</v>
      </c>
      <c r="I11" s="72"/>
      <c r="J11" s="72"/>
      <c r="K11" s="72" t="s">
        <v>32</v>
      </c>
      <c r="L11" s="72"/>
      <c r="M11" s="72"/>
      <c r="N11" s="22">
        <f t="shared" si="0"/>
        <v>-5</v>
      </c>
      <c r="O11" s="23" t="str">
        <f t="shared" si="3"/>
        <v>FRAQUEZA</v>
      </c>
      <c r="P11" s="21" t="str">
        <f t="shared" si="2"/>
        <v>Atende razoavelmente-Insignificante</v>
      </c>
      <c r="Q11" s="9"/>
      <c r="R11" s="9"/>
      <c r="W11" s="10" t="s">
        <v>44</v>
      </c>
      <c r="Y11" s="15">
        <v>5</v>
      </c>
      <c r="AA11" s="10" t="str">
        <f t="shared" si="4"/>
        <v>FORÇA</v>
      </c>
    </row>
    <row r="12" spans="1:27" ht="15.75" x14ac:dyDescent="0.25">
      <c r="B12" s="65" t="s">
        <v>25</v>
      </c>
      <c r="C12" s="65"/>
      <c r="D12" s="65"/>
      <c r="E12" s="65"/>
      <c r="F12" s="65"/>
      <c r="G12" s="65"/>
      <c r="H12" s="73" t="s">
        <v>37</v>
      </c>
      <c r="I12" s="73"/>
      <c r="J12" s="73"/>
      <c r="K12" s="73" t="s">
        <v>32</v>
      </c>
      <c r="L12" s="73"/>
      <c r="M12" s="73"/>
      <c r="N12" s="22">
        <f t="shared" si="0"/>
        <v>-10</v>
      </c>
      <c r="O12" s="23" t="str">
        <f t="shared" si="3"/>
        <v>FRAQUEZA</v>
      </c>
      <c r="P12" s="21" t="str">
        <f t="shared" si="2"/>
        <v>Atende totalmente-Insignificante</v>
      </c>
      <c r="Q12" s="9"/>
      <c r="R12" s="9"/>
      <c r="W12" s="10" t="s">
        <v>45</v>
      </c>
      <c r="Y12" s="15">
        <v>-10</v>
      </c>
      <c r="AA12" s="10" t="str">
        <f t="shared" si="4"/>
        <v>FRAQUEZA</v>
      </c>
    </row>
    <row r="13" spans="1:27" ht="15.75" x14ac:dyDescent="0.25">
      <c r="B13" s="65" t="s">
        <v>28</v>
      </c>
      <c r="C13" s="65"/>
      <c r="D13" s="65"/>
      <c r="E13" s="65"/>
      <c r="F13" s="65"/>
      <c r="G13" s="65"/>
      <c r="H13" s="72" t="s">
        <v>36</v>
      </c>
      <c r="I13" s="72"/>
      <c r="J13" s="72"/>
      <c r="K13" s="72" t="s">
        <v>33</v>
      </c>
      <c r="L13" s="72"/>
      <c r="M13" s="72"/>
      <c r="N13" s="22">
        <f t="shared" si="0"/>
        <v>2</v>
      </c>
      <c r="O13" s="23" t="str">
        <f t="shared" si="3"/>
        <v>FORÇA</v>
      </c>
      <c r="P13" s="21" t="str">
        <f t="shared" si="2"/>
        <v>Atende razoavelmente-Importante</v>
      </c>
      <c r="Q13" s="9"/>
      <c r="R13" s="9"/>
      <c r="W13" s="10" t="s">
        <v>46</v>
      </c>
      <c r="Y13" s="15">
        <v>8</v>
      </c>
      <c r="AA13" s="10" t="str">
        <f t="shared" si="4"/>
        <v>FORÇA</v>
      </c>
    </row>
    <row r="14" spans="1:27" ht="16.5" thickBot="1" x14ac:dyDescent="0.3">
      <c r="B14" s="65" t="s">
        <v>27</v>
      </c>
      <c r="C14" s="65"/>
      <c r="D14" s="65"/>
      <c r="E14" s="65"/>
      <c r="F14" s="65"/>
      <c r="G14" s="65"/>
      <c r="H14" s="73" t="s">
        <v>35</v>
      </c>
      <c r="I14" s="73"/>
      <c r="J14" s="73"/>
      <c r="K14" s="73" t="s">
        <v>79</v>
      </c>
      <c r="L14" s="73"/>
      <c r="M14" s="73"/>
      <c r="N14" s="22">
        <f t="shared" si="0"/>
        <v>-10</v>
      </c>
      <c r="O14" s="23" t="str">
        <f t="shared" si="3"/>
        <v>FRAQUEZA</v>
      </c>
      <c r="P14" s="21" t="str">
        <f t="shared" si="2"/>
        <v>Não atende-Muito importante</v>
      </c>
      <c r="Q14" s="9"/>
      <c r="R14" s="9"/>
      <c r="W14" s="11" t="s">
        <v>47</v>
      </c>
      <c r="Y14" s="16">
        <v>10</v>
      </c>
      <c r="AA14" s="11" t="str">
        <f t="shared" si="4"/>
        <v>FORÇA</v>
      </c>
    </row>
    <row r="15" spans="1:27" ht="15.75" x14ac:dyDescent="0.25">
      <c r="B15" s="65" t="s">
        <v>26</v>
      </c>
      <c r="C15" s="65"/>
      <c r="D15" s="65"/>
      <c r="E15" s="65"/>
      <c r="F15" s="65"/>
      <c r="G15" s="65"/>
      <c r="H15" s="72" t="s">
        <v>36</v>
      </c>
      <c r="I15" s="72"/>
      <c r="J15" s="72"/>
      <c r="K15" s="72" t="s">
        <v>79</v>
      </c>
      <c r="L15" s="72"/>
      <c r="M15" s="72"/>
      <c r="N15" s="22">
        <f t="shared" si="0"/>
        <v>5</v>
      </c>
      <c r="O15" s="23" t="str">
        <f t="shared" si="3"/>
        <v>FORÇA</v>
      </c>
      <c r="P15" s="21" t="str">
        <f t="shared" si="2"/>
        <v>Atende razoavelmente-Muito importante</v>
      </c>
      <c r="Q15" s="9"/>
      <c r="R15" s="9"/>
    </row>
    <row r="16" spans="1:27" ht="15.75" x14ac:dyDescent="0.25">
      <c r="B16" s="65" t="s">
        <v>29</v>
      </c>
      <c r="C16" s="65"/>
      <c r="D16" s="65"/>
      <c r="E16" s="65"/>
      <c r="F16" s="65"/>
      <c r="G16" s="65"/>
      <c r="H16" s="73" t="s">
        <v>37</v>
      </c>
      <c r="I16" s="73"/>
      <c r="J16" s="73"/>
      <c r="K16" s="73" t="s">
        <v>33</v>
      </c>
      <c r="L16" s="73"/>
      <c r="M16" s="73"/>
      <c r="N16" s="22">
        <f t="shared" si="0"/>
        <v>8</v>
      </c>
      <c r="O16" s="23" t="str">
        <f t="shared" si="3"/>
        <v>FORÇA</v>
      </c>
      <c r="P16" s="21" t="str">
        <f t="shared" si="2"/>
        <v>Atende totalmente-Importante</v>
      </c>
      <c r="Q16" s="9"/>
      <c r="R16" s="9"/>
    </row>
    <row r="17" spans="2:18" ht="15.75" x14ac:dyDescent="0.25">
      <c r="B17" s="65" t="s">
        <v>38</v>
      </c>
      <c r="C17" s="65"/>
      <c r="D17" s="65"/>
      <c r="E17" s="65"/>
      <c r="F17" s="65"/>
      <c r="G17" s="65"/>
      <c r="H17" s="72" t="s">
        <v>35</v>
      </c>
      <c r="I17" s="72"/>
      <c r="J17" s="72"/>
      <c r="K17" s="72" t="s">
        <v>79</v>
      </c>
      <c r="L17" s="72"/>
      <c r="M17" s="72"/>
      <c r="N17" s="22">
        <f t="shared" si="0"/>
        <v>-10</v>
      </c>
      <c r="O17" s="23" t="str">
        <f t="shared" si="1"/>
        <v>FRAQUEZA</v>
      </c>
      <c r="P17" s="21" t="str">
        <f t="shared" si="2"/>
        <v>Não atende-Muito importante</v>
      </c>
      <c r="Q17" s="9"/>
      <c r="R17" s="9"/>
    </row>
    <row r="18" spans="2:18" ht="15.75" x14ac:dyDescent="0.25">
      <c r="B18" s="65"/>
      <c r="C18" s="65"/>
      <c r="D18" s="65"/>
      <c r="E18" s="65"/>
      <c r="F18" s="65"/>
      <c r="G18" s="65"/>
      <c r="H18" s="73"/>
      <c r="I18" s="73"/>
      <c r="J18" s="73"/>
      <c r="K18" s="73"/>
      <c r="L18" s="73"/>
      <c r="M18" s="73"/>
      <c r="N18" s="22" t="str">
        <f t="shared" si="0"/>
        <v>-</v>
      </c>
      <c r="O18" s="23" t="str">
        <f t="shared" si="1"/>
        <v>-</v>
      </c>
      <c r="P18" s="21" t="str">
        <f t="shared" si="2"/>
        <v>-</v>
      </c>
      <c r="Q18" s="9"/>
      <c r="R18" s="9"/>
    </row>
    <row r="19" spans="2:18" ht="15.75" x14ac:dyDescent="0.25">
      <c r="B19" s="65"/>
      <c r="C19" s="65"/>
      <c r="D19" s="65"/>
      <c r="E19" s="65"/>
      <c r="F19" s="65"/>
      <c r="G19" s="65"/>
      <c r="H19" s="72"/>
      <c r="I19" s="72"/>
      <c r="J19" s="72"/>
      <c r="K19" s="72"/>
      <c r="L19" s="72"/>
      <c r="M19" s="72"/>
      <c r="N19" s="22" t="str">
        <f t="shared" si="0"/>
        <v>-</v>
      </c>
      <c r="O19" s="23" t="str">
        <f t="shared" si="1"/>
        <v>-</v>
      </c>
      <c r="P19" s="21" t="str">
        <f t="shared" si="2"/>
        <v>-</v>
      </c>
      <c r="Q19" s="9"/>
      <c r="R19" s="9"/>
    </row>
    <row r="20" spans="2:18" ht="15.75" x14ac:dyDescent="0.25">
      <c r="B20" s="65"/>
      <c r="C20" s="65"/>
      <c r="D20" s="65"/>
      <c r="E20" s="65"/>
      <c r="F20" s="65"/>
      <c r="G20" s="65"/>
      <c r="H20" s="73"/>
      <c r="I20" s="73"/>
      <c r="J20" s="73"/>
      <c r="K20" s="73"/>
      <c r="L20" s="73"/>
      <c r="M20" s="73"/>
      <c r="N20" s="22" t="str">
        <f t="shared" si="0"/>
        <v>-</v>
      </c>
      <c r="O20" s="23" t="str">
        <f t="shared" si="1"/>
        <v>-</v>
      </c>
      <c r="P20" s="21" t="str">
        <f t="shared" si="2"/>
        <v>-</v>
      </c>
      <c r="Q20" s="9"/>
      <c r="R20" s="9"/>
    </row>
    <row r="21" spans="2:18" ht="15.75" x14ac:dyDescent="0.25">
      <c r="B21" s="65"/>
      <c r="C21" s="65"/>
      <c r="D21" s="65"/>
      <c r="E21" s="65"/>
      <c r="F21" s="65"/>
      <c r="G21" s="65"/>
      <c r="H21" s="72"/>
      <c r="I21" s="72"/>
      <c r="J21" s="72"/>
      <c r="K21" s="72"/>
      <c r="L21" s="72"/>
      <c r="M21" s="72"/>
      <c r="N21" s="22" t="str">
        <f t="shared" si="0"/>
        <v>-</v>
      </c>
      <c r="O21" s="23" t="str">
        <f t="shared" si="1"/>
        <v>-</v>
      </c>
      <c r="P21" s="21" t="str">
        <f t="shared" si="2"/>
        <v>-</v>
      </c>
      <c r="Q21" s="9"/>
      <c r="R21" s="9"/>
    </row>
    <row r="22" spans="2:18" ht="15.75" x14ac:dyDescent="0.25">
      <c r="B22" s="65"/>
      <c r="C22" s="65"/>
      <c r="D22" s="65"/>
      <c r="E22" s="65"/>
      <c r="F22" s="65"/>
      <c r="G22" s="65"/>
      <c r="H22" s="73"/>
      <c r="I22" s="73"/>
      <c r="J22" s="73"/>
      <c r="K22" s="73"/>
      <c r="L22" s="73"/>
      <c r="M22" s="73"/>
      <c r="N22" s="22" t="str">
        <f t="shared" si="0"/>
        <v>-</v>
      </c>
      <c r="O22" s="23" t="str">
        <f t="shared" si="1"/>
        <v>-</v>
      </c>
      <c r="P22" s="21" t="str">
        <f t="shared" si="2"/>
        <v>-</v>
      </c>
      <c r="Q22" s="9"/>
      <c r="R22" s="9"/>
    </row>
    <row r="23" spans="2:18" ht="15.75" x14ac:dyDescent="0.25">
      <c r="B23" s="65"/>
      <c r="C23" s="65"/>
      <c r="D23" s="65"/>
      <c r="E23" s="65"/>
      <c r="F23" s="65"/>
      <c r="G23" s="65"/>
      <c r="H23" s="72"/>
      <c r="I23" s="72"/>
      <c r="J23" s="72"/>
      <c r="K23" s="72"/>
      <c r="L23" s="72"/>
      <c r="M23" s="72"/>
      <c r="N23" s="22" t="str">
        <f t="shared" si="0"/>
        <v>-</v>
      </c>
      <c r="O23" s="23" t="str">
        <f t="shared" si="1"/>
        <v>-</v>
      </c>
      <c r="P23" s="21" t="str">
        <f t="shared" si="2"/>
        <v>-</v>
      </c>
      <c r="Q23" s="9"/>
      <c r="R23" s="9"/>
    </row>
    <row r="24" spans="2:18" ht="15.75" x14ac:dyDescent="0.25">
      <c r="B24" s="65"/>
      <c r="C24" s="65"/>
      <c r="D24" s="65"/>
      <c r="E24" s="65"/>
      <c r="F24" s="65"/>
      <c r="G24" s="65"/>
      <c r="H24" s="73"/>
      <c r="I24" s="73"/>
      <c r="J24" s="73"/>
      <c r="K24" s="73"/>
      <c r="L24" s="73"/>
      <c r="M24" s="73"/>
      <c r="N24" s="22" t="str">
        <f t="shared" si="0"/>
        <v>-</v>
      </c>
      <c r="O24" s="23" t="str">
        <f t="shared" si="1"/>
        <v>-</v>
      </c>
      <c r="P24" s="21" t="str">
        <f t="shared" si="2"/>
        <v>-</v>
      </c>
      <c r="Q24" s="9"/>
      <c r="R24" s="9"/>
    </row>
    <row r="25" spans="2:18" ht="15.75" x14ac:dyDescent="0.25">
      <c r="B25" s="65"/>
      <c r="C25" s="65"/>
      <c r="D25" s="65"/>
      <c r="E25" s="65"/>
      <c r="F25" s="65"/>
      <c r="G25" s="65"/>
      <c r="H25" s="72"/>
      <c r="I25" s="72"/>
      <c r="J25" s="72"/>
      <c r="K25" s="72"/>
      <c r="L25" s="72"/>
      <c r="M25" s="72"/>
      <c r="N25" s="22" t="str">
        <f t="shared" si="0"/>
        <v>-</v>
      </c>
      <c r="O25" s="23" t="str">
        <f t="shared" si="1"/>
        <v>-</v>
      </c>
      <c r="P25" s="21" t="str">
        <f t="shared" si="2"/>
        <v>-</v>
      </c>
      <c r="Q25" s="9"/>
      <c r="R25" s="9"/>
    </row>
    <row r="26" spans="2:18" ht="15.75" x14ac:dyDescent="0.25">
      <c r="B26" s="65"/>
      <c r="C26" s="65"/>
      <c r="D26" s="65"/>
      <c r="E26" s="65"/>
      <c r="F26" s="65"/>
      <c r="G26" s="65"/>
      <c r="H26" s="73"/>
      <c r="I26" s="73"/>
      <c r="J26" s="73"/>
      <c r="K26" s="73"/>
      <c r="L26" s="73"/>
      <c r="M26" s="73"/>
      <c r="N26" s="22" t="str">
        <f t="shared" si="0"/>
        <v>-</v>
      </c>
      <c r="O26" s="23" t="str">
        <f t="shared" si="1"/>
        <v>-</v>
      </c>
      <c r="P26" s="21" t="str">
        <f t="shared" si="2"/>
        <v>-</v>
      </c>
      <c r="Q26" s="9"/>
      <c r="R26" s="9"/>
    </row>
    <row r="27" spans="2:18" ht="16.5" thickBot="1" x14ac:dyDescent="0.3">
      <c r="B27" s="65"/>
      <c r="C27" s="65"/>
      <c r="D27" s="65"/>
      <c r="E27" s="65"/>
      <c r="F27" s="65"/>
      <c r="G27" s="65"/>
      <c r="H27" s="74"/>
      <c r="I27" s="74"/>
      <c r="J27" s="74"/>
      <c r="K27" s="74"/>
      <c r="L27" s="74"/>
      <c r="M27" s="74"/>
      <c r="N27" s="22" t="str">
        <f t="shared" si="0"/>
        <v>-</v>
      </c>
      <c r="O27" s="23" t="str">
        <f t="shared" si="1"/>
        <v>-</v>
      </c>
      <c r="P27" s="21" t="str">
        <f t="shared" si="2"/>
        <v>-</v>
      </c>
      <c r="Q27" s="9"/>
      <c r="R27" s="9"/>
    </row>
    <row r="28" spans="2:18" ht="16.5" thickBot="1" x14ac:dyDescent="0.3">
      <c r="H28" s="30"/>
      <c r="I28" s="30"/>
      <c r="J28" s="30"/>
      <c r="K28" s="30"/>
      <c r="L28" s="30"/>
      <c r="M28" s="30"/>
      <c r="N28" s="7">
        <f>SUM(N4:N17)</f>
        <v>-32</v>
      </c>
      <c r="O28" s="5"/>
    </row>
    <row r="29" spans="2:18" x14ac:dyDescent="0.25"/>
    <row r="30" spans="2:18" x14ac:dyDescent="0.25"/>
    <row r="31" spans="2:18" x14ac:dyDescent="0.25"/>
    <row r="32" spans="2:18" x14ac:dyDescent="0.25"/>
    <row r="33" x14ac:dyDescent="0.25"/>
    <row r="34" x14ac:dyDescent="0.25"/>
    <row r="35" x14ac:dyDescent="0.25"/>
    <row r="36" hidden="1" x14ac:dyDescent="0.25"/>
    <row r="37" hidden="1" x14ac:dyDescent="0.25"/>
  </sheetData>
  <mergeCells count="76">
    <mergeCell ref="K3:M3"/>
    <mergeCell ref="K4:M4"/>
    <mergeCell ref="K5:M5"/>
    <mergeCell ref="K6:M6"/>
    <mergeCell ref="K7:M7"/>
    <mergeCell ref="B4:G4"/>
    <mergeCell ref="B5:G5"/>
    <mergeCell ref="B6:G6"/>
    <mergeCell ref="B7:G7"/>
    <mergeCell ref="H3:J3"/>
    <mergeCell ref="H6:J6"/>
    <mergeCell ref="H7:J7"/>
    <mergeCell ref="K8:M8"/>
    <mergeCell ref="K9:M9"/>
    <mergeCell ref="K10:M10"/>
    <mergeCell ref="K11:M11"/>
    <mergeCell ref="K12:M12"/>
    <mergeCell ref="K20:M20"/>
    <mergeCell ref="B21:G21"/>
    <mergeCell ref="H21:J21"/>
    <mergeCell ref="K21:M21"/>
    <mergeCell ref="H9:J9"/>
    <mergeCell ref="H10:J10"/>
    <mergeCell ref="H11:J11"/>
    <mergeCell ref="H12:J12"/>
    <mergeCell ref="H13:J13"/>
    <mergeCell ref="H14:J14"/>
    <mergeCell ref="H15:J15"/>
    <mergeCell ref="K13:M13"/>
    <mergeCell ref="K14:M14"/>
    <mergeCell ref="K15:M15"/>
    <mergeCell ref="B15:G15"/>
    <mergeCell ref="B16:G16"/>
    <mergeCell ref="H8:J8"/>
    <mergeCell ref="B20:G20"/>
    <mergeCell ref="H20:J20"/>
    <mergeCell ref="B10:G10"/>
    <mergeCell ref="B11:G11"/>
    <mergeCell ref="B12:G12"/>
    <mergeCell ref="B17:G17"/>
    <mergeCell ref="B8:G8"/>
    <mergeCell ref="B9:G9"/>
    <mergeCell ref="B13:G13"/>
    <mergeCell ref="B14:G14"/>
    <mergeCell ref="B23:G23"/>
    <mergeCell ref="H23:J23"/>
    <mergeCell ref="K23:M23"/>
    <mergeCell ref="W3:AA3"/>
    <mergeCell ref="B18:G18"/>
    <mergeCell ref="H18:J18"/>
    <mergeCell ref="K18:M18"/>
    <mergeCell ref="B19:G19"/>
    <mergeCell ref="H19:J19"/>
    <mergeCell ref="K19:M19"/>
    <mergeCell ref="H16:J16"/>
    <mergeCell ref="H17:J17"/>
    <mergeCell ref="K17:M17"/>
    <mergeCell ref="K16:M16"/>
    <mergeCell ref="H4:J4"/>
    <mergeCell ref="H5:J5"/>
    <mergeCell ref="A1:T1"/>
    <mergeCell ref="B27:G27"/>
    <mergeCell ref="H27:J27"/>
    <mergeCell ref="K27:M27"/>
    <mergeCell ref="B24:G24"/>
    <mergeCell ref="H24:J24"/>
    <mergeCell ref="K24:M24"/>
    <mergeCell ref="B25:G25"/>
    <mergeCell ref="H25:J25"/>
    <mergeCell ref="K25:M25"/>
    <mergeCell ref="B26:G26"/>
    <mergeCell ref="H26:J26"/>
    <mergeCell ref="K26:M26"/>
    <mergeCell ref="B22:G22"/>
    <mergeCell ref="H22:J22"/>
    <mergeCell ref="K22:M22"/>
  </mergeCells>
  <conditionalFormatting sqref="N4:N16">
    <cfRule type="cellIs" dxfId="11" priority="9" operator="lessThan">
      <formula>0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">
    <cfRule type="containsText" dxfId="10" priority="7" operator="containsText" text="FRAQUEZA">
      <formula>NOT(ISERROR(SEARCH("FRAQUEZA",AA5)))</formula>
    </cfRule>
    <cfRule type="containsText" dxfId="9" priority="8" operator="containsText" text="FORÇA">
      <formula>NOT(ISERROR(SEARCH("FORÇA",AA5)))</formula>
    </cfRule>
  </conditionalFormatting>
  <conditionalFormatting sqref="AA5">
    <cfRule type="containsText" dxfId="8" priority="5" operator="containsText" text="FRAQUEZA">
      <formula>NOT(ISERROR(SEARCH("FRAQUEZA",AA5)))</formula>
    </cfRule>
    <cfRule type="containsText" dxfId="7" priority="6" operator="containsText" text="FORÇA">
      <formula>NOT(ISERROR(SEARCH("FORÇA",AA5)))</formula>
    </cfRule>
  </conditionalFormatting>
  <conditionalFormatting sqref="N17:N27">
    <cfRule type="cellIs" dxfId="6" priority="3" operator="lessThan">
      <formula>0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4:J35">
      <formula1>$R$4:$R$6</formula1>
    </dataValidation>
    <dataValidation type="list" allowBlank="1" showInputMessage="1" showErrorMessage="1" sqref="K4:M35">
      <formula1>$Q$4:$Q$6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C35"/>
  <sheetViews>
    <sheetView showGridLines="0" workbookViewId="0">
      <selection sqref="A1:V1"/>
    </sheetView>
  </sheetViews>
  <sheetFormatPr defaultColWidth="9.140625" defaultRowHeight="15" zeroHeight="1" x14ac:dyDescent="0.25"/>
  <cols>
    <col min="1" max="1" width="5.28515625" customWidth="1"/>
    <col min="2" max="12" width="9.140625" customWidth="1"/>
    <col min="13" max="13" width="8" customWidth="1"/>
    <col min="14" max="14" width="13.7109375" customWidth="1"/>
    <col min="15" max="15" width="19.42578125" customWidth="1"/>
    <col min="16" max="17" width="9.140625" customWidth="1"/>
    <col min="18" max="18" width="24.85546875" hidden="1" customWidth="1"/>
    <col min="19" max="19" width="16.85546875" hidden="1" customWidth="1"/>
    <col min="20" max="20" width="12.5703125" hidden="1" customWidth="1"/>
    <col min="21" max="23" width="12.5703125" customWidth="1"/>
    <col min="24" max="24" width="9.140625" customWidth="1"/>
    <col min="25" max="25" width="29.7109375" bestFit="1" customWidth="1"/>
    <col min="26" max="26" width="4.42578125" bestFit="1" customWidth="1"/>
    <col min="27" max="27" width="10.28515625" bestFit="1" customWidth="1"/>
    <col min="28" max="28" width="4.42578125" bestFit="1" customWidth="1"/>
    <col min="29" max="29" width="15.42578125" bestFit="1" customWidth="1"/>
  </cols>
  <sheetData>
    <row r="1" spans="1:29" s="26" customFormat="1" ht="36" customHeight="1" x14ac:dyDescent="0.25">
      <c r="A1" s="70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9" ht="15.75" thickBot="1" x14ac:dyDescent="0.3"/>
    <row r="3" spans="1:29" ht="18" thickBot="1" x14ac:dyDescent="0.35">
      <c r="H3" s="69" t="s">
        <v>56</v>
      </c>
      <c r="I3" s="69"/>
      <c r="J3" s="69"/>
      <c r="K3" s="69" t="s">
        <v>31</v>
      </c>
      <c r="L3" s="69"/>
      <c r="M3" s="69"/>
      <c r="N3" s="28" t="s">
        <v>48</v>
      </c>
      <c r="O3" s="28" t="s">
        <v>49</v>
      </c>
      <c r="P3" s="2"/>
      <c r="Y3" s="66" t="s">
        <v>73</v>
      </c>
      <c r="Z3" s="67"/>
      <c r="AA3" s="67"/>
      <c r="AB3" s="67"/>
      <c r="AC3" s="68"/>
    </row>
    <row r="4" spans="1:29" ht="16.5" thickBot="1" x14ac:dyDescent="0.3">
      <c r="B4" s="65" t="s">
        <v>51</v>
      </c>
      <c r="C4" s="65"/>
      <c r="D4" s="65"/>
      <c r="E4" s="65"/>
      <c r="F4" s="65"/>
      <c r="G4" s="65"/>
      <c r="H4" s="71" t="s">
        <v>65</v>
      </c>
      <c r="I4" s="71"/>
      <c r="J4" s="71"/>
      <c r="K4" s="71" t="s">
        <v>79</v>
      </c>
      <c r="L4" s="71"/>
      <c r="M4" s="71"/>
      <c r="N4" s="22">
        <f t="shared" ref="N4:N27" si="0">IF(OR(H4="",K4=""),"-",VLOOKUP(R4,$Y$6:$AA$14,3,FALSE))</f>
        <v>-10</v>
      </c>
      <c r="O4" s="23" t="str">
        <f>IF(N4="-","-",IF(N4&gt;0,"OPORTUNIDADE",IF(N4=0,"NEUTRO","AMEAÇA")))</f>
        <v>AMEAÇA</v>
      </c>
      <c r="R4" s="8" t="str">
        <f>CONCATENATE(K4,"-",H4)</f>
        <v>Muito importante-Desfavorável</v>
      </c>
      <c r="S4" s="8" t="s">
        <v>32</v>
      </c>
      <c r="T4" s="8" t="s">
        <v>65</v>
      </c>
      <c r="U4" s="6"/>
      <c r="V4" s="6"/>
      <c r="W4" s="6"/>
    </row>
    <row r="5" spans="1:29" ht="16.5" thickBot="1" x14ac:dyDescent="0.3">
      <c r="B5" s="65" t="s">
        <v>50</v>
      </c>
      <c r="C5" s="65"/>
      <c r="D5" s="65"/>
      <c r="E5" s="65"/>
      <c r="F5" s="65"/>
      <c r="G5" s="65"/>
      <c r="H5" s="72" t="s">
        <v>66</v>
      </c>
      <c r="I5" s="72"/>
      <c r="J5" s="72"/>
      <c r="K5" s="72" t="s">
        <v>79</v>
      </c>
      <c r="L5" s="72"/>
      <c r="M5" s="72"/>
      <c r="N5" s="22">
        <f t="shared" si="0"/>
        <v>10</v>
      </c>
      <c r="O5" s="23" t="str">
        <f t="shared" ref="O5:O27" si="1">IF(N5="-","-",IF(N5&gt;0,"OPORTUNIDADE",IF(N5=0,"NEUTRO","AMEAÇA")))</f>
        <v>OPORTUNIDADE</v>
      </c>
      <c r="R5" s="8" t="str">
        <f t="shared" ref="R5:R27" si="2">CONCATENATE(K5,"-",H5)</f>
        <v>Muito importante-Favorável</v>
      </c>
      <c r="S5" s="8" t="s">
        <v>33</v>
      </c>
      <c r="T5" s="8" t="s">
        <v>67</v>
      </c>
      <c r="U5" s="6"/>
      <c r="V5" s="6"/>
      <c r="W5" s="6"/>
      <c r="Y5" s="13" t="s">
        <v>74</v>
      </c>
      <c r="AA5" s="13" t="s">
        <v>48</v>
      </c>
      <c r="AC5" s="13" t="s">
        <v>75</v>
      </c>
    </row>
    <row r="6" spans="1:29" ht="15.75" x14ac:dyDescent="0.25">
      <c r="B6" s="65" t="s">
        <v>57</v>
      </c>
      <c r="C6" s="65"/>
      <c r="D6" s="65"/>
      <c r="E6" s="65"/>
      <c r="F6" s="65"/>
      <c r="G6" s="65"/>
      <c r="H6" s="73" t="s">
        <v>65</v>
      </c>
      <c r="I6" s="73"/>
      <c r="J6" s="73"/>
      <c r="K6" s="73" t="s">
        <v>79</v>
      </c>
      <c r="L6" s="73"/>
      <c r="M6" s="73"/>
      <c r="N6" s="22">
        <f t="shared" si="0"/>
        <v>-10</v>
      </c>
      <c r="O6" s="23" t="str">
        <f t="shared" si="1"/>
        <v>AMEAÇA</v>
      </c>
      <c r="R6" s="8" t="str">
        <f t="shared" si="2"/>
        <v>Muito importante-Desfavorável</v>
      </c>
      <c r="S6" s="8" t="s">
        <v>34</v>
      </c>
      <c r="T6" s="8" t="s">
        <v>66</v>
      </c>
      <c r="U6" s="6"/>
      <c r="V6" s="6"/>
      <c r="W6" s="6"/>
      <c r="Y6" s="12" t="str">
        <f>CONCATENATE(S4,"-",T4)</f>
        <v>Insignificante-Desfavorável</v>
      </c>
      <c r="AA6" s="14">
        <v>0</v>
      </c>
      <c r="AC6" s="12" t="str">
        <f>IF(AA6&lt;0,"AMEAÇA",IF(AA6=0,"NEUTRO","OPORTUNIDADE"))</f>
        <v>NEUTRO</v>
      </c>
    </row>
    <row r="7" spans="1:29" ht="15.75" x14ac:dyDescent="0.25">
      <c r="B7" s="65" t="s">
        <v>53</v>
      </c>
      <c r="C7" s="65"/>
      <c r="D7" s="65"/>
      <c r="E7" s="65"/>
      <c r="F7" s="65"/>
      <c r="G7" s="65"/>
      <c r="H7" s="72" t="s">
        <v>65</v>
      </c>
      <c r="I7" s="72"/>
      <c r="J7" s="72"/>
      <c r="K7" s="72" t="s">
        <v>32</v>
      </c>
      <c r="L7" s="72"/>
      <c r="M7" s="72"/>
      <c r="N7" s="22">
        <f t="shared" si="0"/>
        <v>0</v>
      </c>
      <c r="O7" s="23" t="str">
        <f t="shared" si="1"/>
        <v>NEUTRO</v>
      </c>
      <c r="R7" s="8" t="str">
        <f t="shared" si="2"/>
        <v>Insignificante-Desfavorável</v>
      </c>
      <c r="S7" s="8"/>
      <c r="T7" s="8"/>
      <c r="U7" s="6"/>
      <c r="V7" s="6"/>
      <c r="W7" s="6"/>
      <c r="Y7" s="10" t="str">
        <f>CONCATENATE($S$4,"-",T5)</f>
        <v>Insignificante-Neutro</v>
      </c>
      <c r="AA7" s="15">
        <v>0</v>
      </c>
      <c r="AC7" s="10" t="str">
        <f t="shared" ref="AC7:AC14" si="3">IF(AA7&lt;0,"AMEAÇA",IF(AA7=0,"NEUTRO","OPORTUNIDADE"))</f>
        <v>NEUTRO</v>
      </c>
    </row>
    <row r="8" spans="1:29" ht="15.75" x14ac:dyDescent="0.25">
      <c r="B8" s="65" t="s">
        <v>58</v>
      </c>
      <c r="C8" s="65"/>
      <c r="D8" s="65"/>
      <c r="E8" s="65"/>
      <c r="F8" s="65"/>
      <c r="G8" s="65"/>
      <c r="H8" s="73" t="s">
        <v>65</v>
      </c>
      <c r="I8" s="73"/>
      <c r="J8" s="73"/>
      <c r="K8" s="73" t="s">
        <v>33</v>
      </c>
      <c r="L8" s="73"/>
      <c r="M8" s="73"/>
      <c r="N8" s="22">
        <f t="shared" si="0"/>
        <v>-8</v>
      </c>
      <c r="O8" s="23" t="str">
        <f t="shared" si="1"/>
        <v>AMEAÇA</v>
      </c>
      <c r="R8" s="8" t="str">
        <f t="shared" si="2"/>
        <v>Importante-Desfavorável</v>
      </c>
      <c r="S8" s="8"/>
      <c r="T8" s="8"/>
      <c r="U8" s="6"/>
      <c r="V8" s="6"/>
      <c r="W8" s="6"/>
      <c r="Y8" s="10" t="str">
        <f>CONCATENATE($S$4,"-",T6)</f>
        <v>Insignificante-Favorável</v>
      </c>
      <c r="AA8" s="15">
        <v>0</v>
      </c>
      <c r="AC8" s="10" t="str">
        <f t="shared" si="3"/>
        <v>NEUTRO</v>
      </c>
    </row>
    <row r="9" spans="1:29" ht="15.75" x14ac:dyDescent="0.25">
      <c r="B9" s="65" t="s">
        <v>52</v>
      </c>
      <c r="C9" s="65"/>
      <c r="D9" s="65"/>
      <c r="E9" s="65"/>
      <c r="F9" s="65"/>
      <c r="G9" s="65"/>
      <c r="H9" s="72" t="s">
        <v>66</v>
      </c>
      <c r="I9" s="72"/>
      <c r="J9" s="72"/>
      <c r="K9" s="72" t="s">
        <v>79</v>
      </c>
      <c r="L9" s="72"/>
      <c r="M9" s="72"/>
      <c r="N9" s="22">
        <f t="shared" si="0"/>
        <v>10</v>
      </c>
      <c r="O9" s="23" t="str">
        <f t="shared" si="1"/>
        <v>OPORTUNIDADE</v>
      </c>
      <c r="R9" s="8" t="str">
        <f t="shared" si="2"/>
        <v>Muito importante-Favorável</v>
      </c>
      <c r="S9" s="8"/>
      <c r="T9" s="8"/>
      <c r="U9" s="6"/>
      <c r="V9" s="6"/>
      <c r="W9" s="6"/>
      <c r="Y9" s="10" t="str">
        <f>CONCATENATE($S$5,"-",T4)</f>
        <v>Importante-Desfavorável</v>
      </c>
      <c r="AA9" s="15">
        <v>-8</v>
      </c>
      <c r="AC9" s="10" t="str">
        <f t="shared" si="3"/>
        <v>AMEAÇA</v>
      </c>
    </row>
    <row r="10" spans="1:29" ht="15.75" x14ac:dyDescent="0.25">
      <c r="B10" s="65" t="s">
        <v>59</v>
      </c>
      <c r="C10" s="65"/>
      <c r="D10" s="65"/>
      <c r="E10" s="65"/>
      <c r="F10" s="65"/>
      <c r="G10" s="65"/>
      <c r="H10" s="73" t="s">
        <v>65</v>
      </c>
      <c r="I10" s="73"/>
      <c r="J10" s="73"/>
      <c r="K10" s="73" t="s">
        <v>32</v>
      </c>
      <c r="L10" s="73"/>
      <c r="M10" s="73"/>
      <c r="N10" s="22">
        <f t="shared" si="0"/>
        <v>0</v>
      </c>
      <c r="O10" s="23" t="str">
        <f t="shared" si="1"/>
        <v>NEUTRO</v>
      </c>
      <c r="R10" s="8" t="str">
        <f t="shared" si="2"/>
        <v>Insignificante-Desfavorável</v>
      </c>
      <c r="S10" s="8"/>
      <c r="T10" s="8"/>
      <c r="U10" s="6"/>
      <c r="V10" s="6"/>
      <c r="W10" s="6"/>
      <c r="Y10" s="10" t="str">
        <f>CONCATENATE($S$5,"-",T5)</f>
        <v>Importante-Neutro</v>
      </c>
      <c r="AA10" s="15">
        <v>-2</v>
      </c>
      <c r="AC10" s="10" t="str">
        <f t="shared" si="3"/>
        <v>AMEAÇA</v>
      </c>
    </row>
    <row r="11" spans="1:29" ht="15.75" x14ac:dyDescent="0.25">
      <c r="B11" s="65" t="s">
        <v>54</v>
      </c>
      <c r="C11" s="65"/>
      <c r="D11" s="65"/>
      <c r="E11" s="65"/>
      <c r="F11" s="65"/>
      <c r="G11" s="65"/>
      <c r="H11" s="72" t="s">
        <v>66</v>
      </c>
      <c r="I11" s="72"/>
      <c r="J11" s="72"/>
      <c r="K11" s="72" t="s">
        <v>79</v>
      </c>
      <c r="L11" s="72"/>
      <c r="M11" s="72"/>
      <c r="N11" s="22">
        <f t="shared" si="0"/>
        <v>10</v>
      </c>
      <c r="O11" s="23" t="str">
        <f t="shared" si="1"/>
        <v>OPORTUNIDADE</v>
      </c>
      <c r="R11" s="8" t="str">
        <f t="shared" si="2"/>
        <v>Muito importante-Favorável</v>
      </c>
      <c r="S11" s="8"/>
      <c r="T11" s="8"/>
      <c r="U11" s="6"/>
      <c r="V11" s="6"/>
      <c r="W11" s="6"/>
      <c r="Y11" s="10" t="str">
        <f>CONCATENATE($S$5,"-",T6)</f>
        <v>Importante-Favorável</v>
      </c>
      <c r="AA11" s="15">
        <v>8</v>
      </c>
      <c r="AC11" s="10" t="str">
        <f t="shared" si="3"/>
        <v>OPORTUNIDADE</v>
      </c>
    </row>
    <row r="12" spans="1:29" ht="15.75" x14ac:dyDescent="0.25">
      <c r="B12" s="65" t="s">
        <v>55</v>
      </c>
      <c r="C12" s="65"/>
      <c r="D12" s="65"/>
      <c r="E12" s="65"/>
      <c r="F12" s="65"/>
      <c r="G12" s="65"/>
      <c r="H12" s="73" t="s">
        <v>67</v>
      </c>
      <c r="I12" s="73"/>
      <c r="J12" s="73"/>
      <c r="K12" s="73" t="s">
        <v>32</v>
      </c>
      <c r="L12" s="73"/>
      <c r="M12" s="73"/>
      <c r="N12" s="22">
        <f t="shared" si="0"/>
        <v>0</v>
      </c>
      <c r="O12" s="23" t="str">
        <f t="shared" si="1"/>
        <v>NEUTRO</v>
      </c>
      <c r="R12" s="8" t="str">
        <f t="shared" si="2"/>
        <v>Insignificante-Neutro</v>
      </c>
      <c r="S12" s="8"/>
      <c r="T12" s="8"/>
      <c r="U12" s="6"/>
      <c r="V12" s="6"/>
      <c r="W12" s="6"/>
      <c r="Y12" s="10" t="str">
        <f>CONCATENATE($S$6,"-",T4)</f>
        <v>Muito Importante-Desfavorável</v>
      </c>
      <c r="AA12" s="15">
        <v>-10</v>
      </c>
      <c r="AC12" s="10" t="str">
        <f t="shared" si="3"/>
        <v>AMEAÇA</v>
      </c>
    </row>
    <row r="13" spans="1:29" ht="15.75" x14ac:dyDescent="0.25">
      <c r="B13" s="65" t="s">
        <v>60</v>
      </c>
      <c r="C13" s="65"/>
      <c r="D13" s="65"/>
      <c r="E13" s="65"/>
      <c r="F13" s="65"/>
      <c r="G13" s="65"/>
      <c r="H13" s="72" t="s">
        <v>66</v>
      </c>
      <c r="I13" s="72"/>
      <c r="J13" s="72"/>
      <c r="K13" s="72" t="s">
        <v>32</v>
      </c>
      <c r="L13" s="72"/>
      <c r="M13" s="72"/>
      <c r="N13" s="22">
        <f t="shared" si="0"/>
        <v>0</v>
      </c>
      <c r="O13" s="23" t="str">
        <f t="shared" si="1"/>
        <v>NEUTRO</v>
      </c>
      <c r="R13" s="8" t="str">
        <f t="shared" si="2"/>
        <v>Insignificante-Favorável</v>
      </c>
      <c r="S13" s="8"/>
      <c r="T13" s="8"/>
      <c r="U13" s="6"/>
      <c r="V13" s="6"/>
      <c r="W13" s="6"/>
      <c r="Y13" s="10" t="str">
        <f>CONCATENATE($S$6,"-",T5)</f>
        <v>Muito Importante-Neutro</v>
      </c>
      <c r="AA13" s="15">
        <v>-4</v>
      </c>
      <c r="AC13" s="10" t="str">
        <f t="shared" si="3"/>
        <v>AMEAÇA</v>
      </c>
    </row>
    <row r="14" spans="1:29" ht="16.5" thickBot="1" x14ac:dyDescent="0.3">
      <c r="B14" s="65" t="s">
        <v>61</v>
      </c>
      <c r="C14" s="65"/>
      <c r="D14" s="65"/>
      <c r="E14" s="65"/>
      <c r="F14" s="65"/>
      <c r="G14" s="65"/>
      <c r="H14" s="73" t="s">
        <v>67</v>
      </c>
      <c r="I14" s="73"/>
      <c r="J14" s="73"/>
      <c r="K14" s="73" t="s">
        <v>32</v>
      </c>
      <c r="L14" s="73"/>
      <c r="M14" s="73"/>
      <c r="N14" s="22">
        <f t="shared" si="0"/>
        <v>0</v>
      </c>
      <c r="O14" s="23" t="str">
        <f t="shared" si="1"/>
        <v>NEUTRO</v>
      </c>
      <c r="R14" s="8" t="str">
        <f t="shared" si="2"/>
        <v>Insignificante-Neutro</v>
      </c>
      <c r="S14" s="8"/>
      <c r="T14" s="8"/>
      <c r="U14" s="6"/>
      <c r="V14" s="6"/>
      <c r="W14" s="6"/>
      <c r="Y14" s="11" t="str">
        <f>CONCATENATE($S$6,"-",T6)</f>
        <v>Muito Importante-Favorável</v>
      </c>
      <c r="AA14" s="16">
        <v>10</v>
      </c>
      <c r="AC14" s="11" t="str">
        <f t="shared" si="3"/>
        <v>OPORTUNIDADE</v>
      </c>
    </row>
    <row r="15" spans="1:29" ht="15.75" x14ac:dyDescent="0.25">
      <c r="B15" s="65" t="s">
        <v>62</v>
      </c>
      <c r="C15" s="65"/>
      <c r="D15" s="65"/>
      <c r="E15" s="65"/>
      <c r="F15" s="65"/>
      <c r="G15" s="65"/>
      <c r="H15" s="72" t="s">
        <v>66</v>
      </c>
      <c r="I15" s="72"/>
      <c r="J15" s="72"/>
      <c r="K15" s="72" t="s">
        <v>79</v>
      </c>
      <c r="L15" s="72"/>
      <c r="M15" s="72"/>
      <c r="N15" s="22">
        <f t="shared" si="0"/>
        <v>10</v>
      </c>
      <c r="O15" s="23" t="str">
        <f t="shared" si="1"/>
        <v>OPORTUNIDADE</v>
      </c>
      <c r="R15" s="8" t="str">
        <f t="shared" si="2"/>
        <v>Muito importante-Favorável</v>
      </c>
      <c r="S15" s="8"/>
      <c r="T15" s="8"/>
      <c r="U15" s="6"/>
      <c r="V15" s="6"/>
      <c r="W15" s="6"/>
    </row>
    <row r="16" spans="1:29" ht="15.75" x14ac:dyDescent="0.25">
      <c r="B16" s="65" t="s">
        <v>63</v>
      </c>
      <c r="C16" s="65"/>
      <c r="D16" s="65"/>
      <c r="E16" s="65"/>
      <c r="F16" s="65"/>
      <c r="G16" s="65"/>
      <c r="H16" s="73" t="s">
        <v>66</v>
      </c>
      <c r="I16" s="73"/>
      <c r="J16" s="73"/>
      <c r="K16" s="73" t="s">
        <v>32</v>
      </c>
      <c r="L16" s="73"/>
      <c r="M16" s="73"/>
      <c r="N16" s="22">
        <f t="shared" si="0"/>
        <v>0</v>
      </c>
      <c r="O16" s="23" t="str">
        <f t="shared" si="1"/>
        <v>NEUTRO</v>
      </c>
      <c r="R16" s="8" t="str">
        <f t="shared" si="2"/>
        <v>Insignificante-Favorável</v>
      </c>
      <c r="S16" s="8"/>
      <c r="T16" s="8"/>
      <c r="U16" s="6"/>
      <c r="V16" s="6"/>
      <c r="W16" s="6"/>
    </row>
    <row r="17" spans="2:23" ht="15.75" x14ac:dyDescent="0.25">
      <c r="B17" s="65" t="s">
        <v>64</v>
      </c>
      <c r="C17" s="65"/>
      <c r="D17" s="65"/>
      <c r="E17" s="65"/>
      <c r="F17" s="65"/>
      <c r="G17" s="65"/>
      <c r="H17" s="72" t="s">
        <v>65</v>
      </c>
      <c r="I17" s="72"/>
      <c r="J17" s="72"/>
      <c r="K17" s="72" t="s">
        <v>79</v>
      </c>
      <c r="L17" s="72"/>
      <c r="M17" s="72"/>
      <c r="N17" s="22">
        <f t="shared" si="0"/>
        <v>-10</v>
      </c>
      <c r="O17" s="23" t="str">
        <f t="shared" si="1"/>
        <v>AMEAÇA</v>
      </c>
      <c r="R17" s="8" t="str">
        <f t="shared" si="2"/>
        <v>Muito importante-Desfavorável</v>
      </c>
      <c r="S17" s="8"/>
      <c r="T17" s="8"/>
      <c r="U17" s="6"/>
      <c r="V17" s="6"/>
      <c r="W17" s="6"/>
    </row>
    <row r="18" spans="2:23" ht="15.75" x14ac:dyDescent="0.25">
      <c r="B18" s="65"/>
      <c r="C18" s="65"/>
      <c r="D18" s="65"/>
      <c r="E18" s="65"/>
      <c r="F18" s="65"/>
      <c r="G18" s="65"/>
      <c r="H18" s="73"/>
      <c r="I18" s="73"/>
      <c r="J18" s="73"/>
      <c r="K18" s="73"/>
      <c r="L18" s="73"/>
      <c r="M18" s="73"/>
      <c r="N18" s="22" t="str">
        <f t="shared" si="0"/>
        <v>-</v>
      </c>
      <c r="O18" s="23" t="str">
        <f t="shared" si="1"/>
        <v>-</v>
      </c>
      <c r="R18" s="8" t="str">
        <f t="shared" si="2"/>
        <v>-</v>
      </c>
      <c r="S18" s="8"/>
      <c r="T18" s="8"/>
      <c r="U18" s="6"/>
      <c r="V18" s="6"/>
      <c r="W18" s="6"/>
    </row>
    <row r="19" spans="2:23" ht="15.75" x14ac:dyDescent="0.25">
      <c r="B19" s="65"/>
      <c r="C19" s="65"/>
      <c r="D19" s="65"/>
      <c r="E19" s="65"/>
      <c r="F19" s="65"/>
      <c r="G19" s="65"/>
      <c r="H19" s="72"/>
      <c r="I19" s="72"/>
      <c r="J19" s="72"/>
      <c r="K19" s="72"/>
      <c r="L19" s="72"/>
      <c r="M19" s="72"/>
      <c r="N19" s="22" t="str">
        <f t="shared" si="0"/>
        <v>-</v>
      </c>
      <c r="O19" s="23" t="str">
        <f t="shared" si="1"/>
        <v>-</v>
      </c>
      <c r="R19" s="8" t="str">
        <f t="shared" si="2"/>
        <v>-</v>
      </c>
      <c r="S19" s="8"/>
      <c r="T19" s="8"/>
      <c r="U19" s="6"/>
      <c r="V19" s="6"/>
      <c r="W19" s="6"/>
    </row>
    <row r="20" spans="2:23" ht="15.75" x14ac:dyDescent="0.25">
      <c r="B20" s="65"/>
      <c r="C20" s="65"/>
      <c r="D20" s="65"/>
      <c r="E20" s="65"/>
      <c r="F20" s="65"/>
      <c r="G20" s="65"/>
      <c r="H20" s="73"/>
      <c r="I20" s="73"/>
      <c r="J20" s="73"/>
      <c r="K20" s="73"/>
      <c r="L20" s="73"/>
      <c r="M20" s="73"/>
      <c r="N20" s="22" t="str">
        <f t="shared" si="0"/>
        <v>-</v>
      </c>
      <c r="O20" s="23" t="str">
        <f t="shared" si="1"/>
        <v>-</v>
      </c>
      <c r="R20" s="8" t="str">
        <f t="shared" si="2"/>
        <v>-</v>
      </c>
      <c r="S20" s="8"/>
      <c r="T20" s="8"/>
      <c r="U20" s="6"/>
      <c r="V20" s="6"/>
      <c r="W20" s="6"/>
    </row>
    <row r="21" spans="2:23" ht="15.75" x14ac:dyDescent="0.25">
      <c r="B21" s="65"/>
      <c r="C21" s="65"/>
      <c r="D21" s="65"/>
      <c r="E21" s="65"/>
      <c r="F21" s="65"/>
      <c r="G21" s="65"/>
      <c r="H21" s="72"/>
      <c r="I21" s="72"/>
      <c r="J21" s="72"/>
      <c r="K21" s="72"/>
      <c r="L21" s="72"/>
      <c r="M21" s="72"/>
      <c r="N21" s="22" t="str">
        <f t="shared" si="0"/>
        <v>-</v>
      </c>
      <c r="O21" s="23" t="str">
        <f t="shared" si="1"/>
        <v>-</v>
      </c>
      <c r="R21" s="8" t="str">
        <f t="shared" si="2"/>
        <v>-</v>
      </c>
      <c r="S21" s="8"/>
      <c r="T21" s="8"/>
      <c r="U21" s="6"/>
      <c r="V21" s="6"/>
      <c r="W21" s="6"/>
    </row>
    <row r="22" spans="2:23" ht="15.75" x14ac:dyDescent="0.25">
      <c r="B22" s="65"/>
      <c r="C22" s="65"/>
      <c r="D22" s="65"/>
      <c r="E22" s="65"/>
      <c r="F22" s="65"/>
      <c r="G22" s="65"/>
      <c r="H22" s="73"/>
      <c r="I22" s="73"/>
      <c r="J22" s="73"/>
      <c r="K22" s="73"/>
      <c r="L22" s="73"/>
      <c r="M22" s="73"/>
      <c r="N22" s="22" t="str">
        <f t="shared" si="0"/>
        <v>-</v>
      </c>
      <c r="O22" s="23" t="str">
        <f t="shared" si="1"/>
        <v>-</v>
      </c>
      <c r="R22" s="8" t="str">
        <f t="shared" si="2"/>
        <v>-</v>
      </c>
      <c r="S22" s="8"/>
      <c r="T22" s="8"/>
      <c r="U22" s="6"/>
      <c r="V22" s="6"/>
      <c r="W22" s="6"/>
    </row>
    <row r="23" spans="2:23" ht="15.75" x14ac:dyDescent="0.25">
      <c r="B23" s="65"/>
      <c r="C23" s="65"/>
      <c r="D23" s="65"/>
      <c r="E23" s="65"/>
      <c r="F23" s="65"/>
      <c r="G23" s="65"/>
      <c r="H23" s="72"/>
      <c r="I23" s="72"/>
      <c r="J23" s="72"/>
      <c r="K23" s="72"/>
      <c r="L23" s="72"/>
      <c r="M23" s="72"/>
      <c r="N23" s="22" t="str">
        <f t="shared" si="0"/>
        <v>-</v>
      </c>
      <c r="O23" s="23" t="str">
        <f t="shared" si="1"/>
        <v>-</v>
      </c>
      <c r="R23" s="8" t="str">
        <f t="shared" si="2"/>
        <v>-</v>
      </c>
      <c r="S23" s="8"/>
      <c r="T23" s="8"/>
      <c r="U23" s="6"/>
      <c r="V23" s="6"/>
      <c r="W23" s="6"/>
    </row>
    <row r="24" spans="2:23" ht="15.75" x14ac:dyDescent="0.25">
      <c r="B24" s="65"/>
      <c r="C24" s="65"/>
      <c r="D24" s="65"/>
      <c r="E24" s="65"/>
      <c r="F24" s="65"/>
      <c r="G24" s="65"/>
      <c r="H24" s="73"/>
      <c r="I24" s="73"/>
      <c r="J24" s="73"/>
      <c r="K24" s="73"/>
      <c r="L24" s="73"/>
      <c r="M24" s="73"/>
      <c r="N24" s="22" t="str">
        <f t="shared" si="0"/>
        <v>-</v>
      </c>
      <c r="O24" s="23" t="str">
        <f t="shared" si="1"/>
        <v>-</v>
      </c>
      <c r="R24" s="8" t="str">
        <f t="shared" si="2"/>
        <v>-</v>
      </c>
      <c r="S24" s="8"/>
      <c r="T24" s="8"/>
      <c r="U24" s="6"/>
      <c r="V24" s="6"/>
      <c r="W24" s="6"/>
    </row>
    <row r="25" spans="2:23" ht="15.75" x14ac:dyDescent="0.25">
      <c r="B25" s="65"/>
      <c r="C25" s="65"/>
      <c r="D25" s="65"/>
      <c r="E25" s="65"/>
      <c r="F25" s="65"/>
      <c r="G25" s="65"/>
      <c r="H25" s="72"/>
      <c r="I25" s="72"/>
      <c r="J25" s="72"/>
      <c r="K25" s="72"/>
      <c r="L25" s="72"/>
      <c r="M25" s="72"/>
      <c r="N25" s="22" t="str">
        <f t="shared" si="0"/>
        <v>-</v>
      </c>
      <c r="O25" s="23" t="str">
        <f t="shared" si="1"/>
        <v>-</v>
      </c>
      <c r="R25" s="8" t="str">
        <f t="shared" si="2"/>
        <v>-</v>
      </c>
      <c r="S25" s="8"/>
      <c r="T25" s="8"/>
      <c r="U25" s="6"/>
      <c r="V25" s="6"/>
      <c r="W25" s="6"/>
    </row>
    <row r="26" spans="2:23" ht="15.75" x14ac:dyDescent="0.25">
      <c r="B26" s="65"/>
      <c r="C26" s="65"/>
      <c r="D26" s="65"/>
      <c r="E26" s="65"/>
      <c r="F26" s="65"/>
      <c r="G26" s="65"/>
      <c r="H26" s="73"/>
      <c r="I26" s="73"/>
      <c r="J26" s="73"/>
      <c r="K26" s="73"/>
      <c r="L26" s="73"/>
      <c r="M26" s="73"/>
      <c r="N26" s="22" t="str">
        <f t="shared" si="0"/>
        <v>-</v>
      </c>
      <c r="O26" s="23" t="str">
        <f t="shared" si="1"/>
        <v>-</v>
      </c>
      <c r="R26" s="8" t="str">
        <f t="shared" si="2"/>
        <v>-</v>
      </c>
      <c r="S26" s="8"/>
      <c r="T26" s="8"/>
      <c r="U26" s="6"/>
      <c r="V26" s="6"/>
      <c r="W26" s="6"/>
    </row>
    <row r="27" spans="2:23" ht="16.5" thickBot="1" x14ac:dyDescent="0.3">
      <c r="B27" s="65"/>
      <c r="C27" s="65"/>
      <c r="D27" s="65"/>
      <c r="E27" s="65"/>
      <c r="F27" s="65"/>
      <c r="G27" s="65"/>
      <c r="H27" s="74"/>
      <c r="I27" s="74"/>
      <c r="J27" s="74"/>
      <c r="K27" s="74"/>
      <c r="L27" s="74"/>
      <c r="M27" s="74"/>
      <c r="N27" s="22" t="str">
        <f t="shared" si="0"/>
        <v>-</v>
      </c>
      <c r="O27" s="23" t="str">
        <f t="shared" si="1"/>
        <v>-</v>
      </c>
      <c r="R27" s="8" t="str">
        <f t="shared" si="2"/>
        <v>-</v>
      </c>
      <c r="S27" s="8"/>
      <c r="T27" s="8"/>
      <c r="U27" s="6"/>
      <c r="V27" s="6"/>
      <c r="W27" s="6"/>
    </row>
    <row r="28" spans="2:23" ht="16.5" thickBot="1" x14ac:dyDescent="0.3">
      <c r="H28" s="4"/>
      <c r="I28" s="4"/>
      <c r="J28" s="4"/>
      <c r="K28" s="4"/>
      <c r="L28" s="4"/>
      <c r="M28" s="4"/>
      <c r="N28" s="7">
        <f>SUM(N4:N17)</f>
        <v>2</v>
      </c>
      <c r="O28" s="5"/>
      <c r="P28" s="6"/>
    </row>
    <row r="29" spans="2:23" x14ac:dyDescent="0.25"/>
    <row r="30" spans="2:23" x14ac:dyDescent="0.25"/>
    <row r="31" spans="2:23" x14ac:dyDescent="0.25"/>
    <row r="32" spans="2:23" x14ac:dyDescent="0.25"/>
    <row r="33" x14ac:dyDescent="0.25"/>
    <row r="34" x14ac:dyDescent="0.25"/>
    <row r="35" x14ac:dyDescent="0.25"/>
  </sheetData>
  <mergeCells count="76">
    <mergeCell ref="A1:V1"/>
    <mergeCell ref="B17:G17"/>
    <mergeCell ref="H17:J17"/>
    <mergeCell ref="K17:M17"/>
    <mergeCell ref="B15:G15"/>
    <mergeCell ref="H15:J15"/>
    <mergeCell ref="K15:M15"/>
    <mergeCell ref="B16:G16"/>
    <mergeCell ref="H16:J16"/>
    <mergeCell ref="K16:M16"/>
    <mergeCell ref="B13:G13"/>
    <mergeCell ref="H13:J13"/>
    <mergeCell ref="K13:M13"/>
    <mergeCell ref="B14:G14"/>
    <mergeCell ref="H14:J14"/>
    <mergeCell ref="K14:M14"/>
    <mergeCell ref="B11:G11"/>
    <mergeCell ref="H11:J11"/>
    <mergeCell ref="K11:M11"/>
    <mergeCell ref="B12:G12"/>
    <mergeCell ref="H12:J12"/>
    <mergeCell ref="K12:M12"/>
    <mergeCell ref="B9:G9"/>
    <mergeCell ref="H9:J9"/>
    <mergeCell ref="K9:M9"/>
    <mergeCell ref="B10:G10"/>
    <mergeCell ref="H10:J10"/>
    <mergeCell ref="K10:M10"/>
    <mergeCell ref="H7:J7"/>
    <mergeCell ref="K7:M7"/>
    <mergeCell ref="B8:G8"/>
    <mergeCell ref="H8:J8"/>
    <mergeCell ref="K8:M8"/>
    <mergeCell ref="Y3:AC3"/>
    <mergeCell ref="B18:G18"/>
    <mergeCell ref="H18:J18"/>
    <mergeCell ref="K18:M18"/>
    <mergeCell ref="H3:J3"/>
    <mergeCell ref="K3:M3"/>
    <mergeCell ref="B4:G4"/>
    <mergeCell ref="H4:J4"/>
    <mergeCell ref="K4:M4"/>
    <mergeCell ref="B5:G5"/>
    <mergeCell ref="H5:J5"/>
    <mergeCell ref="K5:M5"/>
    <mergeCell ref="B6:G6"/>
    <mergeCell ref="H6:J6"/>
    <mergeCell ref="K6:M6"/>
    <mergeCell ref="B7:G7"/>
    <mergeCell ref="B19:G19"/>
    <mergeCell ref="H19:J19"/>
    <mergeCell ref="K19:M19"/>
    <mergeCell ref="B20:G20"/>
    <mergeCell ref="H20:J20"/>
    <mergeCell ref="K20:M20"/>
    <mergeCell ref="B21:G21"/>
    <mergeCell ref="H21:J21"/>
    <mergeCell ref="K21:M21"/>
    <mergeCell ref="B22:G22"/>
    <mergeCell ref="H22:J22"/>
    <mergeCell ref="K22:M22"/>
    <mergeCell ref="B23:G23"/>
    <mergeCell ref="H23:J23"/>
    <mergeCell ref="K23:M23"/>
    <mergeCell ref="B24:G24"/>
    <mergeCell ref="H24:J24"/>
    <mergeCell ref="K24:M24"/>
    <mergeCell ref="B27:G27"/>
    <mergeCell ref="H27:J27"/>
    <mergeCell ref="K27:M27"/>
    <mergeCell ref="B25:G25"/>
    <mergeCell ref="H25:J25"/>
    <mergeCell ref="K25:M25"/>
    <mergeCell ref="B26:G26"/>
    <mergeCell ref="H26:J26"/>
    <mergeCell ref="K26:M26"/>
  </mergeCells>
  <conditionalFormatting sqref="N4:N14">
    <cfRule type="cellIs" dxfId="5" priority="3" operator="lessThan">
      <formula>0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">
    <cfRule type="containsText" dxfId="4" priority="4" operator="containsText" text="FRAQUEZA">
      <formula>NOT(ISERROR(SEARCH("FRAQUEZA",AC5)))</formula>
    </cfRule>
    <cfRule type="containsText" dxfId="3" priority="5" operator="containsText" text="FORÇA">
      <formula>NOT(ISERROR(SEARCH("FORÇA",AC5)))</formula>
    </cfRule>
  </conditionalFormatting>
  <conditionalFormatting sqref="AC5">
    <cfRule type="containsText" dxfId="2" priority="6" operator="containsText" text="FRAQUEZA">
      <formula>NOT(ISERROR(SEARCH("FRAQUEZA",AC5)))</formula>
    </cfRule>
    <cfRule type="containsText" dxfId="1" priority="7" operator="containsText" text="FORÇA">
      <formula>NOT(ISERROR(SEARCH("FORÇA",AC5)))</formula>
    </cfRule>
  </conditionalFormatting>
  <conditionalFormatting sqref="N15:N27">
    <cfRule type="cellIs" dxfId="0" priority="1" operator="less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4:J27">
      <formula1>$T$4:$T$6</formula1>
    </dataValidation>
    <dataValidation type="list" allowBlank="1" showInputMessage="1" showErrorMessage="1" sqref="K4:M27">
      <formula1>$S$4:$S$6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Y31"/>
  <sheetViews>
    <sheetView showGridLines="0" zoomScaleNormal="100" workbookViewId="0">
      <selection sqref="A1:S1"/>
    </sheetView>
  </sheetViews>
  <sheetFormatPr defaultColWidth="0" defaultRowHeight="15" zeroHeight="1" x14ac:dyDescent="0.25"/>
  <cols>
    <col min="1" max="16" width="9.140625" customWidth="1"/>
    <col min="17" max="17" width="15.42578125" bestFit="1" customWidth="1"/>
    <col min="18" max="18" width="9.140625" customWidth="1"/>
    <col min="19" max="19" width="17.42578125" customWidth="1"/>
    <col min="20" max="20" width="18" customWidth="1"/>
    <col min="21" max="21" width="18.5703125" customWidth="1"/>
    <col min="22" max="22" width="9.140625" hidden="1" customWidth="1"/>
    <col min="23" max="23" width="15.42578125" hidden="1" customWidth="1"/>
    <col min="24" max="25" width="0" hidden="1" customWidth="1"/>
    <col min="26" max="16384" width="9.140625" hidden="1"/>
  </cols>
  <sheetData>
    <row r="1" spans="1:22" s="26" customFormat="1" ht="36" customHeight="1" x14ac:dyDescent="0.25">
      <c r="A1" s="70" t="s">
        <v>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31"/>
      <c r="U1" s="31"/>
      <c r="V1" s="31"/>
    </row>
    <row r="2" spans="1:22" x14ac:dyDescent="0.25"/>
    <row r="3" spans="1:22" x14ac:dyDescent="0.25">
      <c r="Q3" s="17" t="s">
        <v>76</v>
      </c>
      <c r="R3" s="17" t="s">
        <v>77</v>
      </c>
    </row>
    <row r="4" spans="1:22" x14ac:dyDescent="0.25"/>
    <row r="5" spans="1:22" x14ac:dyDescent="0.25">
      <c r="Q5" s="8" t="s">
        <v>68</v>
      </c>
      <c r="R5" s="8">
        <f>SUMIF('Fatores Internos'!$N$4:$N$27,"&gt;0")</f>
        <v>38</v>
      </c>
    </row>
    <row r="6" spans="1:22" x14ac:dyDescent="0.25">
      <c r="Q6" s="8" t="s">
        <v>70</v>
      </c>
      <c r="R6" s="8">
        <f>SUMIF('Fatores Externos'!$N$4:$N$27,"&gt;0")</f>
        <v>40</v>
      </c>
    </row>
    <row r="7" spans="1:22" x14ac:dyDescent="0.25">
      <c r="Q7" s="8" t="s">
        <v>69</v>
      </c>
      <c r="R7" s="8">
        <f>ABS(SUMIF('Fatores Internos'!$N$4:$N$27,"&lt;0"))</f>
        <v>70</v>
      </c>
    </row>
    <row r="8" spans="1:22" x14ac:dyDescent="0.25">
      <c r="Q8" s="8" t="s">
        <v>71</v>
      </c>
      <c r="R8" s="8">
        <f>ABS(SUMIF('Fatores Externos'!$N$4:$N$27,"&lt;0"))</f>
        <v>38</v>
      </c>
    </row>
    <row r="9" spans="1:22" x14ac:dyDescent="0.25"/>
    <row r="10" spans="1:22" x14ac:dyDescent="0.25"/>
    <row r="11" spans="1:22" x14ac:dyDescent="0.25"/>
    <row r="12" spans="1:22" x14ac:dyDescent="0.25"/>
    <row r="13" spans="1:22" x14ac:dyDescent="0.25"/>
    <row r="14" spans="1:22" x14ac:dyDescent="0.25"/>
    <row r="15" spans="1:22" x14ac:dyDescent="0.25"/>
    <row r="16" spans="1:2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</sheetData>
  <mergeCells count="1">
    <mergeCell ref="A1:S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Conceitos</vt:lpstr>
      <vt:lpstr>Fatores Internos</vt:lpstr>
      <vt:lpstr>Fatores Externos</vt:lpstr>
      <vt:lpstr>Gráfico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Acelere.vc</dc:creator>
  <cp:lastModifiedBy>Pedro</cp:lastModifiedBy>
  <dcterms:created xsi:type="dcterms:W3CDTF">2013-11-25T21:41:43Z</dcterms:created>
  <dcterms:modified xsi:type="dcterms:W3CDTF">2014-06-24T11:45:33Z</dcterms:modified>
</cp:coreProperties>
</file>