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<sst xmlns="http://schemas.openxmlformats.org/spreadsheetml/2006/main" count="138" uniqueCount="101">
  <si>
    <t>Component Count:</t>
  </si>
  <si>
    <t>Price Per</t>
  </si>
  <si>
    <t>(in zł)</t>
  </si>
  <si>
    <t>Referance</t>
  </si>
  <si>
    <t>Qnty</t>
  </si>
  <si>
    <t>Value</t>
  </si>
  <si>
    <t>Cmp name</t>
  </si>
  <si>
    <t>Footprint</t>
  </si>
  <si>
    <t>Description</t>
  </si>
  <si>
    <t>Vendor</t>
  </si>
  <si>
    <t>1 Unit</t>
  </si>
  <si>
    <t>10  Units</t>
  </si>
  <si>
    <t>100 Units</t>
  </si>
  <si>
    <t>1 PCB</t>
  </si>
  <si>
    <t>10  PCBs</t>
  </si>
  <si>
    <t>100 PCBs</t>
  </si>
  <si>
    <t>Product Link</t>
  </si>
  <si>
    <t>C1, C2, C4,</t>
  </si>
  <si>
    <t>0.1uF</t>
  </si>
  <si>
    <t>C</t>
  </si>
  <si>
    <t>Capacitor_SMD:C_0402_1005Metric</t>
  </si>
  <si>
    <t>Unpolarized capacitor</t>
  </si>
  <si>
    <t>mouser.pl</t>
  </si>
  <si>
    <t>https://www.mouser.pl/ProductDetail/KYOCERA-AVX/04023C104KAT2A-62?qs=sGAEpiMZZMsh%252B1woXyUXjzY5digEXfcQE%2FBPK0cwIBE%3D</t>
  </si>
  <si>
    <t>C3,</t>
  </si>
  <si>
    <t>4.7uF</t>
  </si>
  <si>
    <t>C_Polarized</t>
  </si>
  <si>
    <t>Capacitor_SMD:CP_Elec_3x5.3</t>
  </si>
  <si>
    <t>Polarized capacitor, US symbol</t>
  </si>
  <si>
    <t>https://www.mouser.pl/ProductDetail/Taiyo-Yuden/MSASJ105BB5475MFNA01?qs=tlsG%2FOw5FFjCGuWY3qRvNw%3D%3D</t>
  </si>
  <si>
    <t>J1,</t>
  </si>
  <si>
    <t>N/A</t>
  </si>
  <si>
    <t>USB_B_Micro</t>
  </si>
  <si>
    <t>Connector_USB:USB_Micro-B_Wuerth_629105150521</t>
  </si>
  <si>
    <t>USB Micro Type B connector</t>
  </si>
  <si>
    <t>https://www.mouser.pl/ProductDetail/TE-Connectivity/2174507-2?qs=kAqyOuzYGe%252BUWCFD1qNBLQ%3D%3D</t>
  </si>
  <si>
    <t>J2, J3, J5, J6</t>
  </si>
  <si>
    <t>691101710002,</t>
  </si>
  <si>
    <t>High voltage Screw terminal</t>
  </si>
  <si>
    <t>https://www.mouser.pl/ProductDetail/Wurth-Elektronik/691101710002?qs=7gQLVZk5cPko2q9q3mYFyQ%3D%3D</t>
  </si>
  <si>
    <t>J4,</t>
  </si>
  <si>
    <t>Connector_Molex</t>
  </si>
  <si>
    <t>Connector_Molex:Molex_Micro-Fit_3.0_43650-0300_1x03_P3.00mm_Horizontal</t>
  </si>
  <si>
    <t>Molex_Micro-Fit_3.0</t>
  </si>
  <si>
    <t>https://www.mouser.pl/ProductDetail/Molex/172762-1004?qs=CiayqK2gdcJw2HjSRVhTAQ%3D%3D&amp;fbclid=IwAR2dzWmaPAh7mTlkQpMjQ_HlEPBZnYjXEAC7xxkVhESiztTFo--x_TY8tn8</t>
  </si>
  <si>
    <t>P1,</t>
  </si>
  <si>
    <t>IEC C13 Female socket</t>
  </si>
  <si>
    <t>Connector_BarrelJack:BarrelJack_Horizontal</t>
  </si>
  <si>
    <t>3-pin socket, with Earth wire (110VAC, 220VAC)</t>
  </si>
  <si>
    <t>https://www.mouser.pl/ProductDetail/Bulgin/PX0675-PC?qs=xh6E4zEJdPm6SQFFyj8a4Q%3D%3D</t>
  </si>
  <si>
    <t>PS1,</t>
  </si>
  <si>
    <t>HLK-PM01</t>
  </si>
  <si>
    <t>Converter_ACDC:Converter_ACDC_HiLink_HLK-PMxx</t>
  </si>
  <si>
    <t>Compact AC/DC board mount power module 3W 5V</t>
  </si>
  <si>
    <t>botland.pl</t>
  </si>
  <si>
    <t>https://botland.com.pl/zasilacze-montazowe/10929-zasilacz-hi-link-hlk-pm01-100v-240vac-5vdc-06a-5904422317102.html?cd=18298825651&amp;ad=&amp;kd=&amp;gclid=Cj0KCQiA_bieBhDSARIsADU4zLf5DTYPTb0eSCYBpQzaF3FxnhY5JroFv0cmgSL_tKtekyBAnLImixsaArPDEALw_wcB</t>
  </si>
  <si>
    <t>R1,</t>
  </si>
  <si>
    <t>330Ohm</t>
  </si>
  <si>
    <t>R</t>
  </si>
  <si>
    <t>Resistor_SMD:R_0402_1005Metric</t>
  </si>
  <si>
    <t>Resistor</t>
  </si>
  <si>
    <t>https://www.mouser.pl/ProductDetail/Bourns/CR0805-FX-3300ELF?qs=sGAEpiMZZMtlubZbdhIBILNunjV7M8c6uM9MTO1M5TY%3D</t>
  </si>
  <si>
    <t>R2,</t>
  </si>
  <si>
    <t>1kOhm</t>
  </si>
  <si>
    <t>https://www.mouser.pl/ProductDetail/ARCOL-Ohmite/APC1206T1K00Z?qs=sGAEpiMZZMtlubZbdhIBIKMpnA2iuuEbfRfHjUd%2FycE%3D</t>
  </si>
  <si>
    <t>SW_OFF1, SW_ON1, SW_RESET1,</t>
  </si>
  <si>
    <t>SW_Push</t>
  </si>
  <si>
    <t>Button_Switch_THT:SW_PUSH_6mm_H4.3mm</t>
  </si>
  <si>
    <t>Push button switch, generic, two pins</t>
  </si>
  <si>
    <t>https://www.mouser.pl/ProductDetail/TE-Connectivity-Alcoswitch/FSM2JSMAATR?qs=g%252BEszo6zu8MKdISiZRITCQ%3D%3D</t>
  </si>
  <si>
    <t>U1,</t>
  </si>
  <si>
    <t>ATmega168-20A</t>
  </si>
  <si>
    <t>Package_QFP:TQFP-32_7x7mm_P0.8mm</t>
  </si>
  <si>
    <t>20MHz, 16kB Flash, 1kB SRAM, 512B EEPROM, TQFP-32</t>
  </si>
  <si>
    <t>https://www.mouser.pl/ProductDetail/Microchip-Technology-Atmel/ATMEGA168-20AUR?qs=JV7lzlMm3yJiPh6K2mlWTg%3D%3D</t>
  </si>
  <si>
    <t>U2, U3, U4, U6,</t>
  </si>
  <si>
    <t>S102S01</t>
  </si>
  <si>
    <t>Package_SIP:SIP4_Sharp-SSR_P7.62mm_Straight</t>
  </si>
  <si>
    <t>Random Phase Opto-Triac, Vdrm 400V, Ift 8mA, IT 8A</t>
  </si>
  <si>
    <t>https://www.mouser.pl/ProductDetail/Sharp-Microelectronics/S102S01?qs=0AMA1uIX0FI1u5hd1qMbfA%3D%3D</t>
  </si>
  <si>
    <t>U5,</t>
  </si>
  <si>
    <t>FT232RL</t>
  </si>
  <si>
    <t>Package_SO:SSOP-28_5.3x10.2mm_P0.65mm</t>
  </si>
  <si>
    <t>USB to Serial Interface, SSOP-28</t>
  </si>
  <si>
    <t>https://www.mouser.pl/ProductDetail/FTDI/FT232RL-REEL?qs=D1%2FPMqvA103RC6OU6bKtoA%3D%3D</t>
  </si>
  <si>
    <t>U7,</t>
  </si>
  <si>
    <t>EA_eDIP128B-6LWTP</t>
  </si>
  <si>
    <t>Display:EA-eDIP128B-XXX</t>
  </si>
  <si>
    <t>LCD-graphical display with LED backlight and touch panel blue negative, 3.3V - 5V VDD, RS-232. I2C or SPI</t>
  </si>
  <si>
    <t>https://www.mouser.pl/ProductDetail/Display-Visions/EA-eDIP128B-6LWTP?qs=3fd%252BKemFzf28bX8ULQ%2FKtQ%3D%3D</t>
  </si>
  <si>
    <t>U8,</t>
  </si>
  <si>
    <t>MOD-nRF8001</t>
  </si>
  <si>
    <t>RF_Module:MOD-nRF8001</t>
  </si>
  <si>
    <t>Bluetooth Low Energy module based on nRF8001 chipset</t>
  </si>
  <si>
    <t>https://www.mouser.pl/ProductDetail/Olimex-Ltd/MOD-NRF8001?qs=tMOYG%252Bw4%252BLx8wf%2F2F9vmmA%3D%3D</t>
  </si>
  <si>
    <t>10 PCBs</t>
  </si>
  <si>
    <t>Cost summary (zł)</t>
  </si>
  <si>
    <t>PCB costs (zł)</t>
  </si>
  <si>
    <t>PCB costs ($)</t>
  </si>
  <si>
    <t>Quotes via</t>
  </si>
  <si>
    <t>https://jlcpcb.com/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</si>
</sst>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rgb="FF000000"/>
      <name val="&quot;Czcionka tekstu podstawowego&quot;"/>
    </font>
    <font>
      <sz val="11.0"/>
      <color rgb="FF000000"/>
      <name val="Arial"/>
    </font>
    <font>
      <color theme="1"/>
      <name val="Arial"/>
      <scheme val="minor"/>
    </font>
    <font>
      <u/>
      <sz val="11.0"/>
      <color rgb="FF0000FF"/>
      <name val="Arial"/>
    </font>
    <font>
      <u/>
      <color rgb="FF0000FF"/>
    </font>
    <font>
      <sz val="11.0"/>
      <color theme="1"/>
      <name val="Czcionka tekstu podstawowego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pl/ProductDetail/TE-Connectivity-Alcoswitch/FSM2JSMAATR?qs=g%252BEszo6zu8MKdISiZRITCQ%3D%3D" TargetMode="External"/><Relationship Id="rId22" Type="http://schemas.openxmlformats.org/officeDocument/2006/relationships/hyperlink" Target="https://www.mouser.pl/ProductDetail/Microchip-Technology-Atmel/ATMEGA168-20AUR?qs=JV7lzlMm3yJiPh6K2mlWTg%3D%3D" TargetMode="External"/><Relationship Id="rId21" Type="http://schemas.openxmlformats.org/officeDocument/2006/relationships/hyperlink" Target="http://mouser.pl/" TargetMode="External"/><Relationship Id="rId24" Type="http://schemas.openxmlformats.org/officeDocument/2006/relationships/hyperlink" Target="https://www.mouser.pl/ProductDetail/Sharp-Microelectronics/S102S01?qs=0AMA1uIX0FI1u5hd1qMbfA%3D%3D" TargetMode="External"/><Relationship Id="rId23" Type="http://schemas.openxmlformats.org/officeDocument/2006/relationships/hyperlink" Target="http://mouser.pl/" TargetMode="External"/><Relationship Id="rId1" Type="http://schemas.openxmlformats.org/officeDocument/2006/relationships/hyperlink" Target="http://mouser.pl/" TargetMode="External"/><Relationship Id="rId2" Type="http://schemas.openxmlformats.org/officeDocument/2006/relationships/hyperlink" Target="https://www.mouser.pl/ProductDetail/KYOCERA-AVX/04023C104KAT2A-62?qs=sGAEpiMZZMsh%252B1woXyUXjzY5digEXfcQE%2FBPK0cwIBE%3D" TargetMode="External"/><Relationship Id="rId3" Type="http://schemas.openxmlformats.org/officeDocument/2006/relationships/hyperlink" Target="http://mouser.pl/" TargetMode="External"/><Relationship Id="rId4" Type="http://schemas.openxmlformats.org/officeDocument/2006/relationships/hyperlink" Target="https://www.mouser.pl/ProductDetail/Taiyo-Yuden/MSASJ105BB5475MFNA01?qs=tlsG%2FOw5FFjCGuWY3qRvNw%3D%3D" TargetMode="External"/><Relationship Id="rId9" Type="http://schemas.openxmlformats.org/officeDocument/2006/relationships/hyperlink" Target="http://mouser.pl/" TargetMode="External"/><Relationship Id="rId26" Type="http://schemas.openxmlformats.org/officeDocument/2006/relationships/hyperlink" Target="https://www.mouser.pl/ProductDetail/FTDI/FT232RL-REEL?qs=D1%2FPMqvA103RC6OU6bKtoA%3D%3D" TargetMode="External"/><Relationship Id="rId25" Type="http://schemas.openxmlformats.org/officeDocument/2006/relationships/hyperlink" Target="http://mouser.pl/" TargetMode="External"/><Relationship Id="rId28" Type="http://schemas.openxmlformats.org/officeDocument/2006/relationships/hyperlink" Target="https://www.mouser.pl/ProductDetail/Display-Visions/EA-eDIP128B-6LWTP?qs=3fd%252BKemFzf28bX8ULQ%2FKtQ%3D%3D" TargetMode="External"/><Relationship Id="rId27" Type="http://schemas.openxmlformats.org/officeDocument/2006/relationships/hyperlink" Target="http://mouser.pl/" TargetMode="External"/><Relationship Id="rId5" Type="http://schemas.openxmlformats.org/officeDocument/2006/relationships/hyperlink" Target="http://mouser.pl/" TargetMode="External"/><Relationship Id="rId6" Type="http://schemas.openxmlformats.org/officeDocument/2006/relationships/hyperlink" Target="https://www.mouser.pl/ProductDetail/TE-Connectivity/2174507-2?qs=kAqyOuzYGe%252BUWCFD1qNBLQ%3D%3D" TargetMode="External"/><Relationship Id="rId29" Type="http://schemas.openxmlformats.org/officeDocument/2006/relationships/hyperlink" Target="http://mouser.pl/" TargetMode="External"/><Relationship Id="rId7" Type="http://schemas.openxmlformats.org/officeDocument/2006/relationships/hyperlink" Target="http://mouser.pl/" TargetMode="External"/><Relationship Id="rId8" Type="http://schemas.openxmlformats.org/officeDocument/2006/relationships/hyperlink" Target="https://www.mouser.pl/ProductDetail/Wurth-Elektronik/691101710002?qs=7gQLVZk5cPko2q9q3mYFyQ%3D%3D" TargetMode="External"/><Relationship Id="rId31" Type="http://schemas.openxmlformats.org/officeDocument/2006/relationships/hyperlink" Target="https://jlcpcb.com/" TargetMode="External"/><Relationship Id="rId30" Type="http://schemas.openxmlformats.org/officeDocument/2006/relationships/hyperlink" Target="https://www.mouser.pl/ProductDetail/Olimex-Ltd/MOD-NRF8001?qs=tMOYG%252Bw4%252BLx8wf%2F2F9vmmA%3D%3D" TargetMode="External"/><Relationship Id="rId11" Type="http://schemas.openxmlformats.org/officeDocument/2006/relationships/hyperlink" Target="http://mouser.pl/" TargetMode="External"/><Relationship Id="rId10" Type="http://schemas.openxmlformats.org/officeDocument/2006/relationships/hyperlink" Target="https://www.mouser.pl/ProductDetail/Molex/172762-1004?qs=CiayqK2gdcJw2HjSRVhTAQ%3D%3D&amp;fbclid=IwAR2dzWmaPAh7mTlkQpMjQ_HlEPBZnYjXEAC7xxkVhESiztTFo--x_TY8tn8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://botland.pl/" TargetMode="External"/><Relationship Id="rId12" Type="http://schemas.openxmlformats.org/officeDocument/2006/relationships/hyperlink" Target="https://www.mouser.pl/ProductDetail/Bulgin/PX0675-PC?qs=xh6E4zEJdPm6SQFFyj8a4Q%3D%3D" TargetMode="External"/><Relationship Id="rId15" Type="http://schemas.openxmlformats.org/officeDocument/2006/relationships/hyperlink" Target="http://mouser.pl/" TargetMode="External"/><Relationship Id="rId14" Type="http://schemas.openxmlformats.org/officeDocument/2006/relationships/hyperlink" Target="https://botland.com.pl/zasilacze-montazowe/10929-zasilacz-hi-link-hlk-pm01-100v-240vac-5vdc-06a-5904422317102.html?cd=18298825651&amp;ad=&amp;kd=&amp;gclid=Cj0KCQiA_bieBhDSARIsADU4zLf5DTYPTb0eSCYBpQzaF3FxnhY5JroFv0cmgSL_tKtekyBAnLImixsaArPDEALw_wcB" TargetMode="External"/><Relationship Id="rId17" Type="http://schemas.openxmlformats.org/officeDocument/2006/relationships/hyperlink" Target="http://mouser.pl/" TargetMode="External"/><Relationship Id="rId16" Type="http://schemas.openxmlformats.org/officeDocument/2006/relationships/hyperlink" Target="https://www.mouser.pl/ProductDetail/Bourns/CR0805-FX-3300ELF?qs=sGAEpiMZZMtlubZbdhIBILNunjV7M8c6uM9MTO1M5TY%3D" TargetMode="External"/><Relationship Id="rId19" Type="http://schemas.openxmlformats.org/officeDocument/2006/relationships/hyperlink" Target="http://mouser.pl/" TargetMode="External"/><Relationship Id="rId18" Type="http://schemas.openxmlformats.org/officeDocument/2006/relationships/hyperlink" Target="https://www.mouser.pl/ProductDetail/ARCOL-Ohmite/APC1206T1K00Z?qs=sGAEpiMZZMtlubZbdhIBIKMpnA2iuuEbfRfHjUd%2FycE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22.5"/>
    <col customWidth="1" min="5" max="5" width="15.0"/>
  </cols>
  <sheetData>
    <row r="1">
      <c r="A1" s="1" t="s">
        <v>0</v>
      </c>
      <c r="B1" s="2">
        <v>29.0</v>
      </c>
      <c r="C1" s="3"/>
      <c r="D1" s="3"/>
      <c r="E1" s="3"/>
      <c r="F1" s="4"/>
      <c r="G1" s="4"/>
      <c r="H1" s="1" t="s">
        <v>1</v>
      </c>
      <c r="I1" s="5" t="s">
        <v>2</v>
      </c>
      <c r="J1" s="4"/>
      <c r="K1" s="1" t="s">
        <v>1</v>
      </c>
      <c r="L1" s="5" t="s">
        <v>2</v>
      </c>
      <c r="M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7" t="s">
        <v>16</v>
      </c>
    </row>
    <row r="3">
      <c r="A3" s="1" t="s">
        <v>17</v>
      </c>
      <c r="B3" s="2">
        <v>3.0</v>
      </c>
      <c r="C3" s="5" t="s">
        <v>18</v>
      </c>
      <c r="D3" s="1" t="s">
        <v>19</v>
      </c>
      <c r="E3" s="1" t="s">
        <v>20</v>
      </c>
      <c r="F3" s="1" t="s">
        <v>21</v>
      </c>
      <c r="G3" s="8" t="s">
        <v>22</v>
      </c>
      <c r="H3" s="5">
        <v>1.78</v>
      </c>
      <c r="I3" s="5">
        <v>12.7</v>
      </c>
      <c r="J3" s="5">
        <v>76.0</v>
      </c>
      <c r="K3" s="4">
        <f t="shared" ref="K3:M3" si="1">H3*3</f>
        <v>5.34</v>
      </c>
      <c r="L3" s="4">
        <f t="shared" si="1"/>
        <v>38.1</v>
      </c>
      <c r="M3" s="4">
        <f t="shared" si="1"/>
        <v>228</v>
      </c>
      <c r="N3" s="9" t="s">
        <v>23</v>
      </c>
    </row>
    <row r="4">
      <c r="A4" s="1" t="s">
        <v>24</v>
      </c>
      <c r="B4" s="2">
        <v>1.0</v>
      </c>
      <c r="C4" s="5" t="s">
        <v>25</v>
      </c>
      <c r="D4" s="5" t="s">
        <v>26</v>
      </c>
      <c r="E4" s="1" t="s">
        <v>27</v>
      </c>
      <c r="F4" s="1" t="s">
        <v>28</v>
      </c>
      <c r="G4" s="8" t="s">
        <v>22</v>
      </c>
      <c r="H4" s="5">
        <v>0.63</v>
      </c>
      <c r="I4" s="5">
        <v>4.28</v>
      </c>
      <c r="J4" s="5">
        <v>20.2</v>
      </c>
      <c r="K4" s="5">
        <v>0.63</v>
      </c>
      <c r="L4" s="5">
        <v>4.28</v>
      </c>
      <c r="M4" s="5">
        <v>20.2</v>
      </c>
      <c r="N4" s="9" t="s">
        <v>29</v>
      </c>
    </row>
    <row r="5">
      <c r="A5" s="1" t="s">
        <v>30</v>
      </c>
      <c r="B5" s="2">
        <v>1.0</v>
      </c>
      <c r="C5" s="1" t="s">
        <v>31</v>
      </c>
      <c r="D5" s="1" t="s">
        <v>32</v>
      </c>
      <c r="E5" s="1" t="s">
        <v>33</v>
      </c>
      <c r="F5" s="1" t="s">
        <v>34</v>
      </c>
      <c r="G5" s="8" t="s">
        <v>22</v>
      </c>
      <c r="H5" s="5">
        <v>11.83</v>
      </c>
      <c r="I5" s="5">
        <v>96.2</v>
      </c>
      <c r="J5" s="5">
        <v>919.0</v>
      </c>
      <c r="K5" s="5">
        <v>11.83</v>
      </c>
      <c r="L5" s="5">
        <v>96.2</v>
      </c>
      <c r="M5" s="5">
        <v>919.0</v>
      </c>
      <c r="N5" s="9" t="s">
        <v>35</v>
      </c>
    </row>
    <row r="6">
      <c r="A6" s="5" t="s">
        <v>36</v>
      </c>
      <c r="B6" s="6">
        <v>4.0</v>
      </c>
      <c r="C6" s="1" t="s">
        <v>31</v>
      </c>
      <c r="D6" s="5" t="s">
        <v>37</v>
      </c>
      <c r="E6" s="5" t="s">
        <v>37</v>
      </c>
      <c r="F6" s="5" t="s">
        <v>38</v>
      </c>
      <c r="G6" s="8" t="s">
        <v>22</v>
      </c>
      <c r="H6" s="5">
        <v>3.51</v>
      </c>
      <c r="I6" s="10">
        <v>31.6</v>
      </c>
      <c r="J6" s="5">
        <v>157.0</v>
      </c>
      <c r="K6" s="4">
        <f t="shared" ref="K6:M6" si="2">H6*4</f>
        <v>14.04</v>
      </c>
      <c r="L6" s="4">
        <f t="shared" si="2"/>
        <v>126.4</v>
      </c>
      <c r="M6" s="4">
        <f t="shared" si="2"/>
        <v>628</v>
      </c>
      <c r="N6" s="9" t="s">
        <v>39</v>
      </c>
    </row>
    <row r="7">
      <c r="A7" s="1" t="s">
        <v>40</v>
      </c>
      <c r="B7" s="2">
        <v>1.0</v>
      </c>
      <c r="C7" s="1" t="s">
        <v>31</v>
      </c>
      <c r="D7" s="5" t="s">
        <v>41</v>
      </c>
      <c r="E7" s="5" t="s">
        <v>42</v>
      </c>
      <c r="F7" s="5" t="s">
        <v>43</v>
      </c>
      <c r="G7" s="8" t="s">
        <v>22</v>
      </c>
      <c r="H7" s="5">
        <v>3.61</v>
      </c>
      <c r="I7" s="5">
        <v>30.5</v>
      </c>
      <c r="J7" s="5">
        <v>237.0</v>
      </c>
      <c r="K7" s="5">
        <v>3.61</v>
      </c>
      <c r="L7" s="5">
        <v>30.5</v>
      </c>
      <c r="M7" s="5">
        <v>237.0</v>
      </c>
      <c r="N7" s="9" t="s">
        <v>44</v>
      </c>
    </row>
    <row r="8">
      <c r="A8" s="11" t="s">
        <v>45</v>
      </c>
      <c r="B8" s="12">
        <v>1.0</v>
      </c>
      <c r="C8" s="11" t="s">
        <v>31</v>
      </c>
      <c r="D8" s="11" t="s">
        <v>46</v>
      </c>
      <c r="E8" s="11" t="s">
        <v>47</v>
      </c>
      <c r="F8" s="13" t="s">
        <v>48</v>
      </c>
      <c r="G8" s="8" t="s">
        <v>22</v>
      </c>
      <c r="H8" s="5">
        <v>19.38</v>
      </c>
      <c r="I8" s="5">
        <v>186.1</v>
      </c>
      <c r="J8" s="5">
        <v>427.0</v>
      </c>
      <c r="K8" s="5">
        <v>19.38</v>
      </c>
      <c r="L8" s="5">
        <v>186.1</v>
      </c>
      <c r="M8" s="5">
        <v>427.0</v>
      </c>
      <c r="N8" s="9" t="s">
        <v>49</v>
      </c>
    </row>
    <row r="9">
      <c r="A9" s="11" t="s">
        <v>50</v>
      </c>
      <c r="B9" s="12">
        <v>1.0</v>
      </c>
      <c r="C9" s="11" t="s">
        <v>31</v>
      </c>
      <c r="D9" s="11" t="s">
        <v>51</v>
      </c>
      <c r="E9" s="11" t="s">
        <v>52</v>
      </c>
      <c r="F9" s="11" t="s">
        <v>53</v>
      </c>
      <c r="G9" s="8" t="s">
        <v>54</v>
      </c>
      <c r="H9" s="5">
        <v>29.9</v>
      </c>
      <c r="I9" s="4">
        <f t="shared" ref="I9:J9" si="3">H9*10</f>
        <v>299</v>
      </c>
      <c r="J9" s="4">
        <f t="shared" si="3"/>
        <v>2990</v>
      </c>
      <c r="K9" s="5">
        <v>29.9</v>
      </c>
      <c r="L9" s="4">
        <f t="shared" ref="L9:M9" si="4">K9*10</f>
        <v>299</v>
      </c>
      <c r="M9" s="4">
        <f t="shared" si="4"/>
        <v>2990</v>
      </c>
      <c r="N9" s="9" t="s">
        <v>55</v>
      </c>
    </row>
    <row r="10">
      <c r="A10" s="11" t="s">
        <v>56</v>
      </c>
      <c r="B10" s="12">
        <v>1.0</v>
      </c>
      <c r="C10" s="13" t="s">
        <v>57</v>
      </c>
      <c r="D10" s="11" t="s">
        <v>58</v>
      </c>
      <c r="E10" s="11" t="s">
        <v>59</v>
      </c>
      <c r="F10" s="11" t="s">
        <v>60</v>
      </c>
      <c r="G10" s="8" t="s">
        <v>22</v>
      </c>
      <c r="H10" s="5">
        <v>0.48</v>
      </c>
      <c r="I10" s="5">
        <v>1.37</v>
      </c>
      <c r="J10" s="5">
        <v>5.8</v>
      </c>
      <c r="K10" s="5">
        <v>0.48</v>
      </c>
      <c r="L10" s="5">
        <v>1.37</v>
      </c>
      <c r="M10" s="5">
        <v>5.8</v>
      </c>
      <c r="N10" s="9" t="s">
        <v>61</v>
      </c>
    </row>
    <row r="11">
      <c r="A11" s="11" t="s">
        <v>62</v>
      </c>
      <c r="B11" s="12">
        <v>1.0</v>
      </c>
      <c r="C11" s="13" t="s">
        <v>63</v>
      </c>
      <c r="D11" s="11" t="s">
        <v>58</v>
      </c>
      <c r="E11" s="11" t="s">
        <v>59</v>
      </c>
      <c r="F11" s="14" t="s">
        <v>60</v>
      </c>
      <c r="G11" s="8" t="s">
        <v>22</v>
      </c>
      <c r="H11" s="5">
        <v>8.95</v>
      </c>
      <c r="I11" s="5">
        <v>79.4</v>
      </c>
      <c r="J11" s="5">
        <v>184.0</v>
      </c>
      <c r="K11" s="5">
        <v>8.95</v>
      </c>
      <c r="L11" s="5">
        <v>79.4</v>
      </c>
      <c r="M11" s="5">
        <v>184.0</v>
      </c>
      <c r="N11" s="9" t="s">
        <v>64</v>
      </c>
    </row>
    <row r="12">
      <c r="A12" s="15" t="s">
        <v>65</v>
      </c>
      <c r="B12" s="16">
        <v>3.0</v>
      </c>
      <c r="C12" s="11" t="s">
        <v>31</v>
      </c>
      <c r="D12" s="11" t="s">
        <v>66</v>
      </c>
      <c r="E12" s="11" t="s">
        <v>67</v>
      </c>
      <c r="F12" s="11" t="s">
        <v>68</v>
      </c>
      <c r="G12" s="8" t="s">
        <v>22</v>
      </c>
      <c r="H12" s="5">
        <v>1.54</v>
      </c>
      <c r="I12" s="5">
        <v>14.4</v>
      </c>
      <c r="J12" s="5">
        <v>35.25</v>
      </c>
      <c r="K12" s="4">
        <f t="shared" ref="K12:M12" si="5">H12*3</f>
        <v>4.62</v>
      </c>
      <c r="L12" s="4">
        <f t="shared" si="5"/>
        <v>43.2</v>
      </c>
      <c r="M12" s="4">
        <f t="shared" si="5"/>
        <v>105.75</v>
      </c>
      <c r="N12" s="9" t="s">
        <v>69</v>
      </c>
    </row>
    <row r="13">
      <c r="A13" s="11" t="s">
        <v>70</v>
      </c>
      <c r="B13" s="12">
        <v>1.0</v>
      </c>
      <c r="C13" s="11" t="s">
        <v>31</v>
      </c>
      <c r="D13" s="11" t="s">
        <v>71</v>
      </c>
      <c r="E13" s="11" t="s">
        <v>72</v>
      </c>
      <c r="F13" s="11" t="s">
        <v>73</v>
      </c>
      <c r="G13" s="8" t="s">
        <v>22</v>
      </c>
      <c r="H13" s="5">
        <v>18.42</v>
      </c>
      <c r="I13" s="5">
        <v>168.8</v>
      </c>
      <c r="J13" s="5">
        <v>1659.0</v>
      </c>
      <c r="K13" s="5">
        <v>18.42</v>
      </c>
      <c r="L13" s="5">
        <v>168.8</v>
      </c>
      <c r="M13" s="5">
        <v>1659.0</v>
      </c>
      <c r="N13" s="9" t="s">
        <v>74</v>
      </c>
    </row>
    <row r="14">
      <c r="A14" s="11" t="s">
        <v>75</v>
      </c>
      <c r="B14" s="12">
        <v>4.0</v>
      </c>
      <c r="C14" s="11" t="s">
        <v>31</v>
      </c>
      <c r="D14" s="11" t="s">
        <v>76</v>
      </c>
      <c r="E14" s="11" t="s">
        <v>77</v>
      </c>
      <c r="F14" s="11" t="s">
        <v>78</v>
      </c>
      <c r="G14" s="8" t="s">
        <v>22</v>
      </c>
      <c r="H14" s="5" t="s">
        <v>31</v>
      </c>
      <c r="I14" s="5" t="s">
        <v>31</v>
      </c>
      <c r="J14" s="5" t="s">
        <v>31</v>
      </c>
      <c r="K14" s="5" t="s">
        <v>31</v>
      </c>
      <c r="L14" s="5" t="s">
        <v>31</v>
      </c>
      <c r="M14" s="5" t="s">
        <v>31</v>
      </c>
      <c r="N14" s="9" t="s">
        <v>79</v>
      </c>
    </row>
    <row r="15">
      <c r="A15" s="11" t="s">
        <v>80</v>
      </c>
      <c r="B15" s="12">
        <v>1.0</v>
      </c>
      <c r="C15" s="11" t="s">
        <v>31</v>
      </c>
      <c r="D15" s="11" t="s">
        <v>81</v>
      </c>
      <c r="E15" s="11" t="s">
        <v>82</v>
      </c>
      <c r="F15" s="11" t="s">
        <v>83</v>
      </c>
      <c r="G15" s="8" t="s">
        <v>22</v>
      </c>
      <c r="H15" s="5">
        <v>23.09</v>
      </c>
      <c r="I15" s="5">
        <v>209.2</v>
      </c>
      <c r="J15" s="5">
        <v>998.0</v>
      </c>
      <c r="K15" s="5">
        <v>23.09</v>
      </c>
      <c r="L15" s="5">
        <v>209.2</v>
      </c>
      <c r="M15" s="5">
        <v>998.0</v>
      </c>
      <c r="N15" s="9" t="s">
        <v>84</v>
      </c>
    </row>
    <row r="16">
      <c r="A16" s="11" t="s">
        <v>85</v>
      </c>
      <c r="B16" s="12">
        <v>1.0</v>
      </c>
      <c r="C16" s="11" t="s">
        <v>31</v>
      </c>
      <c r="D16" s="11" t="s">
        <v>86</v>
      </c>
      <c r="E16" s="11" t="s">
        <v>87</v>
      </c>
      <c r="F16" s="11" t="s">
        <v>88</v>
      </c>
      <c r="G16" s="8" t="s">
        <v>22</v>
      </c>
      <c r="H16" s="5">
        <v>520.11</v>
      </c>
      <c r="I16" s="5">
        <v>4864.8</v>
      </c>
      <c r="J16" s="5">
        <v>44618.0</v>
      </c>
      <c r="K16" s="5">
        <v>520.11</v>
      </c>
      <c r="L16" s="5">
        <v>4864.8</v>
      </c>
      <c r="M16" s="5">
        <v>44618.0</v>
      </c>
      <c r="N16" s="9" t="s">
        <v>89</v>
      </c>
    </row>
    <row r="17">
      <c r="A17" s="11" t="s">
        <v>90</v>
      </c>
      <c r="B17" s="12">
        <v>1.0</v>
      </c>
      <c r="C17" s="11" t="s">
        <v>31</v>
      </c>
      <c r="D17" s="11" t="s">
        <v>91</v>
      </c>
      <c r="E17" s="11" t="s">
        <v>92</v>
      </c>
      <c r="F17" s="11" t="s">
        <v>93</v>
      </c>
      <c r="G17" s="8" t="s">
        <v>22</v>
      </c>
      <c r="H17" s="5">
        <v>25.4</v>
      </c>
      <c r="I17" s="4">
        <f t="shared" ref="I17:J17" si="6">H17*10</f>
        <v>254</v>
      </c>
      <c r="J17" s="4">
        <f t="shared" si="6"/>
        <v>2540</v>
      </c>
      <c r="K17" s="5">
        <v>25.4</v>
      </c>
      <c r="L17" s="4">
        <f t="shared" ref="L17:M17" si="7">K17*10</f>
        <v>254</v>
      </c>
      <c r="M17" s="4">
        <f t="shared" si="7"/>
        <v>2540</v>
      </c>
      <c r="N17" s="9" t="s">
        <v>94</v>
      </c>
    </row>
    <row r="18">
      <c r="A18" s="1"/>
      <c r="B18" s="2"/>
      <c r="C18" s="1"/>
      <c r="D18" s="1"/>
      <c r="E18" s="1"/>
      <c r="F18" s="1"/>
      <c r="G18" s="1"/>
      <c r="H18" s="5"/>
      <c r="I18" s="4"/>
      <c r="J18" s="4"/>
      <c r="K18" s="4"/>
      <c r="L18" s="4"/>
      <c r="M18" s="4"/>
    </row>
    <row r="19">
      <c r="A19" s="1"/>
      <c r="B19" s="2"/>
      <c r="C19" s="1"/>
      <c r="D19" s="1"/>
      <c r="E19" s="1"/>
      <c r="F19" s="1"/>
      <c r="G19" s="1"/>
      <c r="H19" s="5"/>
      <c r="I19" s="4"/>
      <c r="J19" s="4"/>
      <c r="K19" s="4"/>
      <c r="L19" s="4"/>
      <c r="M19" s="4"/>
    </row>
    <row r="20">
      <c r="A20" s="1"/>
      <c r="B20" s="2"/>
      <c r="C20" s="1"/>
      <c r="D20" s="1"/>
      <c r="E20" s="1"/>
      <c r="F20" s="1"/>
      <c r="G20" s="1"/>
      <c r="H20" s="5"/>
      <c r="I20" s="4"/>
      <c r="J20" s="4"/>
      <c r="K20" s="4"/>
      <c r="L20" s="4"/>
      <c r="M20" s="4"/>
    </row>
    <row r="21">
      <c r="A21" s="1"/>
      <c r="B21" s="2"/>
      <c r="C21" s="1"/>
      <c r="D21" s="1"/>
      <c r="E21" s="1"/>
      <c r="F21" s="1"/>
      <c r="G21" s="1"/>
      <c r="H21" s="5"/>
      <c r="I21" s="4"/>
      <c r="J21" s="4"/>
      <c r="K21" s="4"/>
      <c r="L21" s="4"/>
      <c r="M21" s="4"/>
    </row>
    <row r="22">
      <c r="A22" s="1"/>
      <c r="B22" s="2"/>
      <c r="C22" s="1"/>
      <c r="D22" s="1"/>
      <c r="E22" s="1"/>
      <c r="F22" s="1"/>
      <c r="G22" s="1"/>
      <c r="H22" s="5"/>
      <c r="I22" s="4"/>
      <c r="J22" s="4"/>
      <c r="K22" s="4"/>
      <c r="L22" s="4"/>
      <c r="M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5" t="s">
        <v>13</v>
      </c>
      <c r="L23" s="5" t="s">
        <v>95</v>
      </c>
      <c r="M23" s="5" t="s">
        <v>15</v>
      </c>
    </row>
    <row r="24">
      <c r="J24" s="7" t="s">
        <v>96</v>
      </c>
      <c r="K24" s="17">
        <f t="shared" ref="K24:M24" si="8">SUM(K3:K23)</f>
        <v>685.8</v>
      </c>
      <c r="L24" s="17">
        <f t="shared" si="8"/>
        <v>6401.35</v>
      </c>
      <c r="M24" s="17">
        <f t="shared" si="8"/>
        <v>55559.75</v>
      </c>
    </row>
    <row r="25">
      <c r="J25" s="7" t="s">
        <v>97</v>
      </c>
      <c r="K25" s="7">
        <f t="shared" ref="K25:M25" si="9">K26*4.32</f>
        <v>27.216</v>
      </c>
      <c r="L25" s="7">
        <f t="shared" si="9"/>
        <v>116.64</v>
      </c>
      <c r="M25" s="7">
        <f t="shared" si="9"/>
        <v>654.048</v>
      </c>
    </row>
    <row r="26">
      <c r="J26" s="7" t="s">
        <v>98</v>
      </c>
      <c r="K26" s="7">
        <v>6.3</v>
      </c>
      <c r="L26" s="7">
        <v>27.0</v>
      </c>
      <c r="M26" s="7">
        <v>151.4</v>
      </c>
      <c r="O26" s="7" t="s">
        <v>99</v>
      </c>
      <c r="P26" s="9" t="s">
        <v>100</v>
      </c>
    </row>
  </sheetData>
  <hyperlinks>
    <hyperlink r:id="rId1" ref="G3"/>
    <hyperlink r:id="rId2" ref="N3"/>
    <hyperlink r:id="rId3" ref="G4"/>
    <hyperlink r:id="rId4" ref="N4"/>
    <hyperlink r:id="rId5" ref="G5"/>
    <hyperlink r:id="rId6" ref="N5"/>
    <hyperlink r:id="rId7" ref="G6"/>
    <hyperlink r:id="rId8" ref="N6"/>
    <hyperlink r:id="rId9" ref="G7"/>
    <hyperlink r:id="rId10" ref="N7"/>
    <hyperlink r:id="rId11" ref="G8"/>
    <hyperlink r:id="rId12" ref="N8"/>
    <hyperlink r:id="rId13" ref="G9"/>
    <hyperlink r:id="rId14" ref="N9"/>
    <hyperlink r:id="rId15" ref="G10"/>
    <hyperlink r:id="rId16" ref="N10"/>
    <hyperlink r:id="rId17" ref="G11"/>
    <hyperlink r:id="rId18" ref="N11"/>
    <hyperlink r:id="rId19" ref="G12"/>
    <hyperlink r:id="rId20" ref="N12"/>
    <hyperlink r:id="rId21" ref="G13"/>
    <hyperlink r:id="rId22" ref="N13"/>
    <hyperlink r:id="rId23" ref="G14"/>
    <hyperlink r:id="rId24" ref="N14"/>
    <hyperlink r:id="rId25" ref="G15"/>
    <hyperlink r:id="rId26" ref="N15"/>
    <hyperlink r:id="rId27" ref="G16"/>
    <hyperlink r:id="rId28" ref="N16"/>
    <hyperlink r:id="rId29" ref="G17"/>
    <hyperlink r:id="rId30" ref="N17"/>
    <hyperlink r:id="rId31" ref="P26"/>
  </hyperlinks>
  <drawing r:id="rId32"/>
</worksheet>
</file>