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.amaral\Downloads\"/>
    </mc:Choice>
  </mc:AlternateContent>
  <xr:revisionPtr revIDLastSave="0" documentId="13_ncr:1_{5B2B8FD6-C23B-4424-8E50-0084882C4982}" xr6:coauthVersionLast="47" xr6:coauthVersionMax="47" xr10:uidLastSave="{00000000-0000-0000-0000-000000000000}"/>
  <bookViews>
    <workbookView xWindow="-120" yWindow="-120" windowWidth="29040" windowHeight="15720" activeTab="2" xr2:uid="{0E53634B-D7DD-444E-834B-BE7EB35B904C}"/>
  </bookViews>
  <sheets>
    <sheet name="IPM" sheetId="1" r:id="rId1"/>
    <sheet name="Medicar" sheetId="2" r:id="rId2"/>
    <sheet name="Comparativo" sheetId="3" r:id="rId3"/>
  </sheets>
  <definedNames>
    <definedName name="_xlnm._FilterDatabase" localSheetId="2" hidden="1">Comparativo!$A$1:$J$412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" i="3" l="1"/>
  <c r="K141" i="3"/>
  <c r="K184" i="3"/>
  <c r="K189" i="3"/>
  <c r="K288" i="3"/>
  <c r="K289" i="3"/>
  <c r="K304" i="3"/>
  <c r="K376" i="3"/>
  <c r="K384" i="3"/>
  <c r="K392" i="3"/>
  <c r="I10" i="3"/>
  <c r="I18" i="3"/>
  <c r="I20" i="3"/>
  <c r="I30" i="3"/>
  <c r="I33" i="3"/>
  <c r="I34" i="3"/>
  <c r="I40" i="3"/>
  <c r="I44" i="3"/>
  <c r="I52" i="3"/>
  <c r="I63" i="3"/>
  <c r="I66" i="3"/>
  <c r="I72" i="3"/>
  <c r="I73" i="3"/>
  <c r="I105" i="3"/>
  <c r="I106" i="3"/>
  <c r="I114" i="3"/>
  <c r="I120" i="3"/>
  <c r="I129" i="3"/>
  <c r="I137" i="3"/>
  <c r="I138" i="3"/>
  <c r="I140" i="3"/>
  <c r="I148" i="3"/>
  <c r="I158" i="3"/>
  <c r="I159" i="3"/>
  <c r="I162" i="3"/>
  <c r="I170" i="3"/>
  <c r="I172" i="3"/>
  <c r="I182" i="3"/>
  <c r="I191" i="3"/>
  <c r="I192" i="3"/>
  <c r="I200" i="3"/>
  <c r="I204" i="3"/>
  <c r="I210" i="3"/>
  <c r="I225" i="3"/>
  <c r="I233" i="3"/>
  <c r="I242" i="3"/>
  <c r="I257" i="3"/>
  <c r="I258" i="3"/>
  <c r="I266" i="3"/>
  <c r="I274" i="3"/>
  <c r="I276" i="3"/>
  <c r="I278" i="3"/>
  <c r="I289" i="3"/>
  <c r="I300" i="3"/>
  <c r="I308" i="3"/>
  <c r="I310" i="3"/>
  <c r="I311" i="3"/>
  <c r="I329" i="3"/>
  <c r="I334" i="3"/>
  <c r="I342" i="3"/>
  <c r="I343" i="3"/>
  <c r="I344" i="3"/>
  <c r="I361" i="3"/>
  <c r="I375" i="3"/>
  <c r="I376" i="3"/>
  <c r="I382" i="3"/>
  <c r="I385" i="3"/>
  <c r="I393" i="3"/>
  <c r="I404" i="3"/>
  <c r="I408" i="3"/>
  <c r="H3" i="3"/>
  <c r="J3" i="3" s="1"/>
  <c r="K3" i="3" s="1"/>
  <c r="H4" i="3"/>
  <c r="J4" i="3" s="1"/>
  <c r="K4" i="3" s="1"/>
  <c r="H7" i="3"/>
  <c r="J7" i="3" s="1"/>
  <c r="K7" i="3" s="1"/>
  <c r="H15" i="3"/>
  <c r="J15" i="3" s="1"/>
  <c r="K15" i="3" s="1"/>
  <c r="H35" i="3"/>
  <c r="J35" i="3" s="1"/>
  <c r="K35" i="3" s="1"/>
  <c r="H36" i="3"/>
  <c r="J36" i="3" s="1"/>
  <c r="K36" i="3" s="1"/>
  <c r="H37" i="3"/>
  <c r="J37" i="3" s="1"/>
  <c r="K37" i="3" s="1"/>
  <c r="H45" i="3"/>
  <c r="H55" i="3"/>
  <c r="H60" i="3"/>
  <c r="H68" i="3"/>
  <c r="H69" i="3"/>
  <c r="H87" i="3"/>
  <c r="J87" i="3" s="1"/>
  <c r="K87" i="3" s="1"/>
  <c r="H93" i="3"/>
  <c r="H101" i="3"/>
  <c r="J101" i="3" s="1"/>
  <c r="K101" i="3" s="1"/>
  <c r="H103" i="3"/>
  <c r="H111" i="3"/>
  <c r="H119" i="3"/>
  <c r="H135" i="3"/>
  <c r="J135" i="3" s="1"/>
  <c r="H141" i="3"/>
  <c r="J141" i="3" s="1"/>
  <c r="H156" i="3"/>
  <c r="H164" i="3"/>
  <c r="J164" i="3" s="1"/>
  <c r="K164" i="3" s="1"/>
  <c r="H167" i="3"/>
  <c r="H173" i="3"/>
  <c r="J173" i="3" s="1"/>
  <c r="K173" i="3" s="1"/>
  <c r="H188" i="3"/>
  <c r="H189" i="3"/>
  <c r="J189" i="3" s="1"/>
  <c r="H197" i="3"/>
  <c r="H205" i="3"/>
  <c r="J205" i="3" s="1"/>
  <c r="K205" i="3" s="1"/>
  <c r="H207" i="3"/>
  <c r="H223" i="3"/>
  <c r="H234" i="3"/>
  <c r="J234" i="3" s="1"/>
  <c r="K234" i="3" s="1"/>
  <c r="H235" i="3"/>
  <c r="J235" i="3" s="1"/>
  <c r="K235" i="3" s="1"/>
  <c r="H236" i="3"/>
  <c r="J236" i="3" s="1"/>
  <c r="K236" i="3" s="1"/>
  <c r="H252" i="3"/>
  <c r="J252" i="3" s="1"/>
  <c r="K252" i="3" s="1"/>
  <c r="H255" i="3"/>
  <c r="J255" i="3" s="1"/>
  <c r="K255" i="3" s="1"/>
  <c r="H263" i="3"/>
  <c r="H265" i="3"/>
  <c r="J265" i="3" s="1"/>
  <c r="K265" i="3" s="1"/>
  <c r="H271" i="3"/>
  <c r="J271" i="3" s="1"/>
  <c r="K271" i="3" s="1"/>
  <c r="H277" i="3"/>
  <c r="J277" i="3" s="1"/>
  <c r="K277" i="3" s="1"/>
  <c r="H279" i="3"/>
  <c r="J279" i="3" s="1"/>
  <c r="K279" i="3" s="1"/>
  <c r="H285" i="3"/>
  <c r="H288" i="3"/>
  <c r="J288" i="3" s="1"/>
  <c r="H289" i="3"/>
  <c r="J289" i="3" s="1"/>
  <c r="H293" i="3"/>
  <c r="H296" i="3"/>
  <c r="H303" i="3"/>
  <c r="H304" i="3"/>
  <c r="J304" i="3" s="1"/>
  <c r="H313" i="3"/>
  <c r="J313" i="3" s="1"/>
  <c r="K313" i="3" s="1"/>
  <c r="H317" i="3"/>
  <c r="J317" i="3" s="1"/>
  <c r="K317" i="3" s="1"/>
  <c r="H327" i="3"/>
  <c r="J327" i="3" s="1"/>
  <c r="K327" i="3" s="1"/>
  <c r="H328" i="3"/>
  <c r="H335" i="3"/>
  <c r="H341" i="3"/>
  <c r="J341" i="3" s="1"/>
  <c r="K341" i="3" s="1"/>
  <c r="H343" i="3"/>
  <c r="H349" i="3"/>
  <c r="J349" i="3" s="1"/>
  <c r="K349" i="3" s="1"/>
  <c r="H352" i="3"/>
  <c r="H357" i="3"/>
  <c r="H360" i="3"/>
  <c r="J360" i="3" s="1"/>
  <c r="K360" i="3" s="1"/>
  <c r="H367" i="3"/>
  <c r="J367" i="3" s="1"/>
  <c r="K367" i="3" s="1"/>
  <c r="H368" i="3"/>
  <c r="J368" i="3" s="1"/>
  <c r="K368" i="3" s="1"/>
  <c r="H381" i="3"/>
  <c r="H385" i="3"/>
  <c r="J385" i="3" s="1"/>
  <c r="K385" i="3" s="1"/>
  <c r="H391" i="3"/>
  <c r="J391" i="3" s="1"/>
  <c r="K391" i="3" s="1"/>
  <c r="H392" i="3"/>
  <c r="J392" i="3" s="1"/>
  <c r="H393" i="3"/>
  <c r="J393" i="3" s="1"/>
  <c r="K393" i="3" s="1"/>
  <c r="H399" i="3"/>
  <c r="H405" i="3"/>
  <c r="J405" i="3" s="1"/>
  <c r="K405" i="3" s="1"/>
  <c r="H407" i="3"/>
  <c r="J407" i="3" s="1"/>
  <c r="K407" i="3" s="1"/>
  <c r="H2" i="3"/>
  <c r="J2" i="3" s="1"/>
  <c r="K2" i="3" s="1"/>
  <c r="F64" i="3"/>
  <c r="F112" i="3"/>
  <c r="F184" i="3"/>
  <c r="F248" i="3"/>
  <c r="F376" i="3"/>
  <c r="F384" i="3"/>
  <c r="D21" i="3"/>
  <c r="D93" i="3"/>
  <c r="D157" i="3"/>
  <c r="D165" i="3"/>
  <c r="D213" i="3"/>
  <c r="D273" i="3"/>
  <c r="D297" i="3"/>
  <c r="D305" i="3"/>
  <c r="D313" i="3"/>
  <c r="D337" i="3"/>
  <c r="D361" i="3"/>
  <c r="D369" i="3"/>
  <c r="D377" i="3"/>
  <c r="D4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2" i="3"/>
  <c r="E3" i="3"/>
  <c r="F3" i="3" s="1"/>
  <c r="E4" i="3"/>
  <c r="F4" i="3" s="1"/>
  <c r="E5" i="3"/>
  <c r="F5" i="3" s="1"/>
  <c r="E6" i="3"/>
  <c r="E7" i="3"/>
  <c r="F7" i="3" s="1"/>
  <c r="E8" i="3"/>
  <c r="E9" i="3"/>
  <c r="E10" i="3"/>
  <c r="E11" i="3"/>
  <c r="E12" i="3"/>
  <c r="E13" i="3"/>
  <c r="F13" i="3" s="1"/>
  <c r="E14" i="3"/>
  <c r="E15" i="3"/>
  <c r="F15" i="3" s="1"/>
  <c r="E16" i="3"/>
  <c r="E17" i="3"/>
  <c r="F17" i="3" s="1"/>
  <c r="E18" i="3"/>
  <c r="E19" i="3"/>
  <c r="F19" i="3" s="1"/>
  <c r="E20" i="3"/>
  <c r="E21" i="3"/>
  <c r="E22" i="3"/>
  <c r="E23" i="3"/>
  <c r="F23" i="3" s="1"/>
  <c r="E24" i="3"/>
  <c r="E25" i="3"/>
  <c r="E26" i="3"/>
  <c r="E27" i="3"/>
  <c r="F27" i="3" s="1"/>
  <c r="E28" i="3"/>
  <c r="F28" i="3" s="1"/>
  <c r="E29" i="3"/>
  <c r="F29" i="3" s="1"/>
  <c r="E30" i="3"/>
  <c r="E31" i="3"/>
  <c r="E32" i="3"/>
  <c r="E33" i="3"/>
  <c r="E34" i="3"/>
  <c r="E35" i="3"/>
  <c r="F35" i="3" s="1"/>
  <c r="E36" i="3"/>
  <c r="F36" i="3" s="1"/>
  <c r="E37" i="3"/>
  <c r="F37" i="3" s="1"/>
  <c r="E38" i="3"/>
  <c r="E39" i="3"/>
  <c r="F39" i="3" s="1"/>
  <c r="E40" i="3"/>
  <c r="E41" i="3"/>
  <c r="E42" i="3"/>
  <c r="E43" i="3"/>
  <c r="E44" i="3"/>
  <c r="E45" i="3"/>
  <c r="F45" i="3" s="1"/>
  <c r="E46" i="3"/>
  <c r="E47" i="3"/>
  <c r="F47" i="3" s="1"/>
  <c r="E48" i="3"/>
  <c r="H48" i="3" s="1"/>
  <c r="E49" i="3"/>
  <c r="F49" i="3" s="1"/>
  <c r="E50" i="3"/>
  <c r="E51" i="3"/>
  <c r="F51" i="3" s="1"/>
  <c r="E52" i="3"/>
  <c r="E53" i="3"/>
  <c r="E54" i="3"/>
  <c r="E55" i="3"/>
  <c r="F55" i="3" s="1"/>
  <c r="E56" i="3"/>
  <c r="H56" i="3" s="1"/>
  <c r="E57" i="3"/>
  <c r="E58" i="3"/>
  <c r="E59" i="3"/>
  <c r="E60" i="3"/>
  <c r="F60" i="3" s="1"/>
  <c r="E61" i="3"/>
  <c r="F61" i="3" s="1"/>
  <c r="E62" i="3"/>
  <c r="E63" i="3"/>
  <c r="E64" i="3"/>
  <c r="H64" i="3" s="1"/>
  <c r="J64" i="3" s="1"/>
  <c r="K64" i="3" s="1"/>
  <c r="E65" i="3"/>
  <c r="E66" i="3"/>
  <c r="E67" i="3"/>
  <c r="E68" i="3"/>
  <c r="F68" i="3" s="1"/>
  <c r="E69" i="3"/>
  <c r="F69" i="3" s="1"/>
  <c r="E70" i="3"/>
  <c r="F70" i="3" s="1"/>
  <c r="E71" i="3"/>
  <c r="F71" i="3" s="1"/>
  <c r="E72" i="3"/>
  <c r="E73" i="3"/>
  <c r="E74" i="3"/>
  <c r="E75" i="3"/>
  <c r="E76" i="3"/>
  <c r="E77" i="3"/>
  <c r="F77" i="3" s="1"/>
  <c r="E78" i="3"/>
  <c r="F78" i="3" s="1"/>
  <c r="E79" i="3"/>
  <c r="F79" i="3" s="1"/>
  <c r="E80" i="3"/>
  <c r="E81" i="3"/>
  <c r="E82" i="3"/>
  <c r="E83" i="3"/>
  <c r="F83" i="3" s="1"/>
  <c r="E84" i="3"/>
  <c r="E85" i="3"/>
  <c r="E86" i="3"/>
  <c r="E87" i="3"/>
  <c r="F87" i="3" s="1"/>
  <c r="E88" i="3"/>
  <c r="E89" i="3"/>
  <c r="F89" i="3" s="1"/>
  <c r="E90" i="3"/>
  <c r="E91" i="3"/>
  <c r="E92" i="3"/>
  <c r="F92" i="3" s="1"/>
  <c r="E93" i="3"/>
  <c r="F93" i="3" s="1"/>
  <c r="E94" i="3"/>
  <c r="E95" i="3"/>
  <c r="E96" i="3"/>
  <c r="E97" i="3"/>
  <c r="E98" i="3"/>
  <c r="E99" i="3"/>
  <c r="E100" i="3"/>
  <c r="F100" i="3" s="1"/>
  <c r="E101" i="3"/>
  <c r="F101" i="3" s="1"/>
  <c r="E102" i="3"/>
  <c r="F102" i="3" s="1"/>
  <c r="E103" i="3"/>
  <c r="F103" i="3" s="1"/>
  <c r="E104" i="3"/>
  <c r="E105" i="3"/>
  <c r="E106" i="3"/>
  <c r="E107" i="3"/>
  <c r="E108" i="3"/>
  <c r="E109" i="3"/>
  <c r="F109" i="3" s="1"/>
  <c r="E110" i="3"/>
  <c r="E111" i="3"/>
  <c r="F111" i="3" s="1"/>
  <c r="E112" i="3"/>
  <c r="H112" i="3" s="1"/>
  <c r="E113" i="3"/>
  <c r="E114" i="3"/>
  <c r="E115" i="3"/>
  <c r="E116" i="3"/>
  <c r="E117" i="3"/>
  <c r="E118" i="3"/>
  <c r="E119" i="3"/>
  <c r="F119" i="3" s="1"/>
  <c r="E120" i="3"/>
  <c r="E121" i="3"/>
  <c r="F121" i="3" s="1"/>
  <c r="E122" i="3"/>
  <c r="E123" i="3"/>
  <c r="F123" i="3" s="1"/>
  <c r="E124" i="3"/>
  <c r="F124" i="3" s="1"/>
  <c r="E125" i="3"/>
  <c r="F125" i="3" s="1"/>
  <c r="E126" i="3"/>
  <c r="E127" i="3"/>
  <c r="E128" i="3"/>
  <c r="E129" i="3"/>
  <c r="E130" i="3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E137" i="3"/>
  <c r="E138" i="3"/>
  <c r="E139" i="3"/>
  <c r="E140" i="3"/>
  <c r="E141" i="3"/>
  <c r="F141" i="3" s="1"/>
  <c r="E142" i="3"/>
  <c r="E143" i="3"/>
  <c r="F143" i="3" s="1"/>
  <c r="E144" i="3"/>
  <c r="E145" i="3"/>
  <c r="F145" i="3" s="1"/>
  <c r="E146" i="3"/>
  <c r="E147" i="3"/>
  <c r="E148" i="3"/>
  <c r="E149" i="3"/>
  <c r="E150" i="3"/>
  <c r="E151" i="3"/>
  <c r="F151" i="3" s="1"/>
  <c r="E152" i="3"/>
  <c r="E153" i="3"/>
  <c r="F153" i="3" s="1"/>
  <c r="E154" i="3"/>
  <c r="E155" i="3"/>
  <c r="F155" i="3" s="1"/>
  <c r="E156" i="3"/>
  <c r="F156" i="3" s="1"/>
  <c r="E157" i="3"/>
  <c r="F157" i="3" s="1"/>
  <c r="E158" i="3"/>
  <c r="E159" i="3"/>
  <c r="E160" i="3"/>
  <c r="E161" i="3"/>
  <c r="E162" i="3"/>
  <c r="E163" i="3"/>
  <c r="E164" i="3"/>
  <c r="F164" i="3" s="1"/>
  <c r="E165" i="3"/>
  <c r="F165" i="3" s="1"/>
  <c r="E166" i="3"/>
  <c r="E167" i="3"/>
  <c r="F167" i="3" s="1"/>
  <c r="E168" i="3"/>
  <c r="E169" i="3"/>
  <c r="E170" i="3"/>
  <c r="E171" i="3"/>
  <c r="E172" i="3"/>
  <c r="E173" i="3"/>
  <c r="F173" i="3" s="1"/>
  <c r="E174" i="3"/>
  <c r="F174" i="3" s="1"/>
  <c r="E175" i="3"/>
  <c r="F175" i="3" s="1"/>
  <c r="E176" i="3"/>
  <c r="E177" i="3"/>
  <c r="E178" i="3"/>
  <c r="E179" i="3"/>
  <c r="F179" i="3" s="1"/>
  <c r="E180" i="3"/>
  <c r="E181" i="3"/>
  <c r="E182" i="3"/>
  <c r="E183" i="3"/>
  <c r="F183" i="3" s="1"/>
  <c r="E184" i="3"/>
  <c r="H184" i="3" s="1"/>
  <c r="J184" i="3" s="1"/>
  <c r="E185" i="3"/>
  <c r="E186" i="3"/>
  <c r="E187" i="3"/>
  <c r="F187" i="3" s="1"/>
  <c r="E188" i="3"/>
  <c r="F188" i="3" s="1"/>
  <c r="E189" i="3"/>
  <c r="F189" i="3" s="1"/>
  <c r="E190" i="3"/>
  <c r="E191" i="3"/>
  <c r="E192" i="3"/>
  <c r="H192" i="3" s="1"/>
  <c r="E193" i="3"/>
  <c r="E194" i="3"/>
  <c r="E195" i="3"/>
  <c r="E196" i="3"/>
  <c r="F196" i="3" s="1"/>
  <c r="E197" i="3"/>
  <c r="F197" i="3" s="1"/>
  <c r="E198" i="3"/>
  <c r="E199" i="3"/>
  <c r="F199" i="3" s="1"/>
  <c r="E200" i="3"/>
  <c r="E201" i="3"/>
  <c r="E202" i="3"/>
  <c r="E203" i="3"/>
  <c r="E204" i="3"/>
  <c r="E205" i="3"/>
  <c r="F205" i="3" s="1"/>
  <c r="E206" i="3"/>
  <c r="F206" i="3" s="1"/>
  <c r="E207" i="3"/>
  <c r="F207" i="3" s="1"/>
  <c r="E208" i="3"/>
  <c r="E209" i="3"/>
  <c r="E210" i="3"/>
  <c r="E211" i="3"/>
  <c r="E212" i="3"/>
  <c r="E213" i="3"/>
  <c r="E214" i="3"/>
  <c r="F214" i="3" s="1"/>
  <c r="E215" i="3"/>
  <c r="F215" i="3" s="1"/>
  <c r="E216" i="3"/>
  <c r="E217" i="3"/>
  <c r="E218" i="3"/>
  <c r="F218" i="3" s="1"/>
  <c r="E219" i="3"/>
  <c r="F219" i="3" s="1"/>
  <c r="E220" i="3"/>
  <c r="E221" i="3"/>
  <c r="E222" i="3"/>
  <c r="E223" i="3"/>
  <c r="F223" i="3" s="1"/>
  <c r="E224" i="3"/>
  <c r="E225" i="3"/>
  <c r="E226" i="3"/>
  <c r="E227" i="3"/>
  <c r="F227" i="3" s="1"/>
  <c r="E228" i="3"/>
  <c r="F228" i="3" s="1"/>
  <c r="E229" i="3"/>
  <c r="E230" i="3"/>
  <c r="E231" i="3"/>
  <c r="E232" i="3"/>
  <c r="E233" i="3"/>
  <c r="E234" i="3"/>
  <c r="F234" i="3" s="1"/>
  <c r="E235" i="3"/>
  <c r="F235" i="3" s="1"/>
  <c r="E236" i="3"/>
  <c r="F236" i="3" s="1"/>
  <c r="E237" i="3"/>
  <c r="F237" i="3" s="1"/>
  <c r="E238" i="3"/>
  <c r="E239" i="3"/>
  <c r="E240" i="3"/>
  <c r="H240" i="3" s="1"/>
  <c r="E241" i="3"/>
  <c r="E242" i="3"/>
  <c r="E243" i="3"/>
  <c r="F243" i="3" s="1"/>
  <c r="E244" i="3"/>
  <c r="F244" i="3" s="1"/>
  <c r="E245" i="3"/>
  <c r="F245" i="3" s="1"/>
  <c r="E246" i="3"/>
  <c r="F246" i="3" s="1"/>
  <c r="E247" i="3"/>
  <c r="E248" i="3"/>
  <c r="H248" i="3" s="1"/>
  <c r="J248" i="3" s="1"/>
  <c r="K248" i="3" s="1"/>
  <c r="E249" i="3"/>
  <c r="E250" i="3"/>
  <c r="E251" i="3"/>
  <c r="F251" i="3" s="1"/>
  <c r="E252" i="3"/>
  <c r="F252" i="3" s="1"/>
  <c r="E253" i="3"/>
  <c r="F253" i="3" s="1"/>
  <c r="E254" i="3"/>
  <c r="E255" i="3"/>
  <c r="F255" i="3" s="1"/>
  <c r="E256" i="3"/>
  <c r="H256" i="3" s="1"/>
  <c r="E257" i="3"/>
  <c r="E258" i="3"/>
  <c r="E259" i="3"/>
  <c r="E260" i="3"/>
  <c r="F260" i="3" s="1"/>
  <c r="E261" i="3"/>
  <c r="F261" i="3" s="1"/>
  <c r="E262" i="3"/>
  <c r="F262" i="3" s="1"/>
  <c r="E263" i="3"/>
  <c r="F263" i="3" s="1"/>
  <c r="E264" i="3"/>
  <c r="E265" i="3"/>
  <c r="F265" i="3" s="1"/>
  <c r="E266" i="3"/>
  <c r="E267" i="3"/>
  <c r="E268" i="3"/>
  <c r="E269" i="3"/>
  <c r="F269" i="3" s="1"/>
  <c r="E270" i="3"/>
  <c r="E271" i="3"/>
  <c r="F271" i="3" s="1"/>
  <c r="E272" i="3"/>
  <c r="F272" i="3" s="1"/>
  <c r="E273" i="3"/>
  <c r="E274" i="3"/>
  <c r="E275" i="3"/>
  <c r="E276" i="3"/>
  <c r="E277" i="3"/>
  <c r="F277" i="3" s="1"/>
  <c r="E278" i="3"/>
  <c r="F278" i="3" s="1"/>
  <c r="E279" i="3"/>
  <c r="F279" i="3" s="1"/>
  <c r="E280" i="3"/>
  <c r="F280" i="3" s="1"/>
  <c r="E281" i="3"/>
  <c r="E282" i="3"/>
  <c r="E283" i="3"/>
  <c r="E284" i="3"/>
  <c r="E285" i="3"/>
  <c r="F285" i="3" s="1"/>
  <c r="E286" i="3"/>
  <c r="E287" i="3"/>
  <c r="F287" i="3" s="1"/>
  <c r="E288" i="3"/>
  <c r="F288" i="3" s="1"/>
  <c r="E289" i="3"/>
  <c r="F289" i="3" s="1"/>
  <c r="E290" i="3"/>
  <c r="E291" i="3"/>
  <c r="E292" i="3"/>
  <c r="E293" i="3"/>
  <c r="F293" i="3" s="1"/>
  <c r="E294" i="3"/>
  <c r="E295" i="3"/>
  <c r="F295" i="3" s="1"/>
  <c r="E296" i="3"/>
  <c r="F296" i="3" s="1"/>
  <c r="E297" i="3"/>
  <c r="E298" i="3"/>
  <c r="E299" i="3"/>
  <c r="E300" i="3"/>
  <c r="E301" i="3"/>
  <c r="F301" i="3" s="1"/>
  <c r="E302" i="3"/>
  <c r="F302" i="3" s="1"/>
  <c r="E303" i="3"/>
  <c r="F303" i="3" s="1"/>
  <c r="E304" i="3"/>
  <c r="F304" i="3" s="1"/>
  <c r="E305" i="3"/>
  <c r="E306" i="3"/>
  <c r="E307" i="3"/>
  <c r="E308" i="3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E315" i="3"/>
  <c r="E316" i="3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E323" i="3"/>
  <c r="E324" i="3"/>
  <c r="E325" i="3"/>
  <c r="F325" i="3" s="1"/>
  <c r="E326" i="3"/>
  <c r="E327" i="3"/>
  <c r="F327" i="3" s="1"/>
  <c r="E328" i="3"/>
  <c r="F328" i="3" s="1"/>
  <c r="E329" i="3"/>
  <c r="F329" i="3" s="1"/>
  <c r="E330" i="3"/>
  <c r="E331" i="3"/>
  <c r="E332" i="3"/>
  <c r="E333" i="3"/>
  <c r="F333" i="3" s="1"/>
  <c r="E334" i="3"/>
  <c r="E335" i="3"/>
  <c r="F335" i="3" s="1"/>
  <c r="E336" i="3"/>
  <c r="F336" i="3" s="1"/>
  <c r="E337" i="3"/>
  <c r="E338" i="3"/>
  <c r="E339" i="3"/>
  <c r="E340" i="3"/>
  <c r="E341" i="3"/>
  <c r="F341" i="3" s="1"/>
  <c r="E342" i="3"/>
  <c r="F342" i="3" s="1"/>
  <c r="E343" i="3"/>
  <c r="F343" i="3" s="1"/>
  <c r="E344" i="3"/>
  <c r="F344" i="3" s="1"/>
  <c r="E345" i="3"/>
  <c r="E346" i="3"/>
  <c r="E347" i="3"/>
  <c r="E348" i="3"/>
  <c r="E349" i="3"/>
  <c r="F349" i="3" s="1"/>
  <c r="E350" i="3"/>
  <c r="E351" i="3"/>
  <c r="F351" i="3" s="1"/>
  <c r="E352" i="3"/>
  <c r="F352" i="3" s="1"/>
  <c r="E353" i="3"/>
  <c r="F353" i="3" s="1"/>
  <c r="E354" i="3"/>
  <c r="E355" i="3"/>
  <c r="E356" i="3"/>
  <c r="E357" i="3"/>
  <c r="F357" i="3" s="1"/>
  <c r="E358" i="3"/>
  <c r="E359" i="3"/>
  <c r="F359" i="3" s="1"/>
  <c r="E360" i="3"/>
  <c r="F360" i="3" s="1"/>
  <c r="E361" i="3"/>
  <c r="E362" i="3"/>
  <c r="E363" i="3"/>
  <c r="E364" i="3"/>
  <c r="E365" i="3"/>
  <c r="F365" i="3" s="1"/>
  <c r="E366" i="3"/>
  <c r="F366" i="3" s="1"/>
  <c r="E367" i="3"/>
  <c r="F367" i="3" s="1"/>
  <c r="E368" i="3"/>
  <c r="F368" i="3" s="1"/>
  <c r="E369" i="3"/>
  <c r="E370" i="3"/>
  <c r="E371" i="3"/>
  <c r="E372" i="3"/>
  <c r="E373" i="3"/>
  <c r="F373" i="3" s="1"/>
  <c r="E374" i="3"/>
  <c r="F374" i="3" s="1"/>
  <c r="E375" i="3"/>
  <c r="F375" i="3" s="1"/>
  <c r="E376" i="3"/>
  <c r="H376" i="3" s="1"/>
  <c r="J376" i="3" s="1"/>
  <c r="E377" i="3"/>
  <c r="F377" i="3" s="1"/>
  <c r="E378" i="3"/>
  <c r="E379" i="3"/>
  <c r="E380" i="3"/>
  <c r="E381" i="3"/>
  <c r="F381" i="3" s="1"/>
  <c r="E382" i="3"/>
  <c r="F382" i="3" s="1"/>
  <c r="E383" i="3"/>
  <c r="F383" i="3" s="1"/>
  <c r="E384" i="3"/>
  <c r="H384" i="3" s="1"/>
  <c r="J384" i="3" s="1"/>
  <c r="E385" i="3"/>
  <c r="F385" i="3" s="1"/>
  <c r="E386" i="3"/>
  <c r="E387" i="3"/>
  <c r="E388" i="3"/>
  <c r="E389" i="3"/>
  <c r="F389" i="3" s="1"/>
  <c r="E390" i="3"/>
  <c r="E391" i="3"/>
  <c r="F391" i="3" s="1"/>
  <c r="E392" i="3"/>
  <c r="F392" i="3" s="1"/>
  <c r="E393" i="3"/>
  <c r="F393" i="3" s="1"/>
  <c r="E394" i="3"/>
  <c r="E395" i="3"/>
  <c r="E396" i="3"/>
  <c r="E397" i="3"/>
  <c r="F397" i="3" s="1"/>
  <c r="E398" i="3"/>
  <c r="E399" i="3"/>
  <c r="F399" i="3" s="1"/>
  <c r="E400" i="3"/>
  <c r="F400" i="3" s="1"/>
  <c r="E401" i="3"/>
  <c r="E402" i="3"/>
  <c r="E403" i="3"/>
  <c r="E404" i="3"/>
  <c r="E405" i="3"/>
  <c r="F405" i="3" s="1"/>
  <c r="E406" i="3"/>
  <c r="F406" i="3" s="1"/>
  <c r="E407" i="3"/>
  <c r="F407" i="3" s="1"/>
  <c r="E408" i="3"/>
  <c r="F408" i="3" s="1"/>
  <c r="E409" i="3"/>
  <c r="E410" i="3"/>
  <c r="E411" i="3"/>
  <c r="E412" i="3"/>
  <c r="E2" i="3"/>
  <c r="F2" i="3" s="1"/>
  <c r="C3" i="3"/>
  <c r="C4" i="3"/>
  <c r="C5" i="3"/>
  <c r="C6" i="3"/>
  <c r="C7" i="3"/>
  <c r="C8" i="3"/>
  <c r="C9" i="3"/>
  <c r="D9" i="3" s="1"/>
  <c r="C10" i="3"/>
  <c r="D10" i="3" s="1"/>
  <c r="C11" i="3"/>
  <c r="C12" i="3"/>
  <c r="D12" i="3" s="1"/>
  <c r="C13" i="3"/>
  <c r="C14" i="3"/>
  <c r="C15" i="3"/>
  <c r="C16" i="3"/>
  <c r="C17" i="3"/>
  <c r="C18" i="3"/>
  <c r="D18" i="3" s="1"/>
  <c r="C19" i="3"/>
  <c r="C20" i="3"/>
  <c r="D20" i="3" s="1"/>
  <c r="C21" i="3"/>
  <c r="I21" i="3" s="1"/>
  <c r="C22" i="3"/>
  <c r="D22" i="3" s="1"/>
  <c r="C23" i="3"/>
  <c r="C24" i="3"/>
  <c r="C25" i="3"/>
  <c r="C26" i="3"/>
  <c r="C27" i="3"/>
  <c r="C28" i="3"/>
  <c r="C29" i="3"/>
  <c r="I29" i="3" s="1"/>
  <c r="C30" i="3"/>
  <c r="D30" i="3" s="1"/>
  <c r="C31" i="3"/>
  <c r="C32" i="3"/>
  <c r="C33" i="3"/>
  <c r="D33" i="3" s="1"/>
  <c r="C34" i="3"/>
  <c r="D34" i="3" s="1"/>
  <c r="C35" i="3"/>
  <c r="C36" i="3"/>
  <c r="C37" i="3"/>
  <c r="C38" i="3"/>
  <c r="C39" i="3"/>
  <c r="C40" i="3"/>
  <c r="D40" i="3" s="1"/>
  <c r="C41" i="3"/>
  <c r="D41" i="3" s="1"/>
  <c r="C42" i="3"/>
  <c r="D42" i="3" s="1"/>
  <c r="C43" i="3"/>
  <c r="C44" i="3"/>
  <c r="D44" i="3" s="1"/>
  <c r="C45" i="3"/>
  <c r="C46" i="3"/>
  <c r="C47" i="3"/>
  <c r="C48" i="3"/>
  <c r="C49" i="3"/>
  <c r="C50" i="3"/>
  <c r="D50" i="3" s="1"/>
  <c r="C51" i="3"/>
  <c r="C52" i="3"/>
  <c r="D52" i="3" s="1"/>
  <c r="C53" i="3"/>
  <c r="C54" i="3"/>
  <c r="D54" i="3" s="1"/>
  <c r="C55" i="3"/>
  <c r="D55" i="3" s="1"/>
  <c r="C56" i="3"/>
  <c r="C57" i="3"/>
  <c r="C58" i="3"/>
  <c r="C59" i="3"/>
  <c r="C60" i="3"/>
  <c r="C61" i="3"/>
  <c r="C62" i="3"/>
  <c r="C63" i="3"/>
  <c r="D63" i="3" s="1"/>
  <c r="C64" i="3"/>
  <c r="C65" i="3"/>
  <c r="D65" i="3" s="1"/>
  <c r="C66" i="3"/>
  <c r="D66" i="3" s="1"/>
  <c r="C67" i="3"/>
  <c r="C68" i="3"/>
  <c r="C69" i="3"/>
  <c r="C70" i="3"/>
  <c r="C71" i="3"/>
  <c r="C72" i="3"/>
  <c r="D72" i="3" s="1"/>
  <c r="C73" i="3"/>
  <c r="D73" i="3" s="1"/>
  <c r="C74" i="3"/>
  <c r="D74" i="3" s="1"/>
  <c r="C75" i="3"/>
  <c r="C76" i="3"/>
  <c r="D76" i="3" s="1"/>
  <c r="C77" i="3"/>
  <c r="C78" i="3"/>
  <c r="D78" i="3" s="1"/>
  <c r="C79" i="3"/>
  <c r="C80" i="3"/>
  <c r="C81" i="3"/>
  <c r="C82" i="3"/>
  <c r="D82" i="3" s="1"/>
  <c r="C83" i="3"/>
  <c r="C84" i="3"/>
  <c r="D84" i="3" s="1"/>
  <c r="C85" i="3"/>
  <c r="I85" i="3" s="1"/>
  <c r="C86" i="3"/>
  <c r="C87" i="3"/>
  <c r="D87" i="3" s="1"/>
  <c r="C88" i="3"/>
  <c r="D88" i="3" s="1"/>
  <c r="C89" i="3"/>
  <c r="C90" i="3"/>
  <c r="C91" i="3"/>
  <c r="C92" i="3"/>
  <c r="C93" i="3"/>
  <c r="I93" i="3" s="1"/>
  <c r="C94" i="3"/>
  <c r="C95" i="3"/>
  <c r="C96" i="3"/>
  <c r="D96" i="3" s="1"/>
  <c r="C97" i="3"/>
  <c r="D97" i="3" s="1"/>
  <c r="C98" i="3"/>
  <c r="D98" i="3" s="1"/>
  <c r="C99" i="3"/>
  <c r="C100" i="3"/>
  <c r="C101" i="3"/>
  <c r="I101" i="3" s="1"/>
  <c r="C102" i="3"/>
  <c r="C103" i="3"/>
  <c r="C104" i="3"/>
  <c r="C105" i="3"/>
  <c r="D105" i="3" s="1"/>
  <c r="C106" i="3"/>
  <c r="D106" i="3" s="1"/>
  <c r="C107" i="3"/>
  <c r="C108" i="3"/>
  <c r="D108" i="3" s="1"/>
  <c r="C109" i="3"/>
  <c r="C110" i="3"/>
  <c r="C111" i="3"/>
  <c r="C112" i="3"/>
  <c r="C113" i="3"/>
  <c r="C114" i="3"/>
  <c r="D114" i="3" s="1"/>
  <c r="C115" i="3"/>
  <c r="C116" i="3"/>
  <c r="D116" i="3" s="1"/>
  <c r="C117" i="3"/>
  <c r="C118" i="3"/>
  <c r="C119" i="3"/>
  <c r="C120" i="3"/>
  <c r="D120" i="3" s="1"/>
  <c r="C121" i="3"/>
  <c r="C122" i="3"/>
  <c r="C123" i="3"/>
  <c r="C124" i="3"/>
  <c r="C125" i="3"/>
  <c r="C126" i="3"/>
  <c r="D126" i="3" s="1"/>
  <c r="C127" i="3"/>
  <c r="C128" i="3"/>
  <c r="C129" i="3"/>
  <c r="D129" i="3" s="1"/>
  <c r="C130" i="3"/>
  <c r="D130" i="3" s="1"/>
  <c r="C131" i="3"/>
  <c r="C132" i="3"/>
  <c r="C133" i="3"/>
  <c r="C134" i="3"/>
  <c r="C135" i="3"/>
  <c r="C136" i="3"/>
  <c r="C137" i="3"/>
  <c r="D137" i="3" s="1"/>
  <c r="C138" i="3"/>
  <c r="D138" i="3" s="1"/>
  <c r="C139" i="3"/>
  <c r="C140" i="3"/>
  <c r="D140" i="3" s="1"/>
  <c r="C141" i="3"/>
  <c r="C142" i="3"/>
  <c r="C143" i="3"/>
  <c r="C144" i="3"/>
  <c r="C145" i="3"/>
  <c r="C146" i="3"/>
  <c r="D146" i="3" s="1"/>
  <c r="C147" i="3"/>
  <c r="C148" i="3"/>
  <c r="D148" i="3" s="1"/>
  <c r="C149" i="3"/>
  <c r="I149" i="3" s="1"/>
  <c r="C150" i="3"/>
  <c r="C151" i="3"/>
  <c r="C152" i="3"/>
  <c r="C153" i="3"/>
  <c r="C154" i="3"/>
  <c r="C155" i="3"/>
  <c r="C156" i="3"/>
  <c r="C157" i="3"/>
  <c r="I157" i="3" s="1"/>
  <c r="C158" i="3"/>
  <c r="D158" i="3" s="1"/>
  <c r="C159" i="3"/>
  <c r="D159" i="3" s="1"/>
  <c r="C160" i="3"/>
  <c r="C161" i="3"/>
  <c r="D161" i="3" s="1"/>
  <c r="C162" i="3"/>
  <c r="D162" i="3" s="1"/>
  <c r="C163" i="3"/>
  <c r="C164" i="3"/>
  <c r="C165" i="3"/>
  <c r="I165" i="3" s="1"/>
  <c r="C166" i="3"/>
  <c r="C167" i="3"/>
  <c r="C168" i="3"/>
  <c r="C169" i="3"/>
  <c r="D169" i="3" s="1"/>
  <c r="C170" i="3"/>
  <c r="D170" i="3" s="1"/>
  <c r="C171" i="3"/>
  <c r="C172" i="3"/>
  <c r="D172" i="3" s="1"/>
  <c r="C173" i="3"/>
  <c r="C174" i="3"/>
  <c r="D174" i="3" s="1"/>
  <c r="C175" i="3"/>
  <c r="C176" i="3"/>
  <c r="C177" i="3"/>
  <c r="C178" i="3"/>
  <c r="D178" i="3" s="1"/>
  <c r="C179" i="3"/>
  <c r="C180" i="3"/>
  <c r="D180" i="3" s="1"/>
  <c r="C181" i="3"/>
  <c r="C182" i="3"/>
  <c r="D182" i="3" s="1"/>
  <c r="C183" i="3"/>
  <c r="C184" i="3"/>
  <c r="C185" i="3"/>
  <c r="C186" i="3"/>
  <c r="C187" i="3"/>
  <c r="C188" i="3"/>
  <c r="C189" i="3"/>
  <c r="C190" i="3"/>
  <c r="C191" i="3"/>
  <c r="D191" i="3" s="1"/>
  <c r="C192" i="3"/>
  <c r="D192" i="3" s="1"/>
  <c r="C193" i="3"/>
  <c r="D193" i="3" s="1"/>
  <c r="C194" i="3"/>
  <c r="D194" i="3" s="1"/>
  <c r="C195" i="3"/>
  <c r="C196" i="3"/>
  <c r="C197" i="3"/>
  <c r="C198" i="3"/>
  <c r="C199" i="3"/>
  <c r="C200" i="3"/>
  <c r="D200" i="3" s="1"/>
  <c r="C201" i="3"/>
  <c r="D201" i="3" s="1"/>
  <c r="C202" i="3"/>
  <c r="D202" i="3" s="1"/>
  <c r="C203" i="3"/>
  <c r="C204" i="3"/>
  <c r="D204" i="3" s="1"/>
  <c r="C205" i="3"/>
  <c r="C206" i="3"/>
  <c r="D206" i="3" s="1"/>
  <c r="C207" i="3"/>
  <c r="C208" i="3"/>
  <c r="C209" i="3"/>
  <c r="C210" i="3"/>
  <c r="D210" i="3" s="1"/>
  <c r="C211" i="3"/>
  <c r="C212" i="3"/>
  <c r="D212" i="3" s="1"/>
  <c r="C213" i="3"/>
  <c r="I213" i="3" s="1"/>
  <c r="C214" i="3"/>
  <c r="C215" i="3"/>
  <c r="D215" i="3" s="1"/>
  <c r="C216" i="3"/>
  <c r="C217" i="3"/>
  <c r="C218" i="3"/>
  <c r="C219" i="3"/>
  <c r="C220" i="3"/>
  <c r="C221" i="3"/>
  <c r="I221" i="3" s="1"/>
  <c r="C222" i="3"/>
  <c r="C223" i="3"/>
  <c r="C224" i="3"/>
  <c r="D224" i="3" s="1"/>
  <c r="C225" i="3"/>
  <c r="D225" i="3" s="1"/>
  <c r="C226" i="3"/>
  <c r="D226" i="3" s="1"/>
  <c r="C227" i="3"/>
  <c r="C228" i="3"/>
  <c r="C229" i="3"/>
  <c r="I229" i="3" s="1"/>
  <c r="C230" i="3"/>
  <c r="C231" i="3"/>
  <c r="C232" i="3"/>
  <c r="C233" i="3"/>
  <c r="D233" i="3" s="1"/>
  <c r="C234" i="3"/>
  <c r="D234" i="3" s="1"/>
  <c r="C235" i="3"/>
  <c r="C236" i="3"/>
  <c r="C237" i="3"/>
  <c r="C238" i="3"/>
  <c r="C239" i="3"/>
  <c r="C240" i="3"/>
  <c r="C241" i="3"/>
  <c r="C242" i="3"/>
  <c r="D242" i="3" s="1"/>
  <c r="C243" i="3"/>
  <c r="C244" i="3"/>
  <c r="D244" i="3" s="1"/>
  <c r="C245" i="3"/>
  <c r="C246" i="3"/>
  <c r="C247" i="3"/>
  <c r="C248" i="3"/>
  <c r="D248" i="3" s="1"/>
  <c r="C249" i="3"/>
  <c r="C250" i="3"/>
  <c r="C251" i="3"/>
  <c r="C252" i="3"/>
  <c r="C253" i="3"/>
  <c r="C254" i="3"/>
  <c r="C255" i="3"/>
  <c r="C256" i="3"/>
  <c r="C257" i="3"/>
  <c r="D257" i="3" s="1"/>
  <c r="C258" i="3"/>
  <c r="D258" i="3" s="1"/>
  <c r="C259" i="3"/>
  <c r="C260" i="3"/>
  <c r="C261" i="3"/>
  <c r="C262" i="3"/>
  <c r="C263" i="3"/>
  <c r="C264" i="3"/>
  <c r="C265" i="3"/>
  <c r="D265" i="3" s="1"/>
  <c r="C266" i="3"/>
  <c r="D266" i="3" s="1"/>
  <c r="C267" i="3"/>
  <c r="C268" i="3"/>
  <c r="C269" i="3"/>
  <c r="C270" i="3"/>
  <c r="C271" i="3"/>
  <c r="C272" i="3"/>
  <c r="C273" i="3"/>
  <c r="I273" i="3" s="1"/>
  <c r="C274" i="3"/>
  <c r="D274" i="3" s="1"/>
  <c r="C275" i="3"/>
  <c r="C276" i="3"/>
  <c r="D276" i="3" s="1"/>
  <c r="C277" i="3"/>
  <c r="C278" i="3"/>
  <c r="D278" i="3" s="1"/>
  <c r="C279" i="3"/>
  <c r="C280" i="3"/>
  <c r="C281" i="3"/>
  <c r="I281" i="3" s="1"/>
  <c r="C282" i="3"/>
  <c r="C283" i="3"/>
  <c r="C284" i="3"/>
  <c r="C285" i="3"/>
  <c r="C286" i="3"/>
  <c r="D286" i="3" s="1"/>
  <c r="C287" i="3"/>
  <c r="C288" i="3"/>
  <c r="C289" i="3"/>
  <c r="D289" i="3" s="1"/>
  <c r="C290" i="3"/>
  <c r="D290" i="3" s="1"/>
  <c r="C291" i="3"/>
  <c r="C292" i="3"/>
  <c r="C293" i="3"/>
  <c r="C294" i="3"/>
  <c r="C295" i="3"/>
  <c r="C296" i="3"/>
  <c r="D296" i="3" s="1"/>
  <c r="C297" i="3"/>
  <c r="I297" i="3" s="1"/>
  <c r="C298" i="3"/>
  <c r="C299" i="3"/>
  <c r="C300" i="3"/>
  <c r="D300" i="3" s="1"/>
  <c r="C301" i="3"/>
  <c r="C302" i="3"/>
  <c r="C303" i="3"/>
  <c r="C304" i="3"/>
  <c r="C305" i="3"/>
  <c r="I305" i="3" s="1"/>
  <c r="C306" i="3"/>
  <c r="C307" i="3"/>
  <c r="C308" i="3"/>
  <c r="D308" i="3" s="1"/>
  <c r="C309" i="3"/>
  <c r="C310" i="3"/>
  <c r="D310" i="3" s="1"/>
  <c r="C311" i="3"/>
  <c r="D311" i="3" s="1"/>
  <c r="C312" i="3"/>
  <c r="C313" i="3"/>
  <c r="I313" i="3" s="1"/>
  <c r="C314" i="3"/>
  <c r="C315" i="3"/>
  <c r="C316" i="3"/>
  <c r="C317" i="3"/>
  <c r="C318" i="3"/>
  <c r="C319" i="3"/>
  <c r="D319" i="3" s="1"/>
  <c r="C320" i="3"/>
  <c r="C321" i="3"/>
  <c r="D321" i="3" s="1"/>
  <c r="C322" i="3"/>
  <c r="D322" i="3" s="1"/>
  <c r="C323" i="3"/>
  <c r="C324" i="3"/>
  <c r="C325" i="3"/>
  <c r="C326" i="3"/>
  <c r="C327" i="3"/>
  <c r="C328" i="3"/>
  <c r="D328" i="3" s="1"/>
  <c r="C329" i="3"/>
  <c r="D329" i="3" s="1"/>
  <c r="C330" i="3"/>
  <c r="C331" i="3"/>
  <c r="C332" i="3"/>
  <c r="C333" i="3"/>
  <c r="C334" i="3"/>
  <c r="D334" i="3" s="1"/>
  <c r="C335" i="3"/>
  <c r="C336" i="3"/>
  <c r="C337" i="3"/>
  <c r="I337" i="3" s="1"/>
  <c r="C338" i="3"/>
  <c r="C339" i="3"/>
  <c r="C340" i="3"/>
  <c r="C341" i="3"/>
  <c r="C342" i="3"/>
  <c r="D342" i="3" s="1"/>
  <c r="C343" i="3"/>
  <c r="D343" i="3" s="1"/>
  <c r="C344" i="3"/>
  <c r="D344" i="3" s="1"/>
  <c r="C345" i="3"/>
  <c r="I345" i="3" s="1"/>
  <c r="C346" i="3"/>
  <c r="C347" i="3"/>
  <c r="C348" i="3"/>
  <c r="C349" i="3"/>
  <c r="C350" i="3"/>
  <c r="C351" i="3"/>
  <c r="C352" i="3"/>
  <c r="D352" i="3" s="1"/>
  <c r="C353" i="3"/>
  <c r="I353" i="3" s="1"/>
  <c r="C354" i="3"/>
  <c r="C355" i="3"/>
  <c r="C356" i="3"/>
  <c r="C357" i="3"/>
  <c r="C358" i="3"/>
  <c r="C359" i="3"/>
  <c r="C360" i="3"/>
  <c r="D360" i="3" s="1"/>
  <c r="C361" i="3"/>
  <c r="C362" i="3"/>
  <c r="D362" i="3" s="1"/>
  <c r="C363" i="3"/>
  <c r="C364" i="3"/>
  <c r="C365" i="3"/>
  <c r="C366" i="3"/>
  <c r="C367" i="3"/>
  <c r="C368" i="3"/>
  <c r="C369" i="3"/>
  <c r="I369" i="3" s="1"/>
  <c r="C370" i="3"/>
  <c r="D370" i="3" s="1"/>
  <c r="C371" i="3"/>
  <c r="C372" i="3"/>
  <c r="C373" i="3"/>
  <c r="C374" i="3"/>
  <c r="C375" i="3"/>
  <c r="D375" i="3" s="1"/>
  <c r="C376" i="3"/>
  <c r="D376" i="3" s="1"/>
  <c r="C377" i="3"/>
  <c r="I377" i="3" s="1"/>
  <c r="C378" i="3"/>
  <c r="C379" i="3"/>
  <c r="C380" i="3"/>
  <c r="C381" i="3"/>
  <c r="C382" i="3"/>
  <c r="D382" i="3" s="1"/>
  <c r="C383" i="3"/>
  <c r="C384" i="3"/>
  <c r="C385" i="3"/>
  <c r="D385" i="3" s="1"/>
  <c r="C386" i="3"/>
  <c r="C387" i="3"/>
  <c r="C388" i="3"/>
  <c r="C389" i="3"/>
  <c r="C390" i="3"/>
  <c r="C391" i="3"/>
  <c r="C392" i="3"/>
  <c r="C393" i="3"/>
  <c r="D393" i="3" s="1"/>
  <c r="C394" i="3"/>
  <c r="D394" i="3" s="1"/>
  <c r="C395" i="3"/>
  <c r="C396" i="3"/>
  <c r="D396" i="3" s="1"/>
  <c r="C397" i="3"/>
  <c r="C398" i="3"/>
  <c r="C399" i="3"/>
  <c r="C400" i="3"/>
  <c r="C401" i="3"/>
  <c r="I401" i="3" s="1"/>
  <c r="C402" i="3"/>
  <c r="C403" i="3"/>
  <c r="C404" i="3"/>
  <c r="D404" i="3" s="1"/>
  <c r="C405" i="3"/>
  <c r="C406" i="3"/>
  <c r="C407" i="3"/>
  <c r="C408" i="3"/>
  <c r="D408" i="3" s="1"/>
  <c r="C409" i="3"/>
  <c r="I409" i="3" s="1"/>
  <c r="C410" i="3"/>
  <c r="C411" i="3"/>
  <c r="C41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C2" i="3"/>
  <c r="B2" i="3"/>
  <c r="D379" i="3" l="1"/>
  <c r="I379" i="3"/>
  <c r="D339" i="3"/>
  <c r="I339" i="3"/>
  <c r="D291" i="3"/>
  <c r="I291" i="3"/>
  <c r="D211" i="3"/>
  <c r="I211" i="3"/>
  <c r="F254" i="3"/>
  <c r="H254" i="3"/>
  <c r="J254" i="3" s="1"/>
  <c r="K254" i="3" s="1"/>
  <c r="F190" i="3"/>
  <c r="H190" i="3"/>
  <c r="F182" i="3"/>
  <c r="A182" i="3" s="1"/>
  <c r="H182" i="3"/>
  <c r="J182" i="3" s="1"/>
  <c r="K182" i="3" s="1"/>
  <c r="F166" i="3"/>
  <c r="H166" i="3"/>
  <c r="J166" i="3" s="1"/>
  <c r="K166" i="3" s="1"/>
  <c r="F150" i="3"/>
  <c r="H150" i="3"/>
  <c r="F54" i="3"/>
  <c r="H54" i="3"/>
  <c r="J54" i="3" s="1"/>
  <c r="K54" i="3" s="1"/>
  <c r="F22" i="3"/>
  <c r="A22" i="3" s="1"/>
  <c r="H22" i="3"/>
  <c r="F6" i="3"/>
  <c r="A6" i="3" s="1"/>
  <c r="H6" i="3"/>
  <c r="J6" i="3" s="1"/>
  <c r="K6" i="3" s="1"/>
  <c r="D354" i="3"/>
  <c r="I354" i="3"/>
  <c r="D346" i="3"/>
  <c r="I346" i="3"/>
  <c r="D330" i="3"/>
  <c r="I330" i="3"/>
  <c r="H102" i="3"/>
  <c r="J102" i="3" s="1"/>
  <c r="K102" i="3" s="1"/>
  <c r="H262" i="3"/>
  <c r="J262" i="3" s="1"/>
  <c r="K262" i="3" s="1"/>
  <c r="D392" i="3"/>
  <c r="I392" i="3"/>
  <c r="D368" i="3"/>
  <c r="I368" i="3"/>
  <c r="D240" i="3"/>
  <c r="I240" i="3"/>
  <c r="J240" i="3" s="1"/>
  <c r="K240" i="3" s="1"/>
  <c r="D232" i="3"/>
  <c r="I232" i="3"/>
  <c r="F171" i="3"/>
  <c r="H171" i="3"/>
  <c r="F163" i="3"/>
  <c r="H163" i="3"/>
  <c r="F147" i="3"/>
  <c r="H147" i="3"/>
  <c r="J147" i="3" s="1"/>
  <c r="K147" i="3" s="1"/>
  <c r="F139" i="3"/>
  <c r="H139" i="3"/>
  <c r="J139" i="3" s="1"/>
  <c r="K139" i="3" s="1"/>
  <c r="F59" i="3"/>
  <c r="H59" i="3"/>
  <c r="J59" i="3" s="1"/>
  <c r="K59" i="3" s="1"/>
  <c r="I370" i="3"/>
  <c r="D335" i="3"/>
  <c r="I335" i="3"/>
  <c r="J335" i="3" s="1"/>
  <c r="K335" i="3" s="1"/>
  <c r="D327" i="3"/>
  <c r="A327" i="3" s="1"/>
  <c r="I327" i="3"/>
  <c r="D303" i="3"/>
  <c r="A303" i="3" s="1"/>
  <c r="I303" i="3"/>
  <c r="D295" i="3"/>
  <c r="I295" i="3"/>
  <c r="D287" i="3"/>
  <c r="I287" i="3"/>
  <c r="D279" i="3"/>
  <c r="A279" i="3" s="1"/>
  <c r="I279" i="3"/>
  <c r="D271" i="3"/>
  <c r="A271" i="3" s="1"/>
  <c r="I271" i="3"/>
  <c r="D263" i="3"/>
  <c r="I263" i="3"/>
  <c r="D255" i="3"/>
  <c r="A255" i="3" s="1"/>
  <c r="I255" i="3"/>
  <c r="D247" i="3"/>
  <c r="I247" i="3"/>
  <c r="D239" i="3"/>
  <c r="A239" i="3" s="1"/>
  <c r="I239" i="3"/>
  <c r="D231" i="3"/>
  <c r="I231" i="3"/>
  <c r="D223" i="3"/>
  <c r="I223" i="3"/>
  <c r="J223" i="3" s="1"/>
  <c r="K223" i="3" s="1"/>
  <c r="D207" i="3"/>
  <c r="A207" i="3" s="1"/>
  <c r="I207" i="3"/>
  <c r="J207" i="3" s="1"/>
  <c r="K207" i="3" s="1"/>
  <c r="D199" i="3"/>
  <c r="A199" i="3" s="1"/>
  <c r="I199" i="3"/>
  <c r="D183" i="3"/>
  <c r="I183" i="3"/>
  <c r="D175" i="3"/>
  <c r="I175" i="3"/>
  <c r="D167" i="3"/>
  <c r="A167" i="3" s="1"/>
  <c r="I167" i="3"/>
  <c r="J167" i="3" s="1"/>
  <c r="K167" i="3" s="1"/>
  <c r="D151" i="3"/>
  <c r="A151" i="3" s="1"/>
  <c r="I151" i="3"/>
  <c r="D143" i="3"/>
  <c r="I143" i="3"/>
  <c r="D135" i="3"/>
  <c r="A135" i="3" s="1"/>
  <c r="I135" i="3"/>
  <c r="D127" i="3"/>
  <c r="I127" i="3"/>
  <c r="D119" i="3"/>
  <c r="A119" i="3" s="1"/>
  <c r="I119" i="3"/>
  <c r="D111" i="3"/>
  <c r="I111" i="3"/>
  <c r="D103" i="3"/>
  <c r="I103" i="3"/>
  <c r="J103" i="3" s="1"/>
  <c r="K103" i="3" s="1"/>
  <c r="D95" i="3"/>
  <c r="I95" i="3"/>
  <c r="D79" i="3"/>
  <c r="A79" i="3" s="1"/>
  <c r="I79" i="3"/>
  <c r="D71" i="3"/>
  <c r="I71" i="3"/>
  <c r="D47" i="3"/>
  <c r="I47" i="3"/>
  <c r="D39" i="3"/>
  <c r="A39" i="3" s="1"/>
  <c r="I39" i="3"/>
  <c r="D31" i="3"/>
  <c r="A31" i="3" s="1"/>
  <c r="I31" i="3"/>
  <c r="D23" i="3"/>
  <c r="I23" i="3"/>
  <c r="D15" i="3"/>
  <c r="I15" i="3"/>
  <c r="D7" i="3"/>
  <c r="A7" i="3" s="1"/>
  <c r="I7" i="3"/>
  <c r="F410" i="3"/>
  <c r="H410" i="3"/>
  <c r="F402" i="3"/>
  <c r="H402" i="3"/>
  <c r="J402" i="3" s="1"/>
  <c r="K402" i="3" s="1"/>
  <c r="F394" i="3"/>
  <c r="H394" i="3"/>
  <c r="J394" i="3" s="1"/>
  <c r="K394" i="3" s="1"/>
  <c r="F386" i="3"/>
  <c r="H386" i="3"/>
  <c r="J386" i="3" s="1"/>
  <c r="K386" i="3" s="1"/>
  <c r="F378" i="3"/>
  <c r="H378" i="3"/>
  <c r="J378" i="3" s="1"/>
  <c r="K378" i="3" s="1"/>
  <c r="F370" i="3"/>
  <c r="H370" i="3"/>
  <c r="J370" i="3" s="1"/>
  <c r="K370" i="3" s="1"/>
  <c r="F362" i="3"/>
  <c r="A362" i="3" s="1"/>
  <c r="H362" i="3"/>
  <c r="F354" i="3"/>
  <c r="A354" i="3" s="1"/>
  <c r="H354" i="3"/>
  <c r="J354" i="3" s="1"/>
  <c r="K354" i="3" s="1"/>
  <c r="F346" i="3"/>
  <c r="A346" i="3" s="1"/>
  <c r="H346" i="3"/>
  <c r="J346" i="3" s="1"/>
  <c r="K346" i="3" s="1"/>
  <c r="F338" i="3"/>
  <c r="H338" i="3"/>
  <c r="F330" i="3"/>
  <c r="H330" i="3"/>
  <c r="J330" i="3" s="1"/>
  <c r="K330" i="3" s="1"/>
  <c r="F322" i="3"/>
  <c r="A322" i="3" s="1"/>
  <c r="H322" i="3"/>
  <c r="J322" i="3" s="1"/>
  <c r="K322" i="3" s="1"/>
  <c r="F314" i="3"/>
  <c r="H314" i="3"/>
  <c r="J314" i="3" s="1"/>
  <c r="K314" i="3" s="1"/>
  <c r="F306" i="3"/>
  <c r="H306" i="3"/>
  <c r="F298" i="3"/>
  <c r="H298" i="3"/>
  <c r="J298" i="3" s="1"/>
  <c r="K298" i="3" s="1"/>
  <c r="F290" i="3"/>
  <c r="A290" i="3" s="1"/>
  <c r="H290" i="3"/>
  <c r="J290" i="3" s="1"/>
  <c r="K290" i="3" s="1"/>
  <c r="F282" i="3"/>
  <c r="H282" i="3"/>
  <c r="J282" i="3" s="1"/>
  <c r="K282" i="3" s="1"/>
  <c r="F274" i="3"/>
  <c r="H274" i="3"/>
  <c r="F266" i="3"/>
  <c r="H266" i="3"/>
  <c r="J266" i="3" s="1"/>
  <c r="K266" i="3" s="1"/>
  <c r="F258" i="3"/>
  <c r="A258" i="3" s="1"/>
  <c r="H258" i="3"/>
  <c r="J258" i="3" s="1"/>
  <c r="K258" i="3" s="1"/>
  <c r="F250" i="3"/>
  <c r="H250" i="3"/>
  <c r="J250" i="3" s="1"/>
  <c r="K250" i="3" s="1"/>
  <c r="F242" i="3"/>
  <c r="H242" i="3"/>
  <c r="J242" i="3" s="1"/>
  <c r="K242" i="3" s="1"/>
  <c r="F226" i="3"/>
  <c r="A226" i="3" s="1"/>
  <c r="H226" i="3"/>
  <c r="F210" i="3"/>
  <c r="A210" i="3" s="1"/>
  <c r="H210" i="3"/>
  <c r="J210" i="3" s="1"/>
  <c r="K210" i="3" s="1"/>
  <c r="F202" i="3"/>
  <c r="A202" i="3" s="1"/>
  <c r="H202" i="3"/>
  <c r="J202" i="3" s="1"/>
  <c r="K202" i="3" s="1"/>
  <c r="F194" i="3"/>
  <c r="H194" i="3"/>
  <c r="J194" i="3" s="1"/>
  <c r="K194" i="3" s="1"/>
  <c r="F186" i="3"/>
  <c r="H186" i="3"/>
  <c r="F178" i="3"/>
  <c r="A178" i="3" s="1"/>
  <c r="H178" i="3"/>
  <c r="F170" i="3"/>
  <c r="A170" i="3" s="1"/>
  <c r="H170" i="3"/>
  <c r="J170" i="3" s="1"/>
  <c r="K170" i="3" s="1"/>
  <c r="F162" i="3"/>
  <c r="H162" i="3"/>
  <c r="F154" i="3"/>
  <c r="H154" i="3"/>
  <c r="J154" i="3" s="1"/>
  <c r="K154" i="3" s="1"/>
  <c r="F146" i="3"/>
  <c r="A146" i="3" s="1"/>
  <c r="H146" i="3"/>
  <c r="J146" i="3" s="1"/>
  <c r="K146" i="3" s="1"/>
  <c r="F138" i="3"/>
  <c r="A138" i="3" s="1"/>
  <c r="H138" i="3"/>
  <c r="F130" i="3"/>
  <c r="H130" i="3"/>
  <c r="F122" i="3"/>
  <c r="H122" i="3"/>
  <c r="F114" i="3"/>
  <c r="A114" i="3" s="1"/>
  <c r="H114" i="3"/>
  <c r="J114" i="3" s="1"/>
  <c r="K114" i="3" s="1"/>
  <c r="F106" i="3"/>
  <c r="A106" i="3" s="1"/>
  <c r="H106" i="3"/>
  <c r="J106" i="3" s="1"/>
  <c r="K106" i="3" s="1"/>
  <c r="F98" i="3"/>
  <c r="H98" i="3"/>
  <c r="J98" i="3" s="1"/>
  <c r="K98" i="3" s="1"/>
  <c r="F90" i="3"/>
  <c r="H90" i="3"/>
  <c r="F82" i="3"/>
  <c r="A82" i="3" s="1"/>
  <c r="H82" i="3"/>
  <c r="J82" i="3" s="1"/>
  <c r="K82" i="3" s="1"/>
  <c r="F74" i="3"/>
  <c r="A74" i="3" s="1"/>
  <c r="H74" i="3"/>
  <c r="J74" i="3" s="1"/>
  <c r="K74" i="3" s="1"/>
  <c r="F66" i="3"/>
  <c r="H66" i="3"/>
  <c r="F58" i="3"/>
  <c r="H58" i="3"/>
  <c r="F50" i="3"/>
  <c r="A50" i="3" s="1"/>
  <c r="H50" i="3"/>
  <c r="J50" i="3" s="1"/>
  <c r="K50" i="3" s="1"/>
  <c r="F42" i="3"/>
  <c r="A42" i="3" s="1"/>
  <c r="H42" i="3"/>
  <c r="J42" i="3" s="1"/>
  <c r="K42" i="3" s="1"/>
  <c r="F34" i="3"/>
  <c r="H34" i="3"/>
  <c r="F26" i="3"/>
  <c r="H26" i="3"/>
  <c r="J26" i="3" s="1"/>
  <c r="K26" i="3" s="1"/>
  <c r="F18" i="3"/>
  <c r="A18" i="3" s="1"/>
  <c r="H18" i="3"/>
  <c r="J18" i="3" s="1"/>
  <c r="K18" i="3" s="1"/>
  <c r="F10" i="3"/>
  <c r="A10" i="3" s="1"/>
  <c r="H10" i="3"/>
  <c r="H382" i="3"/>
  <c r="J382" i="3" s="1"/>
  <c r="K382" i="3" s="1"/>
  <c r="H329" i="3"/>
  <c r="J329" i="3" s="1"/>
  <c r="K329" i="3" s="1"/>
  <c r="H123" i="3"/>
  <c r="H89" i="3"/>
  <c r="J89" i="3" s="1"/>
  <c r="K89" i="3" s="1"/>
  <c r="H19" i="3"/>
  <c r="J19" i="3" s="1"/>
  <c r="K19" i="3" s="1"/>
  <c r="I396" i="3"/>
  <c r="I362" i="3"/>
  <c r="I296" i="3"/>
  <c r="I215" i="3"/>
  <c r="I174" i="3"/>
  <c r="I96" i="3"/>
  <c r="I55" i="3"/>
  <c r="J55" i="3" s="1"/>
  <c r="K55" i="3" s="1"/>
  <c r="I22" i="3"/>
  <c r="D395" i="3"/>
  <c r="I395" i="3"/>
  <c r="D363" i="3"/>
  <c r="I363" i="3"/>
  <c r="D331" i="3"/>
  <c r="I331" i="3"/>
  <c r="D315" i="3"/>
  <c r="I315" i="3"/>
  <c r="D283" i="3"/>
  <c r="I283" i="3"/>
  <c r="D259" i="3"/>
  <c r="I259" i="3"/>
  <c r="D235" i="3"/>
  <c r="I235" i="3"/>
  <c r="D203" i="3"/>
  <c r="I203" i="3"/>
  <c r="D179" i="3"/>
  <c r="I179" i="3"/>
  <c r="D147" i="3"/>
  <c r="I147" i="3"/>
  <c r="F398" i="3"/>
  <c r="H398" i="3"/>
  <c r="J398" i="3" s="1"/>
  <c r="K398" i="3" s="1"/>
  <c r="F390" i="3"/>
  <c r="H390" i="3"/>
  <c r="J390" i="3" s="1"/>
  <c r="K390" i="3" s="1"/>
  <c r="F358" i="3"/>
  <c r="H358" i="3"/>
  <c r="J358" i="3" s="1"/>
  <c r="K358" i="3" s="1"/>
  <c r="F350" i="3"/>
  <c r="H350" i="3"/>
  <c r="F294" i="3"/>
  <c r="H294" i="3"/>
  <c r="F286" i="3"/>
  <c r="A286" i="3" s="1"/>
  <c r="H286" i="3"/>
  <c r="J286" i="3" s="1"/>
  <c r="K286" i="3" s="1"/>
  <c r="F198" i="3"/>
  <c r="H198" i="3"/>
  <c r="J198" i="3" s="1"/>
  <c r="K198" i="3" s="1"/>
  <c r="F94" i="3"/>
  <c r="H94" i="3"/>
  <c r="J94" i="3" s="1"/>
  <c r="K94" i="3" s="1"/>
  <c r="F86" i="3"/>
  <c r="H86" i="3"/>
  <c r="J86" i="3" s="1"/>
  <c r="K86" i="3" s="1"/>
  <c r="F62" i="3"/>
  <c r="H62" i="3"/>
  <c r="J62" i="3" s="1"/>
  <c r="K62" i="3" s="1"/>
  <c r="F30" i="3"/>
  <c r="A30" i="3" s="1"/>
  <c r="H30" i="3"/>
  <c r="J30" i="3" s="1"/>
  <c r="K30" i="3" s="1"/>
  <c r="F14" i="3"/>
  <c r="H14" i="3"/>
  <c r="J14" i="3" s="1"/>
  <c r="K14" i="3" s="1"/>
  <c r="H318" i="3"/>
  <c r="D410" i="3"/>
  <c r="I410" i="3"/>
  <c r="J410" i="3" s="1"/>
  <c r="K410" i="3" s="1"/>
  <c r="D402" i="3"/>
  <c r="A402" i="3" s="1"/>
  <c r="I402" i="3"/>
  <c r="D314" i="3"/>
  <c r="A314" i="3" s="1"/>
  <c r="I314" i="3"/>
  <c r="D306" i="3"/>
  <c r="I306" i="3"/>
  <c r="D298" i="3"/>
  <c r="A298" i="3" s="1"/>
  <c r="I298" i="3"/>
  <c r="H206" i="3"/>
  <c r="J206" i="3" s="1"/>
  <c r="K206" i="3" s="1"/>
  <c r="H366" i="3"/>
  <c r="J366" i="3" s="1"/>
  <c r="K366" i="3" s="1"/>
  <c r="D400" i="3"/>
  <c r="A400" i="3" s="1"/>
  <c r="I400" i="3"/>
  <c r="D384" i="3"/>
  <c r="I384" i="3"/>
  <c r="D216" i="3"/>
  <c r="I216" i="3"/>
  <c r="D208" i="3"/>
  <c r="I208" i="3"/>
  <c r="D176" i="3"/>
  <c r="A176" i="3" s="1"/>
  <c r="I176" i="3"/>
  <c r="D8" i="3"/>
  <c r="I8" i="3"/>
  <c r="F107" i="3"/>
  <c r="H107" i="3"/>
  <c r="F91" i="3"/>
  <c r="H91" i="3"/>
  <c r="J91" i="3" s="1"/>
  <c r="K91" i="3" s="1"/>
  <c r="F67" i="3"/>
  <c r="H67" i="3"/>
  <c r="J67" i="3" s="1"/>
  <c r="K67" i="3" s="1"/>
  <c r="H310" i="3"/>
  <c r="J310" i="3" s="1"/>
  <c r="K310" i="3" s="1"/>
  <c r="H131" i="3"/>
  <c r="D407" i="3"/>
  <c r="A407" i="3" s="1"/>
  <c r="I407" i="3"/>
  <c r="D391" i="3"/>
  <c r="A391" i="3" s="1"/>
  <c r="I391" i="3"/>
  <c r="D383" i="3"/>
  <c r="A383" i="3" s="1"/>
  <c r="I383" i="3"/>
  <c r="D359" i="3"/>
  <c r="I359" i="3"/>
  <c r="D374" i="3"/>
  <c r="A374" i="3" s="1"/>
  <c r="I374" i="3"/>
  <c r="D366" i="3"/>
  <c r="A366" i="3" s="1"/>
  <c r="I366" i="3"/>
  <c r="D358" i="3"/>
  <c r="A358" i="3" s="1"/>
  <c r="I358" i="3"/>
  <c r="D350" i="3"/>
  <c r="I350" i="3"/>
  <c r="D302" i="3"/>
  <c r="A302" i="3" s="1"/>
  <c r="I302" i="3"/>
  <c r="D294" i="3"/>
  <c r="A294" i="3" s="1"/>
  <c r="I294" i="3"/>
  <c r="D270" i="3"/>
  <c r="I270" i="3"/>
  <c r="D254" i="3"/>
  <c r="I254" i="3"/>
  <c r="D238" i="3"/>
  <c r="I238" i="3"/>
  <c r="D230" i="3"/>
  <c r="I230" i="3"/>
  <c r="D222" i="3"/>
  <c r="A222" i="3" s="1"/>
  <c r="I222" i="3"/>
  <c r="D214" i="3"/>
  <c r="I214" i="3"/>
  <c r="D166" i="3"/>
  <c r="I166" i="3"/>
  <c r="D150" i="3"/>
  <c r="A150" i="3" s="1"/>
  <c r="I150" i="3"/>
  <c r="D118" i="3"/>
  <c r="I118" i="3"/>
  <c r="D110" i="3"/>
  <c r="I110" i="3"/>
  <c r="D102" i="3"/>
  <c r="A102" i="3" s="1"/>
  <c r="I102" i="3"/>
  <c r="D94" i="3"/>
  <c r="A94" i="3" s="1"/>
  <c r="I94" i="3"/>
  <c r="D86" i="3"/>
  <c r="A86" i="3" s="1"/>
  <c r="I86" i="3"/>
  <c r="D6" i="3"/>
  <c r="I6" i="3"/>
  <c r="F401" i="3"/>
  <c r="H401" i="3"/>
  <c r="J401" i="3" s="1"/>
  <c r="K401" i="3" s="1"/>
  <c r="F345" i="3"/>
  <c r="H345" i="3"/>
  <c r="J345" i="3" s="1"/>
  <c r="K345" i="3" s="1"/>
  <c r="F337" i="3"/>
  <c r="A337" i="3" s="1"/>
  <c r="H337" i="3"/>
  <c r="F281" i="3"/>
  <c r="H281" i="3"/>
  <c r="F273" i="3"/>
  <c r="A273" i="3" s="1"/>
  <c r="H273" i="3"/>
  <c r="J273" i="3" s="1"/>
  <c r="K273" i="3" s="1"/>
  <c r="F257" i="3"/>
  <c r="A257" i="3" s="1"/>
  <c r="H257" i="3"/>
  <c r="J257" i="3" s="1"/>
  <c r="K257" i="3" s="1"/>
  <c r="F249" i="3"/>
  <c r="A249" i="3" s="1"/>
  <c r="H249" i="3"/>
  <c r="F241" i="3"/>
  <c r="H241" i="3"/>
  <c r="J241" i="3" s="1"/>
  <c r="K241" i="3" s="1"/>
  <c r="F233" i="3"/>
  <c r="H233" i="3"/>
  <c r="J233" i="3" s="1"/>
  <c r="K233" i="3" s="1"/>
  <c r="F225" i="3"/>
  <c r="A225" i="3" s="1"/>
  <c r="H225" i="3"/>
  <c r="J225" i="3" s="1"/>
  <c r="K225" i="3" s="1"/>
  <c r="F217" i="3"/>
  <c r="H217" i="3"/>
  <c r="F209" i="3"/>
  <c r="H209" i="3"/>
  <c r="J209" i="3" s="1"/>
  <c r="K209" i="3" s="1"/>
  <c r="F201" i="3"/>
  <c r="A201" i="3" s="1"/>
  <c r="H201" i="3"/>
  <c r="F193" i="3"/>
  <c r="A193" i="3" s="1"/>
  <c r="H193" i="3"/>
  <c r="F185" i="3"/>
  <c r="H185" i="3"/>
  <c r="F177" i="3"/>
  <c r="H177" i="3"/>
  <c r="F169" i="3"/>
  <c r="H169" i="3"/>
  <c r="J169" i="3" s="1"/>
  <c r="K169" i="3" s="1"/>
  <c r="F161" i="3"/>
  <c r="A161" i="3" s="1"/>
  <c r="H161" i="3"/>
  <c r="J161" i="3" s="1"/>
  <c r="K161" i="3" s="1"/>
  <c r="F137" i="3"/>
  <c r="A137" i="3" s="1"/>
  <c r="H137" i="3"/>
  <c r="J137" i="3" s="1"/>
  <c r="K137" i="3" s="1"/>
  <c r="F129" i="3"/>
  <c r="H129" i="3"/>
  <c r="F41" i="3"/>
  <c r="H41" i="3"/>
  <c r="F33" i="3"/>
  <c r="A33" i="3" s="1"/>
  <c r="H33" i="3"/>
  <c r="J33" i="3" s="1"/>
  <c r="K33" i="3" s="1"/>
  <c r="F25" i="3"/>
  <c r="H25" i="3"/>
  <c r="J25" i="3" s="1"/>
  <c r="K25" i="3" s="1"/>
  <c r="F9" i="3"/>
  <c r="H9" i="3"/>
  <c r="H406" i="3"/>
  <c r="J406" i="3" s="1"/>
  <c r="K406" i="3" s="1"/>
  <c r="H353" i="3"/>
  <c r="J353" i="3" s="1"/>
  <c r="K353" i="3" s="1"/>
  <c r="H278" i="3"/>
  <c r="J278" i="3" s="1"/>
  <c r="K278" i="3" s="1"/>
  <c r="H251" i="3"/>
  <c r="H219" i="3"/>
  <c r="J219" i="3" s="1"/>
  <c r="K219" i="3" s="1"/>
  <c r="H155" i="3"/>
  <c r="J155" i="3" s="1"/>
  <c r="K155" i="3" s="1"/>
  <c r="H121" i="3"/>
  <c r="H51" i="3"/>
  <c r="H17" i="3"/>
  <c r="J17" i="3" s="1"/>
  <c r="K17" i="3" s="1"/>
  <c r="I394" i="3"/>
  <c r="I328" i="3"/>
  <c r="J328" i="3" s="1"/>
  <c r="K328" i="3" s="1"/>
  <c r="I290" i="3"/>
  <c r="I88" i="3"/>
  <c r="I54" i="3"/>
  <c r="D411" i="3"/>
  <c r="I411" i="3"/>
  <c r="D371" i="3"/>
  <c r="I371" i="3"/>
  <c r="D347" i="3"/>
  <c r="I347" i="3"/>
  <c r="D307" i="3"/>
  <c r="A307" i="3" s="1"/>
  <c r="I307" i="3"/>
  <c r="D275" i="3"/>
  <c r="I275" i="3"/>
  <c r="D251" i="3"/>
  <c r="A251" i="3" s="1"/>
  <c r="I251" i="3"/>
  <c r="D227" i="3"/>
  <c r="A227" i="3" s="1"/>
  <c r="I227" i="3"/>
  <c r="D195" i="3"/>
  <c r="I195" i="3"/>
  <c r="D163" i="3"/>
  <c r="I163" i="3"/>
  <c r="D131" i="3"/>
  <c r="A131" i="3" s="1"/>
  <c r="I131" i="3"/>
  <c r="D123" i="3"/>
  <c r="A123" i="3" s="1"/>
  <c r="I123" i="3"/>
  <c r="J123" i="3" s="1"/>
  <c r="K123" i="3" s="1"/>
  <c r="D107" i="3"/>
  <c r="A107" i="3" s="1"/>
  <c r="I107" i="3"/>
  <c r="D91" i="3"/>
  <c r="I91" i="3"/>
  <c r="D75" i="3"/>
  <c r="I75" i="3"/>
  <c r="D67" i="3"/>
  <c r="I67" i="3"/>
  <c r="D51" i="3"/>
  <c r="A51" i="3" s="1"/>
  <c r="I51" i="3"/>
  <c r="D43" i="3"/>
  <c r="I43" i="3"/>
  <c r="D35" i="3"/>
  <c r="I35" i="3"/>
  <c r="D27" i="3"/>
  <c r="A27" i="3" s="1"/>
  <c r="I27" i="3"/>
  <c r="D19" i="3"/>
  <c r="A19" i="3" s="1"/>
  <c r="I19" i="3"/>
  <c r="D11" i="3"/>
  <c r="I11" i="3"/>
  <c r="D3" i="3"/>
  <c r="A3" i="3" s="1"/>
  <c r="I3" i="3"/>
  <c r="F270" i="3"/>
  <c r="H270" i="3"/>
  <c r="J270" i="3" s="1"/>
  <c r="K270" i="3" s="1"/>
  <c r="F158" i="3"/>
  <c r="A158" i="3" s="1"/>
  <c r="H158" i="3"/>
  <c r="F142" i="3"/>
  <c r="H142" i="3"/>
  <c r="J142" i="3" s="1"/>
  <c r="K142" i="3" s="1"/>
  <c r="F46" i="3"/>
  <c r="H46" i="3"/>
  <c r="H174" i="3"/>
  <c r="J174" i="3" s="1"/>
  <c r="K174" i="3" s="1"/>
  <c r="D282" i="3"/>
  <c r="I282" i="3"/>
  <c r="H134" i="3"/>
  <c r="J134" i="3" s="1"/>
  <c r="K134" i="3" s="1"/>
  <c r="D336" i="3"/>
  <c r="I336" i="3"/>
  <c r="D320" i="3"/>
  <c r="A320" i="3" s="1"/>
  <c r="I320" i="3"/>
  <c r="D304" i="3"/>
  <c r="A304" i="3" s="1"/>
  <c r="I304" i="3"/>
  <c r="D288" i="3"/>
  <c r="A288" i="3" s="1"/>
  <c r="I288" i="3"/>
  <c r="D280" i="3"/>
  <c r="I280" i="3"/>
  <c r="D272" i="3"/>
  <c r="A272" i="3" s="1"/>
  <c r="I272" i="3"/>
  <c r="D264" i="3"/>
  <c r="I264" i="3"/>
  <c r="D256" i="3"/>
  <c r="I256" i="3"/>
  <c r="J256" i="3" s="1"/>
  <c r="K256" i="3" s="1"/>
  <c r="D160" i="3"/>
  <c r="I160" i="3"/>
  <c r="D144" i="3"/>
  <c r="I144" i="3"/>
  <c r="D128" i="3"/>
  <c r="I128" i="3"/>
  <c r="D56" i="3"/>
  <c r="A56" i="3" s="1"/>
  <c r="I56" i="3"/>
  <c r="J56" i="3" s="1"/>
  <c r="K56" i="3" s="1"/>
  <c r="D32" i="3"/>
  <c r="I32" i="3"/>
  <c r="D16" i="3"/>
  <c r="I16" i="3"/>
  <c r="F411" i="3"/>
  <c r="A411" i="3" s="1"/>
  <c r="H411" i="3"/>
  <c r="J411" i="3" s="1"/>
  <c r="K411" i="3" s="1"/>
  <c r="F395" i="3"/>
  <c r="A395" i="3" s="1"/>
  <c r="H395" i="3"/>
  <c r="J395" i="3" s="1"/>
  <c r="K395" i="3" s="1"/>
  <c r="F379" i="3"/>
  <c r="H379" i="3"/>
  <c r="F363" i="3"/>
  <c r="H363" i="3"/>
  <c r="J363" i="3" s="1"/>
  <c r="K363" i="3" s="1"/>
  <c r="F347" i="3"/>
  <c r="H347" i="3"/>
  <c r="J347" i="3" s="1"/>
  <c r="K347" i="3" s="1"/>
  <c r="F331" i="3"/>
  <c r="A331" i="3" s="1"/>
  <c r="H331" i="3"/>
  <c r="J331" i="3" s="1"/>
  <c r="K331" i="3" s="1"/>
  <c r="F315" i="3"/>
  <c r="H315" i="3"/>
  <c r="J315" i="3" s="1"/>
  <c r="K315" i="3" s="1"/>
  <c r="F291" i="3"/>
  <c r="H291" i="3"/>
  <c r="J291" i="3" s="1"/>
  <c r="K291" i="3" s="1"/>
  <c r="F275" i="3"/>
  <c r="A275" i="3" s="1"/>
  <c r="H275" i="3"/>
  <c r="J275" i="3" s="1"/>
  <c r="K275" i="3" s="1"/>
  <c r="F211" i="3"/>
  <c r="H211" i="3"/>
  <c r="F203" i="3"/>
  <c r="H203" i="3"/>
  <c r="J203" i="3" s="1"/>
  <c r="K203" i="3" s="1"/>
  <c r="F195" i="3"/>
  <c r="H195" i="3"/>
  <c r="J195" i="3" s="1"/>
  <c r="K195" i="3" s="1"/>
  <c r="F115" i="3"/>
  <c r="A115" i="3" s="1"/>
  <c r="H115" i="3"/>
  <c r="J115" i="3" s="1"/>
  <c r="K115" i="3" s="1"/>
  <c r="F99" i="3"/>
  <c r="H99" i="3"/>
  <c r="F75" i="3"/>
  <c r="H75" i="3"/>
  <c r="J75" i="3" s="1"/>
  <c r="K75" i="3" s="1"/>
  <c r="F11" i="3"/>
  <c r="A11" i="3" s="1"/>
  <c r="H11" i="3"/>
  <c r="D399" i="3"/>
  <c r="A399" i="3" s="1"/>
  <c r="I399" i="3"/>
  <c r="J399" i="3" s="1"/>
  <c r="K399" i="3" s="1"/>
  <c r="D367" i="3"/>
  <c r="A367" i="3" s="1"/>
  <c r="I367" i="3"/>
  <c r="D406" i="3"/>
  <c r="I406" i="3"/>
  <c r="D398" i="3"/>
  <c r="I398" i="3"/>
  <c r="D390" i="3"/>
  <c r="I390" i="3"/>
  <c r="D326" i="3"/>
  <c r="I326" i="3"/>
  <c r="D318" i="3"/>
  <c r="I318" i="3"/>
  <c r="D198" i="3"/>
  <c r="I198" i="3"/>
  <c r="D190" i="3"/>
  <c r="A190" i="3" s="1"/>
  <c r="I190" i="3"/>
  <c r="D142" i="3"/>
  <c r="A142" i="3" s="1"/>
  <c r="I142" i="3"/>
  <c r="D134" i="3"/>
  <c r="I134" i="3"/>
  <c r="D70" i="3"/>
  <c r="A70" i="3" s="1"/>
  <c r="I70" i="3"/>
  <c r="D62" i="3"/>
  <c r="I62" i="3"/>
  <c r="D46" i="3"/>
  <c r="I46" i="3"/>
  <c r="D38" i="3"/>
  <c r="I38" i="3"/>
  <c r="D14" i="3"/>
  <c r="A14" i="3" s="1"/>
  <c r="I14" i="3"/>
  <c r="F409" i="3"/>
  <c r="H409" i="3"/>
  <c r="J409" i="3" s="1"/>
  <c r="K409" i="3" s="1"/>
  <c r="F369" i="3"/>
  <c r="A369" i="3" s="1"/>
  <c r="H369" i="3"/>
  <c r="J369" i="3" s="1"/>
  <c r="K369" i="3" s="1"/>
  <c r="F361" i="3"/>
  <c r="H361" i="3"/>
  <c r="F305" i="3"/>
  <c r="A305" i="3" s="1"/>
  <c r="H305" i="3"/>
  <c r="J305" i="3" s="1"/>
  <c r="K305" i="3" s="1"/>
  <c r="F297" i="3"/>
  <c r="A297" i="3" s="1"/>
  <c r="H297" i="3"/>
  <c r="J297" i="3" s="1"/>
  <c r="K297" i="3" s="1"/>
  <c r="F113" i="3"/>
  <c r="H113" i="3"/>
  <c r="F105" i="3"/>
  <c r="A105" i="3" s="1"/>
  <c r="H105" i="3"/>
  <c r="F97" i="3"/>
  <c r="A97" i="3" s="1"/>
  <c r="H97" i="3"/>
  <c r="F81" i="3"/>
  <c r="H81" i="3"/>
  <c r="J81" i="3" s="1"/>
  <c r="K81" i="3" s="1"/>
  <c r="F73" i="3"/>
  <c r="A73" i="3" s="1"/>
  <c r="H73" i="3"/>
  <c r="J73" i="3" s="1"/>
  <c r="K73" i="3" s="1"/>
  <c r="F65" i="3"/>
  <c r="A65" i="3" s="1"/>
  <c r="H65" i="3"/>
  <c r="F57" i="3"/>
  <c r="H57" i="3"/>
  <c r="H377" i="3"/>
  <c r="J377" i="3" s="1"/>
  <c r="K377" i="3" s="1"/>
  <c r="H302" i="3"/>
  <c r="H246" i="3"/>
  <c r="J246" i="3" s="1"/>
  <c r="K246" i="3" s="1"/>
  <c r="H218" i="3"/>
  <c r="J218" i="3" s="1"/>
  <c r="K218" i="3" s="1"/>
  <c r="H187" i="3"/>
  <c r="H153" i="3"/>
  <c r="H83" i="3"/>
  <c r="J83" i="3" s="1"/>
  <c r="K83" i="3" s="1"/>
  <c r="H49" i="3"/>
  <c r="I360" i="3"/>
  <c r="I322" i="3"/>
  <c r="I248" i="3"/>
  <c r="I206" i="3"/>
  <c r="I87" i="3"/>
  <c r="D403" i="3"/>
  <c r="I403" i="3"/>
  <c r="D387" i="3"/>
  <c r="I387" i="3"/>
  <c r="D355" i="3"/>
  <c r="I355" i="3"/>
  <c r="D323" i="3"/>
  <c r="I323" i="3"/>
  <c r="D299" i="3"/>
  <c r="I299" i="3"/>
  <c r="D267" i="3"/>
  <c r="I267" i="3"/>
  <c r="D243" i="3"/>
  <c r="A243" i="3" s="1"/>
  <c r="I243" i="3"/>
  <c r="D219" i="3"/>
  <c r="A219" i="3" s="1"/>
  <c r="I219" i="3"/>
  <c r="D187" i="3"/>
  <c r="I187" i="3"/>
  <c r="D171" i="3"/>
  <c r="A171" i="3" s="1"/>
  <c r="I171" i="3"/>
  <c r="J171" i="3" s="1"/>
  <c r="K171" i="3" s="1"/>
  <c r="D155" i="3"/>
  <c r="A155" i="3" s="1"/>
  <c r="I155" i="3"/>
  <c r="D139" i="3"/>
  <c r="I139" i="3"/>
  <c r="D115" i="3"/>
  <c r="I115" i="3"/>
  <c r="D99" i="3"/>
  <c r="I99" i="3"/>
  <c r="D83" i="3"/>
  <c r="A83" i="3" s="1"/>
  <c r="I83" i="3"/>
  <c r="D59" i="3"/>
  <c r="A59" i="3" s="1"/>
  <c r="I59" i="3"/>
  <c r="F334" i="3"/>
  <c r="H334" i="3"/>
  <c r="J334" i="3" s="1"/>
  <c r="K334" i="3" s="1"/>
  <c r="F326" i="3"/>
  <c r="H326" i="3"/>
  <c r="F238" i="3"/>
  <c r="H238" i="3"/>
  <c r="J238" i="3" s="1"/>
  <c r="K238" i="3" s="1"/>
  <c r="F230" i="3"/>
  <c r="H230" i="3"/>
  <c r="J230" i="3" s="1"/>
  <c r="K230" i="3" s="1"/>
  <c r="F222" i="3"/>
  <c r="H222" i="3"/>
  <c r="J222" i="3" s="1"/>
  <c r="K222" i="3" s="1"/>
  <c r="F126" i="3"/>
  <c r="A126" i="3" s="1"/>
  <c r="H126" i="3"/>
  <c r="J126" i="3" s="1"/>
  <c r="K126" i="3" s="1"/>
  <c r="F118" i="3"/>
  <c r="H118" i="3"/>
  <c r="J118" i="3" s="1"/>
  <c r="K118" i="3" s="1"/>
  <c r="F110" i="3"/>
  <c r="H110" i="3"/>
  <c r="F38" i="3"/>
  <c r="H38" i="3"/>
  <c r="J38" i="3" s="1"/>
  <c r="K38" i="3" s="1"/>
  <c r="H70" i="3"/>
  <c r="J70" i="3" s="1"/>
  <c r="K70" i="3" s="1"/>
  <c r="D386" i="3"/>
  <c r="A386" i="3" s="1"/>
  <c r="I386" i="3"/>
  <c r="D378" i="3"/>
  <c r="A378" i="3" s="1"/>
  <c r="I378" i="3"/>
  <c r="D338" i="3"/>
  <c r="I338" i="3"/>
  <c r="H342" i="3"/>
  <c r="J342" i="3" s="1"/>
  <c r="K342" i="3" s="1"/>
  <c r="D312" i="3"/>
  <c r="A312" i="3" s="1"/>
  <c r="I312" i="3"/>
  <c r="D184" i="3"/>
  <c r="I184" i="3"/>
  <c r="D168" i="3"/>
  <c r="I168" i="3"/>
  <c r="D152" i="3"/>
  <c r="I152" i="3"/>
  <c r="D136" i="3"/>
  <c r="I136" i="3"/>
  <c r="D112" i="3"/>
  <c r="A112" i="3" s="1"/>
  <c r="I112" i="3"/>
  <c r="J112" i="3" s="1"/>
  <c r="K112" i="3" s="1"/>
  <c r="D104" i="3"/>
  <c r="I104" i="3"/>
  <c r="D80" i="3"/>
  <c r="I80" i="3"/>
  <c r="D64" i="3"/>
  <c r="A64" i="3" s="1"/>
  <c r="I64" i="3"/>
  <c r="D48" i="3"/>
  <c r="I48" i="3"/>
  <c r="J48" i="3" s="1"/>
  <c r="K48" i="3" s="1"/>
  <c r="D24" i="3"/>
  <c r="I24" i="3"/>
  <c r="F403" i="3"/>
  <c r="H403" i="3"/>
  <c r="J403" i="3" s="1"/>
  <c r="K403" i="3" s="1"/>
  <c r="F387" i="3"/>
  <c r="H387" i="3"/>
  <c r="J387" i="3" s="1"/>
  <c r="K387" i="3" s="1"/>
  <c r="F371" i="3"/>
  <c r="A371" i="3" s="1"/>
  <c r="H371" i="3"/>
  <c r="J371" i="3" s="1"/>
  <c r="K371" i="3" s="1"/>
  <c r="F355" i="3"/>
  <c r="H355" i="3"/>
  <c r="F339" i="3"/>
  <c r="H339" i="3"/>
  <c r="J339" i="3" s="1"/>
  <c r="K339" i="3" s="1"/>
  <c r="F323" i="3"/>
  <c r="H323" i="3"/>
  <c r="J323" i="3" s="1"/>
  <c r="K323" i="3" s="1"/>
  <c r="F307" i="3"/>
  <c r="H307" i="3"/>
  <c r="J307" i="3" s="1"/>
  <c r="K307" i="3" s="1"/>
  <c r="F299" i="3"/>
  <c r="A299" i="3" s="1"/>
  <c r="H299" i="3"/>
  <c r="J299" i="3" s="1"/>
  <c r="K299" i="3" s="1"/>
  <c r="F283" i="3"/>
  <c r="H283" i="3"/>
  <c r="J283" i="3" s="1"/>
  <c r="K283" i="3" s="1"/>
  <c r="F267" i="3"/>
  <c r="H267" i="3"/>
  <c r="J267" i="3" s="1"/>
  <c r="K267" i="3" s="1"/>
  <c r="F259" i="3"/>
  <c r="A259" i="3" s="1"/>
  <c r="H259" i="3"/>
  <c r="J259" i="3" s="1"/>
  <c r="K259" i="3" s="1"/>
  <c r="F43" i="3"/>
  <c r="A43" i="3" s="1"/>
  <c r="H43" i="3"/>
  <c r="H227" i="3"/>
  <c r="J227" i="3" s="1"/>
  <c r="K227" i="3" s="1"/>
  <c r="H27" i="3"/>
  <c r="J27" i="3" s="1"/>
  <c r="K27" i="3" s="1"/>
  <c r="I224" i="3"/>
  <c r="D2" i="3"/>
  <c r="A2" i="3" s="1"/>
  <c r="I2" i="3"/>
  <c r="D351" i="3"/>
  <c r="A351" i="3" s="1"/>
  <c r="I351" i="3"/>
  <c r="D262" i="3"/>
  <c r="I262" i="3"/>
  <c r="D246" i="3"/>
  <c r="A246" i="3" s="1"/>
  <c r="I246" i="3"/>
  <c r="D412" i="3"/>
  <c r="I412" i="3"/>
  <c r="D388" i="3"/>
  <c r="I388" i="3"/>
  <c r="D380" i="3"/>
  <c r="I380" i="3"/>
  <c r="D372" i="3"/>
  <c r="I372" i="3"/>
  <c r="D364" i="3"/>
  <c r="I364" i="3"/>
  <c r="D356" i="3"/>
  <c r="I356" i="3"/>
  <c r="D348" i="3"/>
  <c r="I348" i="3"/>
  <c r="D340" i="3"/>
  <c r="I340" i="3"/>
  <c r="D332" i="3"/>
  <c r="I332" i="3"/>
  <c r="D324" i="3"/>
  <c r="I324" i="3"/>
  <c r="D316" i="3"/>
  <c r="A316" i="3" s="1"/>
  <c r="I316" i="3"/>
  <c r="D292" i="3"/>
  <c r="I292" i="3"/>
  <c r="D284" i="3"/>
  <c r="I284" i="3"/>
  <c r="D268" i="3"/>
  <c r="I268" i="3"/>
  <c r="D260" i="3"/>
  <c r="I260" i="3"/>
  <c r="D252" i="3"/>
  <c r="A252" i="3" s="1"/>
  <c r="I252" i="3"/>
  <c r="D236" i="3"/>
  <c r="A236" i="3" s="1"/>
  <c r="I236" i="3"/>
  <c r="D228" i="3"/>
  <c r="A228" i="3" s="1"/>
  <c r="I228" i="3"/>
  <c r="D220" i="3"/>
  <c r="I220" i="3"/>
  <c r="H374" i="3"/>
  <c r="J374" i="3" s="1"/>
  <c r="K374" i="3" s="1"/>
  <c r="H321" i="3"/>
  <c r="H243" i="3"/>
  <c r="J243" i="3" s="1"/>
  <c r="K243" i="3" s="1"/>
  <c r="H214" i="3"/>
  <c r="J214" i="3" s="1"/>
  <c r="K214" i="3" s="1"/>
  <c r="H179" i="3"/>
  <c r="J179" i="3" s="1"/>
  <c r="K179" i="3" s="1"/>
  <c r="H145" i="3"/>
  <c r="H78" i="3"/>
  <c r="J78" i="3" s="1"/>
  <c r="K78" i="3" s="1"/>
  <c r="I352" i="3"/>
  <c r="I319" i="3"/>
  <c r="I286" i="3"/>
  <c r="I244" i="3"/>
  <c r="I126" i="3"/>
  <c r="I78" i="3"/>
  <c r="D405" i="3"/>
  <c r="A405" i="3" s="1"/>
  <c r="I405" i="3"/>
  <c r="D397" i="3"/>
  <c r="A397" i="3" s="1"/>
  <c r="I397" i="3"/>
  <c r="D389" i="3"/>
  <c r="A389" i="3" s="1"/>
  <c r="I389" i="3"/>
  <c r="D381" i="3"/>
  <c r="A381" i="3" s="1"/>
  <c r="I381" i="3"/>
  <c r="J381" i="3" s="1"/>
  <c r="K381" i="3" s="1"/>
  <c r="D373" i="3"/>
  <c r="A373" i="3" s="1"/>
  <c r="I373" i="3"/>
  <c r="D365" i="3"/>
  <c r="I365" i="3"/>
  <c r="D357" i="3"/>
  <c r="A357" i="3" s="1"/>
  <c r="I357" i="3"/>
  <c r="J357" i="3" s="1"/>
  <c r="K357" i="3" s="1"/>
  <c r="D349" i="3"/>
  <c r="A349" i="3" s="1"/>
  <c r="I349" i="3"/>
  <c r="D341" i="3"/>
  <c r="A341" i="3" s="1"/>
  <c r="I341" i="3"/>
  <c r="D333" i="3"/>
  <c r="I333" i="3"/>
  <c r="D325" i="3"/>
  <c r="A325" i="3" s="1"/>
  <c r="I325" i="3"/>
  <c r="D317" i="3"/>
  <c r="A317" i="3" s="1"/>
  <c r="I317" i="3"/>
  <c r="D309" i="3"/>
  <c r="A309" i="3" s="1"/>
  <c r="I309" i="3"/>
  <c r="D301" i="3"/>
  <c r="I301" i="3"/>
  <c r="D293" i="3"/>
  <c r="A293" i="3" s="1"/>
  <c r="I293" i="3"/>
  <c r="J293" i="3" s="1"/>
  <c r="K293" i="3" s="1"/>
  <c r="D285" i="3"/>
  <c r="A285" i="3" s="1"/>
  <c r="I285" i="3"/>
  <c r="J285" i="3" s="1"/>
  <c r="K285" i="3" s="1"/>
  <c r="D277" i="3"/>
  <c r="A277" i="3" s="1"/>
  <c r="I277" i="3"/>
  <c r="D269" i="3"/>
  <c r="I269" i="3"/>
  <c r="D261" i="3"/>
  <c r="A261" i="3" s="1"/>
  <c r="I261" i="3"/>
  <c r="D253" i="3"/>
  <c r="A253" i="3" s="1"/>
  <c r="I253" i="3"/>
  <c r="D245" i="3"/>
  <c r="A245" i="3" s="1"/>
  <c r="I245" i="3"/>
  <c r="D237" i="3"/>
  <c r="I237" i="3"/>
  <c r="D205" i="3"/>
  <c r="A205" i="3" s="1"/>
  <c r="I205" i="3"/>
  <c r="D197" i="3"/>
  <c r="I197" i="3"/>
  <c r="J197" i="3" s="1"/>
  <c r="K197" i="3" s="1"/>
  <c r="D189" i="3"/>
  <c r="A189" i="3" s="1"/>
  <c r="I189" i="3"/>
  <c r="D181" i="3"/>
  <c r="I181" i="3"/>
  <c r="D173" i="3"/>
  <c r="A173" i="3" s="1"/>
  <c r="I173" i="3"/>
  <c r="D141" i="3"/>
  <c r="A141" i="3" s="1"/>
  <c r="I141" i="3"/>
  <c r="D133" i="3"/>
  <c r="A133" i="3" s="1"/>
  <c r="I133" i="3"/>
  <c r="D125" i="3"/>
  <c r="A125" i="3" s="1"/>
  <c r="I125" i="3"/>
  <c r="D117" i="3"/>
  <c r="I117" i="3"/>
  <c r="D109" i="3"/>
  <c r="A109" i="3" s="1"/>
  <c r="I109" i="3"/>
  <c r="D77" i="3"/>
  <c r="A77" i="3" s="1"/>
  <c r="I77" i="3"/>
  <c r="D69" i="3"/>
  <c r="I69" i="3"/>
  <c r="J69" i="3" s="1"/>
  <c r="K69" i="3" s="1"/>
  <c r="D61" i="3"/>
  <c r="A61" i="3" s="1"/>
  <c r="I61" i="3"/>
  <c r="D53" i="3"/>
  <c r="I53" i="3"/>
  <c r="D45" i="3"/>
  <c r="A45" i="3" s="1"/>
  <c r="I45" i="3"/>
  <c r="I37" i="3"/>
  <c r="D37" i="3"/>
  <c r="A37" i="3" s="1"/>
  <c r="D13" i="3"/>
  <c r="A13" i="3" s="1"/>
  <c r="I13" i="3"/>
  <c r="D5" i="3"/>
  <c r="A5" i="3" s="1"/>
  <c r="I5" i="3"/>
  <c r="F264" i="3"/>
  <c r="H264" i="3"/>
  <c r="J264" i="3" s="1"/>
  <c r="K264" i="3" s="1"/>
  <c r="F232" i="3"/>
  <c r="H232" i="3"/>
  <c r="J232" i="3" s="1"/>
  <c r="K232" i="3" s="1"/>
  <c r="F224" i="3"/>
  <c r="A224" i="3" s="1"/>
  <c r="H224" i="3"/>
  <c r="F216" i="3"/>
  <c r="A216" i="3" s="1"/>
  <c r="H216" i="3"/>
  <c r="J216" i="3" s="1"/>
  <c r="K216" i="3" s="1"/>
  <c r="F208" i="3"/>
  <c r="H208" i="3"/>
  <c r="F200" i="3"/>
  <c r="H200" i="3"/>
  <c r="J200" i="3" s="1"/>
  <c r="K200" i="3" s="1"/>
  <c r="H176" i="3"/>
  <c r="J176" i="3" s="1"/>
  <c r="K176" i="3" s="1"/>
  <c r="F176" i="3"/>
  <c r="F168" i="3"/>
  <c r="H168" i="3"/>
  <c r="F160" i="3"/>
  <c r="A160" i="3" s="1"/>
  <c r="H160" i="3"/>
  <c r="F152" i="3"/>
  <c r="A152" i="3" s="1"/>
  <c r="H152" i="3"/>
  <c r="J152" i="3" s="1"/>
  <c r="K152" i="3" s="1"/>
  <c r="F144" i="3"/>
  <c r="A144" i="3" s="1"/>
  <c r="H144" i="3"/>
  <c r="J144" i="3" s="1"/>
  <c r="K144" i="3" s="1"/>
  <c r="F136" i="3"/>
  <c r="H136" i="3"/>
  <c r="J136" i="3" s="1"/>
  <c r="K136" i="3" s="1"/>
  <c r="H128" i="3"/>
  <c r="J128" i="3" s="1"/>
  <c r="K128" i="3" s="1"/>
  <c r="F128" i="3"/>
  <c r="H120" i="3"/>
  <c r="J120" i="3" s="1"/>
  <c r="K120" i="3" s="1"/>
  <c r="F120" i="3"/>
  <c r="A120" i="3" s="1"/>
  <c r="F104" i="3"/>
  <c r="H104" i="3"/>
  <c r="J104" i="3" s="1"/>
  <c r="K104" i="3" s="1"/>
  <c r="F96" i="3"/>
  <c r="A96" i="3" s="1"/>
  <c r="H96" i="3"/>
  <c r="J96" i="3" s="1"/>
  <c r="K96" i="3" s="1"/>
  <c r="F88" i="3"/>
  <c r="H88" i="3"/>
  <c r="J88" i="3" s="1"/>
  <c r="K88" i="3" s="1"/>
  <c r="F80" i="3"/>
  <c r="H80" i="3"/>
  <c r="J80" i="3" s="1"/>
  <c r="K80" i="3" s="1"/>
  <c r="F72" i="3"/>
  <c r="A72" i="3" s="1"/>
  <c r="H72" i="3"/>
  <c r="J72" i="3" s="1"/>
  <c r="K72" i="3" s="1"/>
  <c r="F40" i="3"/>
  <c r="A40" i="3" s="1"/>
  <c r="H40" i="3"/>
  <c r="J40" i="3" s="1"/>
  <c r="K40" i="3" s="1"/>
  <c r="F32" i="3"/>
  <c r="A32" i="3" s="1"/>
  <c r="H32" i="3"/>
  <c r="J32" i="3" s="1"/>
  <c r="K32" i="3" s="1"/>
  <c r="F24" i="3"/>
  <c r="H24" i="3"/>
  <c r="F16" i="3"/>
  <c r="H16" i="3"/>
  <c r="J16" i="3" s="1"/>
  <c r="K16" i="3" s="1"/>
  <c r="F8" i="3"/>
  <c r="A8" i="3" s="1"/>
  <c r="H8" i="3"/>
  <c r="J8" i="3" s="1"/>
  <c r="K8" i="3" s="1"/>
  <c r="D353" i="3"/>
  <c r="A353" i="3" s="1"/>
  <c r="D149" i="3"/>
  <c r="F56" i="3"/>
  <c r="H365" i="3"/>
  <c r="J365" i="3" s="1"/>
  <c r="K365" i="3" s="1"/>
  <c r="H351" i="3"/>
  <c r="J351" i="3" s="1"/>
  <c r="K351" i="3" s="1"/>
  <c r="H312" i="3"/>
  <c r="J312" i="3" s="1"/>
  <c r="K312" i="3" s="1"/>
  <c r="H301" i="3"/>
  <c r="H287" i="3"/>
  <c r="H261" i="3"/>
  <c r="H245" i="3"/>
  <c r="J245" i="3" s="1"/>
  <c r="K245" i="3" s="1"/>
  <c r="H199" i="3"/>
  <c r="J199" i="3" s="1"/>
  <c r="K199" i="3" s="1"/>
  <c r="H151" i="3"/>
  <c r="J151" i="3" s="1"/>
  <c r="K151" i="3" s="1"/>
  <c r="H133" i="3"/>
  <c r="H100" i="3"/>
  <c r="J100" i="3" s="1"/>
  <c r="K100" i="3" s="1"/>
  <c r="H47" i="3"/>
  <c r="J47" i="3" s="1"/>
  <c r="K47" i="3" s="1"/>
  <c r="H29" i="3"/>
  <c r="J29" i="3" s="1"/>
  <c r="K29" i="3" s="1"/>
  <c r="I321" i="3"/>
  <c r="I202" i="3"/>
  <c r="I169" i="3"/>
  <c r="I98" i="3"/>
  <c r="I84" i="3"/>
  <c r="I65" i="3"/>
  <c r="J65" i="3" s="1"/>
  <c r="K65" i="3" s="1"/>
  <c r="I50" i="3"/>
  <c r="D196" i="3"/>
  <c r="A196" i="3" s="1"/>
  <c r="I196" i="3"/>
  <c r="J196" i="3" s="1"/>
  <c r="K196" i="3" s="1"/>
  <c r="D188" i="3"/>
  <c r="I188" i="3"/>
  <c r="D164" i="3"/>
  <c r="A164" i="3" s="1"/>
  <c r="I164" i="3"/>
  <c r="D156" i="3"/>
  <c r="A156" i="3" s="1"/>
  <c r="I156" i="3"/>
  <c r="J156" i="3" s="1"/>
  <c r="K156" i="3" s="1"/>
  <c r="D132" i="3"/>
  <c r="A132" i="3" s="1"/>
  <c r="I132" i="3"/>
  <c r="D124" i="3"/>
  <c r="A124" i="3" s="1"/>
  <c r="I124" i="3"/>
  <c r="D100" i="3"/>
  <c r="A100" i="3" s="1"/>
  <c r="I100" i="3"/>
  <c r="D92" i="3"/>
  <c r="A92" i="3" s="1"/>
  <c r="I92" i="3"/>
  <c r="D68" i="3"/>
  <c r="A68" i="3" s="1"/>
  <c r="I68" i="3"/>
  <c r="J68" i="3" s="1"/>
  <c r="K68" i="3" s="1"/>
  <c r="D60" i="3"/>
  <c r="I60" i="3"/>
  <c r="J60" i="3" s="1"/>
  <c r="K60" i="3" s="1"/>
  <c r="D36" i="3"/>
  <c r="A36" i="3" s="1"/>
  <c r="I36" i="3"/>
  <c r="D28" i="3"/>
  <c r="A28" i="3" s="1"/>
  <c r="I28" i="3"/>
  <c r="J28" i="3" s="1"/>
  <c r="K28" i="3" s="1"/>
  <c r="D4" i="3"/>
  <c r="A4" i="3" s="1"/>
  <c r="I4" i="3"/>
  <c r="F247" i="3"/>
  <c r="H247" i="3"/>
  <c r="F239" i="3"/>
  <c r="H239" i="3"/>
  <c r="J239" i="3" s="1"/>
  <c r="K239" i="3" s="1"/>
  <c r="F231" i="3"/>
  <c r="A231" i="3" s="1"/>
  <c r="H231" i="3"/>
  <c r="J231" i="3" s="1"/>
  <c r="K231" i="3" s="1"/>
  <c r="F191" i="3"/>
  <c r="A191" i="3" s="1"/>
  <c r="H191" i="3"/>
  <c r="J191" i="3" s="1"/>
  <c r="K191" i="3" s="1"/>
  <c r="F159" i="3"/>
  <c r="H159" i="3"/>
  <c r="J159" i="3" s="1"/>
  <c r="K159" i="3" s="1"/>
  <c r="F127" i="3"/>
  <c r="H127" i="3"/>
  <c r="F95" i="3"/>
  <c r="H95" i="3"/>
  <c r="F63" i="3"/>
  <c r="A63" i="3" s="1"/>
  <c r="H63" i="3"/>
  <c r="J63" i="3" s="1"/>
  <c r="K63" i="3" s="1"/>
  <c r="F31" i="3"/>
  <c r="H31" i="3"/>
  <c r="J31" i="3" s="1"/>
  <c r="K31" i="3" s="1"/>
  <c r="D409" i="3"/>
  <c r="D345" i="3"/>
  <c r="D281" i="3"/>
  <c r="A281" i="3" s="1"/>
  <c r="D101" i="3"/>
  <c r="A101" i="3" s="1"/>
  <c r="F256" i="3"/>
  <c r="F48" i="3"/>
  <c r="H400" i="3"/>
  <c r="J400" i="3" s="1"/>
  <c r="K400" i="3" s="1"/>
  <c r="H389" i="3"/>
  <c r="J389" i="3" s="1"/>
  <c r="K389" i="3" s="1"/>
  <c r="H375" i="3"/>
  <c r="J375" i="3" s="1"/>
  <c r="K375" i="3" s="1"/>
  <c r="H336" i="3"/>
  <c r="J336" i="3" s="1"/>
  <c r="K336" i="3" s="1"/>
  <c r="H325" i="3"/>
  <c r="J325" i="3" s="1"/>
  <c r="K325" i="3" s="1"/>
  <c r="H311" i="3"/>
  <c r="J311" i="3" s="1"/>
  <c r="K311" i="3" s="1"/>
  <c r="H272" i="3"/>
  <c r="J272" i="3" s="1"/>
  <c r="K272" i="3" s="1"/>
  <c r="H260" i="3"/>
  <c r="J260" i="3" s="1"/>
  <c r="K260" i="3" s="1"/>
  <c r="H244" i="3"/>
  <c r="J244" i="3" s="1"/>
  <c r="K244" i="3" s="1"/>
  <c r="H228" i="3"/>
  <c r="H215" i="3"/>
  <c r="H183" i="3"/>
  <c r="J183" i="3" s="1"/>
  <c r="K183" i="3" s="1"/>
  <c r="H165" i="3"/>
  <c r="J165" i="3" s="1"/>
  <c r="K165" i="3" s="1"/>
  <c r="H132" i="3"/>
  <c r="J132" i="3" s="1"/>
  <c r="K132" i="3" s="1"/>
  <c r="H79" i="3"/>
  <c r="J79" i="3" s="1"/>
  <c r="K79" i="3" s="1"/>
  <c r="H61" i="3"/>
  <c r="J61" i="3" s="1"/>
  <c r="K61" i="3" s="1"/>
  <c r="H28" i="3"/>
  <c r="H13" i="3"/>
  <c r="J13" i="3" s="1"/>
  <c r="K13" i="3" s="1"/>
  <c r="I234" i="3"/>
  <c r="I201" i="3"/>
  <c r="I130" i="3"/>
  <c r="J130" i="3" s="1"/>
  <c r="K130" i="3" s="1"/>
  <c r="I116" i="3"/>
  <c r="I97" i="3"/>
  <c r="I82" i="3"/>
  <c r="I12" i="3"/>
  <c r="D250" i="3"/>
  <c r="I250" i="3"/>
  <c r="D186" i="3"/>
  <c r="A186" i="3" s="1"/>
  <c r="I186" i="3"/>
  <c r="D154" i="3"/>
  <c r="I154" i="3"/>
  <c r="D122" i="3"/>
  <c r="I122" i="3"/>
  <c r="D90" i="3"/>
  <c r="I90" i="3"/>
  <c r="D58" i="3"/>
  <c r="A58" i="3" s="1"/>
  <c r="I58" i="3"/>
  <c r="D26" i="3"/>
  <c r="I26" i="3"/>
  <c r="F229" i="3"/>
  <c r="H229" i="3"/>
  <c r="J229" i="3" s="1"/>
  <c r="K229" i="3" s="1"/>
  <c r="F221" i="3"/>
  <c r="H221" i="3"/>
  <c r="J221" i="3" s="1"/>
  <c r="K221" i="3" s="1"/>
  <c r="F213" i="3"/>
  <c r="A213" i="3" s="1"/>
  <c r="H213" i="3"/>
  <c r="J213" i="3" s="1"/>
  <c r="K213" i="3" s="1"/>
  <c r="F181" i="3"/>
  <c r="A181" i="3" s="1"/>
  <c r="H181" i="3"/>
  <c r="J181" i="3" s="1"/>
  <c r="K181" i="3" s="1"/>
  <c r="F149" i="3"/>
  <c r="H149" i="3"/>
  <c r="F117" i="3"/>
  <c r="H117" i="3"/>
  <c r="F85" i="3"/>
  <c r="H85" i="3"/>
  <c r="J85" i="3" s="1"/>
  <c r="K85" i="3" s="1"/>
  <c r="F53" i="3"/>
  <c r="H53" i="3"/>
  <c r="J53" i="3" s="1"/>
  <c r="K53" i="3" s="1"/>
  <c r="F21" i="3"/>
  <c r="A21" i="3" s="1"/>
  <c r="H21" i="3"/>
  <c r="J21" i="3" s="1"/>
  <c r="K21" i="3" s="1"/>
  <c r="D229" i="3"/>
  <c r="A229" i="3" s="1"/>
  <c r="D85" i="3"/>
  <c r="A85" i="3" s="1"/>
  <c r="F240" i="3"/>
  <c r="H373" i="3"/>
  <c r="J373" i="3" s="1"/>
  <c r="K373" i="3" s="1"/>
  <c r="H359" i="3"/>
  <c r="J359" i="3" s="1"/>
  <c r="K359" i="3" s="1"/>
  <c r="H320" i="3"/>
  <c r="J320" i="3" s="1"/>
  <c r="K320" i="3" s="1"/>
  <c r="H309" i="3"/>
  <c r="J309" i="3" s="1"/>
  <c r="K309" i="3" s="1"/>
  <c r="H295" i="3"/>
  <c r="J295" i="3" s="1"/>
  <c r="K295" i="3" s="1"/>
  <c r="H196" i="3"/>
  <c r="H143" i="3"/>
  <c r="J143" i="3" s="1"/>
  <c r="K143" i="3" s="1"/>
  <c r="H125" i="3"/>
  <c r="H92" i="3"/>
  <c r="H77" i="3"/>
  <c r="J77" i="3" s="1"/>
  <c r="K77" i="3" s="1"/>
  <c r="H39" i="3"/>
  <c r="J39" i="3" s="1"/>
  <c r="K39" i="3" s="1"/>
  <c r="I265" i="3"/>
  <c r="I194" i="3"/>
  <c r="I180" i="3"/>
  <c r="I161" i="3"/>
  <c r="I146" i="3"/>
  <c r="I76" i="3"/>
  <c r="I42" i="3"/>
  <c r="I9" i="3"/>
  <c r="J9" i="3" s="1"/>
  <c r="K9" i="3" s="1"/>
  <c r="D218" i="3"/>
  <c r="A218" i="3" s="1"/>
  <c r="I218" i="3"/>
  <c r="D249" i="3"/>
  <c r="I249" i="3"/>
  <c r="J249" i="3" s="1"/>
  <c r="K249" i="3" s="1"/>
  <c r="D241" i="3"/>
  <c r="A241" i="3" s="1"/>
  <c r="I241" i="3"/>
  <c r="D217" i="3"/>
  <c r="I217" i="3"/>
  <c r="J217" i="3" s="1"/>
  <c r="K217" i="3" s="1"/>
  <c r="D209" i="3"/>
  <c r="I209" i="3"/>
  <c r="D185" i="3"/>
  <c r="I185" i="3"/>
  <c r="J185" i="3" s="1"/>
  <c r="K185" i="3" s="1"/>
  <c r="D177" i="3"/>
  <c r="A177" i="3" s="1"/>
  <c r="I177" i="3"/>
  <c r="J177" i="3" s="1"/>
  <c r="K177" i="3" s="1"/>
  <c r="D153" i="3"/>
  <c r="A153" i="3" s="1"/>
  <c r="I153" i="3"/>
  <c r="J153" i="3" s="1"/>
  <c r="K153" i="3" s="1"/>
  <c r="D145" i="3"/>
  <c r="A145" i="3" s="1"/>
  <c r="I145" i="3"/>
  <c r="D121" i="3"/>
  <c r="I121" i="3"/>
  <c r="J121" i="3" s="1"/>
  <c r="K121" i="3" s="1"/>
  <c r="D113" i="3"/>
  <c r="I113" i="3"/>
  <c r="D89" i="3"/>
  <c r="A89" i="3" s="1"/>
  <c r="I89" i="3"/>
  <c r="D81" i="3"/>
  <c r="I81" i="3"/>
  <c r="D57" i="3"/>
  <c r="I57" i="3"/>
  <c r="D49" i="3"/>
  <c r="A49" i="3" s="1"/>
  <c r="I49" i="3"/>
  <c r="D25" i="3"/>
  <c r="I25" i="3"/>
  <c r="D17" i="3"/>
  <c r="A17" i="3" s="1"/>
  <c r="I17" i="3"/>
  <c r="F412" i="3"/>
  <c r="H412" i="3"/>
  <c r="F404" i="3"/>
  <c r="A404" i="3" s="1"/>
  <c r="H404" i="3"/>
  <c r="J404" i="3" s="1"/>
  <c r="K404" i="3" s="1"/>
  <c r="F396" i="3"/>
  <c r="A396" i="3" s="1"/>
  <c r="H396" i="3"/>
  <c r="J396" i="3" s="1"/>
  <c r="K396" i="3" s="1"/>
  <c r="F388" i="3"/>
  <c r="H388" i="3"/>
  <c r="J388" i="3" s="1"/>
  <c r="K388" i="3" s="1"/>
  <c r="F380" i="3"/>
  <c r="H380" i="3"/>
  <c r="J380" i="3" s="1"/>
  <c r="K380" i="3" s="1"/>
  <c r="F372" i="3"/>
  <c r="A372" i="3" s="1"/>
  <c r="H372" i="3"/>
  <c r="F364" i="3"/>
  <c r="H364" i="3"/>
  <c r="J364" i="3" s="1"/>
  <c r="K364" i="3" s="1"/>
  <c r="F356" i="3"/>
  <c r="H356" i="3"/>
  <c r="F348" i="3"/>
  <c r="H348" i="3"/>
  <c r="J348" i="3" s="1"/>
  <c r="K348" i="3" s="1"/>
  <c r="F340" i="3"/>
  <c r="A340" i="3" s="1"/>
  <c r="H340" i="3"/>
  <c r="J340" i="3" s="1"/>
  <c r="K340" i="3" s="1"/>
  <c r="F332" i="3"/>
  <c r="H332" i="3"/>
  <c r="J332" i="3" s="1"/>
  <c r="K332" i="3" s="1"/>
  <c r="F324" i="3"/>
  <c r="H324" i="3"/>
  <c r="J324" i="3" s="1"/>
  <c r="K324" i="3" s="1"/>
  <c r="F316" i="3"/>
  <c r="H316" i="3"/>
  <c r="J316" i="3" s="1"/>
  <c r="K316" i="3" s="1"/>
  <c r="F308" i="3"/>
  <c r="A308" i="3" s="1"/>
  <c r="H308" i="3"/>
  <c r="J308" i="3" s="1"/>
  <c r="K308" i="3" s="1"/>
  <c r="F300" i="3"/>
  <c r="A300" i="3" s="1"/>
  <c r="H300" i="3"/>
  <c r="J300" i="3" s="1"/>
  <c r="K300" i="3" s="1"/>
  <c r="F292" i="3"/>
  <c r="H292" i="3"/>
  <c r="J292" i="3" s="1"/>
  <c r="K292" i="3" s="1"/>
  <c r="F284" i="3"/>
  <c r="H284" i="3"/>
  <c r="J284" i="3" s="1"/>
  <c r="K284" i="3" s="1"/>
  <c r="F276" i="3"/>
  <c r="A276" i="3" s="1"/>
  <c r="H276" i="3"/>
  <c r="J276" i="3" s="1"/>
  <c r="K276" i="3" s="1"/>
  <c r="F268" i="3"/>
  <c r="H268" i="3"/>
  <c r="F220" i="3"/>
  <c r="H220" i="3"/>
  <c r="J220" i="3" s="1"/>
  <c r="K220" i="3" s="1"/>
  <c r="F212" i="3"/>
  <c r="H212" i="3"/>
  <c r="F204" i="3"/>
  <c r="A204" i="3" s="1"/>
  <c r="H204" i="3"/>
  <c r="J204" i="3" s="1"/>
  <c r="K204" i="3" s="1"/>
  <c r="F180" i="3"/>
  <c r="A180" i="3" s="1"/>
  <c r="H180" i="3"/>
  <c r="J180" i="3" s="1"/>
  <c r="K180" i="3" s="1"/>
  <c r="F172" i="3"/>
  <c r="A172" i="3" s="1"/>
  <c r="H172" i="3"/>
  <c r="J172" i="3" s="1"/>
  <c r="K172" i="3" s="1"/>
  <c r="F148" i="3"/>
  <c r="A148" i="3" s="1"/>
  <c r="H148" i="3"/>
  <c r="J148" i="3" s="1"/>
  <c r="K148" i="3" s="1"/>
  <c r="F140" i="3"/>
  <c r="A140" i="3" s="1"/>
  <c r="H140" i="3"/>
  <c r="J140" i="3" s="1"/>
  <c r="K140" i="3" s="1"/>
  <c r="F116" i="3"/>
  <c r="A116" i="3" s="1"/>
  <c r="H116" i="3"/>
  <c r="J116" i="3" s="1"/>
  <c r="K116" i="3" s="1"/>
  <c r="F108" i="3"/>
  <c r="A108" i="3" s="1"/>
  <c r="H108" i="3"/>
  <c r="J108" i="3" s="1"/>
  <c r="K108" i="3" s="1"/>
  <c r="F84" i="3"/>
  <c r="A84" i="3" s="1"/>
  <c r="H84" i="3"/>
  <c r="F76" i="3"/>
  <c r="A76" i="3" s="1"/>
  <c r="H76" i="3"/>
  <c r="J76" i="3" s="1"/>
  <c r="K76" i="3" s="1"/>
  <c r="F52" i="3"/>
  <c r="A52" i="3" s="1"/>
  <c r="H52" i="3"/>
  <c r="J52" i="3" s="1"/>
  <c r="K52" i="3" s="1"/>
  <c r="F44" i="3"/>
  <c r="A44" i="3" s="1"/>
  <c r="H44" i="3"/>
  <c r="J44" i="3" s="1"/>
  <c r="K44" i="3" s="1"/>
  <c r="F20" i="3"/>
  <c r="A20" i="3" s="1"/>
  <c r="H20" i="3"/>
  <c r="J20" i="3" s="1"/>
  <c r="K20" i="3" s="1"/>
  <c r="F12" i="3"/>
  <c r="A12" i="3" s="1"/>
  <c r="H12" i="3"/>
  <c r="J12" i="3" s="1"/>
  <c r="K12" i="3" s="1"/>
  <c r="D221" i="3"/>
  <c r="A221" i="3" s="1"/>
  <c r="D29" i="3"/>
  <c r="A29" i="3" s="1"/>
  <c r="F192" i="3"/>
  <c r="A192" i="3" s="1"/>
  <c r="H408" i="3"/>
  <c r="J408" i="3" s="1"/>
  <c r="K408" i="3" s="1"/>
  <c r="H397" i="3"/>
  <c r="J397" i="3" s="1"/>
  <c r="K397" i="3" s="1"/>
  <c r="H383" i="3"/>
  <c r="J383" i="3" s="1"/>
  <c r="K383" i="3" s="1"/>
  <c r="H344" i="3"/>
  <c r="J344" i="3" s="1"/>
  <c r="K344" i="3" s="1"/>
  <c r="H333" i="3"/>
  <c r="J333" i="3" s="1"/>
  <c r="K333" i="3" s="1"/>
  <c r="H319" i="3"/>
  <c r="J319" i="3" s="1"/>
  <c r="K319" i="3" s="1"/>
  <c r="H280" i="3"/>
  <c r="J280" i="3" s="1"/>
  <c r="K280" i="3" s="1"/>
  <c r="H269" i="3"/>
  <c r="J269" i="3" s="1"/>
  <c r="K269" i="3" s="1"/>
  <c r="H253" i="3"/>
  <c r="H237" i="3"/>
  <c r="J237" i="3" s="1"/>
  <c r="K237" i="3" s="1"/>
  <c r="H175" i="3"/>
  <c r="H157" i="3"/>
  <c r="J157" i="3" s="1"/>
  <c r="K157" i="3" s="1"/>
  <c r="H124" i="3"/>
  <c r="J124" i="3" s="1"/>
  <c r="K124" i="3" s="1"/>
  <c r="H109" i="3"/>
  <c r="H71" i="3"/>
  <c r="J71" i="3" s="1"/>
  <c r="K71" i="3" s="1"/>
  <c r="H23" i="3"/>
  <c r="J23" i="3" s="1"/>
  <c r="K23" i="3" s="1"/>
  <c r="H5" i="3"/>
  <c r="I226" i="3"/>
  <c r="I212" i="3"/>
  <c r="I193" i="3"/>
  <c r="I178" i="3"/>
  <c r="I108" i="3"/>
  <c r="I74" i="3"/>
  <c r="I41" i="3"/>
  <c r="J45" i="3"/>
  <c r="K45" i="3" s="1"/>
  <c r="J352" i="3"/>
  <c r="K352" i="3" s="1"/>
  <c r="J296" i="3"/>
  <c r="K296" i="3" s="1"/>
  <c r="J192" i="3"/>
  <c r="K192" i="3" s="1"/>
  <c r="J160" i="3"/>
  <c r="K160" i="3" s="1"/>
  <c r="J228" i="3"/>
  <c r="K228" i="3" s="1"/>
  <c r="J188" i="3"/>
  <c r="K188" i="3" s="1"/>
  <c r="A394" i="3"/>
  <c r="A370" i="3"/>
  <c r="A338" i="3"/>
  <c r="A330" i="3"/>
  <c r="A306" i="3"/>
  <c r="A274" i="3"/>
  <c r="A266" i="3"/>
  <c r="A242" i="3"/>
  <c r="A234" i="3"/>
  <c r="A194" i="3"/>
  <c r="A162" i="3"/>
  <c r="A130" i="3"/>
  <c r="A98" i="3"/>
  <c r="A66" i="3"/>
  <c r="A34" i="3"/>
  <c r="J379" i="3"/>
  <c r="K379" i="3" s="1"/>
  <c r="J51" i="3"/>
  <c r="K51" i="3" s="1"/>
  <c r="J43" i="3"/>
  <c r="K43" i="3" s="1"/>
  <c r="A265" i="3"/>
  <c r="A129" i="3"/>
  <c r="A41" i="3"/>
  <c r="A9" i="3"/>
  <c r="A233" i="3"/>
  <c r="A169" i="3"/>
  <c r="A121" i="3"/>
  <c r="A384" i="3"/>
  <c r="A365" i="3"/>
  <c r="A333" i="3"/>
  <c r="A301" i="3"/>
  <c r="A269" i="3"/>
  <c r="A237" i="3"/>
  <c r="A197" i="3"/>
  <c r="A69" i="3"/>
  <c r="J350" i="3"/>
  <c r="K350" i="3" s="1"/>
  <c r="J318" i="3"/>
  <c r="K318" i="3" s="1"/>
  <c r="J158" i="3"/>
  <c r="K158" i="3" s="1"/>
  <c r="J150" i="3"/>
  <c r="K150" i="3" s="1"/>
  <c r="J110" i="3"/>
  <c r="K110" i="3" s="1"/>
  <c r="A53" i="3"/>
  <c r="A403" i="3"/>
  <c r="A379" i="3"/>
  <c r="A363" i="3"/>
  <c r="A339" i="3"/>
  <c r="A235" i="3"/>
  <c r="A187" i="3"/>
  <c r="A179" i="3"/>
  <c r="A163" i="3"/>
  <c r="A35" i="3"/>
  <c r="J149" i="3"/>
  <c r="K149" i="3" s="1"/>
  <c r="J93" i="3"/>
  <c r="K93" i="3" s="1"/>
  <c r="J95" i="3"/>
  <c r="K95" i="3" s="1"/>
  <c r="A328" i="3"/>
  <c r="A200" i="3"/>
  <c r="A289" i="3"/>
  <c r="A260" i="3"/>
  <c r="A244" i="3"/>
  <c r="A220" i="3"/>
  <c r="A212" i="3"/>
  <c r="A188" i="3"/>
  <c r="A60" i="3"/>
  <c r="J343" i="3"/>
  <c r="K343" i="3" s="1"/>
  <c r="J303" i="3"/>
  <c r="K303" i="3" s="1"/>
  <c r="J263" i="3"/>
  <c r="K263" i="3" s="1"/>
  <c r="J215" i="3"/>
  <c r="K215" i="3" s="1"/>
  <c r="J119" i="3"/>
  <c r="K119" i="3" s="1"/>
  <c r="J111" i="3"/>
  <c r="K111" i="3" s="1"/>
  <c r="J162" i="3"/>
  <c r="K162" i="3" s="1"/>
  <c r="J66" i="3"/>
  <c r="K66" i="3" s="1"/>
  <c r="J34" i="3"/>
  <c r="K34" i="3" s="1"/>
  <c r="J10" i="3"/>
  <c r="K10" i="3" s="1"/>
  <c r="A280" i="3"/>
  <c r="A80" i="3"/>
  <c r="A24" i="3"/>
  <c r="J338" i="3"/>
  <c r="K338" i="3" s="1"/>
  <c r="J306" i="3"/>
  <c r="K306" i="3" s="1"/>
  <c r="J274" i="3"/>
  <c r="K274" i="3" s="1"/>
  <c r="J138" i="3"/>
  <c r="K138" i="3" s="1"/>
  <c r="A296" i="3"/>
  <c r="A184" i="3"/>
  <c r="A88" i="3"/>
  <c r="A406" i="3"/>
  <c r="A398" i="3"/>
  <c r="A382" i="3"/>
  <c r="A350" i="3"/>
  <c r="A342" i="3"/>
  <c r="A334" i="3"/>
  <c r="A318" i="3"/>
  <c r="A310" i="3"/>
  <c r="A278" i="3"/>
  <c r="A262" i="3"/>
  <c r="A254" i="3"/>
  <c r="A214" i="3"/>
  <c r="A206" i="3"/>
  <c r="A174" i="3"/>
  <c r="A134" i="3"/>
  <c r="A110" i="3"/>
  <c r="A78" i="3"/>
  <c r="A54" i="3"/>
  <c r="A38" i="3"/>
  <c r="J361" i="3"/>
  <c r="K361" i="3" s="1"/>
  <c r="J337" i="3"/>
  <c r="K337" i="3" s="1"/>
  <c r="J281" i="3"/>
  <c r="K281" i="3" s="1"/>
  <c r="J129" i="3"/>
  <c r="K129" i="3" s="1"/>
  <c r="J105" i="3"/>
  <c r="K105" i="3" s="1"/>
  <c r="J24" i="3"/>
  <c r="K24" i="3" s="1"/>
  <c r="A401" i="3"/>
  <c r="A93" i="3"/>
  <c r="A393" i="3"/>
  <c r="A329" i="3"/>
  <c r="A385" i="3"/>
  <c r="A321" i="3"/>
  <c r="A408" i="3"/>
  <c r="A392" i="3"/>
  <c r="A376" i="3"/>
  <c r="A368" i="3"/>
  <c r="A360" i="3"/>
  <c r="A352" i="3"/>
  <c r="A344" i="3"/>
  <c r="A336" i="3"/>
  <c r="A377" i="3"/>
  <c r="A313" i="3"/>
  <c r="A375" i="3"/>
  <c r="A359" i="3"/>
  <c r="A343" i="3"/>
  <c r="A335" i="3"/>
  <c r="A319" i="3"/>
  <c r="A311" i="3"/>
  <c r="A295" i="3"/>
  <c r="A287" i="3"/>
  <c r="A263" i="3"/>
  <c r="A223" i="3"/>
  <c r="A215" i="3"/>
  <c r="A183" i="3"/>
  <c r="A175" i="3"/>
  <c r="A159" i="3"/>
  <c r="A143" i="3"/>
  <c r="A111" i="3"/>
  <c r="A103" i="3"/>
  <c r="A87" i="3"/>
  <c r="A71" i="3"/>
  <c r="A55" i="3"/>
  <c r="A47" i="3"/>
  <c r="A23" i="3"/>
  <c r="A15" i="3"/>
  <c r="A165" i="3"/>
  <c r="A248" i="3"/>
  <c r="A361" i="3"/>
  <c r="A157" i="3"/>
  <c r="J268" i="3" l="1"/>
  <c r="K268" i="3" s="1"/>
  <c r="A168" i="3"/>
  <c r="A355" i="3"/>
  <c r="J99" i="3"/>
  <c r="K99" i="3" s="1"/>
  <c r="A264" i="3"/>
  <c r="A388" i="3"/>
  <c r="A48" i="3"/>
  <c r="J113" i="3"/>
  <c r="K113" i="3" s="1"/>
  <c r="J261" i="3"/>
  <c r="K261" i="3" s="1"/>
  <c r="J326" i="3"/>
  <c r="K326" i="3" s="1"/>
  <c r="J193" i="3"/>
  <c r="K193" i="3" s="1"/>
  <c r="J125" i="3"/>
  <c r="K125" i="3" s="1"/>
  <c r="J127" i="3"/>
  <c r="K127" i="3" s="1"/>
  <c r="J84" i="3"/>
  <c r="K84" i="3" s="1"/>
  <c r="J133" i="3"/>
  <c r="K133" i="3" s="1"/>
  <c r="A104" i="3"/>
  <c r="A117" i="3"/>
  <c r="J321" i="3"/>
  <c r="K321" i="3" s="1"/>
  <c r="A323" i="3"/>
  <c r="J57" i="3"/>
  <c r="K57" i="3" s="1"/>
  <c r="J11" i="3"/>
  <c r="K11" i="3" s="1"/>
  <c r="J46" i="3"/>
  <c r="K46" i="3" s="1"/>
  <c r="J131" i="3"/>
  <c r="K131" i="3" s="1"/>
  <c r="J41" i="3"/>
  <c r="K41" i="3" s="1"/>
  <c r="J107" i="3"/>
  <c r="K107" i="3" s="1"/>
  <c r="A203" i="3"/>
  <c r="A315" i="3"/>
  <c r="J90" i="3"/>
  <c r="K90" i="3" s="1"/>
  <c r="J122" i="3"/>
  <c r="K122" i="3" s="1"/>
  <c r="J226" i="3"/>
  <c r="K226" i="3" s="1"/>
  <c r="A147" i="3"/>
  <c r="A240" i="3"/>
  <c r="A291" i="3"/>
  <c r="A324" i="3"/>
  <c r="J187" i="3"/>
  <c r="K187" i="3" s="1"/>
  <c r="A75" i="3"/>
  <c r="J211" i="3"/>
  <c r="K211" i="3" s="1"/>
  <c r="J356" i="3"/>
  <c r="K356" i="3" s="1"/>
  <c r="J145" i="3"/>
  <c r="K145" i="3" s="1"/>
  <c r="A282" i="3"/>
  <c r="A283" i="3"/>
  <c r="J247" i="3"/>
  <c r="K247" i="3" s="1"/>
  <c r="A139" i="3"/>
  <c r="A232" i="3"/>
  <c r="A211" i="3"/>
  <c r="A57" i="3"/>
  <c r="J163" i="3"/>
  <c r="K163" i="3" s="1"/>
  <c r="A345" i="3"/>
  <c r="J117" i="3"/>
  <c r="K117" i="3" s="1"/>
  <c r="A292" i="3"/>
  <c r="A149" i="3"/>
  <c r="J178" i="3"/>
  <c r="K178" i="3" s="1"/>
  <c r="J372" i="3"/>
  <c r="K372" i="3" s="1"/>
  <c r="J92" i="3"/>
  <c r="K92" i="3" s="1"/>
  <c r="J58" i="3"/>
  <c r="K58" i="3" s="1"/>
  <c r="J224" i="3"/>
  <c r="K224" i="3" s="1"/>
  <c r="A284" i="3"/>
  <c r="A332" i="3"/>
  <c r="A364" i="3"/>
  <c r="A412" i="3"/>
  <c r="A81" i="3"/>
  <c r="A409" i="3"/>
  <c r="A62" i="3"/>
  <c r="A390" i="3"/>
  <c r="A128" i="3"/>
  <c r="A270" i="3"/>
  <c r="A67" i="3"/>
  <c r="A230" i="3"/>
  <c r="A91" i="3"/>
  <c r="A208" i="3"/>
  <c r="A95" i="3"/>
  <c r="A127" i="3"/>
  <c r="A247" i="3"/>
  <c r="A25" i="3"/>
  <c r="J97" i="3"/>
  <c r="K97" i="3" s="1"/>
  <c r="J251" i="3"/>
  <c r="K251" i="3" s="1"/>
  <c r="J302" i="3"/>
  <c r="K302" i="3" s="1"/>
  <c r="J301" i="3"/>
  <c r="K301" i="3" s="1"/>
  <c r="A198" i="3"/>
  <c r="A166" i="3"/>
  <c r="A238" i="3"/>
  <c r="A410" i="3"/>
  <c r="J294" i="3"/>
  <c r="K294" i="3" s="1"/>
  <c r="J190" i="3"/>
  <c r="K190" i="3" s="1"/>
  <c r="A217" i="3"/>
  <c r="A99" i="3"/>
  <c r="J287" i="3"/>
  <c r="K287" i="3" s="1"/>
  <c r="A250" i="3"/>
  <c r="A113" i="3"/>
  <c r="A136" i="3"/>
  <c r="J208" i="3"/>
  <c r="K208" i="3" s="1"/>
  <c r="A348" i="3"/>
  <c r="J362" i="3"/>
  <c r="K362" i="3" s="1"/>
  <c r="J412" i="3"/>
  <c r="K412" i="3" s="1"/>
  <c r="J22" i="3"/>
  <c r="K22" i="3" s="1"/>
  <c r="J168" i="3"/>
  <c r="K168" i="3" s="1"/>
  <c r="J5" i="3"/>
  <c r="K5" i="3" s="1"/>
  <c r="J109" i="3"/>
  <c r="K109" i="3" s="1"/>
  <c r="J253" i="3"/>
  <c r="K253" i="3" s="1"/>
  <c r="A268" i="3"/>
  <c r="A356" i="3"/>
  <c r="J355" i="3"/>
  <c r="K355" i="3" s="1"/>
  <c r="A46" i="3"/>
  <c r="A326" i="3"/>
  <c r="A195" i="3"/>
  <c r="A185" i="3"/>
  <c r="A118" i="3"/>
  <c r="J49" i="3"/>
  <c r="K49" i="3" s="1"/>
  <c r="A16" i="3"/>
  <c r="A26" i="3"/>
  <c r="A90" i="3"/>
  <c r="A154" i="3"/>
  <c r="A347" i="3"/>
  <c r="A380" i="3"/>
  <c r="A387" i="3"/>
  <c r="J201" i="3"/>
  <c r="K201" i="3" s="1"/>
  <c r="J175" i="3"/>
  <c r="K175" i="3" s="1"/>
  <c r="A267" i="3"/>
  <c r="J186" i="3"/>
  <c r="K186" i="3" s="1"/>
  <c r="J212" i="3"/>
  <c r="K212" i="3" s="1"/>
  <c r="A209" i="3"/>
  <c r="A122" i="3"/>
  <c r="A256" i="3"/>
</calcChain>
</file>

<file path=xl/sharedStrings.xml><?xml version="1.0" encoding="utf-8"?>
<sst xmlns="http://schemas.openxmlformats.org/spreadsheetml/2006/main" count="1975" uniqueCount="875">
  <si>
    <t>Códig</t>
  </si>
  <si>
    <t>Nome</t>
  </si>
  <si>
    <t>CPF</t>
  </si>
  <si>
    <t>Matrícula</t>
  </si>
  <si>
    <t>Mat. RPPS</t>
  </si>
  <si>
    <t>Tipo Segurado</t>
  </si>
  <si>
    <t>Complemento</t>
  </si>
  <si>
    <t>Qtde</t>
  </si>
  <si>
    <t>Valor</t>
  </si>
  <si>
    <t>ACELINA PEREIRA DA CRUZ</t>
  </si>
  <si>
    <t>216.102.768-92</t>
  </si>
  <si>
    <t>PENSIONISTA</t>
  </si>
  <si>
    <t>ADAIR CACERES PESSINI</t>
  </si>
  <si>
    <t>551.250.508-49</t>
  </si>
  <si>
    <t>APOSENTADO</t>
  </si>
  <si>
    <t>ADARCY SOUZA DE OLIVEIRA</t>
  </si>
  <si>
    <t>434.266.118-72</t>
  </si>
  <si>
    <t>ADELIA ALBUQUERQUE BIASOLI</t>
  </si>
  <si>
    <t>098.929.378-56</t>
  </si>
  <si>
    <t>ADELINO LOPES DA CUNHA COSTA FILHO</t>
  </si>
  <si>
    <t>290.444.808-04</t>
  </si>
  <si>
    <t>ADRIANA MARIA BORDIN VEIGA</t>
  </si>
  <si>
    <t>550.425.038-20</t>
  </si>
  <si>
    <t>ALBINA DE JESUS RATO MUNIZ</t>
  </si>
  <si>
    <t>247.831.078-31</t>
  </si>
  <si>
    <t>ALBINA SAPONI BUNIZIO</t>
  </si>
  <si>
    <t>081.391.668-20</t>
  </si>
  <si>
    <t>ALCEBIAS ALVES DOS SANTOS</t>
  </si>
  <si>
    <t>066.378.508-10</t>
  </si>
  <si>
    <t>ALFREDO ARY CAMPANER</t>
  </si>
  <si>
    <t>164.199.108-97</t>
  </si>
  <si>
    <t>ALICE DA SILVA FRANCISCO</t>
  </si>
  <si>
    <t>081.590.398-75</t>
  </si>
  <si>
    <t>ALICE DOURADO DE SOUZA</t>
  </si>
  <si>
    <t>071.593.538-03</t>
  </si>
  <si>
    <t>ALICE GOMES HECK</t>
  </si>
  <si>
    <t>069.140.458-52</t>
  </si>
  <si>
    <t>ALICE JOANA SILVA BARBIERI</t>
  </si>
  <si>
    <t>026.630.448-65</t>
  </si>
  <si>
    <t>ALVARINA RUBIM DOS SANTOS FERREIRA</t>
  </si>
  <si>
    <t>074.039.958-64</t>
  </si>
  <si>
    <t>ANA APARECIDA WALDEMAR</t>
  </si>
  <si>
    <t>100.262.958-65</t>
  </si>
  <si>
    <t>ANA ENGRACIA RODRIGUES PETRUSANIS SAID</t>
  </si>
  <si>
    <t>542.583.088-20</t>
  </si>
  <si>
    <t>ANA MARIA CICILINI</t>
  </si>
  <si>
    <t>026.339.758-01</t>
  </si>
  <si>
    <t>ANA MARIA DE ARAUJO FERRADOR</t>
  </si>
  <si>
    <t>032.572.608-65</t>
  </si>
  <si>
    <t>ANA MARIA NOGUEIRA VALLADA</t>
  </si>
  <si>
    <t>037.939.598-30</t>
  </si>
  <si>
    <t>ANGELA DA SILVA GONTIJO DE OLIVEIRA</t>
  </si>
  <si>
    <t>309.950.798-97</t>
  </si>
  <si>
    <t>ANNA ALVES DADARIO</t>
  </si>
  <si>
    <t>062.544.158-36</t>
  </si>
  <si>
    <t>ANNA ANTONELLI DA SILVA</t>
  </si>
  <si>
    <t>982.508.258-53</t>
  </si>
  <si>
    <t>ANNA BARBOSA GOMES</t>
  </si>
  <si>
    <t>051.842.678-59</t>
  </si>
  <si>
    <t>ANNA VERA RAMOS DE OLIVEIRA</t>
  </si>
  <si>
    <t>039.629.358-19</t>
  </si>
  <si>
    <t>ANTONIA APARECIDA ZIGANTI DOS SANTOS</t>
  </si>
  <si>
    <t>156.234.638-51</t>
  </si>
  <si>
    <t>ANTONIA ORTIZ LICERAS</t>
  </si>
  <si>
    <t>341.528.128-00</t>
  </si>
  <si>
    <t>ANTONIETA HELOIZA GOMES DE OLIVEIRA PASCHOALIN</t>
  </si>
  <si>
    <t>385.726.808-53</t>
  </si>
  <si>
    <t>ANTONIO FERNANDES FILHO</t>
  </si>
  <si>
    <t>022.238.728-91</t>
  </si>
  <si>
    <t>ANTONIO MAZZA</t>
  </si>
  <si>
    <t>308.802.038-20</t>
  </si>
  <si>
    <t>APARECIDA ELIAS ROSA</t>
  </si>
  <si>
    <t>026.629.938-55</t>
  </si>
  <si>
    <t>APARECIDA LUCIA SENNO MAZZO</t>
  </si>
  <si>
    <t>159.793.868-82</t>
  </si>
  <si>
    <t>APPARECIDA DE JESUS CORREA VENDRUSCOLO</t>
  </si>
  <si>
    <t>234.415.298-98</t>
  </si>
  <si>
    <t>APPARECIDA GOMES PEREIRA</t>
  </si>
  <si>
    <t>254.958.928-95</t>
  </si>
  <si>
    <t>APPARECIDA RUFFATO CORAL</t>
  </si>
  <si>
    <t>108.951.488-38</t>
  </si>
  <si>
    <t>AUGUSTA FAIANI BASSO</t>
  </si>
  <si>
    <t>217.195.108-73</t>
  </si>
  <si>
    <t>AURORA CELIA FURQUIM</t>
  </si>
  <si>
    <t>328.030.958-15</t>
  </si>
  <si>
    <t>BEATRIZ HELENA VICARI SARACENI RODRIGUES</t>
  </si>
  <si>
    <t>744.734.688-87</t>
  </si>
  <si>
    <t>BENEDITA APARECIDA RODRIGUES CHAVES</t>
  </si>
  <si>
    <t>930.193.008-00</t>
  </si>
  <si>
    <t>CARLOS GILBERTO COLOMBARI</t>
  </si>
  <si>
    <t>551.090.398-87</t>
  </si>
  <si>
    <t>CARMEM LUCIA DOS SANTOS BERTOLUCI</t>
  </si>
  <si>
    <t>071.641.468-61</t>
  </si>
  <si>
    <t>CARMEN LUCIA DE ALMEIDA NOGUEIRA</t>
  </si>
  <si>
    <t>620.412.748-91</t>
  </si>
  <si>
    <t>CECILIA MARQUES SEABRA</t>
  </si>
  <si>
    <t>049.875.458-88</t>
  </si>
  <si>
    <t>CELIA MARIA DE CARVALHO NOGUEIRA BITAR</t>
  </si>
  <si>
    <t>133.543.298-15</t>
  </si>
  <si>
    <t>CLARA MARIA TROMBETA MARTINELLI</t>
  </si>
  <si>
    <t>242.667.368-00</t>
  </si>
  <si>
    <t>CLARIDES DA SILVA E SILVA</t>
  </si>
  <si>
    <t>045.717.018-29</t>
  </si>
  <si>
    <t>CLAUDETE APARECIDA GARCIA BASTOS</t>
  </si>
  <si>
    <t>747.929.628-20</t>
  </si>
  <si>
    <t>DALVA TROVATO SANT ANNA</t>
  </si>
  <si>
    <t>088.721.298-00</t>
  </si>
  <si>
    <t>DALZIZA ALVES</t>
  </si>
  <si>
    <t>242.673.848-00</t>
  </si>
  <si>
    <t>DENISE APARECIDA ROTONDO VIEIRA</t>
  </si>
  <si>
    <t>065.403.908-90</t>
  </si>
  <si>
    <t>DIANA RIBEIRO DA SILVA</t>
  </si>
  <si>
    <t>542.589.798-72</t>
  </si>
  <si>
    <t>DIRCE DA COSTA</t>
  </si>
  <si>
    <t>233.384.588-00</t>
  </si>
  <si>
    <t>DIRCE DE SOUZA FOGACA</t>
  </si>
  <si>
    <t>552.139.608-04</t>
  </si>
  <si>
    <t>DIRCE SILVEIRA</t>
  </si>
  <si>
    <t>605.304.218-87</t>
  </si>
  <si>
    <t>DIVA DE OLIVEIRA BRANQUINHO</t>
  </si>
  <si>
    <t>049.318.728-67</t>
  </si>
  <si>
    <t>DOLORES MARTINS JOAQUIM</t>
  </si>
  <si>
    <t>049.431.678-02</t>
  </si>
  <si>
    <t>DULCE MARIA DIAS DE SOUZA BERTAGNOLI</t>
  </si>
  <si>
    <t>747.153.998-49</t>
  </si>
  <si>
    <t>EDILA RODRIGUES DOS SANTOS BERA</t>
  </si>
  <si>
    <t>863.005.208-20</t>
  </si>
  <si>
    <t>EDNA MARISA FERREIRA VICENTINI</t>
  </si>
  <si>
    <t>742.947.338-53</t>
  </si>
  <si>
    <t>EDUARDO TOSHIO YAMAMURA</t>
  </si>
  <si>
    <t>830.266.068-04</t>
  </si>
  <si>
    <t>0000004739-0</t>
  </si>
  <si>
    <t>EDWARD ANTONIO MATIOLLI</t>
  </si>
  <si>
    <t>305.695.838-53</t>
  </si>
  <si>
    <t>EIRONDY ALEXANDRE DA SILVA SCHLEGEL</t>
  </si>
  <si>
    <t>743.149.558-72</t>
  </si>
  <si>
    <t>ELISABETE APARECIDA POIANI</t>
  </si>
  <si>
    <t>071.455.098-14</t>
  </si>
  <si>
    <t>ELIZA MARIA CUNHA DE SANTIS</t>
  </si>
  <si>
    <t>071.717.408-54</t>
  </si>
  <si>
    <t>ELZA SILVA DE OLIVEIRA</t>
  </si>
  <si>
    <t>071.546.958-46</t>
  </si>
  <si>
    <t>EMILIA JOSEPHINA GALLO NASSAR</t>
  </si>
  <si>
    <t>551.080.838-15</t>
  </si>
  <si>
    <t>EMILIA MARIA CHIAPPINA</t>
  </si>
  <si>
    <t>026.391.498-49</t>
  </si>
  <si>
    <t>EUFEMIA SERRAT DE OLIVEIRA CREMONINI</t>
  </si>
  <si>
    <t>140.597.118-53</t>
  </si>
  <si>
    <t>FATIMA SOLANGE TOTO</t>
  </si>
  <si>
    <t>071.647.718-12</t>
  </si>
  <si>
    <t>FLORIPES PIRES DA CRUZ</t>
  </si>
  <si>
    <t>325.057.558-50</t>
  </si>
  <si>
    <t>FRANCISCA SCAGLIONI ORTEGA</t>
  </si>
  <si>
    <t>071.467.358-77</t>
  </si>
  <si>
    <t>GESSY CASTRO PONTIN</t>
  </si>
  <si>
    <t>216.440.008-90</t>
  </si>
  <si>
    <t>GLADYS ABBAD</t>
  </si>
  <si>
    <t>239.935.298-04</t>
  </si>
  <si>
    <t>GLADYS MILENA FUSCO</t>
  </si>
  <si>
    <t>982.560.178-72</t>
  </si>
  <si>
    <t>GRACINDA BAPTISTA DA SILVA</t>
  </si>
  <si>
    <t>242.379.148-87</t>
  </si>
  <si>
    <t>HELENA CARABOLANTE DOS SANTOS</t>
  </si>
  <si>
    <t>294.048.718-93</t>
  </si>
  <si>
    <t>HELENA MARIA GOMES ALVES</t>
  </si>
  <si>
    <t>932.517.508-87</t>
  </si>
  <si>
    <t>HELENA SALIM SAAD</t>
  </si>
  <si>
    <t>299.840.258-53</t>
  </si>
  <si>
    <t>HENNE LEN MACHADO</t>
  </si>
  <si>
    <t>094.660.038-44</t>
  </si>
  <si>
    <t>HILDA BERNARDES GOTARDO</t>
  </si>
  <si>
    <t>552.054.888-91</t>
  </si>
  <si>
    <t>HILDA CONCEICAO DE MEDEIROS ANDRADE</t>
  </si>
  <si>
    <t>109.107.638-36</t>
  </si>
  <si>
    <t>IEDA BEATRIZ PEGORARO RIBEIRO</t>
  </si>
  <si>
    <t>413.980.508-06</t>
  </si>
  <si>
    <t>IGNEZ BENTO PIMENTA</t>
  </si>
  <si>
    <t>030.588.268-69</t>
  </si>
  <si>
    <t>ILKA CARNEIRO QUIONERO</t>
  </si>
  <si>
    <t>144.522.648-08</t>
  </si>
  <si>
    <t>IRACEMA DOMINGUES VALLIM PEREIRA</t>
  </si>
  <si>
    <t>262.878.468-87</t>
  </si>
  <si>
    <t>IRACI FERNANDES ESTHER</t>
  </si>
  <si>
    <t>066.894.548-60</t>
  </si>
  <si>
    <t>IVANA GONZALES BOCCHI</t>
  </si>
  <si>
    <t>485.184.338-00</t>
  </si>
  <si>
    <t>IVONE GAMEIRO VIVANCOS</t>
  </si>
  <si>
    <t>262.802.218-49</t>
  </si>
  <si>
    <t>IZAURA MARTINEZ ZORATTI</t>
  </si>
  <si>
    <t>862.930.448-00</t>
  </si>
  <si>
    <t>IZIDORA APARECIDA COLETO AMADEU</t>
  </si>
  <si>
    <t>081.576.708-02</t>
  </si>
  <si>
    <t>IZOLINA GONCALVES SILVA</t>
  </si>
  <si>
    <t>156.226.918-69</t>
  </si>
  <si>
    <t>JANICE HONORIO DA SILVA BARBOSA</t>
  </si>
  <si>
    <t>035.476.798-42</t>
  </si>
  <si>
    <t>JENNY NOGUEIRA DOS SANTOS</t>
  </si>
  <si>
    <t>622.711.808-72</t>
  </si>
  <si>
    <t>JOAO BATISTA DE ANDRADE</t>
  </si>
  <si>
    <t>621.312.818-20</t>
  </si>
  <si>
    <t>JOAO SCHIAVON</t>
  </si>
  <si>
    <t>351.655.538-68</t>
  </si>
  <si>
    <t>JOAQUIM ANDRADE E SILVA</t>
  </si>
  <si>
    <t>125.193.248-72</t>
  </si>
  <si>
    <t>JOSE DE SOUZA SANTOS</t>
  </si>
  <si>
    <t>167.731.288-20</t>
  </si>
  <si>
    <t>JOSE IGNACIO DA COSTA</t>
  </si>
  <si>
    <t>155.830.908-04</t>
  </si>
  <si>
    <t>JOSE MARTINS MIL HOMENS</t>
  </si>
  <si>
    <t>172.633.288-87</t>
  </si>
  <si>
    <t>JOSE ROBERTO LEMOS PASSOS</t>
  </si>
  <si>
    <t>297.748.458-20</t>
  </si>
  <si>
    <t>JOSEFA GODINES DE SOUZA</t>
  </si>
  <si>
    <t>019.896.098-05</t>
  </si>
  <si>
    <t>JURACI DE SOUZA STABILE</t>
  </si>
  <si>
    <t>031.613.978-51</t>
  </si>
  <si>
    <t>KATIA RIBEIRO DA SILVA</t>
  </si>
  <si>
    <t>020.120.468-19</t>
  </si>
  <si>
    <t>KLEBER CARLOS DE CAMPOS</t>
  </si>
  <si>
    <t>074.322.918-53</t>
  </si>
  <si>
    <t>LAURA BARREIRO MARTINS</t>
  </si>
  <si>
    <t>020.511.228-57</t>
  </si>
  <si>
    <t>LEONOR BANZI CHIARETTI</t>
  </si>
  <si>
    <t>108.984.968-02</t>
  </si>
  <si>
    <t>LOURDES GIROTTO VOLPINI</t>
  </si>
  <si>
    <t>183.201.348-03</t>
  </si>
  <si>
    <t>LUCILA APARECIDA RIBEIRO MIRANDA</t>
  </si>
  <si>
    <t>041.015.188-23</t>
  </si>
  <si>
    <t>LUCILIA VELLUDO VELONI</t>
  </si>
  <si>
    <t>743.085.058-87</t>
  </si>
  <si>
    <t>LUIZA MORELLI ZILIOTTO</t>
  </si>
  <si>
    <t>098.927.798-43</t>
  </si>
  <si>
    <t>LUZIA APARECIDA DE OLIVEIRA COSTA</t>
  </si>
  <si>
    <t>863.364.798-20</t>
  </si>
  <si>
    <t>MAGALI CAMACHO GARCIA</t>
  </si>
  <si>
    <t>400.980.018-68</t>
  </si>
  <si>
    <t>MANOEL SARAIVA</t>
  </si>
  <si>
    <t>125.193.838-87</t>
  </si>
  <si>
    <t>MARA COSTA ALONSO</t>
  </si>
  <si>
    <t>208.595.468-53</t>
  </si>
  <si>
    <t>MARCELINO JOSE DE ALMEIDA</t>
  </si>
  <si>
    <t>152.604.108-15</t>
  </si>
  <si>
    <t>MARCELO VIEIRA RAMOS</t>
  </si>
  <si>
    <t>031.511.178-05</t>
  </si>
  <si>
    <t>MARCIA BERNADETE CAVALCANTE</t>
  </si>
  <si>
    <t>570.469.808-53</t>
  </si>
  <si>
    <t>MARIA ALICE DE OLIVEIRA</t>
  </si>
  <si>
    <t>026.507.088-08</t>
  </si>
  <si>
    <t>MARIA ALZIRA LANÇA SILVIO BUSOLLO</t>
  </si>
  <si>
    <t>077.062.458-88</t>
  </si>
  <si>
    <t>MARIA AMELIA DA SILVA SOARES</t>
  </si>
  <si>
    <t>039.017.358-44</t>
  </si>
  <si>
    <t>MARIA ANTONIA SANCHES</t>
  </si>
  <si>
    <t>743.966.418-34</t>
  </si>
  <si>
    <t>MARIA APARECIDA CARDOSO DE MELLO</t>
  </si>
  <si>
    <t>082.835.418-97</t>
  </si>
  <si>
    <t>MARIA APARECIDA DA SILVA MACAROFFE</t>
  </si>
  <si>
    <t>219.343.328-36</t>
  </si>
  <si>
    <t>MARIA APARECIDA DA SILVA MIRANDA</t>
  </si>
  <si>
    <t>108.992.058-01</t>
  </si>
  <si>
    <t>MARIA APARECIDA DA SILVA NUNES</t>
  </si>
  <si>
    <t>056.898.658-00</t>
  </si>
  <si>
    <t>MARIA APARECIDA DOS SANTOS IZO</t>
  </si>
  <si>
    <t>595.276.508-44</t>
  </si>
  <si>
    <t>MARIA APARECIDA FERNANDES DE ANDRADE</t>
  </si>
  <si>
    <t>862.991.408-44</t>
  </si>
  <si>
    <t>MARIA APARECIDA IZOLA FERREIRA</t>
  </si>
  <si>
    <t>748.603.648-72</t>
  </si>
  <si>
    <t>MARIA APARECIDA LUCCAS MARTINS</t>
  </si>
  <si>
    <t>030.968.448-01</t>
  </si>
  <si>
    <t>MARIA APARECIDA SANTO NICOLA</t>
  </si>
  <si>
    <t>071.446.838-02</t>
  </si>
  <si>
    <t>MARIA APARECIDA SILVA IGUAL</t>
  </si>
  <si>
    <t>149.506.968-07</t>
  </si>
  <si>
    <t>MARIA APPARECIDA FREIRE GRELLET</t>
  </si>
  <si>
    <t>743.085.808-20</t>
  </si>
  <si>
    <t>MARIA APPARECIDA GONCALVES PALACO</t>
  </si>
  <si>
    <t>049.431.858-94</t>
  </si>
  <si>
    <t>MARIA CELIA JENTZSCH GENARI</t>
  </si>
  <si>
    <t>034.746.748-20</t>
  </si>
  <si>
    <t>MARIA CLELIA LOURENCO</t>
  </si>
  <si>
    <t>196.424.058-14</t>
  </si>
  <si>
    <t>MARIA CRISTINA GAMEIRO E SILVA</t>
  </si>
  <si>
    <t>034.765.618-87</t>
  </si>
  <si>
    <t>MARIA DA CONCEICAO ARRUDA SCHIAVON</t>
  </si>
  <si>
    <t>222.132.488-93</t>
  </si>
  <si>
    <t>MARIA DE FATIMA MORAES DOS SANTOS</t>
  </si>
  <si>
    <t>246.506.248-43</t>
  </si>
  <si>
    <t>MARIA DE LIMA SILVA</t>
  </si>
  <si>
    <t>181.132.218-24</t>
  </si>
  <si>
    <t>MARIA DE LOURDES LOPES</t>
  </si>
  <si>
    <t>863.839.498-53</t>
  </si>
  <si>
    <t>MARIA DIVINA DA SILVEIRA SILVA</t>
  </si>
  <si>
    <t>162.251.298-71</t>
  </si>
  <si>
    <t>MARIA DO CARMO FERNANDES DE PAULO</t>
  </si>
  <si>
    <t>063.898.548-03</t>
  </si>
  <si>
    <t>MARIA DULCE DE FIGUEIREDO MIL HOMENS</t>
  </si>
  <si>
    <t>031.994.308-99</t>
  </si>
  <si>
    <t>MARIA ERLY AZEREDO</t>
  </si>
  <si>
    <t>019.934.858-80</t>
  </si>
  <si>
    <t>MARIA EUNICE DOS SANTOS</t>
  </si>
  <si>
    <t>542.593.128-04</t>
  </si>
  <si>
    <t>MARIA GEORGINA SEC JARDIM</t>
  </si>
  <si>
    <t>222.291.178-82</t>
  </si>
  <si>
    <t>MARIA GORETTI NERY DANIEL</t>
  </si>
  <si>
    <t>144.461.588-21</t>
  </si>
  <si>
    <t>MARIA HELENA ALIOTTI</t>
  </si>
  <si>
    <t>551.261.208-59</t>
  </si>
  <si>
    <t>MARIA HELENA APARECIDA PADULA OLIVEIRA</t>
  </si>
  <si>
    <t>122.388.388-48</t>
  </si>
  <si>
    <t>MARIA HELENA DA SILVA</t>
  </si>
  <si>
    <t>005.744.208-86</t>
  </si>
  <si>
    <t>MARIA HONORIA DE BARROS RAMOS</t>
  </si>
  <si>
    <t>039.377.748-07</t>
  </si>
  <si>
    <t>MARIA JOSE BASTOS ALVES</t>
  </si>
  <si>
    <t>062.644.438-16</t>
  </si>
  <si>
    <t>MARIA JOSE JACOB VASCONCELOS</t>
  </si>
  <si>
    <t>138.525.488-29</t>
  </si>
  <si>
    <t>MARIA JOSE MARCAL TERRERI</t>
  </si>
  <si>
    <t>019.877.888-00</t>
  </si>
  <si>
    <t>MARIA JOSE RUFINO CARDOSO</t>
  </si>
  <si>
    <t>252.923.648-86</t>
  </si>
  <si>
    <t>MARIA LEONILDA BORTOLIN</t>
  </si>
  <si>
    <t>019.871.088-76</t>
  </si>
  <si>
    <t>MARIA LUCIA PIERUCCI</t>
  </si>
  <si>
    <t>358.261.008-00</t>
  </si>
  <si>
    <t>MARIA LUCIA TONI CRUZ</t>
  </si>
  <si>
    <t>050.960.298-32</t>
  </si>
  <si>
    <t>MARIA LUIZA AMERICO FUKUSHIMA</t>
  </si>
  <si>
    <t>299.872.028-53</t>
  </si>
  <si>
    <t>MARIA LUIZA OLIVA TEO</t>
  </si>
  <si>
    <t>296.194.408-20</t>
  </si>
  <si>
    <t>MARIA MARCIA GIMENES MARNE</t>
  </si>
  <si>
    <t>122.257.698-85</t>
  </si>
  <si>
    <t>MARIA NAZARETH DOS SANTOS</t>
  </si>
  <si>
    <t>026.597.038-50</t>
  </si>
  <si>
    <t>MARIA RITA ALVES ANDRADE</t>
  </si>
  <si>
    <t>098.860.238-56</t>
  </si>
  <si>
    <t>MARIA RITA CINTRA COELHO</t>
  </si>
  <si>
    <t>980.440.798-15</t>
  </si>
  <si>
    <t>MARIA ROSA FRANCISCO</t>
  </si>
  <si>
    <t>052.796.438-74</t>
  </si>
  <si>
    <t>MARIA TEREZA PEREZ TONELLI</t>
  </si>
  <si>
    <t>071.737.628-12</t>
  </si>
  <si>
    <t>MARIA THEREZINHA DE AGUIAR SEABRA</t>
  </si>
  <si>
    <t>747.927.178-68</t>
  </si>
  <si>
    <t>MARIA ZUELY ALVES LIBRANDI</t>
  </si>
  <si>
    <t>051.842.838-97</t>
  </si>
  <si>
    <t>MARILDA DE ALMEIDA</t>
  </si>
  <si>
    <t>073.411.168-11</t>
  </si>
  <si>
    <t>MARILENA DA PONTE BERNARDES</t>
  </si>
  <si>
    <t>051.842.848-69</t>
  </si>
  <si>
    <t>MARILENA DOS SANTOS GARCIA</t>
  </si>
  <si>
    <t>122.284.468-07</t>
  </si>
  <si>
    <t>MARILENA RODRIGUES GONCALVES</t>
  </si>
  <si>
    <t>748.218.658-15</t>
  </si>
  <si>
    <t>MARISA HEREDIA</t>
  </si>
  <si>
    <t>744.109.548-49</t>
  </si>
  <si>
    <t>MIRIAM BORGES GERMANO</t>
  </si>
  <si>
    <t>862.772.278-15</t>
  </si>
  <si>
    <t>MIRIAM MARIA DA SILVA MELO</t>
  </si>
  <si>
    <t>156.227.538-05</t>
  </si>
  <si>
    <t>MIRIAN CELLA GULFIER</t>
  </si>
  <si>
    <t>294.240.388-87</t>
  </si>
  <si>
    <t>NADIR MELO DE ARAUJO PAVANIN</t>
  </si>
  <si>
    <t>195.022.968-85</t>
  </si>
  <si>
    <t>NATALINA LOPES DA SILVA</t>
  </si>
  <si>
    <t>071.675.708-77</t>
  </si>
  <si>
    <t>NATALINA TOMICO NAGAYOSHI</t>
  </si>
  <si>
    <t>019.774.308-05</t>
  </si>
  <si>
    <t>NAYR DE SOUZA RODRIGUES</t>
  </si>
  <si>
    <t>834.033.708-44</t>
  </si>
  <si>
    <t>NEIDE BASTOS GUIOTI</t>
  </si>
  <si>
    <t>150.704.638-37</t>
  </si>
  <si>
    <t>NEIDE PERCIANI CAMPANER</t>
  </si>
  <si>
    <t>020.476.698-20</t>
  </si>
  <si>
    <t>NEIVA MARIA GUEDES BEZERRA</t>
  </si>
  <si>
    <t>071.665.438-50</t>
  </si>
  <si>
    <t>NELI MARLENE PAOLINELLI LEONE</t>
  </si>
  <si>
    <t>549.729.908-30</t>
  </si>
  <si>
    <t>NELSON DIAS MOREIRA</t>
  </si>
  <si>
    <t>442.526.338-34</t>
  </si>
  <si>
    <t>NEUSA REGINA DE PAULA E SILVA</t>
  </si>
  <si>
    <t>046.719.418-13</t>
  </si>
  <si>
    <t>NEUSA SCHIAVONI FURLAN</t>
  </si>
  <si>
    <t>245.821.788-55</t>
  </si>
  <si>
    <t>NEUZA RODRIGUES</t>
  </si>
  <si>
    <t>343.239.458-68</t>
  </si>
  <si>
    <t>NILZA DA CUNHA</t>
  </si>
  <si>
    <t>032.024.808-98</t>
  </si>
  <si>
    <t>NUBIA APARECIDA DE ANDRADE</t>
  </si>
  <si>
    <t>413.988.238-72</t>
  </si>
  <si>
    <t>ODAIR LUIZ NALI</t>
  </si>
  <si>
    <t>358.044.408-53</t>
  </si>
  <si>
    <t>ODILA CLELIA ZANANDREA MARCOMIN</t>
  </si>
  <si>
    <t>101.722.458-77</t>
  </si>
  <si>
    <t>OLGA GIMENEZ BERNARDI</t>
  </si>
  <si>
    <t>212.659.398-37</t>
  </si>
  <si>
    <t>OPHELIA CHIARELLI MINELLI</t>
  </si>
  <si>
    <t>075.004.838-72</t>
  </si>
  <si>
    <t>OPHELIA MOSCA DE SOUZA</t>
  </si>
  <si>
    <t>980.640.378-91</t>
  </si>
  <si>
    <t>ORTENCIA AUGUSTA GUIDETTI DE OLIVEIRA</t>
  </si>
  <si>
    <t>041.118.838-00</t>
  </si>
  <si>
    <t>PAULO GOMES ALVARENGA</t>
  </si>
  <si>
    <t>262.954.668-34</t>
  </si>
  <si>
    <t>REGINA AMELIA VICHNEVSKY FERRACINI</t>
  </si>
  <si>
    <t>159.930.628-00</t>
  </si>
  <si>
    <t>REGINA CELIA PITANGUI QUEIRUJA</t>
  </si>
  <si>
    <t>258.921.028-07</t>
  </si>
  <si>
    <t>RENY CURY</t>
  </si>
  <si>
    <t>125.966.988-20</t>
  </si>
  <si>
    <t>ROGELIO GENARI</t>
  </si>
  <si>
    <t>034.782.978-34</t>
  </si>
  <si>
    <t>ROMILDA LUCIA SARAIVA</t>
  </si>
  <si>
    <t>227.021.218-53</t>
  </si>
  <si>
    <t>ROMILDA MATIAS BATISTA CINTRA</t>
  </si>
  <si>
    <t>062.568.118-52</t>
  </si>
  <si>
    <t>ROSA LOPES TAFELLI</t>
  </si>
  <si>
    <t>081.533.778-76</t>
  </si>
  <si>
    <t>ROSA MARIA BRAZ PINTO ALVES</t>
  </si>
  <si>
    <t>046.079.188-57</t>
  </si>
  <si>
    <t>ROSA RESTINI VECCHI</t>
  </si>
  <si>
    <t>032.278.318-64</t>
  </si>
  <si>
    <t>ROSANGELA PEREIRA LOPES CICCILINI</t>
  </si>
  <si>
    <t>163.902.328-37</t>
  </si>
  <si>
    <t>ROSE MARY PINHAL PEREIRA TERRIVEL</t>
  </si>
  <si>
    <t>452.856.408-49</t>
  </si>
  <si>
    <t>SANDRA ELISABETE SILVA SOUZA</t>
  </si>
  <si>
    <t>092.032.708-76</t>
  </si>
  <si>
    <t>SEBASTIANA DE OLIVEIRA SOUZA MASTRANGELO</t>
  </si>
  <si>
    <t>071.652.158-08</t>
  </si>
  <si>
    <t>SEBASTIAO JOSE PUGA</t>
  </si>
  <si>
    <t>746.920.708-20</t>
  </si>
  <si>
    <t>SEBASTIAO PINTO</t>
  </si>
  <si>
    <t>020.642.568-65</t>
  </si>
  <si>
    <t>SILMARA COSTA RODRIGUES DE SA</t>
  </si>
  <si>
    <t>052.721.008-08</t>
  </si>
  <si>
    <t>SILVIA BARBOSA</t>
  </si>
  <si>
    <t>249.290.398-27</t>
  </si>
  <si>
    <t>SILVIA DEL VECCHIO</t>
  </si>
  <si>
    <t>186.489.638-85</t>
  </si>
  <si>
    <t>SILVIA LUCIA PEREIRA DA SILVA</t>
  </si>
  <si>
    <t>208.624.239-53</t>
  </si>
  <si>
    <t>SILVIO FERREIRA</t>
  </si>
  <si>
    <t>140.458.188-04</t>
  </si>
  <si>
    <t>SOLANGE APARECIDA FERNANDES</t>
  </si>
  <si>
    <t>071.641.708-19</t>
  </si>
  <si>
    <t>SOLANGE THEREZA MOCO DE SEIXAS</t>
  </si>
  <si>
    <t>044.302.298-48</t>
  </si>
  <si>
    <t>SONIA MARIA FERREIRA</t>
  </si>
  <si>
    <t>074.587.518-19</t>
  </si>
  <si>
    <t>SONIA MARIA LEONOR FELIPPE PEREIRA</t>
  </si>
  <si>
    <t>275.331.048-38</t>
  </si>
  <si>
    <t>SONIA REGINA DE SOUZA BERNARDES</t>
  </si>
  <si>
    <t>551.206.288-34</t>
  </si>
  <si>
    <t>STELA MATUTINA RODRIGUES MARQUES</t>
  </si>
  <si>
    <t>175.490.628-11</t>
  </si>
  <si>
    <t>SYLVIA CAPRETZ LOURENCO</t>
  </si>
  <si>
    <t>002.749.718-60</t>
  </si>
  <si>
    <t>THEREZA BAPTISTA DE MOURA</t>
  </si>
  <si>
    <t>054.338.508-62</t>
  </si>
  <si>
    <t>THEREZA JUSTINO ROSA DOS SANTOS</t>
  </si>
  <si>
    <t>143.808.988-06</t>
  </si>
  <si>
    <t>THEREZINHA CAMARA DA SILVA</t>
  </si>
  <si>
    <t>183.348.858-06</t>
  </si>
  <si>
    <t>THEREZINHA ROSA CERCHIARO PEDROSO</t>
  </si>
  <si>
    <t>235.342.738-34</t>
  </si>
  <si>
    <t>TOSHIMI OZAKI</t>
  </si>
  <si>
    <t>744.415.318-34</t>
  </si>
  <si>
    <t>VALDIVA SOARES DA SILVA</t>
  </si>
  <si>
    <t>742.969.308-34</t>
  </si>
  <si>
    <t>VALERIA TEREZINHA NOGUEIRA MANFREDI</t>
  </si>
  <si>
    <t>020.162.948-84</t>
  </si>
  <si>
    <t>VALTER MACHADO</t>
  </si>
  <si>
    <t>212.675.298-49</t>
  </si>
  <si>
    <t>VANDERCI FERREIRA DA COSTA SAMPAIO</t>
  </si>
  <si>
    <t>071.859.778-86</t>
  </si>
  <si>
    <t>VERA DE MORAES MORENO</t>
  </si>
  <si>
    <t>746.940.148-20</t>
  </si>
  <si>
    <t>VERA LIGIA MACEDO DE LACERDA CHAVES</t>
  </si>
  <si>
    <t>164.051.668-99</t>
  </si>
  <si>
    <t>VERA LUCIA ALVES GOMES DE CARVALHO</t>
  </si>
  <si>
    <t>020.182.188-59</t>
  </si>
  <si>
    <t>VERA LUCIA BONOMI</t>
  </si>
  <si>
    <t>174.109.638-32</t>
  </si>
  <si>
    <t>VERA LUCIA DA SILVEIRA</t>
  </si>
  <si>
    <t>552.046.008-68</t>
  </si>
  <si>
    <t>VERA LUCIA MESQUITA DE CASTRO GONCALEZ</t>
  </si>
  <si>
    <t>744.576.678-20</t>
  </si>
  <si>
    <t>VERA LUCIA POTERIO</t>
  </si>
  <si>
    <t>020.098.128-59</t>
  </si>
  <si>
    <t>VERA LUZIA SILVA CARVALHO</t>
  </si>
  <si>
    <t>054.104.948-81</t>
  </si>
  <si>
    <t>VILMA MARIA LESSA AZEVEDO</t>
  </si>
  <si>
    <t>993.163.238-00</t>
  </si>
  <si>
    <t>VIRGINIA DE SOUSA ROMA</t>
  </si>
  <si>
    <t>071.373.878-29</t>
  </si>
  <si>
    <t>WALTER COLOGNA</t>
  </si>
  <si>
    <t>233.388.498-34</t>
  </si>
  <si>
    <t>WALTER DE OLIVEIRA SANTOS</t>
  </si>
  <si>
    <t>015.460.158-68</t>
  </si>
  <si>
    <t>WALTER LIPPI</t>
  </si>
  <si>
    <t>140.450.368-49</t>
  </si>
  <si>
    <t>ADRIANA MARIA BORDIM VEIGA</t>
  </si>
  <si>
    <t>AFFONSO DA SILVA FREIRE</t>
  </si>
  <si>
    <t>AGUINALDO MATTIOLI</t>
  </si>
  <si>
    <t>ALAYDE DIOGO COUTINHO</t>
  </si>
  <si>
    <t>ALBERTINA JARDIM CATANI</t>
  </si>
  <si>
    <t>ALVAIR LACERDA DE SOUZA</t>
  </si>
  <si>
    <t>AMELIA RAMIRES SCIENCIA</t>
  </si>
  <si>
    <t>ANA CRISTINA ZUCCOLOTTO</t>
  </si>
  <si>
    <t>ANA PAULA MACHADO MENEGUETI</t>
  </si>
  <si>
    <t>ANGELA DA SILVA BORGES</t>
  </si>
  <si>
    <t>ANNA BARBOZA GOMES</t>
  </si>
  <si>
    <t>ANNA IVO RAPHAEL</t>
  </si>
  <si>
    <t>ANNA MENIN LUCIANO</t>
  </si>
  <si>
    <t>ANTONIO CARLOS FRANCA</t>
  </si>
  <si>
    <t>ANTONIO DOS SANTOS</t>
  </si>
  <si>
    <t>ANTONIO RUGIERO</t>
  </si>
  <si>
    <t>ANTONIO RUY CYRINO DE OLIVEIRA</t>
  </si>
  <si>
    <t>ANTONIO SIMOES FILHO</t>
  </si>
  <si>
    <t>APARECIDA DALVA MARINHO PORTUGAL DE OLIVEIRA</t>
  </si>
  <si>
    <t>APARECIDA FLAVIO DA SILVA</t>
  </si>
  <si>
    <t>APARECIDA LIMA MAZIERO</t>
  </si>
  <si>
    <t>APARECIDA MARIA BORGES</t>
  </si>
  <si>
    <t>APARECIDA RUFFATO CORAL</t>
  </si>
  <si>
    <t>APPARECIDA BOSSA</t>
  </si>
  <si>
    <t>APPARECIDA GULA PESTRINI</t>
  </si>
  <si>
    <t>APPARECIDA MARACCIA FONZAR</t>
  </si>
  <si>
    <t>APPARECIDA RUIZ</t>
  </si>
  <si>
    <t>AUGUSTA VITORIO LEITE</t>
  </si>
  <si>
    <t>BENEDICTO MARTINS</t>
  </si>
  <si>
    <t>BENEDITO FRANCELINO GONCALVES</t>
  </si>
  <si>
    <t>BERNARDINA LIMA AUGUSTO</t>
  </si>
  <si>
    <t>CARLOS ROBERTO PINTO PINHEIRO</t>
  </si>
  <si>
    <t>CARMEM ERVAS LEOMIL ZIFFER</t>
  </si>
  <si>
    <t>CARMEM LUCIA DE ALMEIDA NOGUEIRA</t>
  </si>
  <si>
    <t>CECILIA MARQUES SEABRA BORGES</t>
  </si>
  <si>
    <t>CECILIA MESQUITA JENTZSCH</t>
  </si>
  <si>
    <t>DALVA TROVATO SANTANNA</t>
  </si>
  <si>
    <t>DARCY APPARECIDA RUGGERO</t>
  </si>
  <si>
    <t>DECIO VIANNA</t>
  </si>
  <si>
    <t>DILFA DELA AGOSTINI TOSTES</t>
  </si>
  <si>
    <t>DINA ROMANO DA FONSECA</t>
  </si>
  <si>
    <t>DIRCE DE SOUSA FOGACA</t>
  </si>
  <si>
    <t>DJALMA RODRIGUES DO EGYPTO</t>
  </si>
  <si>
    <t>DOMINGOS MARIOTTI NETTO</t>
  </si>
  <si>
    <t>DORVANIRA CARNEO MEDEIROS</t>
  </si>
  <si>
    <t>DULCE MARIA DIAS SOUZA BERTAGNOLI</t>
  </si>
  <si>
    <t>DULCE ROSSI MESTRINER</t>
  </si>
  <si>
    <t>DULCINEA MARISA BRUXELAS RIBEIRO</t>
  </si>
  <si>
    <t>EDMUNDO PITTA</t>
  </si>
  <si>
    <t>ELGIDA MARQUES BELEM</t>
  </si>
  <si>
    <t>ELISABETE ALVES DE SOUZA</t>
  </si>
  <si>
    <t>ELISABETH OLGA ZANCANELA SENNO</t>
  </si>
  <si>
    <t>ELIZABETH APARECIDA ARAUJO TAVEIRA</t>
  </si>
  <si>
    <t>ELVIRA MASTELLI DA COSTA</t>
  </si>
  <si>
    <t>ELZA BOSCHINI PEREIRA</t>
  </si>
  <si>
    <t>ELZA SOARES ROQUE</t>
  </si>
  <si>
    <t>ENIR GONCALVES RABELLO</t>
  </si>
  <si>
    <t>EROTIDES ALMEIDA DE OLIVEIRA</t>
  </si>
  <si>
    <t>ESPEDITO TIZIOTTO</t>
  </si>
  <si>
    <t>ESTELLA VERNILLE CATANI</t>
  </si>
  <si>
    <t>CO-00002364-CT</t>
  </si>
  <si>
    <t>002.832.688-16</t>
  </si>
  <si>
    <t>071.704.508-01</t>
  </si>
  <si>
    <t>125.189.218-34</t>
  </si>
  <si>
    <t>156.204.888-02</t>
  </si>
  <si>
    <t>213.902.478-80</t>
  </si>
  <si>
    <t>862.596.528-87</t>
  </si>
  <si>
    <t>131.137.578-35</t>
  </si>
  <si>
    <t>037.022.988-60</t>
  </si>
  <si>
    <t>062.623.048-94</t>
  </si>
  <si>
    <t>362.448.248-30</t>
  </si>
  <si>
    <t>126.878.988-72</t>
  </si>
  <si>
    <t>216.304.068-21</t>
  </si>
  <si>
    <t>999.999.999-99</t>
  </si>
  <si>
    <t>158.266.948-15</t>
  </si>
  <si>
    <t>334.076.578-20</t>
  </si>
  <si>
    <t>299.976.078-72</t>
  </si>
  <si>
    <t>020.512.008-31</t>
  </si>
  <si>
    <t>071.719.088-95</t>
  </si>
  <si>
    <t>747.120.718-34</t>
  </si>
  <si>
    <t>299.880.808-59</t>
  </si>
  <si>
    <t>263.599.148-08</t>
  </si>
  <si>
    <t>357.773.328-46</t>
  </si>
  <si>
    <t>209.609.648-00</t>
  </si>
  <si>
    <t>163.880.578-45</t>
  </si>
  <si>
    <t>429.187.408-10</t>
  </si>
  <si>
    <t>232.668.308-06</t>
  </si>
  <si>
    <t>744.247.428-49</t>
  </si>
  <si>
    <t>542.063.598-49</t>
  </si>
  <si>
    <t>291.179.928-34</t>
  </si>
  <si>
    <t>026.397.188-00</t>
  </si>
  <si>
    <t>207.867.868-68</t>
  </si>
  <si>
    <t>165.148.668-91</t>
  </si>
  <si>
    <t>074.065.828-03</t>
  </si>
  <si>
    <t>306.044.608-30</t>
  </si>
  <si>
    <t>306.044.868-04</t>
  </si>
  <si>
    <t>605.310.538-49</t>
  </si>
  <si>
    <t>291.945.398-04</t>
  </si>
  <si>
    <t>258.408.738-37</t>
  </si>
  <si>
    <t>156.250.558-07</t>
  </si>
  <si>
    <t>221.942.178-35</t>
  </si>
  <si>
    <t>140.454.868-87</t>
  </si>
  <si>
    <t>163.891.928-35</t>
  </si>
  <si>
    <t>033.479.848-54</t>
  </si>
  <si>
    <t>019.772.988-69</t>
  </si>
  <si>
    <t>376.671.768-50</t>
  </si>
  <si>
    <t>747.819.528-87</t>
  </si>
  <si>
    <t xml:space="preserve">   .   .   -</t>
  </si>
  <si>
    <t>982.519.618-15</t>
  </si>
  <si>
    <t>026.551.278-62</t>
  </si>
  <si>
    <t>156.605.408-72</t>
  </si>
  <si>
    <t>377.746.428-70</t>
  </si>
  <si>
    <t>343.719.908-00</t>
  </si>
  <si>
    <t>311.115.378-95</t>
  </si>
  <si>
    <t>EUNICE SANTIAGO PORTELA</t>
  </si>
  <si>
    <t>156.229.858-54</t>
  </si>
  <si>
    <t>EURIDES CLAUDIA DE OLIVEIRA SIFONTE</t>
  </si>
  <si>
    <t>982.911.578-04</t>
  </si>
  <si>
    <t>EVA VILELA DE CAMARGOS VIANA</t>
  </si>
  <si>
    <t>020.444.018-19</t>
  </si>
  <si>
    <t>FLORIPES GABRIEL CASTRO</t>
  </si>
  <si>
    <t>098.895.688-88</t>
  </si>
  <si>
    <t>FRANCISCA PINHA BONIZIO</t>
  </si>
  <si>
    <t>149.496.248-90</t>
  </si>
  <si>
    <t>GENY DE FREITAS BIGNARDI</t>
  </si>
  <si>
    <t>071.477.358-11</t>
  </si>
  <si>
    <t>GILDA ROSA</t>
  </si>
  <si>
    <t>026.390.438-54</t>
  </si>
  <si>
    <t>.  .  -</t>
  </si>
  <si>
    <t>GRACINDA BATISTA DA SILVA</t>
  </si>
  <si>
    <t>HELENA MARIA GOMES</t>
  </si>
  <si>
    <t>HELENA TALAN AGOSTINHO</t>
  </si>
  <si>
    <t>253.529.348-02</t>
  </si>
  <si>
    <t>HELIO CORAZZA</t>
  </si>
  <si>
    <t>203.703.428-87</t>
  </si>
  <si>
    <t>HILDA CONCEICAO MEDEIROS DE ANDRADE</t>
  </si>
  <si>
    <t>IEDA BEATRIZ PEGORARO RIBEIRO DA SILVA</t>
  </si>
  <si>
    <t>ILDA COELHO</t>
  </si>
  <si>
    <t>122.417.478-07</t>
  </si>
  <si>
    <t>IRACEMA DOMINGUES VALIM PEREIRA</t>
  </si>
  <si>
    <t>020.310.058-12</t>
  </si>
  <si>
    <t>IRACY VERAS DA SILVA</t>
  </si>
  <si>
    <t>982.481.208-30</t>
  </si>
  <si>
    <t>IRENE DA COSTA JANUARIO</t>
  </si>
  <si>
    <t>175.346.378-56</t>
  </si>
  <si>
    <t>IRINEU IANELLI</t>
  </si>
  <si>
    <t>156.852.848-53</t>
  </si>
  <si>
    <t>ISABEL MATESCO CHIVITE</t>
  </si>
  <si>
    <t>ISOLINA LOPES MOTA</t>
  </si>
  <si>
    <t>081.392.358-14</t>
  </si>
  <si>
    <t>IVONI NAGIB MATTAR CHAVES</t>
  </si>
  <si>
    <t>164.303.528-20</t>
  </si>
  <si>
    <t>IZAURA ESTRELA RIBEIRO</t>
  </si>
  <si>
    <t>062.670.268-25</t>
  </si>
  <si>
    <t>IZAURA GONCALVES BACALINI</t>
  </si>
  <si>
    <t>IZAURA MARTINEZ ZORATI</t>
  </si>
  <si>
    <t>JACY SILVA DEL BEN</t>
  </si>
  <si>
    <t>145.440.218-04</t>
  </si>
  <si>
    <t>JACYRA CARVALHO</t>
  </si>
  <si>
    <t>980.462.338-20</t>
  </si>
  <si>
    <t>JANICE HONORIO DA SILVA</t>
  </si>
  <si>
    <t>JAYRO ROSA E SILVA</t>
  </si>
  <si>
    <t>015.450.948-53</t>
  </si>
  <si>
    <t>JOAO BATISTA DE OLIVEIRA</t>
  </si>
  <si>
    <t>207.267.088-87</t>
  </si>
  <si>
    <t>JOAQUIM ANDRADE SILVA</t>
  </si>
  <si>
    <t>JORGE LUIZ MARQUES</t>
  </si>
  <si>
    <t>747.823.988-91</t>
  </si>
  <si>
    <t>JOSE ALVES NEVES</t>
  </si>
  <si>
    <t>542.596.068-91</t>
  </si>
  <si>
    <t>JOSE FERNANDES</t>
  </si>
  <si>
    <t>262.758.728-53</t>
  </si>
  <si>
    <t>JOSE HOFFMANN FILHO</t>
  </si>
  <si>
    <t>JOSE MARGATHO FILHO</t>
  </si>
  <si>
    <t>308.957.908-15</t>
  </si>
  <si>
    <t>JOSE ROBERTO CAMELO</t>
  </si>
  <si>
    <t>542.533.818-04</t>
  </si>
  <si>
    <t>308.417.538-14</t>
  </si>
  <si>
    <t>JOSE ROMAO</t>
  </si>
  <si>
    <t>551.284.088-68</t>
  </si>
  <si>
    <t>JOSE ROMERO</t>
  </si>
  <si>
    <t>140.768.108-72</t>
  </si>
  <si>
    <t>JOSE THOMAZ LOPES</t>
  </si>
  <si>
    <t>208.592.878-15</t>
  </si>
  <si>
    <t>JUDITE MATIAS DOS SANTOS</t>
  </si>
  <si>
    <t>624.488.618-91</t>
  </si>
  <si>
    <t>JULIA AMADEU LOBAO</t>
  </si>
  <si>
    <t>133.326.398-89</t>
  </si>
  <si>
    <t>JULIETA LISI SCAVAZZINI</t>
  </si>
  <si>
    <t>442.493.738-00</t>
  </si>
  <si>
    <t>JULIO LEMES</t>
  </si>
  <si>
    <t>020.556.598-04</t>
  </si>
  <si>
    <t>JURACY DA SILVA RUIZ</t>
  </si>
  <si>
    <t>743.982.618-34</t>
  </si>
  <si>
    <t>JURACY GUILHERME DE SOUZA</t>
  </si>
  <si>
    <t>062.608.628-06</t>
  </si>
  <si>
    <t>JUSSELINO NEVES</t>
  </si>
  <si>
    <t>256.117.048-91</t>
  </si>
  <si>
    <t>JUSTINIANO STORARE</t>
  </si>
  <si>
    <t>242.197.388-00</t>
  </si>
  <si>
    <t>LAIDE APARECIDA MINTO TONELLI</t>
  </si>
  <si>
    <t>LANA MARIA RIBEIRO DE SOUSA</t>
  </si>
  <si>
    <t>595.231.828-20</t>
  </si>
  <si>
    <t>LAZARO CAMILO DA SILVA</t>
  </si>
  <si>
    <t>262.958.658-87</t>
  </si>
  <si>
    <t>LEILA BORGHETTI</t>
  </si>
  <si>
    <t>747.633.698-49</t>
  </si>
  <si>
    <t>LEONILDA DOS SANTOS MARINHEIRO</t>
  </si>
  <si>
    <t>407.346.388-84</t>
  </si>
  <si>
    <t>LUCIA FABBRIS CALDEIRA</t>
  </si>
  <si>
    <t>164.279.808-82</t>
  </si>
  <si>
    <t>LUCIO DIAS</t>
  </si>
  <si>
    <t>262.951.138-34</t>
  </si>
  <si>
    <t>LUIZ ARTHUR BRANCO BRAGA</t>
  </si>
  <si>
    <t>020.700.068-91</t>
  </si>
  <si>
    <t>LUIZA OLIVEIRA DA SILVA</t>
  </si>
  <si>
    <t>833.360.108-10</t>
  </si>
  <si>
    <t>LUZIA DE MARCHI CASTILHO</t>
  </si>
  <si>
    <t>186.498.858-45</t>
  </si>
  <si>
    <t>LUZIA GUILHERME MOTTA FRANCISCO</t>
  </si>
  <si>
    <t>163.907.798-79</t>
  </si>
  <si>
    <t>LUZIA LOURENCO NASCIMENTO</t>
  </si>
  <si>
    <t>748.097.508-25</t>
  </si>
  <si>
    <t>LUZIA ROSA GUIMARAES</t>
  </si>
  <si>
    <t>834.215.058-53</t>
  </si>
  <si>
    <t>MANOEL APARECIDO CORREIA</t>
  </si>
  <si>
    <t>328.241.908-25</t>
  </si>
  <si>
    <t>MARCELINO JOSE ALMEIDA</t>
  </si>
  <si>
    <t>MARCOS LUIS MENEGUETI ALMEIDA</t>
  </si>
  <si>
    <t>MARFISA PEREIRA BALTHAZAR</t>
  </si>
  <si>
    <t>031.511.988-80</t>
  </si>
  <si>
    <t>MARIA ALZIRA LANCA SILVIO BUSOLLO</t>
  </si>
  <si>
    <t>MARIA ANDREA LIMA DOVICCHI</t>
  </si>
  <si>
    <t>977.592.368-91</t>
  </si>
  <si>
    <t>MARIA APARECIDA DA SILVA MACAROFF</t>
  </si>
  <si>
    <t>MARIA APARECIDA GONCALVES PALACO</t>
  </si>
  <si>
    <t>MARIA APARECIDA SILVA DE BRITO</t>
  </si>
  <si>
    <t>183.353.998-24</t>
  </si>
  <si>
    <t>MARIA CONCEICAO GOMES</t>
  </si>
  <si>
    <t>542.612.448-53</t>
  </si>
  <si>
    <t>MARIA CRUZ GONCALVES DA SILVA</t>
  </si>
  <si>
    <t>446.841.778-15</t>
  </si>
  <si>
    <t>MARIA DA SILVA MORAES</t>
  </si>
  <si>
    <t>141.139.938-23</t>
  </si>
  <si>
    <t>MARIA DE OLIVEIRA PESSAMILIO</t>
  </si>
  <si>
    <t>045.718.658-56</t>
  </si>
  <si>
    <t>MARIA DIVINA SILVEIRA SILVA</t>
  </si>
  <si>
    <t>MARIA DO CARMO FERNANDES PAULO</t>
  </si>
  <si>
    <t>MARIA DO CARMO FURTADO MARIN</t>
  </si>
  <si>
    <t>MARIA DO PORTO MOURA RIBEIRO</t>
  </si>
  <si>
    <t>MARIA DULCE FIGUEREDO MIL HOMENS</t>
  </si>
  <si>
    <t>MARIA ERLY AZEVEDO</t>
  </si>
  <si>
    <t>MARIA FRANCISCA PILEGGI MARTINELLI</t>
  </si>
  <si>
    <t>021.439.258-91</t>
  </si>
  <si>
    <t>131.135.198-10</t>
  </si>
  <si>
    <t>MARIA HELENA CINALLI JUNQUEIRA GARCIA</t>
  </si>
  <si>
    <t>162.234.488-05</t>
  </si>
  <si>
    <t>MARIA HELENA ORSI</t>
  </si>
  <si>
    <t>306.038.468-15</t>
  </si>
  <si>
    <t>MARIA INES GALLI JABALI</t>
  </si>
  <si>
    <t>306.036.688-87</t>
  </si>
  <si>
    <t>MARIA JOSE MARCAL FERRERI</t>
  </si>
  <si>
    <t>445.401.168-00</t>
  </si>
  <si>
    <t>MARIA MERCEDES GONCALVES DA COSTA</t>
  </si>
  <si>
    <t>144.392.188-22</t>
  </si>
  <si>
    <t>196.441.158-05</t>
  </si>
  <si>
    <t>MARIA VENDRUSCULO SILVA</t>
  </si>
  <si>
    <t>493.856.238-34</t>
  </si>
  <si>
    <t>144.393.558-11</t>
  </si>
  <si>
    <t>MARLEN DA PONTE MARCONDES</t>
  </si>
  <si>
    <t>071.665.318-43</t>
  </si>
  <si>
    <t>MATILDE DE OLIVEIRA CARVALHO</t>
  </si>
  <si>
    <t>002.712.708-70</t>
  </si>
  <si>
    <t>MIGUEL BORGES</t>
  </si>
  <si>
    <t>483.198.728-04</t>
  </si>
  <si>
    <t>MIGUEL DA SILVA</t>
  </si>
  <si>
    <t>203.562.938-15</t>
  </si>
  <si>
    <t>MIRIAN MARIA DA SILVA MELO</t>
  </si>
  <si>
    <t>MIRTA CARRADINI POLIN</t>
  </si>
  <si>
    <t>088.424.478-46</t>
  </si>
  <si>
    <t>MIRTES MERLI PONTON</t>
  </si>
  <si>
    <t>000.267.978-79</t>
  </si>
  <si>
    <t>MYRIAN FRANCO</t>
  </si>
  <si>
    <t>262.872.858-34</t>
  </si>
  <si>
    <t>NANCY PELICANO DELFINI</t>
  </si>
  <si>
    <t>262.809.228-04</t>
  </si>
  <si>
    <t>NATALIA GARCIA MACHADO MENEGUETI</t>
  </si>
  <si>
    <t>NEUZA LOPES RIBEIRO</t>
  </si>
  <si>
    <t>NOREDINO JACINTO DE SOUSA</t>
  </si>
  <si>
    <t>308.932.758-91</t>
  </si>
  <si>
    <t>ODILLIA CAPELLARI CARDONE</t>
  </si>
  <si>
    <t>056.902.918-03</t>
  </si>
  <si>
    <t>OLAZIO BERNARDES</t>
  </si>
  <si>
    <t>019.941.618-41</t>
  </si>
  <si>
    <t>OLINDA SPESAMIL GUEDES</t>
  </si>
  <si>
    <t>542.602.568-15</t>
  </si>
  <si>
    <t>ORIVAL FELISBERTO</t>
  </si>
  <si>
    <t>744.906.568-15</t>
  </si>
  <si>
    <t>ORTENCIA AUGUSTA GUIDETI DE OLIVEIRA</t>
  </si>
  <si>
    <t>OSWALDO SARANZO I</t>
  </si>
  <si>
    <t>743.139.758-53</t>
  </si>
  <si>
    <t>OVIDIO SANDRIN</t>
  </si>
  <si>
    <t>156.852.258-49</t>
  </si>
  <si>
    <t>PEDRO ARANTES</t>
  </si>
  <si>
    <t>RAFAEL BASSOTELLI</t>
  </si>
  <si>
    <t>002.818.508-01</t>
  </si>
  <si>
    <t>RAPHAEL SANGREGORIO</t>
  </si>
  <si>
    <t>862.614.798-87</t>
  </si>
  <si>
    <t>RITA LUCERA DE CASTRO</t>
  </si>
  <si>
    <t>ROBERTO FALEIROS ROCHA</t>
  </si>
  <si>
    <t>155.959.518-34</t>
  </si>
  <si>
    <t>ROSA LOPES TAFELI</t>
  </si>
  <si>
    <t>ROSA MARIA BRAZ PINTO</t>
  </si>
  <si>
    <t>ROSA QUIRINO DE MELLO</t>
  </si>
  <si>
    <t>748.224.628-20</t>
  </si>
  <si>
    <t>ROSA RESTINE VECCHI</t>
  </si>
  <si>
    <t>ROSALINA BIGAY BOMBONATO</t>
  </si>
  <si>
    <t>308.960.298-91</t>
  </si>
  <si>
    <t>ROSANGELA PEREIRA LOPES CICILINI</t>
  </si>
  <si>
    <t>ROSENDO CASANOVA</t>
  </si>
  <si>
    <t>232.259.718-04</t>
  </si>
  <si>
    <t>RUBENS GAMBA</t>
  </si>
  <si>
    <t>306.163.108-97</t>
  </si>
  <si>
    <t>RUBENS ROSSI</t>
  </si>
  <si>
    <t>126.006.288-00</t>
  </si>
  <si>
    <t>RUTH BRUSSOLO</t>
  </si>
  <si>
    <t>242.192.318-20</t>
  </si>
  <si>
    <t>SALVADOR CATANANTE</t>
  </si>
  <si>
    <t>149.872.448-53</t>
  </si>
  <si>
    <t>SEBASTIANA BENEDITA LOPES JACOB</t>
  </si>
  <si>
    <t>SEBASTIANA DE ARAUJO</t>
  </si>
  <si>
    <t>864.823.008-04</t>
  </si>
  <si>
    <t>SEBASTIAO COELHO DE PINA</t>
  </si>
  <si>
    <t>SEBASTIAO IZIDIO</t>
  </si>
  <si>
    <t>242.333.908-91</t>
  </si>
  <si>
    <t>SILVIA RITA VALLADA ZAMBON</t>
  </si>
  <si>
    <t>048.051.238-85</t>
  </si>
  <si>
    <t>STELA MARIS RODRIGUES DA SILVEIRA</t>
  </si>
  <si>
    <t>291.192.608-06</t>
  </si>
  <si>
    <t>STELA PEREIRA DE ALMEIDA MOREIRA</t>
  </si>
  <si>
    <t>862.980.468-87</t>
  </si>
  <si>
    <t>TEREZA ROSSI</t>
  </si>
  <si>
    <t>296.437.168-72</t>
  </si>
  <si>
    <t>THEREZINHA GARCIA BOSSA</t>
  </si>
  <si>
    <t>980.533.708-10</t>
  </si>
  <si>
    <t>VALERIA TERESINHA NOGUEIRA MANFREDI</t>
  </si>
  <si>
    <t>VANDECI FERREIRA DA COSTA SAMPAIO</t>
  </si>
  <si>
    <t>VERA LUCIA MARINHO</t>
  </si>
  <si>
    <t>688.976.008-59</t>
  </si>
  <si>
    <t>VERA MARIA COLLARES</t>
  </si>
  <si>
    <t>069.135.888-52</t>
  </si>
  <si>
    <t>VIRGINIA DE SOUZA ROMA</t>
  </si>
  <si>
    <t>WANDA FALINI MORANDINI</t>
  </si>
  <si>
    <t>YOLANDA MANGOLINE LUCISANO</t>
  </si>
  <si>
    <t>133.330.438-23</t>
  </si>
  <si>
    <t>ZELIA CORREA TOFFOLI</t>
  </si>
  <si>
    <t>ZELIA MORGADO</t>
  </si>
  <si>
    <t>383.082.238-34</t>
  </si>
  <si>
    <t>Contrato</t>
  </si>
  <si>
    <t>Cod</t>
  </si>
  <si>
    <t>Beneficiario</t>
  </si>
  <si>
    <t>Nome IPM</t>
  </si>
  <si>
    <t>Nome Medicar</t>
  </si>
  <si>
    <t>CPF Medicar</t>
  </si>
  <si>
    <t>CPF IPM</t>
  </si>
  <si>
    <t>Valor Medicar</t>
  </si>
  <si>
    <t>Valor IPM</t>
  </si>
  <si>
    <t>Valor IPM (Pelo CPF)</t>
  </si>
  <si>
    <t>Valor IPM (Pelo Nome)</t>
  </si>
  <si>
    <t>Valor OK</t>
  </si>
  <si>
    <t>Filtro (Tudo que for "- 0" ñ Achou)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</si>
</sst>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2612A-0226-4885-A811-0FB6BE3648E4}" name="Tabela2" displayName="Tabela2" ref="A1:I247" totalsRowShown="0">
  <autoFilter ref="A1:I247" xr:uid="{C1F2612A-0226-4885-A811-0FB6BE3648E4}"/>
  <tableColumns count="9">
    <tableColumn id="1" xr3:uid="{EE7692AA-35B0-48E7-AB80-1C84AC0D3AED}" name="Códig"/>
    <tableColumn id="2" xr3:uid="{5AB117B5-B741-4EED-A3F1-FBC1D1D0FB93}" name="Nome"/>
    <tableColumn id="3" xr3:uid="{C8E0E2FC-6298-4F15-A861-FAEC66E04C10}" name="CPF"/>
    <tableColumn id="4" xr3:uid="{937B440E-BD95-4D14-84DE-4E2C08E538D1}" name="Matrícula"/>
    <tableColumn id="5" xr3:uid="{685D8BFB-2CAD-4D25-8A09-137B6EDD2B5E}" name="Mat. RPPS"/>
    <tableColumn id="6" xr3:uid="{56E29B2E-8274-4460-B057-B66F87560012}" name="Tipo Segurado"/>
    <tableColumn id="7" xr3:uid="{1E230927-8E3C-44B5-820A-2253C7A54F54}" name="Complemento"/>
    <tableColumn id="8" xr3:uid="{3535F4FF-3630-495D-B400-9E8824035C92}" name="Qtde"/>
    <tableColumn id="9" xr3:uid="{218615B8-95E2-4F10-97BD-B2645AACF3B4}" name="Valor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62D3D-1AE2-49A4-BBE3-932118D8610E}" name="Tabela1" displayName="Tabela1" ref="A1:E412" totalsRowShown="0">
  <autoFilter ref="A1:E412" xr:uid="{57562D3D-1AE2-49A4-BBE3-932118D8610E}"/>
  <tableColumns count="5">
    <tableColumn id="1" xr3:uid="{FB0C9791-84AB-4A69-89F5-556432CC0619}" name="Contrato"/>
    <tableColumn id="2" xr3:uid="{6CAFA30C-BFED-4525-AD79-5CADB856EC39}" name="Cod"/>
    <tableColumn id="3" xr3:uid="{8DC38E0E-119D-4A2D-804D-DB592A28AA64}" name="Beneficiario"/>
    <tableColumn id="4" xr3:uid="{44D2175A-B34E-4C85-BD34-44158A403C44}" name="CPF"/>
    <tableColumn id="5" xr3:uid="{4D8916AE-3DFB-450B-B9C4-65EE4A508BC4}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CAEC9B-FDD8-4482-BD75-7B7074DE884F}" name="Tabela3" displayName="Tabela3" ref="A1:K412" totalsRowShown="0">
  <autoFilter ref="A1:K412" xr:uid="{1C68B1A9-0665-4709-B39E-10173F18D2E1}"/>
  <tableColumns count="11">
    <tableColumn id="1" xr3:uid="{0B32DDDB-014D-4158-9641-B1B9906C7A10}" name="Filtro (Tudo que for &quot;- 0&quot; ñ Achou)">
      <calculatedColumnFormula>_xlfn.CONCAT(D2," - ",F2)</calculatedColumnFormula>
    </tableColumn>
    <tableColumn id="2" xr3:uid="{035D3702-6B0F-4480-B19D-395ED0C81CFC}" name="Contrato">
      <calculatedColumnFormula>Tabela1[[#This Row],[Contrato]]</calculatedColumnFormula>
    </tableColumn>
    <tableColumn id="3" xr3:uid="{41694704-BCE0-4D37-B22F-F300BA2C1730}" name="Nome Medicar">
      <calculatedColumnFormula>Tabela1[[#This Row],[Beneficiario]]</calculatedColumnFormula>
    </tableColumn>
    <tableColumn id="4" xr3:uid="{5623B870-BA88-4113-9619-6FF06432C2C6}" name="Nome IPM">
      <calculatedColumnFormula>_xlfn.XLOOKUP(C2,Tabela2[Nome],Tabela2[Nome],"")</calculatedColumnFormula>
    </tableColumn>
    <tableColumn id="5" xr3:uid="{BEACC2CD-26A6-43F1-8B77-3CFC4AF54C61}" name="CPF Medicar">
      <calculatedColumnFormula>Tabela1[[#This Row],[CPF]]</calculatedColumnFormula>
    </tableColumn>
    <tableColumn id="6" xr3:uid="{08A60AF9-93DE-4428-9A97-D06DB3C6ADCB}" name="CPF IPM">
      <calculatedColumnFormula>_xlfn.XLOOKUP(E2,Tabela2[CPF],Tabela2[CPF],0)</calculatedColumnFormula>
    </tableColumn>
    <tableColumn id="7" xr3:uid="{BFF89957-1FBA-4325-93A8-6EC7A3795274}" name="Valor Medicar">
      <calculatedColumnFormula>Tabela1[[#This Row],[Valor]]</calculatedColumnFormula>
    </tableColumn>
    <tableColumn id="8" xr3:uid="{206CBB6F-7693-4DB2-ABC5-A85BC72AC536}" name="Valor IPM (Pelo CPF)">
      <calculatedColumnFormula>_xlfn.XLOOKUP(E2,Tabela2[CPF],Tabela2[Valor],0)</calculatedColumnFormula>
    </tableColumn>
    <tableColumn id="9" xr3:uid="{FF657412-AE03-4ABB-8A22-DB1CA2F19A49}" name="Valor IPM (Pelo Nome)">
      <calculatedColumnFormula>_xlfn.XLOOKUP(C2,Tabela2[Nome],Tabela2[Valor],0)</calculatedColumnFormula>
    </tableColumn>
    <tableColumn id="10" xr3:uid="{C48F67EA-4A5B-4024-9302-55FD9D623280}" name="Valor IPM">
      <calculatedColumnFormula>IF(H2&gt;0,H2,IF(I2&gt;0,I2,0))</calculatedColumnFormula>
    </tableColumn>
    <tableColumn id="11" xr3:uid="{029F5AE0-586D-4C9B-84F1-EE99F9BC117C}" name="Valor OK" dataDxfId="0">
      <calculatedColumnFormula>EXACT(Tabela3[[#This Row],[Valor Medicar]],Tabela3[[#This Row],[Valor IPM]])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FC2F-6BB6-43C0-80D0-7939211DC19E}">
  <dimension ref="A1:I247"/>
  <sheetViews>
    <sheetView workbookViewId="0">
      <selection activeCell="C1" sqref="C1"/>
    </sheetView>
  </sheetViews>
  <sheetFormatPr defaultRowHeight="15" x14ac:dyDescent="0.25"/>
  <cols>
    <col min="1" max="1" width="8.140625" customWidth="1"/>
    <col min="2" max="2" width="50.7109375" bestFit="1" customWidth="1"/>
    <col min="3" max="3" width="14" bestFit="1" customWidth="1"/>
    <col min="4" max="4" width="12.7109375" bestFit="1" customWidth="1"/>
    <col min="5" max="5" width="12" customWidth="1"/>
    <col min="6" max="6" width="15.7109375" customWidth="1"/>
    <col min="7" max="7" width="15.85546875" customWidth="1"/>
    <col min="8" max="8" width="7.5703125" customWidth="1"/>
    <col min="9" max="9" width="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2158</v>
      </c>
      <c r="B2" t="s">
        <v>9</v>
      </c>
      <c r="C2" t="s">
        <v>10</v>
      </c>
      <c r="E2">
        <v>2158</v>
      </c>
      <c r="F2" t="s">
        <v>11</v>
      </c>
      <c r="I2">
        <v>16.3</v>
      </c>
    </row>
    <row r="3" spans="1:9" x14ac:dyDescent="0.25">
      <c r="A3">
        <v>60503</v>
      </c>
      <c r="B3" t="s">
        <v>12</v>
      </c>
      <c r="C3" t="s">
        <v>13</v>
      </c>
      <c r="E3">
        <v>60503</v>
      </c>
      <c r="F3" t="s">
        <v>14</v>
      </c>
      <c r="I3">
        <v>32.6</v>
      </c>
    </row>
    <row r="4" spans="1:9" x14ac:dyDescent="0.25">
      <c r="A4">
        <v>30025</v>
      </c>
      <c r="B4" t="s">
        <v>15</v>
      </c>
      <c r="C4" t="s">
        <v>16</v>
      </c>
      <c r="E4">
        <v>30025</v>
      </c>
      <c r="F4" t="s">
        <v>14</v>
      </c>
      <c r="I4">
        <v>16.3</v>
      </c>
    </row>
    <row r="5" spans="1:9" x14ac:dyDescent="0.25">
      <c r="A5">
        <v>31642</v>
      </c>
      <c r="B5" t="s">
        <v>17</v>
      </c>
      <c r="C5" t="s">
        <v>18</v>
      </c>
      <c r="E5">
        <v>31642</v>
      </c>
      <c r="F5" t="s">
        <v>14</v>
      </c>
      <c r="I5">
        <v>74.900000000000006</v>
      </c>
    </row>
    <row r="6" spans="1:9" x14ac:dyDescent="0.25">
      <c r="A6">
        <v>60782</v>
      </c>
      <c r="B6" t="s">
        <v>19</v>
      </c>
      <c r="C6" t="s">
        <v>20</v>
      </c>
      <c r="E6">
        <v>60782</v>
      </c>
      <c r="F6" t="s">
        <v>14</v>
      </c>
      <c r="I6">
        <v>48.9</v>
      </c>
    </row>
    <row r="7" spans="1:9" x14ac:dyDescent="0.25">
      <c r="A7">
        <v>2694</v>
      </c>
      <c r="B7" t="s">
        <v>21</v>
      </c>
      <c r="C7" t="s">
        <v>22</v>
      </c>
      <c r="E7">
        <v>2694</v>
      </c>
      <c r="F7" t="s">
        <v>11</v>
      </c>
      <c r="I7">
        <v>16.3</v>
      </c>
    </row>
    <row r="8" spans="1:9" x14ac:dyDescent="0.25">
      <c r="A8">
        <v>2164</v>
      </c>
      <c r="B8" t="s">
        <v>23</v>
      </c>
      <c r="C8" t="s">
        <v>24</v>
      </c>
      <c r="E8">
        <v>2164</v>
      </c>
      <c r="F8" t="s">
        <v>11</v>
      </c>
      <c r="I8">
        <v>32.6</v>
      </c>
    </row>
    <row r="9" spans="1:9" x14ac:dyDescent="0.25">
      <c r="A9">
        <v>1528</v>
      </c>
      <c r="B9" t="s">
        <v>25</v>
      </c>
      <c r="C9" t="s">
        <v>26</v>
      </c>
      <c r="E9">
        <v>1528</v>
      </c>
      <c r="F9" t="s">
        <v>11</v>
      </c>
      <c r="I9">
        <v>16.3</v>
      </c>
    </row>
    <row r="10" spans="1:9" x14ac:dyDescent="0.25">
      <c r="A10">
        <v>30233</v>
      </c>
      <c r="B10" t="s">
        <v>27</v>
      </c>
      <c r="C10" t="s">
        <v>28</v>
      </c>
      <c r="E10">
        <v>30233</v>
      </c>
      <c r="F10" t="s">
        <v>14</v>
      </c>
      <c r="I10">
        <v>32.6</v>
      </c>
    </row>
    <row r="11" spans="1:9" x14ac:dyDescent="0.25">
      <c r="A11">
        <v>60411</v>
      </c>
      <c r="B11" t="s">
        <v>29</v>
      </c>
      <c r="C11" t="s">
        <v>30</v>
      </c>
      <c r="E11">
        <v>60411</v>
      </c>
      <c r="F11" t="s">
        <v>14</v>
      </c>
      <c r="I11">
        <v>16.3</v>
      </c>
    </row>
    <row r="12" spans="1:9" x14ac:dyDescent="0.25">
      <c r="A12">
        <v>1713</v>
      </c>
      <c r="B12" t="s">
        <v>31</v>
      </c>
      <c r="C12" t="s">
        <v>32</v>
      </c>
      <c r="E12">
        <v>1713</v>
      </c>
      <c r="F12" t="s">
        <v>11</v>
      </c>
      <c r="I12">
        <v>81.5</v>
      </c>
    </row>
    <row r="13" spans="1:9" x14ac:dyDescent="0.25">
      <c r="A13">
        <v>1753</v>
      </c>
      <c r="B13" t="s">
        <v>33</v>
      </c>
      <c r="C13" t="s">
        <v>34</v>
      </c>
      <c r="E13">
        <v>1753</v>
      </c>
      <c r="F13" t="s">
        <v>11</v>
      </c>
      <c r="I13">
        <v>16.3</v>
      </c>
    </row>
    <row r="14" spans="1:9" x14ac:dyDescent="0.25">
      <c r="A14">
        <v>31829</v>
      </c>
      <c r="B14" t="s">
        <v>35</v>
      </c>
      <c r="C14" t="s">
        <v>36</v>
      </c>
      <c r="E14">
        <v>31829</v>
      </c>
      <c r="F14" t="s">
        <v>14</v>
      </c>
      <c r="I14">
        <v>88.2</v>
      </c>
    </row>
    <row r="15" spans="1:9" x14ac:dyDescent="0.25">
      <c r="A15">
        <v>32938</v>
      </c>
      <c r="B15" t="s">
        <v>37</v>
      </c>
      <c r="C15" t="s">
        <v>38</v>
      </c>
      <c r="E15">
        <v>32938</v>
      </c>
      <c r="F15" t="s">
        <v>14</v>
      </c>
      <c r="I15">
        <v>72.8</v>
      </c>
    </row>
    <row r="16" spans="1:9" x14ac:dyDescent="0.25">
      <c r="A16">
        <v>30127</v>
      </c>
      <c r="B16" t="s">
        <v>39</v>
      </c>
      <c r="C16" t="s">
        <v>40</v>
      </c>
      <c r="E16">
        <v>30127</v>
      </c>
      <c r="F16" t="s">
        <v>14</v>
      </c>
      <c r="I16">
        <v>32.6</v>
      </c>
    </row>
    <row r="17" spans="1:9" x14ac:dyDescent="0.25">
      <c r="A17">
        <v>31646</v>
      </c>
      <c r="B17" t="s">
        <v>41</v>
      </c>
      <c r="C17" t="s">
        <v>42</v>
      </c>
      <c r="E17">
        <v>31646</v>
      </c>
      <c r="F17" t="s">
        <v>14</v>
      </c>
      <c r="I17">
        <v>36.4</v>
      </c>
    </row>
    <row r="18" spans="1:9" x14ac:dyDescent="0.25">
      <c r="A18">
        <v>30260</v>
      </c>
      <c r="B18" t="s">
        <v>43</v>
      </c>
      <c r="C18" t="s">
        <v>44</v>
      </c>
      <c r="E18">
        <v>30260</v>
      </c>
      <c r="F18" t="s">
        <v>14</v>
      </c>
      <c r="I18">
        <v>36.4</v>
      </c>
    </row>
    <row r="19" spans="1:9" x14ac:dyDescent="0.25">
      <c r="A19">
        <v>31810</v>
      </c>
      <c r="B19" t="s">
        <v>45</v>
      </c>
      <c r="C19" t="s">
        <v>46</v>
      </c>
      <c r="E19">
        <v>31810</v>
      </c>
      <c r="F19" t="s">
        <v>14</v>
      </c>
      <c r="I19">
        <v>76.930000000000007</v>
      </c>
    </row>
    <row r="20" spans="1:9" x14ac:dyDescent="0.25">
      <c r="A20">
        <v>1305</v>
      </c>
      <c r="B20" t="s">
        <v>47</v>
      </c>
      <c r="C20" t="s">
        <v>48</v>
      </c>
      <c r="E20">
        <v>1305</v>
      </c>
      <c r="F20" t="s">
        <v>11</v>
      </c>
      <c r="I20">
        <v>35</v>
      </c>
    </row>
    <row r="21" spans="1:9" x14ac:dyDescent="0.25">
      <c r="A21">
        <v>31843</v>
      </c>
      <c r="B21" t="s">
        <v>49</v>
      </c>
      <c r="C21" t="s">
        <v>50</v>
      </c>
      <c r="E21">
        <v>31843</v>
      </c>
      <c r="F21" t="s">
        <v>14</v>
      </c>
      <c r="I21">
        <v>89.6</v>
      </c>
    </row>
    <row r="22" spans="1:9" x14ac:dyDescent="0.25">
      <c r="A22">
        <v>2592</v>
      </c>
      <c r="B22" t="s">
        <v>51</v>
      </c>
      <c r="C22" t="s">
        <v>52</v>
      </c>
      <c r="E22">
        <v>2592</v>
      </c>
      <c r="F22" t="s">
        <v>11</v>
      </c>
      <c r="I22">
        <v>16.3</v>
      </c>
    </row>
    <row r="23" spans="1:9" x14ac:dyDescent="0.25">
      <c r="A23">
        <v>60982</v>
      </c>
      <c r="B23" t="s">
        <v>53</v>
      </c>
      <c r="C23" t="s">
        <v>54</v>
      </c>
      <c r="E23">
        <v>60982</v>
      </c>
      <c r="F23" t="s">
        <v>14</v>
      </c>
      <c r="I23">
        <v>48.9</v>
      </c>
    </row>
    <row r="24" spans="1:9" x14ac:dyDescent="0.25">
      <c r="A24">
        <v>1150</v>
      </c>
      <c r="B24" t="s">
        <v>55</v>
      </c>
      <c r="C24" t="s">
        <v>56</v>
      </c>
      <c r="E24">
        <v>1150</v>
      </c>
      <c r="F24" t="s">
        <v>11</v>
      </c>
      <c r="I24">
        <v>32.6</v>
      </c>
    </row>
    <row r="25" spans="1:9" x14ac:dyDescent="0.25">
      <c r="A25">
        <v>1661</v>
      </c>
      <c r="B25" t="s">
        <v>57</v>
      </c>
      <c r="C25" t="s">
        <v>58</v>
      </c>
      <c r="E25">
        <v>1661</v>
      </c>
      <c r="F25" t="s">
        <v>11</v>
      </c>
      <c r="I25">
        <v>16.3</v>
      </c>
    </row>
    <row r="26" spans="1:9" x14ac:dyDescent="0.25">
      <c r="A26">
        <v>30184</v>
      </c>
      <c r="B26" t="s">
        <v>59</v>
      </c>
      <c r="C26" t="s">
        <v>60</v>
      </c>
      <c r="E26">
        <v>30184</v>
      </c>
      <c r="F26" t="s">
        <v>14</v>
      </c>
      <c r="I26">
        <v>236.3</v>
      </c>
    </row>
    <row r="27" spans="1:9" x14ac:dyDescent="0.25">
      <c r="A27">
        <v>3020</v>
      </c>
      <c r="B27" t="s">
        <v>61</v>
      </c>
      <c r="C27" t="s">
        <v>62</v>
      </c>
      <c r="E27">
        <v>3020</v>
      </c>
      <c r="F27" t="s">
        <v>11</v>
      </c>
      <c r="I27">
        <v>35</v>
      </c>
    </row>
    <row r="28" spans="1:9" x14ac:dyDescent="0.25">
      <c r="A28">
        <v>2668</v>
      </c>
      <c r="B28" t="s">
        <v>63</v>
      </c>
      <c r="C28" t="s">
        <v>64</v>
      </c>
      <c r="E28">
        <v>2668</v>
      </c>
      <c r="F28" t="s">
        <v>11</v>
      </c>
      <c r="I28">
        <v>35</v>
      </c>
    </row>
    <row r="29" spans="1:9" x14ac:dyDescent="0.25">
      <c r="A29">
        <v>30436</v>
      </c>
      <c r="B29" t="s">
        <v>65</v>
      </c>
      <c r="C29" t="s">
        <v>66</v>
      </c>
      <c r="E29">
        <v>30436</v>
      </c>
      <c r="F29" t="s">
        <v>14</v>
      </c>
      <c r="I29">
        <v>33.1</v>
      </c>
    </row>
    <row r="30" spans="1:9" x14ac:dyDescent="0.25">
      <c r="A30">
        <v>66242</v>
      </c>
      <c r="B30" t="s">
        <v>67</v>
      </c>
      <c r="C30" t="s">
        <v>68</v>
      </c>
      <c r="E30">
        <v>66242</v>
      </c>
      <c r="F30" t="s">
        <v>14</v>
      </c>
      <c r="I30">
        <v>32.6</v>
      </c>
    </row>
    <row r="31" spans="1:9" x14ac:dyDescent="0.25">
      <c r="A31">
        <v>60772</v>
      </c>
      <c r="B31" t="s">
        <v>69</v>
      </c>
      <c r="C31" t="s">
        <v>70</v>
      </c>
      <c r="E31">
        <v>60772</v>
      </c>
      <c r="F31" t="s">
        <v>14</v>
      </c>
      <c r="I31">
        <v>32.6</v>
      </c>
    </row>
    <row r="32" spans="1:9" x14ac:dyDescent="0.25">
      <c r="A32">
        <v>1671</v>
      </c>
      <c r="B32" t="s">
        <v>71</v>
      </c>
      <c r="C32" t="s">
        <v>72</v>
      </c>
      <c r="E32">
        <v>1671</v>
      </c>
      <c r="F32" t="s">
        <v>11</v>
      </c>
      <c r="I32">
        <v>65.2</v>
      </c>
    </row>
    <row r="33" spans="1:9" x14ac:dyDescent="0.25">
      <c r="A33">
        <v>1978</v>
      </c>
      <c r="B33" t="s">
        <v>73</v>
      </c>
      <c r="C33" t="s">
        <v>74</v>
      </c>
      <c r="E33">
        <v>1978</v>
      </c>
      <c r="F33" t="s">
        <v>11</v>
      </c>
      <c r="I33">
        <v>34.5</v>
      </c>
    </row>
    <row r="34" spans="1:9" x14ac:dyDescent="0.25">
      <c r="A34">
        <v>3261</v>
      </c>
      <c r="B34" t="s">
        <v>75</v>
      </c>
      <c r="C34" t="s">
        <v>76</v>
      </c>
      <c r="E34">
        <v>3261</v>
      </c>
      <c r="F34" t="s">
        <v>11</v>
      </c>
      <c r="I34">
        <v>35</v>
      </c>
    </row>
    <row r="35" spans="1:9" x14ac:dyDescent="0.25">
      <c r="A35">
        <v>2533</v>
      </c>
      <c r="B35" t="s">
        <v>77</v>
      </c>
      <c r="C35" t="s">
        <v>78</v>
      </c>
      <c r="E35">
        <v>2533</v>
      </c>
      <c r="F35" t="s">
        <v>11</v>
      </c>
      <c r="I35">
        <v>32.6</v>
      </c>
    </row>
    <row r="36" spans="1:9" x14ac:dyDescent="0.25">
      <c r="A36">
        <v>2922</v>
      </c>
      <c r="B36" t="s">
        <v>79</v>
      </c>
      <c r="C36" t="s">
        <v>80</v>
      </c>
      <c r="E36">
        <v>2922</v>
      </c>
      <c r="F36" t="s">
        <v>11</v>
      </c>
      <c r="I36">
        <v>98.3</v>
      </c>
    </row>
    <row r="37" spans="1:9" x14ac:dyDescent="0.25">
      <c r="A37">
        <v>2197</v>
      </c>
      <c r="B37" t="s">
        <v>81</v>
      </c>
      <c r="C37" t="s">
        <v>82</v>
      </c>
      <c r="E37">
        <v>2197</v>
      </c>
      <c r="F37" t="s">
        <v>11</v>
      </c>
      <c r="I37">
        <v>34.5</v>
      </c>
    </row>
    <row r="38" spans="1:9" x14ac:dyDescent="0.25">
      <c r="A38">
        <v>30556</v>
      </c>
      <c r="B38" t="s">
        <v>83</v>
      </c>
      <c r="C38" t="s">
        <v>84</v>
      </c>
      <c r="E38">
        <v>30556</v>
      </c>
      <c r="F38" t="s">
        <v>14</v>
      </c>
      <c r="I38">
        <v>53.2</v>
      </c>
    </row>
    <row r="39" spans="1:9" x14ac:dyDescent="0.25">
      <c r="A39">
        <v>30053</v>
      </c>
      <c r="B39" t="s">
        <v>85</v>
      </c>
      <c r="C39" t="s">
        <v>86</v>
      </c>
      <c r="E39">
        <v>30053</v>
      </c>
      <c r="F39" t="s">
        <v>14</v>
      </c>
      <c r="I39">
        <v>16.3</v>
      </c>
    </row>
    <row r="40" spans="1:9" x14ac:dyDescent="0.25">
      <c r="A40">
        <v>30887</v>
      </c>
      <c r="B40" t="s">
        <v>87</v>
      </c>
      <c r="C40" t="s">
        <v>88</v>
      </c>
      <c r="E40">
        <v>30887</v>
      </c>
      <c r="F40" t="s">
        <v>14</v>
      </c>
      <c r="I40">
        <v>35</v>
      </c>
    </row>
    <row r="41" spans="1:9" x14ac:dyDescent="0.25">
      <c r="A41">
        <v>31187</v>
      </c>
      <c r="B41" t="s">
        <v>89</v>
      </c>
      <c r="C41" t="s">
        <v>90</v>
      </c>
      <c r="E41">
        <v>31187</v>
      </c>
      <c r="F41" t="s">
        <v>14</v>
      </c>
      <c r="I41">
        <v>48.9</v>
      </c>
    </row>
    <row r="42" spans="1:9" x14ac:dyDescent="0.25">
      <c r="A42">
        <v>1918</v>
      </c>
      <c r="B42" t="s">
        <v>91</v>
      </c>
      <c r="C42" t="s">
        <v>92</v>
      </c>
      <c r="E42">
        <v>1918</v>
      </c>
      <c r="F42" t="s">
        <v>11</v>
      </c>
      <c r="I42">
        <v>65.2</v>
      </c>
    </row>
    <row r="43" spans="1:9" x14ac:dyDescent="0.25">
      <c r="A43">
        <v>60511</v>
      </c>
      <c r="B43" t="s">
        <v>93</v>
      </c>
      <c r="C43" t="s">
        <v>94</v>
      </c>
      <c r="E43">
        <v>60511</v>
      </c>
      <c r="F43" t="s">
        <v>14</v>
      </c>
      <c r="I43">
        <v>81.5</v>
      </c>
    </row>
    <row r="44" spans="1:9" x14ac:dyDescent="0.25">
      <c r="A44">
        <v>31712</v>
      </c>
      <c r="B44" t="s">
        <v>95</v>
      </c>
      <c r="C44" t="s">
        <v>96</v>
      </c>
      <c r="E44">
        <v>31712</v>
      </c>
      <c r="F44" t="s">
        <v>14</v>
      </c>
      <c r="I44">
        <v>53.2</v>
      </c>
    </row>
    <row r="45" spans="1:9" x14ac:dyDescent="0.25">
      <c r="A45">
        <v>30742</v>
      </c>
      <c r="B45" t="s">
        <v>97</v>
      </c>
      <c r="C45" t="s">
        <v>98</v>
      </c>
      <c r="E45">
        <v>30742</v>
      </c>
      <c r="F45" t="s">
        <v>14</v>
      </c>
      <c r="I45">
        <v>33.1</v>
      </c>
    </row>
    <row r="46" spans="1:9" x14ac:dyDescent="0.25">
      <c r="A46">
        <v>30933</v>
      </c>
      <c r="B46" t="s">
        <v>99</v>
      </c>
      <c r="C46" t="s">
        <v>100</v>
      </c>
      <c r="E46">
        <v>30933</v>
      </c>
      <c r="F46" t="s">
        <v>14</v>
      </c>
      <c r="I46">
        <v>71.400000000000006</v>
      </c>
    </row>
    <row r="47" spans="1:9" x14ac:dyDescent="0.25">
      <c r="A47">
        <v>1895</v>
      </c>
      <c r="B47" t="s">
        <v>101</v>
      </c>
      <c r="C47" t="s">
        <v>102</v>
      </c>
      <c r="E47">
        <v>1895</v>
      </c>
      <c r="F47" t="s">
        <v>11</v>
      </c>
      <c r="I47">
        <v>36.4</v>
      </c>
    </row>
    <row r="48" spans="1:9" x14ac:dyDescent="0.25">
      <c r="A48">
        <v>31693</v>
      </c>
      <c r="B48" t="s">
        <v>103</v>
      </c>
      <c r="C48" t="s">
        <v>104</v>
      </c>
      <c r="E48">
        <v>31693</v>
      </c>
      <c r="F48" t="s">
        <v>14</v>
      </c>
      <c r="I48">
        <v>36.4</v>
      </c>
    </row>
    <row r="49" spans="1:9" x14ac:dyDescent="0.25">
      <c r="A49">
        <v>60285</v>
      </c>
      <c r="B49" t="s">
        <v>105</v>
      </c>
      <c r="C49" t="s">
        <v>106</v>
      </c>
      <c r="E49">
        <v>60285</v>
      </c>
      <c r="F49" t="s">
        <v>14</v>
      </c>
      <c r="I49">
        <v>48.9</v>
      </c>
    </row>
    <row r="50" spans="1:9" x14ac:dyDescent="0.25">
      <c r="A50">
        <v>30829</v>
      </c>
      <c r="B50" t="s">
        <v>107</v>
      </c>
      <c r="C50" t="s">
        <v>108</v>
      </c>
      <c r="E50">
        <v>30829</v>
      </c>
      <c r="F50" t="s">
        <v>14</v>
      </c>
      <c r="I50">
        <v>49.4</v>
      </c>
    </row>
    <row r="51" spans="1:9" x14ac:dyDescent="0.25">
      <c r="A51">
        <v>1852</v>
      </c>
      <c r="B51" t="s">
        <v>109</v>
      </c>
      <c r="C51" t="s">
        <v>110</v>
      </c>
      <c r="E51">
        <v>1852</v>
      </c>
      <c r="F51" t="s">
        <v>11</v>
      </c>
      <c r="I51">
        <v>65.2</v>
      </c>
    </row>
    <row r="52" spans="1:9" x14ac:dyDescent="0.25">
      <c r="A52">
        <v>30391</v>
      </c>
      <c r="B52" t="s">
        <v>111</v>
      </c>
      <c r="C52" t="s">
        <v>112</v>
      </c>
      <c r="E52">
        <v>30391</v>
      </c>
      <c r="F52" t="s">
        <v>14</v>
      </c>
      <c r="I52">
        <v>33.1</v>
      </c>
    </row>
    <row r="53" spans="1:9" x14ac:dyDescent="0.25">
      <c r="A53">
        <v>60398</v>
      </c>
      <c r="B53" t="s">
        <v>113</v>
      </c>
      <c r="C53" t="s">
        <v>114</v>
      </c>
      <c r="E53">
        <v>60398</v>
      </c>
      <c r="F53" t="s">
        <v>14</v>
      </c>
      <c r="I53">
        <v>48.9</v>
      </c>
    </row>
    <row r="54" spans="1:9" x14ac:dyDescent="0.25">
      <c r="A54">
        <v>30393</v>
      </c>
      <c r="B54" t="s">
        <v>115</v>
      </c>
      <c r="C54" t="s">
        <v>116</v>
      </c>
      <c r="E54">
        <v>30393</v>
      </c>
      <c r="F54" t="s">
        <v>14</v>
      </c>
      <c r="I54">
        <v>32.6</v>
      </c>
    </row>
    <row r="55" spans="1:9" x14ac:dyDescent="0.25">
      <c r="A55">
        <v>30158</v>
      </c>
      <c r="B55" t="s">
        <v>117</v>
      </c>
      <c r="C55" t="s">
        <v>118</v>
      </c>
      <c r="E55">
        <v>30158</v>
      </c>
      <c r="F55" t="s">
        <v>14</v>
      </c>
      <c r="I55">
        <v>107.21</v>
      </c>
    </row>
    <row r="56" spans="1:9" x14ac:dyDescent="0.25">
      <c r="A56">
        <v>60378</v>
      </c>
      <c r="B56" t="s">
        <v>119</v>
      </c>
      <c r="C56" t="s">
        <v>120</v>
      </c>
      <c r="E56">
        <v>60378</v>
      </c>
      <c r="F56" t="s">
        <v>14</v>
      </c>
      <c r="I56">
        <v>37.450000000000003</v>
      </c>
    </row>
    <row r="57" spans="1:9" x14ac:dyDescent="0.25">
      <c r="A57">
        <v>61649</v>
      </c>
      <c r="B57" t="s">
        <v>121</v>
      </c>
      <c r="C57" t="s">
        <v>122</v>
      </c>
      <c r="E57">
        <v>61649</v>
      </c>
      <c r="F57" t="s">
        <v>14</v>
      </c>
      <c r="I57">
        <v>32.6</v>
      </c>
    </row>
    <row r="58" spans="1:9" x14ac:dyDescent="0.25">
      <c r="A58">
        <v>30611</v>
      </c>
      <c r="B58" t="s">
        <v>123</v>
      </c>
      <c r="C58" t="s">
        <v>124</v>
      </c>
      <c r="E58">
        <v>30611</v>
      </c>
      <c r="F58" t="s">
        <v>14</v>
      </c>
      <c r="I58">
        <v>16.3</v>
      </c>
    </row>
    <row r="59" spans="1:9" x14ac:dyDescent="0.25">
      <c r="A59">
        <v>2433</v>
      </c>
      <c r="B59" t="s">
        <v>125</v>
      </c>
      <c r="C59" t="s">
        <v>126</v>
      </c>
      <c r="E59">
        <v>2433</v>
      </c>
      <c r="F59" t="s">
        <v>11</v>
      </c>
      <c r="I59">
        <v>32.6</v>
      </c>
    </row>
    <row r="60" spans="1:9" x14ac:dyDescent="0.25">
      <c r="A60">
        <v>30604</v>
      </c>
      <c r="B60" t="s">
        <v>127</v>
      </c>
      <c r="C60" t="s">
        <v>128</v>
      </c>
      <c r="E60">
        <v>30604</v>
      </c>
      <c r="F60" t="s">
        <v>14</v>
      </c>
      <c r="I60">
        <v>142.80000000000001</v>
      </c>
    </row>
    <row r="61" spans="1:9" x14ac:dyDescent="0.25">
      <c r="A61">
        <v>33781</v>
      </c>
      <c r="B61" t="s">
        <v>129</v>
      </c>
      <c r="C61" t="s">
        <v>130</v>
      </c>
      <c r="D61" t="s">
        <v>131</v>
      </c>
      <c r="E61">
        <v>33781</v>
      </c>
      <c r="F61" t="s">
        <v>14</v>
      </c>
      <c r="I61">
        <v>105</v>
      </c>
    </row>
    <row r="62" spans="1:9" x14ac:dyDescent="0.25">
      <c r="A62">
        <v>60791</v>
      </c>
      <c r="B62" t="s">
        <v>132</v>
      </c>
      <c r="C62" t="s">
        <v>133</v>
      </c>
      <c r="E62">
        <v>60791</v>
      </c>
      <c r="F62" t="s">
        <v>14</v>
      </c>
      <c r="I62">
        <v>49.4</v>
      </c>
    </row>
    <row r="63" spans="1:9" x14ac:dyDescent="0.25">
      <c r="A63">
        <v>2681</v>
      </c>
      <c r="B63" t="s">
        <v>134</v>
      </c>
      <c r="C63" t="s">
        <v>135</v>
      </c>
      <c r="E63">
        <v>2681</v>
      </c>
      <c r="F63" t="s">
        <v>11</v>
      </c>
      <c r="I63">
        <v>16.3</v>
      </c>
    </row>
    <row r="64" spans="1:9" x14ac:dyDescent="0.25">
      <c r="A64">
        <v>31092</v>
      </c>
      <c r="B64" t="s">
        <v>136</v>
      </c>
      <c r="C64" t="s">
        <v>137</v>
      </c>
      <c r="E64">
        <v>31092</v>
      </c>
      <c r="F64" t="s">
        <v>14</v>
      </c>
      <c r="I64">
        <v>82</v>
      </c>
    </row>
    <row r="65" spans="1:9" x14ac:dyDescent="0.25">
      <c r="A65">
        <v>2474</v>
      </c>
      <c r="B65" t="s">
        <v>138</v>
      </c>
      <c r="C65" t="s">
        <v>139</v>
      </c>
      <c r="E65">
        <v>2474</v>
      </c>
      <c r="F65" t="s">
        <v>11</v>
      </c>
      <c r="I65">
        <v>35</v>
      </c>
    </row>
    <row r="66" spans="1:9" x14ac:dyDescent="0.25">
      <c r="A66">
        <v>2135</v>
      </c>
      <c r="B66" t="s">
        <v>140</v>
      </c>
      <c r="C66" t="s">
        <v>141</v>
      </c>
      <c r="E66">
        <v>2135</v>
      </c>
      <c r="F66" t="s">
        <v>11</v>
      </c>
      <c r="I66">
        <v>48.9</v>
      </c>
    </row>
    <row r="67" spans="1:9" x14ac:dyDescent="0.25">
      <c r="A67">
        <v>60324</v>
      </c>
      <c r="B67" t="s">
        <v>142</v>
      </c>
      <c r="C67" t="s">
        <v>143</v>
      </c>
      <c r="E67">
        <v>60324</v>
      </c>
      <c r="F67" t="s">
        <v>14</v>
      </c>
      <c r="I67">
        <v>70</v>
      </c>
    </row>
    <row r="68" spans="1:9" x14ac:dyDescent="0.25">
      <c r="A68">
        <v>66395</v>
      </c>
      <c r="B68" t="s">
        <v>144</v>
      </c>
      <c r="C68" t="s">
        <v>145</v>
      </c>
      <c r="E68">
        <v>66395</v>
      </c>
      <c r="F68" t="s">
        <v>14</v>
      </c>
      <c r="I68">
        <v>32.6</v>
      </c>
    </row>
    <row r="69" spans="1:9" x14ac:dyDescent="0.25">
      <c r="A69">
        <v>30067</v>
      </c>
      <c r="B69" t="s">
        <v>146</v>
      </c>
      <c r="C69" t="s">
        <v>147</v>
      </c>
      <c r="E69">
        <v>30067</v>
      </c>
      <c r="F69" t="s">
        <v>14</v>
      </c>
      <c r="I69">
        <v>100.2</v>
      </c>
    </row>
    <row r="70" spans="1:9" x14ac:dyDescent="0.25">
      <c r="A70">
        <v>32893</v>
      </c>
      <c r="B70" t="s">
        <v>148</v>
      </c>
      <c r="C70" t="s">
        <v>149</v>
      </c>
      <c r="E70">
        <v>32893</v>
      </c>
      <c r="F70" t="s">
        <v>14</v>
      </c>
      <c r="I70">
        <v>18.2</v>
      </c>
    </row>
    <row r="71" spans="1:9" x14ac:dyDescent="0.25">
      <c r="A71">
        <v>2751</v>
      </c>
      <c r="B71" t="s">
        <v>150</v>
      </c>
      <c r="C71" t="s">
        <v>151</v>
      </c>
      <c r="E71">
        <v>2751</v>
      </c>
      <c r="F71" t="s">
        <v>11</v>
      </c>
      <c r="I71">
        <v>18.2</v>
      </c>
    </row>
    <row r="72" spans="1:9" x14ac:dyDescent="0.25">
      <c r="A72">
        <v>1392</v>
      </c>
      <c r="B72" t="s">
        <v>152</v>
      </c>
      <c r="C72" t="s">
        <v>153</v>
      </c>
      <c r="E72">
        <v>1392</v>
      </c>
      <c r="F72" t="s">
        <v>11</v>
      </c>
      <c r="I72">
        <v>48.9</v>
      </c>
    </row>
    <row r="73" spans="1:9" x14ac:dyDescent="0.25">
      <c r="A73">
        <v>2165</v>
      </c>
      <c r="B73" t="s">
        <v>154</v>
      </c>
      <c r="C73" t="s">
        <v>155</v>
      </c>
      <c r="E73">
        <v>2165</v>
      </c>
      <c r="F73" t="s">
        <v>11</v>
      </c>
      <c r="I73">
        <v>16.3</v>
      </c>
    </row>
    <row r="74" spans="1:9" x14ac:dyDescent="0.25">
      <c r="A74">
        <v>30190</v>
      </c>
      <c r="B74" t="s">
        <v>156</v>
      </c>
      <c r="C74" t="s">
        <v>157</v>
      </c>
      <c r="E74">
        <v>30190</v>
      </c>
      <c r="F74" t="s">
        <v>14</v>
      </c>
      <c r="I74">
        <v>16.3</v>
      </c>
    </row>
    <row r="75" spans="1:9" x14ac:dyDescent="0.25">
      <c r="A75">
        <v>60289</v>
      </c>
      <c r="B75" t="s">
        <v>158</v>
      </c>
      <c r="C75" t="s">
        <v>159</v>
      </c>
      <c r="E75">
        <v>60289</v>
      </c>
      <c r="F75" t="s">
        <v>14</v>
      </c>
      <c r="I75">
        <v>123.6</v>
      </c>
    </row>
    <row r="76" spans="1:9" x14ac:dyDescent="0.25">
      <c r="A76">
        <v>30029</v>
      </c>
      <c r="B76" t="s">
        <v>160</v>
      </c>
      <c r="C76" t="s">
        <v>161</v>
      </c>
      <c r="E76">
        <v>30029</v>
      </c>
      <c r="F76" t="s">
        <v>14</v>
      </c>
      <c r="I76">
        <v>16.3</v>
      </c>
    </row>
    <row r="77" spans="1:9" x14ac:dyDescent="0.25">
      <c r="A77">
        <v>2389</v>
      </c>
      <c r="B77" t="s">
        <v>162</v>
      </c>
      <c r="C77" t="s">
        <v>163</v>
      </c>
      <c r="E77">
        <v>2389</v>
      </c>
      <c r="F77" t="s">
        <v>11</v>
      </c>
      <c r="I77">
        <v>16.3</v>
      </c>
    </row>
    <row r="78" spans="1:9" x14ac:dyDescent="0.25">
      <c r="A78">
        <v>30885</v>
      </c>
      <c r="B78" t="s">
        <v>164</v>
      </c>
      <c r="C78" t="s">
        <v>165</v>
      </c>
      <c r="E78">
        <v>30885</v>
      </c>
      <c r="F78" t="s">
        <v>14</v>
      </c>
      <c r="I78">
        <v>16.3</v>
      </c>
    </row>
    <row r="79" spans="1:9" x14ac:dyDescent="0.25">
      <c r="A79">
        <v>60279</v>
      </c>
      <c r="B79" t="s">
        <v>166</v>
      </c>
      <c r="C79" t="s">
        <v>167</v>
      </c>
      <c r="E79">
        <v>60279</v>
      </c>
      <c r="F79" t="s">
        <v>14</v>
      </c>
      <c r="I79">
        <v>35</v>
      </c>
    </row>
    <row r="80" spans="1:9" x14ac:dyDescent="0.25">
      <c r="A80">
        <v>2919</v>
      </c>
      <c r="B80" t="s">
        <v>168</v>
      </c>
      <c r="C80" t="s">
        <v>169</v>
      </c>
      <c r="E80">
        <v>2919</v>
      </c>
      <c r="F80" t="s">
        <v>11</v>
      </c>
      <c r="I80">
        <v>36.4</v>
      </c>
    </row>
    <row r="81" spans="1:9" x14ac:dyDescent="0.25">
      <c r="A81">
        <v>30294</v>
      </c>
      <c r="B81" t="s">
        <v>170</v>
      </c>
      <c r="C81" t="s">
        <v>171</v>
      </c>
      <c r="E81">
        <v>30294</v>
      </c>
      <c r="F81" t="s">
        <v>14</v>
      </c>
      <c r="I81">
        <v>65.2</v>
      </c>
    </row>
    <row r="82" spans="1:9" x14ac:dyDescent="0.25">
      <c r="A82">
        <v>1499</v>
      </c>
      <c r="B82" t="s">
        <v>172</v>
      </c>
      <c r="C82" t="s">
        <v>173</v>
      </c>
      <c r="E82">
        <v>1499</v>
      </c>
      <c r="F82" t="s">
        <v>11</v>
      </c>
      <c r="I82">
        <v>16.3</v>
      </c>
    </row>
    <row r="83" spans="1:9" x14ac:dyDescent="0.25">
      <c r="A83">
        <v>30065</v>
      </c>
      <c r="B83" t="s">
        <v>174</v>
      </c>
      <c r="C83" t="s">
        <v>175</v>
      </c>
      <c r="E83">
        <v>30065</v>
      </c>
      <c r="F83" t="s">
        <v>14</v>
      </c>
      <c r="I83">
        <v>16.3</v>
      </c>
    </row>
    <row r="84" spans="1:9" x14ac:dyDescent="0.25">
      <c r="A84">
        <v>31022</v>
      </c>
      <c r="B84" t="s">
        <v>176</v>
      </c>
      <c r="C84" t="s">
        <v>177</v>
      </c>
      <c r="E84">
        <v>31022</v>
      </c>
      <c r="F84" t="s">
        <v>14</v>
      </c>
      <c r="I84">
        <v>35</v>
      </c>
    </row>
    <row r="85" spans="1:9" x14ac:dyDescent="0.25">
      <c r="A85">
        <v>1105</v>
      </c>
      <c r="B85" t="s">
        <v>178</v>
      </c>
      <c r="C85" t="s">
        <v>179</v>
      </c>
      <c r="E85">
        <v>1105</v>
      </c>
      <c r="F85" t="s">
        <v>11</v>
      </c>
      <c r="I85">
        <v>16.3</v>
      </c>
    </row>
    <row r="86" spans="1:9" x14ac:dyDescent="0.25">
      <c r="A86">
        <v>30280</v>
      </c>
      <c r="B86" t="s">
        <v>180</v>
      </c>
      <c r="C86" t="s">
        <v>181</v>
      </c>
      <c r="E86">
        <v>30280</v>
      </c>
      <c r="F86" t="s">
        <v>14</v>
      </c>
      <c r="I86">
        <v>65.2</v>
      </c>
    </row>
    <row r="87" spans="1:9" x14ac:dyDescent="0.25">
      <c r="A87">
        <v>1923</v>
      </c>
      <c r="B87" t="s">
        <v>182</v>
      </c>
      <c r="C87" t="s">
        <v>183</v>
      </c>
      <c r="E87">
        <v>1923</v>
      </c>
      <c r="F87" t="s">
        <v>11</v>
      </c>
      <c r="I87">
        <v>88.2</v>
      </c>
    </row>
    <row r="88" spans="1:9" x14ac:dyDescent="0.25">
      <c r="A88">
        <v>30057</v>
      </c>
      <c r="B88" t="s">
        <v>184</v>
      </c>
      <c r="C88" t="s">
        <v>185</v>
      </c>
      <c r="E88">
        <v>30057</v>
      </c>
      <c r="F88" t="s">
        <v>14</v>
      </c>
      <c r="I88">
        <v>65.2</v>
      </c>
    </row>
    <row r="89" spans="1:9" x14ac:dyDescent="0.25">
      <c r="A89">
        <v>61633</v>
      </c>
      <c r="B89" t="s">
        <v>186</v>
      </c>
      <c r="C89" t="s">
        <v>187</v>
      </c>
      <c r="E89">
        <v>61633</v>
      </c>
      <c r="F89" t="s">
        <v>14</v>
      </c>
      <c r="I89">
        <v>32.6</v>
      </c>
    </row>
    <row r="90" spans="1:9" x14ac:dyDescent="0.25">
      <c r="A90">
        <v>30610</v>
      </c>
      <c r="B90" t="s">
        <v>188</v>
      </c>
      <c r="C90" t="s">
        <v>189</v>
      </c>
      <c r="E90">
        <v>30610</v>
      </c>
      <c r="F90" t="s">
        <v>14</v>
      </c>
      <c r="I90">
        <v>33.1</v>
      </c>
    </row>
    <row r="91" spans="1:9" x14ac:dyDescent="0.25">
      <c r="A91">
        <v>1471</v>
      </c>
      <c r="B91" t="s">
        <v>190</v>
      </c>
      <c r="C91" t="s">
        <v>191</v>
      </c>
      <c r="E91">
        <v>1471</v>
      </c>
      <c r="F91" t="s">
        <v>11</v>
      </c>
      <c r="I91">
        <v>16.3</v>
      </c>
    </row>
    <row r="92" spans="1:9" x14ac:dyDescent="0.25">
      <c r="A92">
        <v>2066</v>
      </c>
      <c r="B92" t="s">
        <v>192</v>
      </c>
      <c r="C92" t="s">
        <v>193</v>
      </c>
      <c r="E92">
        <v>2066</v>
      </c>
      <c r="F92" t="s">
        <v>11</v>
      </c>
      <c r="I92">
        <v>34.5</v>
      </c>
    </row>
    <row r="93" spans="1:9" x14ac:dyDescent="0.25">
      <c r="A93">
        <v>31507</v>
      </c>
      <c r="B93" t="s">
        <v>194</v>
      </c>
      <c r="C93" t="s">
        <v>195</v>
      </c>
      <c r="E93">
        <v>31507</v>
      </c>
      <c r="F93" t="s">
        <v>14</v>
      </c>
      <c r="I93">
        <v>16.3</v>
      </c>
    </row>
    <row r="94" spans="1:9" x14ac:dyDescent="0.25">
      <c r="A94">
        <v>31147</v>
      </c>
      <c r="B94" t="s">
        <v>196</v>
      </c>
      <c r="C94" t="s">
        <v>197</v>
      </c>
      <c r="E94">
        <v>31147</v>
      </c>
      <c r="F94" t="s">
        <v>14</v>
      </c>
      <c r="I94">
        <v>53.2</v>
      </c>
    </row>
    <row r="95" spans="1:9" x14ac:dyDescent="0.25">
      <c r="A95">
        <v>30810</v>
      </c>
      <c r="B95" t="s">
        <v>198</v>
      </c>
      <c r="C95" t="s">
        <v>199</v>
      </c>
      <c r="E95">
        <v>30810</v>
      </c>
      <c r="F95" t="s">
        <v>14</v>
      </c>
      <c r="I95">
        <v>16.3</v>
      </c>
    </row>
    <row r="96" spans="1:9" x14ac:dyDescent="0.25">
      <c r="A96">
        <v>61608</v>
      </c>
      <c r="B96" t="s">
        <v>200</v>
      </c>
      <c r="C96" t="s">
        <v>201</v>
      </c>
      <c r="E96">
        <v>61608</v>
      </c>
      <c r="F96" t="s">
        <v>14</v>
      </c>
      <c r="I96">
        <v>32.6</v>
      </c>
    </row>
    <row r="97" spans="1:9" x14ac:dyDescent="0.25">
      <c r="A97">
        <v>61594</v>
      </c>
      <c r="B97" t="s">
        <v>202</v>
      </c>
      <c r="C97" t="s">
        <v>203</v>
      </c>
      <c r="E97">
        <v>61594</v>
      </c>
      <c r="F97" t="s">
        <v>14</v>
      </c>
      <c r="I97">
        <v>32.6</v>
      </c>
    </row>
    <row r="98" spans="1:9" x14ac:dyDescent="0.25">
      <c r="A98">
        <v>60068</v>
      </c>
      <c r="B98" t="s">
        <v>204</v>
      </c>
      <c r="C98" t="s">
        <v>205</v>
      </c>
      <c r="E98">
        <v>60068</v>
      </c>
      <c r="F98" t="s">
        <v>14</v>
      </c>
      <c r="I98">
        <v>81.5</v>
      </c>
    </row>
    <row r="99" spans="1:9" x14ac:dyDescent="0.25">
      <c r="A99">
        <v>60258</v>
      </c>
      <c r="B99" t="s">
        <v>206</v>
      </c>
      <c r="C99" t="s">
        <v>207</v>
      </c>
      <c r="E99">
        <v>60258</v>
      </c>
      <c r="F99" t="s">
        <v>14</v>
      </c>
      <c r="I99">
        <v>32.6</v>
      </c>
    </row>
    <row r="100" spans="1:9" x14ac:dyDescent="0.25">
      <c r="A100">
        <v>60891</v>
      </c>
      <c r="B100" t="s">
        <v>208</v>
      </c>
      <c r="C100" t="s">
        <v>209</v>
      </c>
      <c r="E100">
        <v>60891</v>
      </c>
      <c r="F100" t="s">
        <v>14</v>
      </c>
      <c r="I100">
        <v>32.6</v>
      </c>
    </row>
    <row r="101" spans="1:9" x14ac:dyDescent="0.25">
      <c r="A101">
        <v>30441</v>
      </c>
      <c r="B101" t="s">
        <v>210</v>
      </c>
      <c r="C101" t="s">
        <v>211</v>
      </c>
      <c r="E101">
        <v>30441</v>
      </c>
      <c r="F101" t="s">
        <v>14</v>
      </c>
      <c r="I101">
        <v>48.9</v>
      </c>
    </row>
    <row r="102" spans="1:9" x14ac:dyDescent="0.25">
      <c r="A102">
        <v>1191</v>
      </c>
      <c r="B102" t="s">
        <v>212</v>
      </c>
      <c r="C102" t="s">
        <v>213</v>
      </c>
      <c r="E102">
        <v>1191</v>
      </c>
      <c r="F102" t="s">
        <v>11</v>
      </c>
      <c r="I102">
        <v>16.3</v>
      </c>
    </row>
    <row r="103" spans="1:9" x14ac:dyDescent="0.25">
      <c r="A103">
        <v>1699</v>
      </c>
      <c r="B103" t="s">
        <v>214</v>
      </c>
      <c r="C103" t="s">
        <v>215</v>
      </c>
      <c r="E103">
        <v>1699</v>
      </c>
      <c r="F103" t="s">
        <v>11</v>
      </c>
      <c r="I103">
        <v>16.3</v>
      </c>
    </row>
    <row r="104" spans="1:9" x14ac:dyDescent="0.25">
      <c r="A104">
        <v>70894</v>
      </c>
      <c r="B104" t="s">
        <v>216</v>
      </c>
      <c r="C104" t="s">
        <v>217</v>
      </c>
      <c r="D104">
        <v>31270</v>
      </c>
      <c r="F104" t="s">
        <v>14</v>
      </c>
      <c r="I104">
        <v>37.450000000000003</v>
      </c>
    </row>
    <row r="105" spans="1:9" x14ac:dyDescent="0.25">
      <c r="A105">
        <v>30291</v>
      </c>
      <c r="B105" t="s">
        <v>218</v>
      </c>
      <c r="C105" t="s">
        <v>219</v>
      </c>
      <c r="E105">
        <v>30291</v>
      </c>
      <c r="F105" t="s">
        <v>14</v>
      </c>
      <c r="I105">
        <v>48.9</v>
      </c>
    </row>
    <row r="106" spans="1:9" x14ac:dyDescent="0.25">
      <c r="A106">
        <v>1263</v>
      </c>
      <c r="B106" t="s">
        <v>220</v>
      </c>
      <c r="C106" t="s">
        <v>221</v>
      </c>
      <c r="E106">
        <v>1263</v>
      </c>
      <c r="F106" t="s">
        <v>11</v>
      </c>
      <c r="I106">
        <v>16.3</v>
      </c>
    </row>
    <row r="107" spans="1:9" x14ac:dyDescent="0.25">
      <c r="A107">
        <v>2693</v>
      </c>
      <c r="B107" t="s">
        <v>222</v>
      </c>
      <c r="C107" t="s">
        <v>223</v>
      </c>
      <c r="E107">
        <v>2693</v>
      </c>
      <c r="F107" t="s">
        <v>11</v>
      </c>
      <c r="I107">
        <v>91</v>
      </c>
    </row>
    <row r="108" spans="1:9" x14ac:dyDescent="0.25">
      <c r="A108">
        <v>2735</v>
      </c>
      <c r="B108" t="s">
        <v>224</v>
      </c>
      <c r="C108" t="s">
        <v>225</v>
      </c>
      <c r="E108">
        <v>2735</v>
      </c>
      <c r="F108" t="s">
        <v>11</v>
      </c>
      <c r="I108">
        <v>33.1</v>
      </c>
    </row>
    <row r="109" spans="1:9" x14ac:dyDescent="0.25">
      <c r="A109">
        <v>30426</v>
      </c>
      <c r="B109" t="s">
        <v>226</v>
      </c>
      <c r="C109" t="s">
        <v>227</v>
      </c>
      <c r="E109">
        <v>30426</v>
      </c>
      <c r="F109" t="s">
        <v>14</v>
      </c>
      <c r="I109">
        <v>65.2</v>
      </c>
    </row>
    <row r="110" spans="1:9" x14ac:dyDescent="0.25">
      <c r="A110">
        <v>2609</v>
      </c>
      <c r="B110" t="s">
        <v>228</v>
      </c>
      <c r="C110" t="s">
        <v>229</v>
      </c>
      <c r="E110">
        <v>2609</v>
      </c>
      <c r="F110" t="s">
        <v>11</v>
      </c>
      <c r="I110">
        <v>18.2</v>
      </c>
    </row>
    <row r="111" spans="1:9" x14ac:dyDescent="0.25">
      <c r="A111">
        <v>30100</v>
      </c>
      <c r="B111" t="s">
        <v>230</v>
      </c>
      <c r="C111" t="s">
        <v>231</v>
      </c>
      <c r="E111">
        <v>30100</v>
      </c>
      <c r="F111" t="s">
        <v>14</v>
      </c>
      <c r="I111">
        <v>89.6</v>
      </c>
    </row>
    <row r="112" spans="1:9" x14ac:dyDescent="0.25">
      <c r="A112">
        <v>30728</v>
      </c>
      <c r="B112" t="s">
        <v>232</v>
      </c>
      <c r="C112" t="s">
        <v>233</v>
      </c>
      <c r="E112">
        <v>30728</v>
      </c>
      <c r="F112" t="s">
        <v>14</v>
      </c>
      <c r="I112">
        <v>71.400000000000006</v>
      </c>
    </row>
    <row r="113" spans="1:9" x14ac:dyDescent="0.25">
      <c r="A113">
        <v>30383</v>
      </c>
      <c r="B113" t="s">
        <v>234</v>
      </c>
      <c r="C113" t="s">
        <v>235</v>
      </c>
      <c r="E113">
        <v>30383</v>
      </c>
      <c r="F113" t="s">
        <v>14</v>
      </c>
      <c r="I113">
        <v>88.2</v>
      </c>
    </row>
    <row r="114" spans="1:9" x14ac:dyDescent="0.25">
      <c r="A114">
        <v>60087</v>
      </c>
      <c r="B114" t="s">
        <v>236</v>
      </c>
      <c r="C114" t="s">
        <v>237</v>
      </c>
      <c r="E114">
        <v>60087</v>
      </c>
      <c r="F114" t="s">
        <v>14</v>
      </c>
      <c r="I114">
        <v>32.6</v>
      </c>
    </row>
    <row r="115" spans="1:9" x14ac:dyDescent="0.25">
      <c r="A115">
        <v>61650</v>
      </c>
      <c r="B115" t="s">
        <v>238</v>
      </c>
      <c r="C115" t="s">
        <v>239</v>
      </c>
      <c r="E115">
        <v>61650</v>
      </c>
      <c r="F115" t="s">
        <v>14</v>
      </c>
      <c r="I115">
        <v>16.3</v>
      </c>
    </row>
    <row r="116" spans="1:9" x14ac:dyDescent="0.25">
      <c r="A116">
        <v>30003</v>
      </c>
      <c r="B116" t="s">
        <v>240</v>
      </c>
      <c r="C116" t="s">
        <v>241</v>
      </c>
      <c r="E116">
        <v>30003</v>
      </c>
      <c r="F116" t="s">
        <v>14</v>
      </c>
      <c r="I116">
        <v>32.6</v>
      </c>
    </row>
    <row r="117" spans="1:9" x14ac:dyDescent="0.25">
      <c r="A117">
        <v>34757</v>
      </c>
      <c r="B117" t="s">
        <v>242</v>
      </c>
      <c r="C117" t="s">
        <v>243</v>
      </c>
      <c r="E117">
        <v>34757</v>
      </c>
      <c r="F117" t="s">
        <v>14</v>
      </c>
      <c r="I117">
        <v>18.2</v>
      </c>
    </row>
    <row r="118" spans="1:9" x14ac:dyDescent="0.25">
      <c r="A118">
        <v>31089</v>
      </c>
      <c r="B118" t="s">
        <v>244</v>
      </c>
      <c r="C118" t="s">
        <v>245</v>
      </c>
      <c r="E118">
        <v>31089</v>
      </c>
      <c r="F118" t="s">
        <v>14</v>
      </c>
      <c r="I118">
        <v>18.2</v>
      </c>
    </row>
    <row r="119" spans="1:9" x14ac:dyDescent="0.25">
      <c r="A119">
        <v>1560</v>
      </c>
      <c r="B119" t="s">
        <v>246</v>
      </c>
      <c r="C119" t="s">
        <v>247</v>
      </c>
      <c r="E119">
        <v>1560</v>
      </c>
      <c r="F119" t="s">
        <v>11</v>
      </c>
      <c r="I119">
        <v>34.5</v>
      </c>
    </row>
    <row r="120" spans="1:9" x14ac:dyDescent="0.25">
      <c r="A120">
        <v>2463</v>
      </c>
      <c r="B120" t="s">
        <v>248</v>
      </c>
      <c r="C120" t="s">
        <v>249</v>
      </c>
      <c r="E120">
        <v>2463</v>
      </c>
      <c r="F120" t="s">
        <v>11</v>
      </c>
      <c r="I120">
        <v>114.1</v>
      </c>
    </row>
    <row r="121" spans="1:9" x14ac:dyDescent="0.25">
      <c r="A121">
        <v>1551</v>
      </c>
      <c r="B121" t="s">
        <v>250</v>
      </c>
      <c r="C121" t="s">
        <v>251</v>
      </c>
      <c r="E121">
        <v>1551</v>
      </c>
      <c r="F121" t="s">
        <v>11</v>
      </c>
      <c r="I121">
        <v>16.3</v>
      </c>
    </row>
    <row r="122" spans="1:9" x14ac:dyDescent="0.25">
      <c r="A122">
        <v>30201</v>
      </c>
      <c r="B122" t="s">
        <v>252</v>
      </c>
      <c r="C122" t="s">
        <v>253</v>
      </c>
      <c r="E122">
        <v>30201</v>
      </c>
      <c r="F122" t="s">
        <v>14</v>
      </c>
      <c r="I122">
        <v>32.6</v>
      </c>
    </row>
    <row r="123" spans="1:9" x14ac:dyDescent="0.25">
      <c r="A123">
        <v>31156</v>
      </c>
      <c r="B123" t="s">
        <v>254</v>
      </c>
      <c r="C123" t="s">
        <v>255</v>
      </c>
      <c r="E123">
        <v>31156</v>
      </c>
      <c r="F123" t="s">
        <v>14</v>
      </c>
      <c r="I123">
        <v>89.6</v>
      </c>
    </row>
    <row r="124" spans="1:9" x14ac:dyDescent="0.25">
      <c r="A124">
        <v>2263</v>
      </c>
      <c r="B124" t="s">
        <v>256</v>
      </c>
      <c r="C124" t="s">
        <v>257</v>
      </c>
      <c r="E124">
        <v>2263</v>
      </c>
      <c r="F124" t="s">
        <v>11</v>
      </c>
      <c r="I124">
        <v>16.3</v>
      </c>
    </row>
    <row r="125" spans="1:9" x14ac:dyDescent="0.25">
      <c r="A125">
        <v>1513</v>
      </c>
      <c r="B125" t="s">
        <v>258</v>
      </c>
      <c r="C125" t="s">
        <v>259</v>
      </c>
      <c r="E125">
        <v>1513</v>
      </c>
      <c r="F125" t="s">
        <v>11</v>
      </c>
      <c r="I125">
        <v>142.80000000000001</v>
      </c>
    </row>
    <row r="126" spans="1:9" x14ac:dyDescent="0.25">
      <c r="A126">
        <v>2883</v>
      </c>
      <c r="B126" t="s">
        <v>260</v>
      </c>
      <c r="C126" t="s">
        <v>261</v>
      </c>
      <c r="E126">
        <v>2883</v>
      </c>
      <c r="F126" t="s">
        <v>11</v>
      </c>
      <c r="I126">
        <v>81.5</v>
      </c>
    </row>
    <row r="127" spans="1:9" x14ac:dyDescent="0.25">
      <c r="A127">
        <v>30448</v>
      </c>
      <c r="B127" t="s">
        <v>262</v>
      </c>
      <c r="C127" t="s">
        <v>263</v>
      </c>
      <c r="E127">
        <v>30448</v>
      </c>
      <c r="F127" t="s">
        <v>14</v>
      </c>
      <c r="I127">
        <v>35</v>
      </c>
    </row>
    <row r="128" spans="1:9" x14ac:dyDescent="0.25">
      <c r="A128">
        <v>60435</v>
      </c>
      <c r="B128" t="s">
        <v>264</v>
      </c>
      <c r="C128" t="s">
        <v>265</v>
      </c>
      <c r="E128">
        <v>60435</v>
      </c>
      <c r="F128" t="s">
        <v>14</v>
      </c>
      <c r="I128">
        <v>32.6</v>
      </c>
    </row>
    <row r="129" spans="1:9" x14ac:dyDescent="0.25">
      <c r="A129">
        <v>30219</v>
      </c>
      <c r="B129" t="s">
        <v>266</v>
      </c>
      <c r="C129" t="s">
        <v>267</v>
      </c>
      <c r="E129">
        <v>30219</v>
      </c>
      <c r="F129" t="s">
        <v>14</v>
      </c>
      <c r="I129">
        <v>32.6</v>
      </c>
    </row>
    <row r="130" spans="1:9" x14ac:dyDescent="0.25">
      <c r="A130">
        <v>2840</v>
      </c>
      <c r="B130" t="s">
        <v>268</v>
      </c>
      <c r="C130" t="s">
        <v>269</v>
      </c>
      <c r="E130">
        <v>2840</v>
      </c>
      <c r="F130" t="s">
        <v>11</v>
      </c>
      <c r="I130">
        <v>106.4</v>
      </c>
    </row>
    <row r="131" spans="1:9" x14ac:dyDescent="0.25">
      <c r="A131">
        <v>60852</v>
      </c>
      <c r="B131" t="s">
        <v>270</v>
      </c>
      <c r="C131" t="s">
        <v>271</v>
      </c>
      <c r="E131">
        <v>60852</v>
      </c>
      <c r="F131" t="s">
        <v>14</v>
      </c>
      <c r="I131">
        <v>32.6</v>
      </c>
    </row>
    <row r="132" spans="1:9" x14ac:dyDescent="0.25">
      <c r="A132">
        <v>1826</v>
      </c>
      <c r="B132" t="s">
        <v>272</v>
      </c>
      <c r="C132" t="s">
        <v>273</v>
      </c>
      <c r="E132">
        <v>1826</v>
      </c>
      <c r="F132" t="s">
        <v>11</v>
      </c>
      <c r="I132">
        <v>32.6</v>
      </c>
    </row>
    <row r="133" spans="1:9" x14ac:dyDescent="0.25">
      <c r="A133">
        <v>30250</v>
      </c>
      <c r="B133" t="s">
        <v>274</v>
      </c>
      <c r="C133" t="s">
        <v>275</v>
      </c>
      <c r="E133">
        <v>30250</v>
      </c>
      <c r="F133" t="s">
        <v>14</v>
      </c>
      <c r="I133">
        <v>99.7</v>
      </c>
    </row>
    <row r="134" spans="1:9" x14ac:dyDescent="0.25">
      <c r="A134">
        <v>60095</v>
      </c>
      <c r="B134" t="s">
        <v>276</v>
      </c>
      <c r="C134" t="s">
        <v>277</v>
      </c>
      <c r="E134">
        <v>60095</v>
      </c>
      <c r="F134" t="s">
        <v>14</v>
      </c>
      <c r="I134">
        <v>65.2</v>
      </c>
    </row>
    <row r="135" spans="1:9" x14ac:dyDescent="0.25">
      <c r="A135">
        <v>60295</v>
      </c>
      <c r="B135" t="s">
        <v>278</v>
      </c>
      <c r="C135" t="s">
        <v>279</v>
      </c>
      <c r="E135">
        <v>60295</v>
      </c>
      <c r="F135" t="s">
        <v>14</v>
      </c>
      <c r="I135">
        <v>16.3</v>
      </c>
    </row>
    <row r="136" spans="1:9" x14ac:dyDescent="0.25">
      <c r="A136">
        <v>1933</v>
      </c>
      <c r="B136" t="s">
        <v>280</v>
      </c>
      <c r="C136" t="s">
        <v>281</v>
      </c>
      <c r="E136">
        <v>1933</v>
      </c>
      <c r="F136" t="s">
        <v>11</v>
      </c>
      <c r="I136">
        <v>18.2</v>
      </c>
    </row>
    <row r="137" spans="1:9" x14ac:dyDescent="0.25">
      <c r="A137">
        <v>60776</v>
      </c>
      <c r="B137" t="s">
        <v>282</v>
      </c>
      <c r="C137" t="s">
        <v>283</v>
      </c>
      <c r="E137">
        <v>60776</v>
      </c>
      <c r="F137" t="s">
        <v>14</v>
      </c>
      <c r="I137">
        <v>18.2</v>
      </c>
    </row>
    <row r="138" spans="1:9" x14ac:dyDescent="0.25">
      <c r="A138">
        <v>2308</v>
      </c>
      <c r="B138" t="s">
        <v>284</v>
      </c>
      <c r="C138" t="s">
        <v>285</v>
      </c>
      <c r="E138">
        <v>2308</v>
      </c>
      <c r="F138" t="s">
        <v>11</v>
      </c>
      <c r="I138">
        <v>35</v>
      </c>
    </row>
    <row r="139" spans="1:9" x14ac:dyDescent="0.25">
      <c r="A139">
        <v>1773</v>
      </c>
      <c r="B139" t="s">
        <v>286</v>
      </c>
      <c r="C139" t="s">
        <v>287</v>
      </c>
      <c r="E139">
        <v>1773</v>
      </c>
      <c r="F139" t="s">
        <v>11</v>
      </c>
      <c r="I139">
        <v>33.1</v>
      </c>
    </row>
    <row r="140" spans="1:9" x14ac:dyDescent="0.25">
      <c r="A140">
        <v>1965</v>
      </c>
      <c r="B140" t="s">
        <v>288</v>
      </c>
      <c r="C140" t="s">
        <v>289</v>
      </c>
      <c r="E140">
        <v>1965</v>
      </c>
      <c r="F140" t="s">
        <v>11</v>
      </c>
      <c r="I140">
        <v>16.3</v>
      </c>
    </row>
    <row r="141" spans="1:9" x14ac:dyDescent="0.25">
      <c r="A141">
        <v>31213</v>
      </c>
      <c r="B141" t="s">
        <v>290</v>
      </c>
      <c r="C141" t="s">
        <v>291</v>
      </c>
      <c r="E141">
        <v>31213</v>
      </c>
      <c r="F141" t="s">
        <v>14</v>
      </c>
      <c r="I141">
        <v>48.9</v>
      </c>
    </row>
    <row r="142" spans="1:9" x14ac:dyDescent="0.25">
      <c r="A142">
        <v>2866</v>
      </c>
      <c r="B142" t="s">
        <v>292</v>
      </c>
      <c r="C142" t="s">
        <v>293</v>
      </c>
      <c r="E142">
        <v>2866</v>
      </c>
      <c r="F142" t="s">
        <v>11</v>
      </c>
      <c r="I142">
        <v>16.3</v>
      </c>
    </row>
    <row r="143" spans="1:9" x14ac:dyDescent="0.25">
      <c r="A143">
        <v>2865</v>
      </c>
      <c r="B143" t="s">
        <v>294</v>
      </c>
      <c r="C143" t="s">
        <v>295</v>
      </c>
      <c r="E143">
        <v>2865</v>
      </c>
      <c r="F143" t="s">
        <v>11</v>
      </c>
      <c r="I143">
        <v>49.4</v>
      </c>
    </row>
    <row r="144" spans="1:9" x14ac:dyDescent="0.25">
      <c r="A144">
        <v>30079</v>
      </c>
      <c r="B144" t="s">
        <v>296</v>
      </c>
      <c r="C144" t="s">
        <v>297</v>
      </c>
      <c r="E144">
        <v>30079</v>
      </c>
      <c r="F144" t="s">
        <v>14</v>
      </c>
      <c r="I144">
        <v>33.1</v>
      </c>
    </row>
    <row r="145" spans="1:9" x14ac:dyDescent="0.25">
      <c r="A145">
        <v>30720</v>
      </c>
      <c r="B145" t="s">
        <v>298</v>
      </c>
      <c r="C145" t="s">
        <v>299</v>
      </c>
      <c r="E145">
        <v>30720</v>
      </c>
      <c r="F145" t="s">
        <v>14</v>
      </c>
      <c r="I145">
        <v>33.1</v>
      </c>
    </row>
    <row r="146" spans="1:9" x14ac:dyDescent="0.25">
      <c r="A146">
        <v>30340</v>
      </c>
      <c r="B146" t="s">
        <v>300</v>
      </c>
      <c r="C146" t="s">
        <v>301</v>
      </c>
      <c r="E146">
        <v>30340</v>
      </c>
      <c r="F146" t="s">
        <v>14</v>
      </c>
      <c r="I146">
        <v>32.6</v>
      </c>
    </row>
    <row r="147" spans="1:9" x14ac:dyDescent="0.25">
      <c r="A147">
        <v>3806</v>
      </c>
      <c r="B147" t="s">
        <v>302</v>
      </c>
      <c r="C147" t="s">
        <v>303</v>
      </c>
      <c r="E147">
        <v>3806</v>
      </c>
      <c r="F147" t="s">
        <v>11</v>
      </c>
      <c r="I147">
        <v>71.400000000000006</v>
      </c>
    </row>
    <row r="148" spans="1:9" x14ac:dyDescent="0.25">
      <c r="A148">
        <v>30366</v>
      </c>
      <c r="B148" t="s">
        <v>304</v>
      </c>
      <c r="C148" t="s">
        <v>305</v>
      </c>
      <c r="E148">
        <v>30366</v>
      </c>
      <c r="F148" t="s">
        <v>14</v>
      </c>
      <c r="I148">
        <v>198.8</v>
      </c>
    </row>
    <row r="149" spans="1:9" x14ac:dyDescent="0.25">
      <c r="A149">
        <v>30421</v>
      </c>
      <c r="B149" t="s">
        <v>306</v>
      </c>
      <c r="C149" t="s">
        <v>307</v>
      </c>
      <c r="E149">
        <v>30421</v>
      </c>
      <c r="F149" t="s">
        <v>14</v>
      </c>
      <c r="I149">
        <v>48.9</v>
      </c>
    </row>
    <row r="150" spans="1:9" x14ac:dyDescent="0.25">
      <c r="A150">
        <v>30335</v>
      </c>
      <c r="B150" t="s">
        <v>308</v>
      </c>
      <c r="C150" t="s">
        <v>309</v>
      </c>
      <c r="E150">
        <v>30335</v>
      </c>
      <c r="F150" t="s">
        <v>14</v>
      </c>
      <c r="I150">
        <v>36.4</v>
      </c>
    </row>
    <row r="151" spans="1:9" x14ac:dyDescent="0.25">
      <c r="A151">
        <v>32048</v>
      </c>
      <c r="B151" t="s">
        <v>310</v>
      </c>
      <c r="C151" t="s">
        <v>311</v>
      </c>
      <c r="E151">
        <v>32048</v>
      </c>
      <c r="F151" t="s">
        <v>14</v>
      </c>
      <c r="I151">
        <v>71.400000000000006</v>
      </c>
    </row>
    <row r="152" spans="1:9" x14ac:dyDescent="0.25">
      <c r="A152">
        <v>30661</v>
      </c>
      <c r="B152" t="s">
        <v>312</v>
      </c>
      <c r="C152" t="s">
        <v>313</v>
      </c>
      <c r="E152">
        <v>30661</v>
      </c>
      <c r="F152" t="s">
        <v>14</v>
      </c>
      <c r="I152">
        <v>86.3</v>
      </c>
    </row>
    <row r="153" spans="1:9" x14ac:dyDescent="0.25">
      <c r="A153">
        <v>1144</v>
      </c>
      <c r="B153" t="s">
        <v>314</v>
      </c>
      <c r="C153" t="s">
        <v>315</v>
      </c>
      <c r="E153">
        <v>1144</v>
      </c>
      <c r="F153" t="s">
        <v>11</v>
      </c>
      <c r="I153">
        <v>32.6</v>
      </c>
    </row>
    <row r="154" spans="1:9" x14ac:dyDescent="0.25">
      <c r="A154">
        <v>30670</v>
      </c>
      <c r="B154" t="s">
        <v>316</v>
      </c>
      <c r="C154" t="s">
        <v>317</v>
      </c>
      <c r="E154">
        <v>30670</v>
      </c>
      <c r="F154" t="s">
        <v>14</v>
      </c>
      <c r="I154">
        <v>67.099999999999994</v>
      </c>
    </row>
    <row r="155" spans="1:9" x14ac:dyDescent="0.25">
      <c r="A155">
        <v>31057</v>
      </c>
      <c r="B155" t="s">
        <v>318</v>
      </c>
      <c r="C155" t="s">
        <v>319</v>
      </c>
      <c r="E155">
        <v>31057</v>
      </c>
      <c r="F155" t="s">
        <v>14</v>
      </c>
      <c r="I155">
        <v>16.3</v>
      </c>
    </row>
    <row r="156" spans="1:9" x14ac:dyDescent="0.25">
      <c r="A156">
        <v>30557</v>
      </c>
      <c r="B156" t="s">
        <v>320</v>
      </c>
      <c r="C156" t="s">
        <v>321</v>
      </c>
      <c r="E156">
        <v>30557</v>
      </c>
      <c r="F156" t="s">
        <v>14</v>
      </c>
      <c r="I156">
        <v>48.9</v>
      </c>
    </row>
    <row r="157" spans="1:9" x14ac:dyDescent="0.25">
      <c r="A157">
        <v>61677</v>
      </c>
      <c r="B157" t="s">
        <v>322</v>
      </c>
      <c r="C157" t="s">
        <v>323</v>
      </c>
      <c r="E157">
        <v>61677</v>
      </c>
      <c r="F157" t="s">
        <v>14</v>
      </c>
      <c r="I157">
        <v>16.3</v>
      </c>
    </row>
    <row r="158" spans="1:9" x14ac:dyDescent="0.25">
      <c r="A158">
        <v>30259</v>
      </c>
      <c r="B158" t="s">
        <v>324</v>
      </c>
      <c r="C158" t="s">
        <v>325</v>
      </c>
      <c r="E158">
        <v>30259</v>
      </c>
      <c r="F158" t="s">
        <v>14</v>
      </c>
      <c r="I158">
        <v>16.3</v>
      </c>
    </row>
    <row r="159" spans="1:9" x14ac:dyDescent="0.25">
      <c r="A159">
        <v>30659</v>
      </c>
      <c r="B159" t="s">
        <v>326</v>
      </c>
      <c r="C159" t="s">
        <v>327</v>
      </c>
      <c r="E159">
        <v>30659</v>
      </c>
      <c r="F159" t="s">
        <v>14</v>
      </c>
      <c r="I159">
        <v>82</v>
      </c>
    </row>
    <row r="160" spans="1:9" x14ac:dyDescent="0.25">
      <c r="A160">
        <v>30745</v>
      </c>
      <c r="B160" t="s">
        <v>328</v>
      </c>
      <c r="C160" t="s">
        <v>329</v>
      </c>
      <c r="E160">
        <v>30745</v>
      </c>
      <c r="F160" t="s">
        <v>14</v>
      </c>
      <c r="I160">
        <v>70</v>
      </c>
    </row>
    <row r="161" spans="1:9" x14ac:dyDescent="0.25">
      <c r="A161">
        <v>30207</v>
      </c>
      <c r="B161" t="s">
        <v>330</v>
      </c>
      <c r="C161" t="s">
        <v>331</v>
      </c>
      <c r="E161">
        <v>30207</v>
      </c>
      <c r="F161" t="s">
        <v>14</v>
      </c>
      <c r="I161">
        <v>82</v>
      </c>
    </row>
    <row r="162" spans="1:9" x14ac:dyDescent="0.25">
      <c r="A162">
        <v>2310</v>
      </c>
      <c r="B162" t="s">
        <v>332</v>
      </c>
      <c r="C162" t="s">
        <v>333</v>
      </c>
      <c r="E162">
        <v>2310</v>
      </c>
      <c r="F162" t="s">
        <v>11</v>
      </c>
      <c r="I162">
        <v>35</v>
      </c>
    </row>
    <row r="163" spans="1:9" x14ac:dyDescent="0.25">
      <c r="A163">
        <v>2134</v>
      </c>
      <c r="B163" t="s">
        <v>334</v>
      </c>
      <c r="C163" t="s">
        <v>335</v>
      </c>
      <c r="E163">
        <v>2134</v>
      </c>
      <c r="F163" t="s">
        <v>11</v>
      </c>
      <c r="I163">
        <v>32.6</v>
      </c>
    </row>
    <row r="164" spans="1:9" x14ac:dyDescent="0.25">
      <c r="A164">
        <v>2724</v>
      </c>
      <c r="B164" t="s">
        <v>336</v>
      </c>
      <c r="C164" t="s">
        <v>337</v>
      </c>
      <c r="E164">
        <v>2724</v>
      </c>
      <c r="F164" t="s">
        <v>11</v>
      </c>
      <c r="I164">
        <v>18.2</v>
      </c>
    </row>
    <row r="165" spans="1:9" x14ac:dyDescent="0.25">
      <c r="A165">
        <v>30132</v>
      </c>
      <c r="B165" t="s">
        <v>338</v>
      </c>
      <c r="C165" t="s">
        <v>339</v>
      </c>
      <c r="E165">
        <v>30132</v>
      </c>
      <c r="F165" t="s">
        <v>14</v>
      </c>
      <c r="I165">
        <v>35</v>
      </c>
    </row>
    <row r="166" spans="1:9" x14ac:dyDescent="0.25">
      <c r="A166">
        <v>2178</v>
      </c>
      <c r="B166" t="s">
        <v>340</v>
      </c>
      <c r="C166" t="s">
        <v>341</v>
      </c>
      <c r="E166">
        <v>2178</v>
      </c>
      <c r="F166" t="s">
        <v>11</v>
      </c>
      <c r="I166">
        <v>16.3</v>
      </c>
    </row>
    <row r="167" spans="1:9" x14ac:dyDescent="0.25">
      <c r="A167">
        <v>31118</v>
      </c>
      <c r="B167" t="s">
        <v>342</v>
      </c>
      <c r="C167" t="s">
        <v>343</v>
      </c>
      <c r="E167">
        <v>31118</v>
      </c>
      <c r="F167" t="s">
        <v>14</v>
      </c>
      <c r="I167">
        <v>115.1</v>
      </c>
    </row>
    <row r="168" spans="1:9" x14ac:dyDescent="0.25">
      <c r="A168">
        <v>60403</v>
      </c>
      <c r="B168" t="s">
        <v>344</v>
      </c>
      <c r="C168" t="s">
        <v>345</v>
      </c>
      <c r="E168">
        <v>60403</v>
      </c>
      <c r="F168" t="s">
        <v>14</v>
      </c>
      <c r="I168">
        <v>16.3</v>
      </c>
    </row>
    <row r="169" spans="1:9" x14ac:dyDescent="0.25">
      <c r="A169">
        <v>1999</v>
      </c>
      <c r="B169" t="s">
        <v>346</v>
      </c>
      <c r="C169" t="s">
        <v>347</v>
      </c>
      <c r="E169">
        <v>1999</v>
      </c>
      <c r="F169" t="s">
        <v>11</v>
      </c>
      <c r="I169">
        <v>65.2</v>
      </c>
    </row>
    <row r="170" spans="1:9" x14ac:dyDescent="0.25">
      <c r="A170">
        <v>32309</v>
      </c>
      <c r="B170" t="s">
        <v>348</v>
      </c>
      <c r="C170" t="s">
        <v>349</v>
      </c>
      <c r="E170">
        <v>32309</v>
      </c>
      <c r="F170" t="s">
        <v>14</v>
      </c>
      <c r="I170">
        <v>18.2</v>
      </c>
    </row>
    <row r="171" spans="1:9" x14ac:dyDescent="0.25">
      <c r="A171">
        <v>30015</v>
      </c>
      <c r="B171" t="s">
        <v>350</v>
      </c>
      <c r="C171" t="s">
        <v>351</v>
      </c>
      <c r="E171">
        <v>30015</v>
      </c>
      <c r="F171" t="s">
        <v>14</v>
      </c>
      <c r="I171">
        <v>81.5</v>
      </c>
    </row>
    <row r="172" spans="1:9" x14ac:dyDescent="0.25">
      <c r="A172">
        <v>2235</v>
      </c>
      <c r="B172" t="s">
        <v>352</v>
      </c>
      <c r="C172" t="s">
        <v>353</v>
      </c>
      <c r="E172">
        <v>2235</v>
      </c>
      <c r="F172" t="s">
        <v>11</v>
      </c>
      <c r="I172">
        <v>36.4</v>
      </c>
    </row>
    <row r="173" spans="1:9" x14ac:dyDescent="0.25">
      <c r="A173">
        <v>30010</v>
      </c>
      <c r="B173" t="s">
        <v>354</v>
      </c>
      <c r="C173" t="s">
        <v>355</v>
      </c>
      <c r="E173">
        <v>30010</v>
      </c>
      <c r="F173" t="s">
        <v>14</v>
      </c>
      <c r="I173">
        <v>83.9</v>
      </c>
    </row>
    <row r="174" spans="1:9" x14ac:dyDescent="0.25">
      <c r="A174">
        <v>30480</v>
      </c>
      <c r="B174" t="s">
        <v>356</v>
      </c>
      <c r="C174" t="s">
        <v>357</v>
      </c>
      <c r="E174">
        <v>30480</v>
      </c>
      <c r="F174" t="s">
        <v>14</v>
      </c>
      <c r="I174">
        <v>74.900000000000006</v>
      </c>
    </row>
    <row r="175" spans="1:9" x14ac:dyDescent="0.25">
      <c r="A175">
        <v>2795</v>
      </c>
      <c r="B175" t="s">
        <v>358</v>
      </c>
      <c r="C175" t="s">
        <v>359</v>
      </c>
      <c r="E175">
        <v>2795</v>
      </c>
      <c r="F175" t="s">
        <v>11</v>
      </c>
      <c r="I175">
        <v>54.6</v>
      </c>
    </row>
    <row r="176" spans="1:9" x14ac:dyDescent="0.25">
      <c r="A176">
        <v>2536</v>
      </c>
      <c r="B176" t="s">
        <v>360</v>
      </c>
      <c r="C176" t="s">
        <v>361</v>
      </c>
      <c r="E176">
        <v>2536</v>
      </c>
      <c r="F176" t="s">
        <v>11</v>
      </c>
      <c r="I176">
        <v>36.4</v>
      </c>
    </row>
    <row r="177" spans="1:9" x14ac:dyDescent="0.25">
      <c r="A177">
        <v>31099</v>
      </c>
      <c r="B177" t="s">
        <v>362</v>
      </c>
      <c r="C177" t="s">
        <v>363</v>
      </c>
      <c r="E177">
        <v>31099</v>
      </c>
      <c r="F177" t="s">
        <v>14</v>
      </c>
      <c r="I177">
        <v>35</v>
      </c>
    </row>
    <row r="178" spans="1:9" x14ac:dyDescent="0.25">
      <c r="A178">
        <v>66552</v>
      </c>
      <c r="B178" t="s">
        <v>364</v>
      </c>
      <c r="C178" t="s">
        <v>365</v>
      </c>
      <c r="E178">
        <v>66552</v>
      </c>
      <c r="F178" t="s">
        <v>14</v>
      </c>
      <c r="I178">
        <v>16.3</v>
      </c>
    </row>
    <row r="179" spans="1:9" x14ac:dyDescent="0.25">
      <c r="A179">
        <v>2514</v>
      </c>
      <c r="B179" t="s">
        <v>366</v>
      </c>
      <c r="C179" t="s">
        <v>367</v>
      </c>
      <c r="E179">
        <v>2514</v>
      </c>
      <c r="F179" t="s">
        <v>11</v>
      </c>
      <c r="I179">
        <v>18.2</v>
      </c>
    </row>
    <row r="180" spans="1:9" x14ac:dyDescent="0.25">
      <c r="A180">
        <v>31206</v>
      </c>
      <c r="B180" t="s">
        <v>368</v>
      </c>
      <c r="C180" t="s">
        <v>369</v>
      </c>
      <c r="E180">
        <v>31206</v>
      </c>
      <c r="F180" t="s">
        <v>14</v>
      </c>
      <c r="I180">
        <v>18.2</v>
      </c>
    </row>
    <row r="181" spans="1:9" x14ac:dyDescent="0.25">
      <c r="A181">
        <v>1731</v>
      </c>
      <c r="B181" t="s">
        <v>370</v>
      </c>
      <c r="C181" t="s">
        <v>371</v>
      </c>
      <c r="E181">
        <v>1731</v>
      </c>
      <c r="F181" t="s">
        <v>11</v>
      </c>
      <c r="I181">
        <v>16.3</v>
      </c>
    </row>
    <row r="182" spans="1:9" x14ac:dyDescent="0.25">
      <c r="A182">
        <v>2432</v>
      </c>
      <c r="B182" t="s">
        <v>372</v>
      </c>
      <c r="C182" t="s">
        <v>373</v>
      </c>
      <c r="E182">
        <v>2432</v>
      </c>
      <c r="F182" t="s">
        <v>11</v>
      </c>
      <c r="I182">
        <v>35</v>
      </c>
    </row>
    <row r="183" spans="1:9" x14ac:dyDescent="0.25">
      <c r="A183">
        <v>60027</v>
      </c>
      <c r="B183" t="s">
        <v>374</v>
      </c>
      <c r="C183" t="s">
        <v>375</v>
      </c>
      <c r="E183">
        <v>60027</v>
      </c>
      <c r="F183" t="s">
        <v>14</v>
      </c>
      <c r="I183">
        <v>16.3</v>
      </c>
    </row>
    <row r="184" spans="1:9" x14ac:dyDescent="0.25">
      <c r="A184">
        <v>2710</v>
      </c>
      <c r="B184" t="s">
        <v>376</v>
      </c>
      <c r="C184" t="s">
        <v>377</v>
      </c>
      <c r="E184">
        <v>2710</v>
      </c>
      <c r="F184" t="s">
        <v>11</v>
      </c>
      <c r="I184">
        <v>16.3</v>
      </c>
    </row>
    <row r="185" spans="1:9" x14ac:dyDescent="0.25">
      <c r="A185">
        <v>60498</v>
      </c>
      <c r="B185" t="s">
        <v>378</v>
      </c>
      <c r="C185" t="s">
        <v>379</v>
      </c>
      <c r="E185">
        <v>60498</v>
      </c>
      <c r="F185" t="s">
        <v>14</v>
      </c>
      <c r="I185">
        <v>48.9</v>
      </c>
    </row>
    <row r="186" spans="1:9" x14ac:dyDescent="0.25">
      <c r="A186">
        <v>60235</v>
      </c>
      <c r="B186" t="s">
        <v>380</v>
      </c>
      <c r="C186" t="s">
        <v>381</v>
      </c>
      <c r="E186">
        <v>60235</v>
      </c>
      <c r="F186" t="s">
        <v>14</v>
      </c>
      <c r="I186">
        <v>32.6</v>
      </c>
    </row>
    <row r="187" spans="1:9" x14ac:dyDescent="0.25">
      <c r="A187">
        <v>31170</v>
      </c>
      <c r="B187" t="s">
        <v>382</v>
      </c>
      <c r="C187" t="s">
        <v>383</v>
      </c>
      <c r="E187">
        <v>31170</v>
      </c>
      <c r="F187" t="s">
        <v>14</v>
      </c>
      <c r="I187">
        <v>16.3</v>
      </c>
    </row>
    <row r="188" spans="1:9" x14ac:dyDescent="0.25">
      <c r="A188">
        <v>2759</v>
      </c>
      <c r="B188" t="s">
        <v>384</v>
      </c>
      <c r="C188" t="s">
        <v>385</v>
      </c>
      <c r="E188">
        <v>2759</v>
      </c>
      <c r="F188" t="s">
        <v>11</v>
      </c>
      <c r="I188">
        <v>16.3</v>
      </c>
    </row>
    <row r="189" spans="1:9" x14ac:dyDescent="0.25">
      <c r="A189">
        <v>60439</v>
      </c>
      <c r="B189" t="s">
        <v>386</v>
      </c>
      <c r="C189" t="s">
        <v>387</v>
      </c>
      <c r="E189">
        <v>60439</v>
      </c>
      <c r="F189" t="s">
        <v>14</v>
      </c>
      <c r="I189">
        <v>107.8</v>
      </c>
    </row>
    <row r="190" spans="1:9" x14ac:dyDescent="0.25">
      <c r="A190">
        <v>31179</v>
      </c>
      <c r="B190" t="s">
        <v>388</v>
      </c>
      <c r="C190" t="s">
        <v>389</v>
      </c>
      <c r="E190">
        <v>31179</v>
      </c>
      <c r="F190" t="s">
        <v>14</v>
      </c>
      <c r="I190">
        <v>18.2</v>
      </c>
    </row>
    <row r="191" spans="1:9" x14ac:dyDescent="0.25">
      <c r="A191">
        <v>30119</v>
      </c>
      <c r="B191" t="s">
        <v>390</v>
      </c>
      <c r="C191" t="s">
        <v>391</v>
      </c>
      <c r="E191">
        <v>30119</v>
      </c>
      <c r="F191" t="s">
        <v>14</v>
      </c>
      <c r="I191">
        <v>16.3</v>
      </c>
    </row>
    <row r="192" spans="1:9" x14ac:dyDescent="0.25">
      <c r="A192">
        <v>66560</v>
      </c>
      <c r="B192" t="s">
        <v>392</v>
      </c>
      <c r="C192" t="s">
        <v>393</v>
      </c>
      <c r="E192">
        <v>66560</v>
      </c>
      <c r="F192" t="s">
        <v>14</v>
      </c>
      <c r="I192">
        <v>91</v>
      </c>
    </row>
    <row r="193" spans="1:9" x14ac:dyDescent="0.25">
      <c r="A193">
        <v>30788</v>
      </c>
      <c r="B193" t="s">
        <v>394</v>
      </c>
      <c r="C193" t="s">
        <v>395</v>
      </c>
      <c r="E193">
        <v>30788</v>
      </c>
      <c r="F193" t="s">
        <v>14</v>
      </c>
      <c r="I193">
        <v>36.4</v>
      </c>
    </row>
    <row r="194" spans="1:9" x14ac:dyDescent="0.25">
      <c r="A194">
        <v>1833</v>
      </c>
      <c r="B194" t="s">
        <v>396</v>
      </c>
      <c r="C194" t="s">
        <v>397</v>
      </c>
      <c r="E194">
        <v>1833</v>
      </c>
      <c r="F194" t="s">
        <v>11</v>
      </c>
      <c r="I194">
        <v>32.6</v>
      </c>
    </row>
    <row r="195" spans="1:9" x14ac:dyDescent="0.25">
      <c r="A195">
        <v>60339</v>
      </c>
      <c r="B195" t="s">
        <v>398</v>
      </c>
      <c r="C195" t="s">
        <v>399</v>
      </c>
      <c r="E195">
        <v>60339</v>
      </c>
      <c r="F195" t="s">
        <v>14</v>
      </c>
      <c r="I195">
        <v>32.6</v>
      </c>
    </row>
    <row r="196" spans="1:9" x14ac:dyDescent="0.25">
      <c r="A196">
        <v>60044</v>
      </c>
      <c r="B196" t="s">
        <v>400</v>
      </c>
      <c r="C196" t="s">
        <v>401</v>
      </c>
      <c r="E196">
        <v>60044</v>
      </c>
      <c r="F196" t="s">
        <v>14</v>
      </c>
      <c r="I196">
        <v>53.2</v>
      </c>
    </row>
    <row r="197" spans="1:9" x14ac:dyDescent="0.25">
      <c r="A197">
        <v>2737</v>
      </c>
      <c r="B197" t="s">
        <v>402</v>
      </c>
      <c r="C197" t="s">
        <v>403</v>
      </c>
      <c r="E197">
        <v>2737</v>
      </c>
      <c r="F197" t="s">
        <v>11</v>
      </c>
      <c r="I197">
        <v>33.1</v>
      </c>
    </row>
    <row r="198" spans="1:9" x14ac:dyDescent="0.25">
      <c r="A198">
        <v>66033</v>
      </c>
      <c r="B198" t="s">
        <v>404</v>
      </c>
      <c r="C198" t="s">
        <v>405</v>
      </c>
      <c r="E198">
        <v>66033</v>
      </c>
      <c r="F198" t="s">
        <v>14</v>
      </c>
      <c r="I198">
        <v>17.440000000000001</v>
      </c>
    </row>
    <row r="199" spans="1:9" x14ac:dyDescent="0.25">
      <c r="A199">
        <v>30094</v>
      </c>
      <c r="B199" t="s">
        <v>406</v>
      </c>
      <c r="C199" t="s">
        <v>407</v>
      </c>
      <c r="E199">
        <v>30094</v>
      </c>
      <c r="F199" t="s">
        <v>14</v>
      </c>
      <c r="I199">
        <v>32.6</v>
      </c>
    </row>
    <row r="200" spans="1:9" x14ac:dyDescent="0.25">
      <c r="A200">
        <v>1941</v>
      </c>
      <c r="B200" t="s">
        <v>408</v>
      </c>
      <c r="C200" t="s">
        <v>409</v>
      </c>
      <c r="E200">
        <v>1941</v>
      </c>
      <c r="F200" t="s">
        <v>11</v>
      </c>
      <c r="I200">
        <v>48.9</v>
      </c>
    </row>
    <row r="201" spans="1:9" x14ac:dyDescent="0.25">
      <c r="A201">
        <v>30475</v>
      </c>
      <c r="B201" t="s">
        <v>410</v>
      </c>
      <c r="C201" t="s">
        <v>411</v>
      </c>
      <c r="E201">
        <v>30475</v>
      </c>
      <c r="F201" t="s">
        <v>14</v>
      </c>
      <c r="I201">
        <v>65.2</v>
      </c>
    </row>
    <row r="202" spans="1:9" x14ac:dyDescent="0.25">
      <c r="A202">
        <v>60756</v>
      </c>
      <c r="B202" t="s">
        <v>412</v>
      </c>
      <c r="C202" t="s">
        <v>413</v>
      </c>
      <c r="E202">
        <v>60756</v>
      </c>
      <c r="F202" t="s">
        <v>14</v>
      </c>
      <c r="I202">
        <v>16.3</v>
      </c>
    </row>
    <row r="203" spans="1:9" x14ac:dyDescent="0.25">
      <c r="A203">
        <v>66047</v>
      </c>
      <c r="B203" t="s">
        <v>414</v>
      </c>
      <c r="C203" t="s">
        <v>415</v>
      </c>
      <c r="E203">
        <v>66047</v>
      </c>
      <c r="F203" t="s">
        <v>14</v>
      </c>
      <c r="I203">
        <v>32.6</v>
      </c>
    </row>
    <row r="204" spans="1:9" x14ac:dyDescent="0.25">
      <c r="A204">
        <v>2635</v>
      </c>
      <c r="B204" t="s">
        <v>416</v>
      </c>
      <c r="C204" t="s">
        <v>417</v>
      </c>
      <c r="E204">
        <v>2635</v>
      </c>
      <c r="F204" t="s">
        <v>11</v>
      </c>
      <c r="I204">
        <v>34.5</v>
      </c>
    </row>
    <row r="205" spans="1:9" x14ac:dyDescent="0.25">
      <c r="A205">
        <v>1536</v>
      </c>
      <c r="B205" t="s">
        <v>418</v>
      </c>
      <c r="C205" t="s">
        <v>419</v>
      </c>
      <c r="E205">
        <v>1536</v>
      </c>
      <c r="F205" t="s">
        <v>11</v>
      </c>
      <c r="I205">
        <v>16.3</v>
      </c>
    </row>
    <row r="206" spans="1:9" x14ac:dyDescent="0.25">
      <c r="A206">
        <v>31071</v>
      </c>
      <c r="B206" t="s">
        <v>420</v>
      </c>
      <c r="C206" t="s">
        <v>421</v>
      </c>
      <c r="E206">
        <v>31071</v>
      </c>
      <c r="F206" t="s">
        <v>14</v>
      </c>
      <c r="I206">
        <v>32.6</v>
      </c>
    </row>
    <row r="207" spans="1:9" x14ac:dyDescent="0.25">
      <c r="A207">
        <v>3176</v>
      </c>
      <c r="B207" t="s">
        <v>422</v>
      </c>
      <c r="C207" t="s">
        <v>423</v>
      </c>
      <c r="E207">
        <v>3176</v>
      </c>
      <c r="F207" t="s">
        <v>11</v>
      </c>
      <c r="I207">
        <v>36.4</v>
      </c>
    </row>
    <row r="208" spans="1:9" x14ac:dyDescent="0.25">
      <c r="A208">
        <v>2033</v>
      </c>
      <c r="B208" t="s">
        <v>424</v>
      </c>
      <c r="C208" t="s">
        <v>425</v>
      </c>
      <c r="E208">
        <v>2033</v>
      </c>
      <c r="F208" t="s">
        <v>11</v>
      </c>
      <c r="I208">
        <v>36.4</v>
      </c>
    </row>
    <row r="209" spans="1:9" x14ac:dyDescent="0.25">
      <c r="A209">
        <v>30154</v>
      </c>
      <c r="B209" t="s">
        <v>426</v>
      </c>
      <c r="C209" t="s">
        <v>427</v>
      </c>
      <c r="E209">
        <v>30154</v>
      </c>
      <c r="F209" t="s">
        <v>14</v>
      </c>
      <c r="I209">
        <v>81.5</v>
      </c>
    </row>
    <row r="210" spans="1:9" x14ac:dyDescent="0.25">
      <c r="A210">
        <v>1930</v>
      </c>
      <c r="B210" t="s">
        <v>428</v>
      </c>
      <c r="C210" t="s">
        <v>429</v>
      </c>
      <c r="E210">
        <v>1930</v>
      </c>
      <c r="F210" t="s">
        <v>11</v>
      </c>
      <c r="I210">
        <v>32.6</v>
      </c>
    </row>
    <row r="211" spans="1:9" x14ac:dyDescent="0.25">
      <c r="A211">
        <v>1413</v>
      </c>
      <c r="B211" t="s">
        <v>430</v>
      </c>
      <c r="C211" t="s">
        <v>431</v>
      </c>
      <c r="E211">
        <v>1413</v>
      </c>
      <c r="F211" t="s">
        <v>11</v>
      </c>
      <c r="I211">
        <v>35</v>
      </c>
    </row>
    <row r="212" spans="1:9" x14ac:dyDescent="0.25">
      <c r="A212">
        <v>30567</v>
      </c>
      <c r="B212" t="s">
        <v>432</v>
      </c>
      <c r="C212" t="s">
        <v>433</v>
      </c>
      <c r="E212">
        <v>30567</v>
      </c>
      <c r="F212" t="s">
        <v>14</v>
      </c>
      <c r="I212">
        <v>32.6</v>
      </c>
    </row>
    <row r="213" spans="1:9" x14ac:dyDescent="0.25">
      <c r="A213">
        <v>30466</v>
      </c>
      <c r="B213" t="s">
        <v>434</v>
      </c>
      <c r="C213" t="s">
        <v>435</v>
      </c>
      <c r="E213">
        <v>30466</v>
      </c>
      <c r="F213" t="s">
        <v>14</v>
      </c>
      <c r="I213">
        <v>51.3</v>
      </c>
    </row>
    <row r="214" spans="1:9" x14ac:dyDescent="0.25">
      <c r="A214">
        <v>1812</v>
      </c>
      <c r="B214" t="s">
        <v>436</v>
      </c>
      <c r="C214" t="s">
        <v>437</v>
      </c>
      <c r="E214">
        <v>1812</v>
      </c>
      <c r="F214" t="s">
        <v>11</v>
      </c>
      <c r="I214">
        <v>35</v>
      </c>
    </row>
    <row r="215" spans="1:9" x14ac:dyDescent="0.25">
      <c r="A215">
        <v>2317</v>
      </c>
      <c r="B215" t="s">
        <v>438</v>
      </c>
      <c r="C215" t="s">
        <v>439</v>
      </c>
      <c r="E215">
        <v>2317</v>
      </c>
      <c r="F215" t="s">
        <v>11</v>
      </c>
      <c r="I215">
        <v>32.6</v>
      </c>
    </row>
    <row r="216" spans="1:9" x14ac:dyDescent="0.25">
      <c r="A216">
        <v>30632</v>
      </c>
      <c r="B216" t="s">
        <v>440</v>
      </c>
      <c r="C216" t="s">
        <v>441</v>
      </c>
      <c r="E216">
        <v>30632</v>
      </c>
      <c r="F216" t="s">
        <v>14</v>
      </c>
      <c r="I216">
        <v>18.2</v>
      </c>
    </row>
    <row r="217" spans="1:9" x14ac:dyDescent="0.25">
      <c r="A217">
        <v>31717</v>
      </c>
      <c r="B217" t="s">
        <v>442</v>
      </c>
      <c r="C217" t="s">
        <v>443</v>
      </c>
      <c r="E217">
        <v>31717</v>
      </c>
      <c r="F217" t="s">
        <v>14</v>
      </c>
      <c r="I217">
        <v>18.2</v>
      </c>
    </row>
    <row r="218" spans="1:9" x14ac:dyDescent="0.25">
      <c r="A218">
        <v>60145</v>
      </c>
      <c r="B218" t="s">
        <v>444</v>
      </c>
      <c r="C218" t="s">
        <v>445</v>
      </c>
      <c r="E218">
        <v>60145</v>
      </c>
      <c r="F218" t="s">
        <v>14</v>
      </c>
      <c r="I218">
        <v>32.6</v>
      </c>
    </row>
    <row r="219" spans="1:9" x14ac:dyDescent="0.25">
      <c r="A219">
        <v>3265</v>
      </c>
      <c r="B219" t="s">
        <v>446</v>
      </c>
      <c r="C219" t="s">
        <v>447</v>
      </c>
      <c r="E219">
        <v>3265</v>
      </c>
      <c r="F219" t="s">
        <v>11</v>
      </c>
      <c r="I219">
        <v>126</v>
      </c>
    </row>
    <row r="220" spans="1:9" x14ac:dyDescent="0.25">
      <c r="A220">
        <v>60501</v>
      </c>
      <c r="B220" t="s">
        <v>448</v>
      </c>
      <c r="C220" t="s">
        <v>449</v>
      </c>
      <c r="E220">
        <v>60501</v>
      </c>
      <c r="F220" t="s">
        <v>14</v>
      </c>
      <c r="I220">
        <v>35</v>
      </c>
    </row>
    <row r="221" spans="1:9" x14ac:dyDescent="0.25">
      <c r="A221">
        <v>61578</v>
      </c>
      <c r="B221" t="s">
        <v>450</v>
      </c>
      <c r="C221" t="s">
        <v>451</v>
      </c>
      <c r="E221">
        <v>61578</v>
      </c>
      <c r="F221" t="s">
        <v>14</v>
      </c>
      <c r="I221">
        <v>35</v>
      </c>
    </row>
    <row r="222" spans="1:9" x14ac:dyDescent="0.25">
      <c r="A222">
        <v>2039</v>
      </c>
      <c r="B222" t="s">
        <v>452</v>
      </c>
      <c r="C222" t="s">
        <v>453</v>
      </c>
      <c r="E222">
        <v>2039</v>
      </c>
      <c r="F222" t="s">
        <v>11</v>
      </c>
      <c r="I222">
        <v>32.6</v>
      </c>
    </row>
    <row r="223" spans="1:9" x14ac:dyDescent="0.25">
      <c r="A223">
        <v>30287</v>
      </c>
      <c r="B223" t="s">
        <v>454</v>
      </c>
      <c r="C223" t="s">
        <v>455</v>
      </c>
      <c r="E223">
        <v>30287</v>
      </c>
      <c r="F223" t="s">
        <v>14</v>
      </c>
      <c r="I223">
        <v>99.7</v>
      </c>
    </row>
    <row r="224" spans="1:9" x14ac:dyDescent="0.25">
      <c r="A224">
        <v>1682</v>
      </c>
      <c r="B224" t="s">
        <v>456</v>
      </c>
      <c r="C224" t="s">
        <v>457</v>
      </c>
      <c r="E224">
        <v>1682</v>
      </c>
      <c r="F224" t="s">
        <v>11</v>
      </c>
      <c r="I224">
        <v>81.5</v>
      </c>
    </row>
    <row r="225" spans="1:9" x14ac:dyDescent="0.25">
      <c r="A225">
        <v>1059</v>
      </c>
      <c r="B225" t="s">
        <v>458</v>
      </c>
      <c r="C225" t="s">
        <v>459</v>
      </c>
      <c r="E225">
        <v>1059</v>
      </c>
      <c r="F225" t="s">
        <v>11</v>
      </c>
      <c r="I225">
        <v>16.3</v>
      </c>
    </row>
    <row r="226" spans="1:9" x14ac:dyDescent="0.25">
      <c r="A226">
        <v>1668</v>
      </c>
      <c r="B226" t="s">
        <v>460</v>
      </c>
      <c r="C226" t="s">
        <v>461</v>
      </c>
      <c r="E226">
        <v>1668</v>
      </c>
      <c r="F226" t="s">
        <v>11</v>
      </c>
      <c r="I226">
        <v>65.2</v>
      </c>
    </row>
    <row r="227" spans="1:9" x14ac:dyDescent="0.25">
      <c r="A227">
        <v>2161</v>
      </c>
      <c r="B227" t="s">
        <v>462</v>
      </c>
      <c r="C227" t="s">
        <v>463</v>
      </c>
      <c r="E227">
        <v>2161</v>
      </c>
      <c r="F227" t="s">
        <v>11</v>
      </c>
      <c r="I227">
        <v>32.6</v>
      </c>
    </row>
    <row r="228" spans="1:9" x14ac:dyDescent="0.25">
      <c r="A228">
        <v>60391</v>
      </c>
      <c r="B228" t="s">
        <v>464</v>
      </c>
      <c r="C228" t="s">
        <v>465</v>
      </c>
      <c r="E228">
        <v>60391</v>
      </c>
      <c r="F228" t="s">
        <v>14</v>
      </c>
      <c r="I228">
        <v>32.6</v>
      </c>
    </row>
    <row r="229" spans="1:9" x14ac:dyDescent="0.25">
      <c r="A229">
        <v>30166</v>
      </c>
      <c r="B229" t="s">
        <v>466</v>
      </c>
      <c r="C229" t="s">
        <v>467</v>
      </c>
      <c r="E229">
        <v>30166</v>
      </c>
      <c r="F229" t="s">
        <v>14</v>
      </c>
      <c r="I229">
        <v>16.3</v>
      </c>
    </row>
    <row r="230" spans="1:9" x14ac:dyDescent="0.25">
      <c r="A230">
        <v>30395</v>
      </c>
      <c r="B230" t="s">
        <v>468</v>
      </c>
      <c r="C230" t="s">
        <v>469</v>
      </c>
      <c r="E230">
        <v>30395</v>
      </c>
      <c r="F230" t="s">
        <v>14</v>
      </c>
      <c r="I230">
        <v>16.3</v>
      </c>
    </row>
    <row r="231" spans="1:9" x14ac:dyDescent="0.25">
      <c r="A231">
        <v>30853</v>
      </c>
      <c r="B231" t="s">
        <v>470</v>
      </c>
      <c r="C231" t="s">
        <v>471</v>
      </c>
      <c r="E231">
        <v>30853</v>
      </c>
      <c r="F231" t="s">
        <v>14</v>
      </c>
      <c r="I231">
        <v>16.3</v>
      </c>
    </row>
    <row r="232" spans="1:9" x14ac:dyDescent="0.25">
      <c r="A232">
        <v>1996</v>
      </c>
      <c r="B232" t="s">
        <v>472</v>
      </c>
      <c r="C232" t="s">
        <v>473</v>
      </c>
      <c r="E232">
        <v>1996</v>
      </c>
      <c r="F232" t="s">
        <v>11</v>
      </c>
      <c r="I232">
        <v>81.5</v>
      </c>
    </row>
    <row r="233" spans="1:9" x14ac:dyDescent="0.25">
      <c r="A233">
        <v>30427</v>
      </c>
      <c r="B233" t="s">
        <v>474</v>
      </c>
      <c r="C233" t="s">
        <v>475</v>
      </c>
      <c r="E233">
        <v>30427</v>
      </c>
      <c r="F233" t="s">
        <v>14</v>
      </c>
      <c r="I233">
        <v>51.3</v>
      </c>
    </row>
    <row r="234" spans="1:9" x14ac:dyDescent="0.25">
      <c r="A234">
        <v>1602</v>
      </c>
      <c r="B234" t="s">
        <v>476</v>
      </c>
      <c r="C234" t="s">
        <v>477</v>
      </c>
      <c r="E234">
        <v>1602</v>
      </c>
      <c r="F234" t="s">
        <v>11</v>
      </c>
      <c r="I234">
        <v>48.9</v>
      </c>
    </row>
    <row r="235" spans="1:9" x14ac:dyDescent="0.25">
      <c r="A235">
        <v>1080</v>
      </c>
      <c r="B235" t="s">
        <v>478</v>
      </c>
      <c r="C235" t="s">
        <v>479</v>
      </c>
      <c r="E235">
        <v>1080</v>
      </c>
      <c r="F235" t="s">
        <v>11</v>
      </c>
      <c r="I235">
        <v>65.7</v>
      </c>
    </row>
    <row r="236" spans="1:9" x14ac:dyDescent="0.25">
      <c r="A236">
        <v>1637</v>
      </c>
      <c r="B236" t="s">
        <v>480</v>
      </c>
      <c r="C236" t="s">
        <v>481</v>
      </c>
      <c r="E236">
        <v>1637</v>
      </c>
      <c r="F236" t="s">
        <v>11</v>
      </c>
      <c r="I236">
        <v>35</v>
      </c>
    </row>
    <row r="237" spans="1:9" x14ac:dyDescent="0.25">
      <c r="A237">
        <v>2684</v>
      </c>
      <c r="B237" t="s">
        <v>482</v>
      </c>
      <c r="C237" t="s">
        <v>483</v>
      </c>
      <c r="E237">
        <v>2684</v>
      </c>
      <c r="F237" t="s">
        <v>11</v>
      </c>
      <c r="I237">
        <v>89.6</v>
      </c>
    </row>
    <row r="238" spans="1:9" x14ac:dyDescent="0.25">
      <c r="A238">
        <v>30248</v>
      </c>
      <c r="B238" t="s">
        <v>484</v>
      </c>
      <c r="C238" t="s">
        <v>485</v>
      </c>
      <c r="E238">
        <v>30248</v>
      </c>
      <c r="F238" t="s">
        <v>14</v>
      </c>
      <c r="I238">
        <v>16.3</v>
      </c>
    </row>
    <row r="239" spans="1:9" x14ac:dyDescent="0.25">
      <c r="A239">
        <v>30797</v>
      </c>
      <c r="B239" t="s">
        <v>486</v>
      </c>
      <c r="C239" t="s">
        <v>487</v>
      </c>
      <c r="E239">
        <v>30797</v>
      </c>
      <c r="F239" t="s">
        <v>14</v>
      </c>
      <c r="I239">
        <v>48.9</v>
      </c>
    </row>
    <row r="240" spans="1:9" x14ac:dyDescent="0.25">
      <c r="A240">
        <v>30821</v>
      </c>
      <c r="B240" t="s">
        <v>488</v>
      </c>
      <c r="C240" t="s">
        <v>489</v>
      </c>
      <c r="E240">
        <v>30821</v>
      </c>
      <c r="F240" t="s">
        <v>14</v>
      </c>
      <c r="I240">
        <v>35</v>
      </c>
    </row>
    <row r="241" spans="1:9" x14ac:dyDescent="0.25">
      <c r="A241">
        <v>30293</v>
      </c>
      <c r="B241" t="s">
        <v>490</v>
      </c>
      <c r="C241" t="s">
        <v>491</v>
      </c>
      <c r="E241">
        <v>30293</v>
      </c>
      <c r="F241" t="s">
        <v>14</v>
      </c>
      <c r="I241">
        <v>16.3</v>
      </c>
    </row>
    <row r="242" spans="1:9" x14ac:dyDescent="0.25">
      <c r="A242">
        <v>31178</v>
      </c>
      <c r="B242" t="s">
        <v>492</v>
      </c>
      <c r="C242" t="s">
        <v>493</v>
      </c>
      <c r="E242">
        <v>31178</v>
      </c>
      <c r="F242" t="s">
        <v>14</v>
      </c>
      <c r="I242">
        <v>73.349999999999994</v>
      </c>
    </row>
    <row r="243" spans="1:9" x14ac:dyDescent="0.25">
      <c r="A243">
        <v>2739</v>
      </c>
      <c r="B243" t="s">
        <v>494</v>
      </c>
      <c r="C243" t="s">
        <v>495</v>
      </c>
      <c r="E243">
        <v>2739</v>
      </c>
      <c r="F243" t="s">
        <v>11</v>
      </c>
      <c r="I243">
        <v>50.8</v>
      </c>
    </row>
    <row r="244" spans="1:9" x14ac:dyDescent="0.25">
      <c r="A244">
        <v>1960</v>
      </c>
      <c r="B244" t="s">
        <v>496</v>
      </c>
      <c r="C244" t="s">
        <v>497</v>
      </c>
      <c r="E244">
        <v>1960</v>
      </c>
      <c r="F244" t="s">
        <v>11</v>
      </c>
      <c r="I244">
        <v>16.3</v>
      </c>
    </row>
    <row r="245" spans="1:9" x14ac:dyDescent="0.25">
      <c r="A245">
        <v>60151</v>
      </c>
      <c r="B245" t="s">
        <v>498</v>
      </c>
      <c r="C245" t="s">
        <v>499</v>
      </c>
      <c r="E245">
        <v>60151</v>
      </c>
      <c r="F245" t="s">
        <v>14</v>
      </c>
      <c r="I245">
        <v>32.6</v>
      </c>
    </row>
    <row r="246" spans="1:9" x14ac:dyDescent="0.25">
      <c r="A246">
        <v>60146</v>
      </c>
      <c r="B246" t="s">
        <v>500</v>
      </c>
      <c r="C246" t="s">
        <v>501</v>
      </c>
      <c r="E246">
        <v>60146</v>
      </c>
      <c r="F246" t="s">
        <v>14</v>
      </c>
      <c r="I246">
        <v>16.3</v>
      </c>
    </row>
    <row r="247" spans="1:9" x14ac:dyDescent="0.25">
      <c r="A247">
        <v>61039</v>
      </c>
      <c r="B247" t="s">
        <v>502</v>
      </c>
      <c r="C247" t="s">
        <v>503</v>
      </c>
      <c r="E247">
        <v>61039</v>
      </c>
      <c r="F247" t="s">
        <v>14</v>
      </c>
      <c r="I247">
        <v>32.6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A50-698A-4146-BC12-C874D6D60552}">
  <dimension ref="A1:E412"/>
  <sheetViews>
    <sheetView workbookViewId="0">
      <selection activeCell="A412" sqref="A412"/>
    </sheetView>
  </sheetViews>
  <sheetFormatPr defaultColWidth="9.85546875" defaultRowHeight="15" x14ac:dyDescent="0.25"/>
  <cols>
    <col min="1" max="1" width="15.28515625" bestFit="1" customWidth="1"/>
    <col min="2" max="2" width="8" bestFit="1" customWidth="1"/>
    <col min="3" max="3" width="50.7109375" bestFit="1" customWidth="1"/>
    <col min="4" max="4" width="14" bestFit="1" customWidth="1"/>
    <col min="5" max="5" width="8" bestFit="1" customWidth="1"/>
  </cols>
  <sheetData>
    <row r="1" spans="1:5" x14ac:dyDescent="0.25">
      <c r="A1" t="s">
        <v>862</v>
      </c>
      <c r="B1" t="s">
        <v>863</v>
      </c>
      <c r="C1" t="s">
        <v>864</v>
      </c>
      <c r="D1" t="s">
        <v>2</v>
      </c>
      <c r="E1" t="s">
        <v>8</v>
      </c>
    </row>
    <row r="2" spans="1:5" x14ac:dyDescent="0.25">
      <c r="A2" t="s">
        <v>564</v>
      </c>
      <c r="B2">
        <v>909771</v>
      </c>
      <c r="C2" t="s">
        <v>9</v>
      </c>
      <c r="D2" t="s">
        <v>10</v>
      </c>
      <c r="E2">
        <v>17.440000000000001</v>
      </c>
    </row>
    <row r="3" spans="1:5" x14ac:dyDescent="0.25">
      <c r="A3" t="s">
        <v>564</v>
      </c>
      <c r="B3">
        <v>909970</v>
      </c>
      <c r="C3" t="s">
        <v>12</v>
      </c>
      <c r="D3" t="s">
        <v>13</v>
      </c>
      <c r="E3">
        <v>54.349999999999902</v>
      </c>
    </row>
    <row r="4" spans="1:5" x14ac:dyDescent="0.25">
      <c r="A4" t="s">
        <v>564</v>
      </c>
      <c r="B4">
        <v>909132</v>
      </c>
      <c r="C4" t="s">
        <v>15</v>
      </c>
      <c r="D4" t="s">
        <v>16</v>
      </c>
      <c r="E4">
        <v>17.440000000000001</v>
      </c>
    </row>
    <row r="5" spans="1:5" x14ac:dyDescent="0.25">
      <c r="A5" t="s">
        <v>564</v>
      </c>
      <c r="B5">
        <v>1174480</v>
      </c>
      <c r="C5" t="s">
        <v>17</v>
      </c>
      <c r="D5" t="s">
        <v>565</v>
      </c>
      <c r="E5">
        <v>112.35</v>
      </c>
    </row>
    <row r="6" spans="1:5" x14ac:dyDescent="0.25">
      <c r="A6" t="s">
        <v>564</v>
      </c>
      <c r="B6">
        <v>908823</v>
      </c>
      <c r="C6" t="s">
        <v>19</v>
      </c>
      <c r="D6" t="s">
        <v>566</v>
      </c>
      <c r="E6">
        <v>52.32</v>
      </c>
    </row>
    <row r="7" spans="1:5" x14ac:dyDescent="0.25">
      <c r="A7" t="s">
        <v>564</v>
      </c>
      <c r="B7">
        <v>1045827</v>
      </c>
      <c r="C7" t="s">
        <v>504</v>
      </c>
      <c r="D7" t="s">
        <v>22</v>
      </c>
      <c r="E7">
        <v>17.440000000000001</v>
      </c>
    </row>
    <row r="8" spans="1:5" x14ac:dyDescent="0.25">
      <c r="A8" t="s">
        <v>564</v>
      </c>
      <c r="B8">
        <v>1158566</v>
      </c>
      <c r="C8" t="s">
        <v>505</v>
      </c>
      <c r="D8" t="s">
        <v>567</v>
      </c>
      <c r="E8">
        <v>38.939999999999898</v>
      </c>
    </row>
    <row r="9" spans="1:5" x14ac:dyDescent="0.25">
      <c r="A9" t="s">
        <v>564</v>
      </c>
      <c r="B9">
        <v>910190</v>
      </c>
      <c r="C9" t="s">
        <v>506</v>
      </c>
      <c r="E9">
        <v>95.8599999999999</v>
      </c>
    </row>
    <row r="10" spans="1:5" x14ac:dyDescent="0.25">
      <c r="A10" t="s">
        <v>564</v>
      </c>
      <c r="B10">
        <v>908548</v>
      </c>
      <c r="C10" t="s">
        <v>507</v>
      </c>
      <c r="D10" t="s">
        <v>568</v>
      </c>
      <c r="E10">
        <v>34.880000000000003</v>
      </c>
    </row>
    <row r="11" spans="1:5" x14ac:dyDescent="0.25">
      <c r="A11" t="s">
        <v>564</v>
      </c>
      <c r="B11">
        <v>908481</v>
      </c>
      <c r="C11" t="s">
        <v>508</v>
      </c>
      <c r="D11" t="s">
        <v>569</v>
      </c>
      <c r="E11">
        <v>17.440000000000001</v>
      </c>
    </row>
    <row r="12" spans="1:5" x14ac:dyDescent="0.25">
      <c r="A12" t="s">
        <v>564</v>
      </c>
      <c r="B12">
        <v>909794</v>
      </c>
      <c r="C12" t="s">
        <v>23</v>
      </c>
      <c r="D12" t="s">
        <v>24</v>
      </c>
      <c r="E12">
        <v>34.880000000000003</v>
      </c>
    </row>
    <row r="13" spans="1:5" x14ac:dyDescent="0.25">
      <c r="A13" t="s">
        <v>564</v>
      </c>
      <c r="B13">
        <v>909580</v>
      </c>
      <c r="C13" t="s">
        <v>25</v>
      </c>
      <c r="D13" t="s">
        <v>26</v>
      </c>
      <c r="E13">
        <v>17.440000000000001</v>
      </c>
    </row>
    <row r="14" spans="1:5" x14ac:dyDescent="0.25">
      <c r="A14" t="s">
        <v>564</v>
      </c>
      <c r="B14">
        <v>908186</v>
      </c>
      <c r="C14" t="s">
        <v>27</v>
      </c>
      <c r="D14" t="s">
        <v>28</v>
      </c>
      <c r="E14">
        <v>34.880000000000003</v>
      </c>
    </row>
    <row r="15" spans="1:5" x14ac:dyDescent="0.25">
      <c r="A15" t="s">
        <v>564</v>
      </c>
      <c r="B15">
        <v>908617</v>
      </c>
      <c r="C15" t="s">
        <v>29</v>
      </c>
      <c r="D15" t="s">
        <v>30</v>
      </c>
      <c r="E15">
        <v>17.440000000000001</v>
      </c>
    </row>
    <row r="16" spans="1:5" x14ac:dyDescent="0.25">
      <c r="A16" t="s">
        <v>564</v>
      </c>
      <c r="B16">
        <v>908167</v>
      </c>
      <c r="C16" t="s">
        <v>31</v>
      </c>
      <c r="D16" t="s">
        <v>32</v>
      </c>
      <c r="E16">
        <v>87.2</v>
      </c>
    </row>
    <row r="17" spans="1:5" x14ac:dyDescent="0.25">
      <c r="A17" t="s">
        <v>564</v>
      </c>
      <c r="B17">
        <v>1045514</v>
      </c>
      <c r="C17" t="s">
        <v>33</v>
      </c>
      <c r="D17" t="s">
        <v>34</v>
      </c>
      <c r="E17">
        <v>17.440000000000001</v>
      </c>
    </row>
    <row r="18" spans="1:5" x14ac:dyDescent="0.25">
      <c r="A18" t="s">
        <v>564</v>
      </c>
      <c r="B18">
        <v>1072391</v>
      </c>
      <c r="C18" t="s">
        <v>35</v>
      </c>
      <c r="D18" t="s">
        <v>36</v>
      </c>
      <c r="E18">
        <v>94.37</v>
      </c>
    </row>
    <row r="19" spans="1:5" x14ac:dyDescent="0.25">
      <c r="A19" t="s">
        <v>564</v>
      </c>
      <c r="B19">
        <v>1885194</v>
      </c>
      <c r="C19" t="s">
        <v>37</v>
      </c>
      <c r="D19" t="s">
        <v>38</v>
      </c>
      <c r="E19">
        <v>38.939999999999898</v>
      </c>
    </row>
    <row r="20" spans="1:5" x14ac:dyDescent="0.25">
      <c r="A20" t="s">
        <v>564</v>
      </c>
      <c r="B20">
        <v>909777</v>
      </c>
      <c r="C20" t="s">
        <v>509</v>
      </c>
      <c r="D20" t="s">
        <v>570</v>
      </c>
      <c r="E20">
        <v>38.939999999999898</v>
      </c>
    </row>
    <row r="21" spans="1:5" x14ac:dyDescent="0.25">
      <c r="A21" t="s">
        <v>564</v>
      </c>
      <c r="B21">
        <v>908502</v>
      </c>
      <c r="C21" t="s">
        <v>39</v>
      </c>
      <c r="D21" t="s">
        <v>40</v>
      </c>
      <c r="E21">
        <v>34.880000000000003</v>
      </c>
    </row>
    <row r="22" spans="1:5" x14ac:dyDescent="0.25">
      <c r="A22" t="s">
        <v>564</v>
      </c>
      <c r="B22">
        <v>908154</v>
      </c>
      <c r="C22" t="s">
        <v>510</v>
      </c>
      <c r="D22" t="s">
        <v>571</v>
      </c>
      <c r="E22">
        <v>73.819999999999894</v>
      </c>
    </row>
    <row r="23" spans="1:5" x14ac:dyDescent="0.25">
      <c r="A23" t="s">
        <v>564</v>
      </c>
      <c r="B23">
        <v>1049721</v>
      </c>
      <c r="C23" t="s">
        <v>41</v>
      </c>
      <c r="D23" t="s">
        <v>42</v>
      </c>
      <c r="E23">
        <v>58.409999999999897</v>
      </c>
    </row>
    <row r="24" spans="1:5" x14ac:dyDescent="0.25">
      <c r="A24" t="s">
        <v>564</v>
      </c>
      <c r="B24">
        <v>1170425</v>
      </c>
      <c r="C24" t="s">
        <v>511</v>
      </c>
      <c r="D24" t="s">
        <v>572</v>
      </c>
      <c r="E24">
        <v>95.8599999999999</v>
      </c>
    </row>
    <row r="25" spans="1:5" x14ac:dyDescent="0.25">
      <c r="A25" t="s">
        <v>564</v>
      </c>
      <c r="B25">
        <v>1169710</v>
      </c>
      <c r="C25" t="s">
        <v>45</v>
      </c>
      <c r="D25" t="s">
        <v>46</v>
      </c>
      <c r="E25">
        <v>76.39</v>
      </c>
    </row>
    <row r="26" spans="1:5" x14ac:dyDescent="0.25">
      <c r="A26" t="s">
        <v>564</v>
      </c>
      <c r="B26">
        <v>908103</v>
      </c>
      <c r="C26" t="s">
        <v>47</v>
      </c>
      <c r="D26" t="s">
        <v>48</v>
      </c>
      <c r="E26">
        <v>56.92</v>
      </c>
    </row>
    <row r="27" spans="1:5" x14ac:dyDescent="0.25">
      <c r="A27" t="s">
        <v>564</v>
      </c>
      <c r="B27">
        <v>1110251</v>
      </c>
      <c r="C27" t="s">
        <v>49</v>
      </c>
      <c r="D27" t="s">
        <v>50</v>
      </c>
      <c r="E27">
        <v>95.8599999999999</v>
      </c>
    </row>
    <row r="28" spans="1:5" x14ac:dyDescent="0.25">
      <c r="A28" t="s">
        <v>564</v>
      </c>
      <c r="B28">
        <v>1801096</v>
      </c>
      <c r="C28" t="s">
        <v>512</v>
      </c>
      <c r="E28">
        <v>19.469999999999899</v>
      </c>
    </row>
    <row r="29" spans="1:5" x14ac:dyDescent="0.25">
      <c r="A29" t="s">
        <v>564</v>
      </c>
      <c r="B29">
        <v>1045762</v>
      </c>
      <c r="C29" t="s">
        <v>513</v>
      </c>
      <c r="D29" t="s">
        <v>52</v>
      </c>
      <c r="E29">
        <v>17.440000000000001</v>
      </c>
    </row>
    <row r="30" spans="1:5" x14ac:dyDescent="0.25">
      <c r="A30" t="s">
        <v>564</v>
      </c>
      <c r="B30">
        <v>909053</v>
      </c>
      <c r="C30" t="s">
        <v>53</v>
      </c>
      <c r="D30" t="s">
        <v>54</v>
      </c>
      <c r="E30">
        <v>52.32</v>
      </c>
    </row>
    <row r="31" spans="1:5" x14ac:dyDescent="0.25">
      <c r="A31" t="s">
        <v>564</v>
      </c>
      <c r="B31">
        <v>908452</v>
      </c>
      <c r="C31" t="s">
        <v>55</v>
      </c>
      <c r="D31" t="s">
        <v>56</v>
      </c>
      <c r="E31">
        <v>34.880000000000003</v>
      </c>
    </row>
    <row r="32" spans="1:5" x14ac:dyDescent="0.25">
      <c r="A32" t="s">
        <v>564</v>
      </c>
      <c r="B32">
        <v>908991</v>
      </c>
      <c r="C32" t="s">
        <v>514</v>
      </c>
      <c r="D32" t="s">
        <v>58</v>
      </c>
      <c r="E32">
        <v>17.440000000000001</v>
      </c>
    </row>
    <row r="33" spans="1:5" x14ac:dyDescent="0.25">
      <c r="A33" t="s">
        <v>564</v>
      </c>
      <c r="B33">
        <v>908136</v>
      </c>
      <c r="C33" t="s">
        <v>515</v>
      </c>
      <c r="D33" t="s">
        <v>573</v>
      </c>
      <c r="E33">
        <v>69.760000000000005</v>
      </c>
    </row>
    <row r="34" spans="1:5" x14ac:dyDescent="0.25">
      <c r="A34" t="s">
        <v>564</v>
      </c>
      <c r="B34">
        <v>910543</v>
      </c>
      <c r="C34" t="s">
        <v>516</v>
      </c>
      <c r="D34" t="s">
        <v>574</v>
      </c>
      <c r="E34">
        <v>71.789999999999907</v>
      </c>
    </row>
    <row r="35" spans="1:5" x14ac:dyDescent="0.25">
      <c r="A35" t="s">
        <v>564</v>
      </c>
      <c r="B35">
        <v>908348</v>
      </c>
      <c r="C35" t="s">
        <v>59</v>
      </c>
      <c r="D35" t="s">
        <v>60</v>
      </c>
      <c r="E35">
        <v>252.819999999999</v>
      </c>
    </row>
    <row r="36" spans="1:5" x14ac:dyDescent="0.25">
      <c r="A36" t="s">
        <v>564</v>
      </c>
      <c r="B36">
        <v>1188706</v>
      </c>
      <c r="C36" t="s">
        <v>61</v>
      </c>
      <c r="D36" t="s">
        <v>62</v>
      </c>
      <c r="E36">
        <v>37.450000000000003</v>
      </c>
    </row>
    <row r="37" spans="1:5" x14ac:dyDescent="0.25">
      <c r="A37" t="s">
        <v>564</v>
      </c>
      <c r="B37">
        <v>1047947</v>
      </c>
      <c r="C37" t="s">
        <v>63</v>
      </c>
      <c r="D37" t="s">
        <v>64</v>
      </c>
      <c r="E37">
        <v>37.450000000000003</v>
      </c>
    </row>
    <row r="38" spans="1:5" x14ac:dyDescent="0.25">
      <c r="A38" t="s">
        <v>564</v>
      </c>
      <c r="B38">
        <v>1047558</v>
      </c>
      <c r="C38" t="s">
        <v>65</v>
      </c>
      <c r="D38" t="s">
        <v>66</v>
      </c>
      <c r="E38">
        <v>54.89</v>
      </c>
    </row>
    <row r="39" spans="1:5" x14ac:dyDescent="0.25">
      <c r="A39" t="s">
        <v>564</v>
      </c>
      <c r="B39">
        <v>908655</v>
      </c>
      <c r="C39" t="s">
        <v>517</v>
      </c>
      <c r="D39" t="s">
        <v>575</v>
      </c>
      <c r="E39">
        <v>34.880000000000003</v>
      </c>
    </row>
    <row r="40" spans="1:5" x14ac:dyDescent="0.25">
      <c r="A40" t="s">
        <v>564</v>
      </c>
      <c r="B40">
        <v>909585</v>
      </c>
      <c r="C40" t="s">
        <v>518</v>
      </c>
      <c r="D40" t="s">
        <v>576</v>
      </c>
      <c r="E40">
        <v>91.8</v>
      </c>
    </row>
    <row r="41" spans="1:5" x14ac:dyDescent="0.25">
      <c r="A41" t="s">
        <v>564</v>
      </c>
      <c r="B41">
        <v>908192</v>
      </c>
      <c r="C41" t="s">
        <v>67</v>
      </c>
      <c r="D41" t="s">
        <v>577</v>
      </c>
      <c r="E41">
        <v>34.880000000000003</v>
      </c>
    </row>
    <row r="42" spans="1:5" x14ac:dyDescent="0.25">
      <c r="A42" t="s">
        <v>564</v>
      </c>
      <c r="B42">
        <v>909879</v>
      </c>
      <c r="C42" t="s">
        <v>69</v>
      </c>
      <c r="D42" t="s">
        <v>70</v>
      </c>
      <c r="E42">
        <v>34.880000000000003</v>
      </c>
    </row>
    <row r="43" spans="1:5" x14ac:dyDescent="0.25">
      <c r="A43" t="s">
        <v>564</v>
      </c>
      <c r="B43">
        <v>908279</v>
      </c>
      <c r="C43" t="s">
        <v>519</v>
      </c>
      <c r="D43" t="s">
        <v>578</v>
      </c>
      <c r="E43">
        <v>69.760000000000005</v>
      </c>
    </row>
    <row r="44" spans="1:5" x14ac:dyDescent="0.25">
      <c r="A44" t="s">
        <v>564</v>
      </c>
      <c r="B44">
        <v>1170118</v>
      </c>
      <c r="C44" t="s">
        <v>520</v>
      </c>
      <c r="D44" t="s">
        <v>579</v>
      </c>
      <c r="E44">
        <v>37.450000000000003</v>
      </c>
    </row>
    <row r="45" spans="1:5" x14ac:dyDescent="0.25">
      <c r="A45" t="s">
        <v>564</v>
      </c>
      <c r="B45">
        <v>908750</v>
      </c>
      <c r="C45" t="s">
        <v>521</v>
      </c>
      <c r="D45" t="s">
        <v>580</v>
      </c>
      <c r="E45">
        <v>34.880000000000003</v>
      </c>
    </row>
    <row r="46" spans="1:5" x14ac:dyDescent="0.25">
      <c r="A46" t="s">
        <v>564</v>
      </c>
      <c r="B46">
        <v>910287</v>
      </c>
      <c r="C46" t="s">
        <v>522</v>
      </c>
      <c r="D46" t="s">
        <v>581</v>
      </c>
      <c r="E46">
        <v>95.319999999999894</v>
      </c>
    </row>
    <row r="47" spans="1:5" x14ac:dyDescent="0.25">
      <c r="A47" t="s">
        <v>564</v>
      </c>
      <c r="B47">
        <v>909464</v>
      </c>
      <c r="C47" t="s">
        <v>71</v>
      </c>
      <c r="D47" t="s">
        <v>72</v>
      </c>
      <c r="E47">
        <v>69.760000000000005</v>
      </c>
    </row>
    <row r="48" spans="1:5" x14ac:dyDescent="0.25">
      <c r="A48" t="s">
        <v>564</v>
      </c>
      <c r="B48">
        <v>910499</v>
      </c>
      <c r="C48" t="s">
        <v>523</v>
      </c>
      <c r="D48" t="s">
        <v>582</v>
      </c>
      <c r="E48">
        <v>34.880000000000003</v>
      </c>
    </row>
    <row r="49" spans="1:5" x14ac:dyDescent="0.25">
      <c r="A49" t="s">
        <v>564</v>
      </c>
      <c r="B49">
        <v>908546</v>
      </c>
      <c r="C49" t="s">
        <v>524</v>
      </c>
      <c r="E49">
        <v>34.880000000000003</v>
      </c>
    </row>
    <row r="50" spans="1:5" x14ac:dyDescent="0.25">
      <c r="A50" t="s">
        <v>564</v>
      </c>
      <c r="B50">
        <v>909178</v>
      </c>
      <c r="C50" t="s">
        <v>73</v>
      </c>
      <c r="D50" t="s">
        <v>74</v>
      </c>
      <c r="E50">
        <v>36.909999999999897</v>
      </c>
    </row>
    <row r="51" spans="1:5" x14ac:dyDescent="0.25">
      <c r="A51" t="s">
        <v>564</v>
      </c>
      <c r="B51">
        <v>1046765</v>
      </c>
      <c r="C51" t="s">
        <v>525</v>
      </c>
      <c r="D51" t="s">
        <v>583</v>
      </c>
      <c r="E51">
        <v>19.469999999999899</v>
      </c>
    </row>
    <row r="52" spans="1:5" x14ac:dyDescent="0.25">
      <c r="A52" t="s">
        <v>564</v>
      </c>
      <c r="B52">
        <v>909684</v>
      </c>
      <c r="C52" t="s">
        <v>526</v>
      </c>
      <c r="D52" t="s">
        <v>80</v>
      </c>
      <c r="E52">
        <v>105.179999999999</v>
      </c>
    </row>
    <row r="53" spans="1:5" x14ac:dyDescent="0.25">
      <c r="A53" t="s">
        <v>564</v>
      </c>
      <c r="B53">
        <v>908478</v>
      </c>
      <c r="C53" t="s">
        <v>527</v>
      </c>
      <c r="D53" t="s">
        <v>584</v>
      </c>
      <c r="E53">
        <v>17.440000000000001</v>
      </c>
    </row>
    <row r="54" spans="1:5" x14ac:dyDescent="0.25">
      <c r="A54" t="s">
        <v>564</v>
      </c>
      <c r="B54">
        <v>1200536</v>
      </c>
      <c r="C54" t="s">
        <v>75</v>
      </c>
      <c r="D54" t="s">
        <v>76</v>
      </c>
      <c r="E54">
        <v>37.450000000000003</v>
      </c>
    </row>
    <row r="55" spans="1:5" x14ac:dyDescent="0.25">
      <c r="A55" t="s">
        <v>564</v>
      </c>
      <c r="B55">
        <v>908209</v>
      </c>
      <c r="C55" t="s">
        <v>77</v>
      </c>
      <c r="E55">
        <v>34.880000000000003</v>
      </c>
    </row>
    <row r="56" spans="1:5" x14ac:dyDescent="0.25">
      <c r="A56" t="s">
        <v>564</v>
      </c>
      <c r="B56">
        <v>909721</v>
      </c>
      <c r="C56" t="s">
        <v>528</v>
      </c>
      <c r="D56" t="s">
        <v>585</v>
      </c>
      <c r="E56">
        <v>17.440000000000001</v>
      </c>
    </row>
    <row r="57" spans="1:5" x14ac:dyDescent="0.25">
      <c r="A57" t="s">
        <v>564</v>
      </c>
      <c r="B57">
        <v>910486</v>
      </c>
      <c r="C57" t="s">
        <v>529</v>
      </c>
      <c r="D57" t="s">
        <v>586</v>
      </c>
      <c r="E57">
        <v>35.409999999999897</v>
      </c>
    </row>
    <row r="58" spans="1:5" x14ac:dyDescent="0.25">
      <c r="A58" t="s">
        <v>564</v>
      </c>
      <c r="B58">
        <v>908972</v>
      </c>
      <c r="C58" t="s">
        <v>530</v>
      </c>
      <c r="D58" t="s">
        <v>587</v>
      </c>
      <c r="E58">
        <v>17.440000000000001</v>
      </c>
    </row>
    <row r="59" spans="1:5" x14ac:dyDescent="0.25">
      <c r="A59" t="s">
        <v>564</v>
      </c>
      <c r="B59">
        <v>1045519</v>
      </c>
      <c r="C59" t="s">
        <v>81</v>
      </c>
      <c r="D59" t="s">
        <v>82</v>
      </c>
      <c r="E59">
        <v>36.909999999999897</v>
      </c>
    </row>
    <row r="60" spans="1:5" x14ac:dyDescent="0.25">
      <c r="A60" t="s">
        <v>564</v>
      </c>
      <c r="B60">
        <v>909781</v>
      </c>
      <c r="C60" t="s">
        <v>531</v>
      </c>
      <c r="D60" t="s">
        <v>588</v>
      </c>
      <c r="E60">
        <v>58.409999999999897</v>
      </c>
    </row>
    <row r="61" spans="1:5" x14ac:dyDescent="0.25">
      <c r="A61" t="s">
        <v>564</v>
      </c>
      <c r="B61">
        <v>1171975</v>
      </c>
      <c r="C61" t="s">
        <v>83</v>
      </c>
      <c r="D61" t="s">
        <v>84</v>
      </c>
      <c r="E61">
        <v>56.92</v>
      </c>
    </row>
    <row r="62" spans="1:5" x14ac:dyDescent="0.25">
      <c r="A62" t="s">
        <v>564</v>
      </c>
      <c r="B62">
        <v>908347</v>
      </c>
      <c r="C62" t="s">
        <v>85</v>
      </c>
      <c r="D62" t="s">
        <v>86</v>
      </c>
      <c r="E62">
        <v>17.440000000000001</v>
      </c>
    </row>
    <row r="63" spans="1:5" x14ac:dyDescent="0.25">
      <c r="A63" t="s">
        <v>564</v>
      </c>
      <c r="B63">
        <v>1050797</v>
      </c>
      <c r="C63" t="s">
        <v>532</v>
      </c>
      <c r="D63" t="s">
        <v>589</v>
      </c>
      <c r="E63">
        <v>70.84</v>
      </c>
    </row>
    <row r="64" spans="1:5" x14ac:dyDescent="0.25">
      <c r="A64" t="s">
        <v>564</v>
      </c>
      <c r="B64">
        <v>1049277</v>
      </c>
      <c r="C64" t="s">
        <v>87</v>
      </c>
      <c r="D64" t="s">
        <v>88</v>
      </c>
      <c r="E64">
        <v>37.450000000000003</v>
      </c>
    </row>
    <row r="65" spans="1:5" x14ac:dyDescent="0.25">
      <c r="A65" t="s">
        <v>564</v>
      </c>
      <c r="B65">
        <v>908754</v>
      </c>
      <c r="C65" t="s">
        <v>533</v>
      </c>
      <c r="D65" t="s">
        <v>590</v>
      </c>
      <c r="E65">
        <v>52.32</v>
      </c>
    </row>
    <row r="66" spans="1:5" x14ac:dyDescent="0.25">
      <c r="A66" t="s">
        <v>564</v>
      </c>
      <c r="B66">
        <v>908392</v>
      </c>
      <c r="C66" t="s">
        <v>534</v>
      </c>
      <c r="D66" t="s">
        <v>591</v>
      </c>
      <c r="E66">
        <v>17.440000000000001</v>
      </c>
    </row>
    <row r="67" spans="1:5" x14ac:dyDescent="0.25">
      <c r="A67" t="s">
        <v>564</v>
      </c>
      <c r="B67">
        <v>1053449</v>
      </c>
      <c r="C67" t="s">
        <v>89</v>
      </c>
      <c r="D67" t="s">
        <v>90</v>
      </c>
      <c r="E67">
        <v>52.32</v>
      </c>
    </row>
    <row r="68" spans="1:5" x14ac:dyDescent="0.25">
      <c r="A68" t="s">
        <v>564</v>
      </c>
      <c r="B68">
        <v>1074436</v>
      </c>
      <c r="C68" t="s">
        <v>535</v>
      </c>
      <c r="D68" t="s">
        <v>592</v>
      </c>
      <c r="E68">
        <v>34.880000000000003</v>
      </c>
    </row>
    <row r="69" spans="1:5" x14ac:dyDescent="0.25">
      <c r="A69" t="s">
        <v>564</v>
      </c>
      <c r="B69">
        <v>1075325</v>
      </c>
      <c r="C69" t="s">
        <v>536</v>
      </c>
      <c r="D69" t="s">
        <v>593</v>
      </c>
      <c r="E69">
        <v>70.299999999999898</v>
      </c>
    </row>
    <row r="70" spans="1:5" x14ac:dyDescent="0.25">
      <c r="A70" t="s">
        <v>564</v>
      </c>
      <c r="B70">
        <v>908108</v>
      </c>
      <c r="C70" t="s">
        <v>537</v>
      </c>
      <c r="D70" t="s">
        <v>94</v>
      </c>
      <c r="E70">
        <v>87.2</v>
      </c>
    </row>
    <row r="71" spans="1:5" x14ac:dyDescent="0.25">
      <c r="A71" t="s">
        <v>564</v>
      </c>
      <c r="B71">
        <v>909182</v>
      </c>
      <c r="C71" t="s">
        <v>91</v>
      </c>
      <c r="D71" t="s">
        <v>92</v>
      </c>
      <c r="E71">
        <v>69.760000000000005</v>
      </c>
    </row>
    <row r="72" spans="1:5" x14ac:dyDescent="0.25">
      <c r="A72" t="s">
        <v>564</v>
      </c>
      <c r="B72">
        <v>1047045</v>
      </c>
      <c r="C72" t="s">
        <v>538</v>
      </c>
      <c r="D72" t="s">
        <v>96</v>
      </c>
      <c r="E72">
        <v>56.92</v>
      </c>
    </row>
    <row r="73" spans="1:5" x14ac:dyDescent="0.25">
      <c r="A73" t="s">
        <v>564</v>
      </c>
      <c r="B73">
        <v>909750</v>
      </c>
      <c r="C73" t="s">
        <v>539</v>
      </c>
      <c r="D73" t="s">
        <v>594</v>
      </c>
      <c r="E73">
        <v>17.440000000000001</v>
      </c>
    </row>
    <row r="74" spans="1:5" x14ac:dyDescent="0.25">
      <c r="A74" t="s">
        <v>564</v>
      </c>
      <c r="B74">
        <v>1046418</v>
      </c>
      <c r="C74" t="s">
        <v>97</v>
      </c>
      <c r="D74" t="s">
        <v>98</v>
      </c>
      <c r="E74">
        <v>35.42</v>
      </c>
    </row>
    <row r="75" spans="1:5" x14ac:dyDescent="0.25">
      <c r="A75" t="s">
        <v>564</v>
      </c>
      <c r="B75">
        <v>1071236</v>
      </c>
      <c r="C75" t="s">
        <v>99</v>
      </c>
      <c r="D75" t="s">
        <v>100</v>
      </c>
      <c r="E75">
        <v>76.39</v>
      </c>
    </row>
    <row r="76" spans="1:5" x14ac:dyDescent="0.25">
      <c r="A76" t="s">
        <v>564</v>
      </c>
      <c r="B76">
        <v>1046336</v>
      </c>
      <c r="C76" t="s">
        <v>101</v>
      </c>
      <c r="D76" t="s">
        <v>102</v>
      </c>
      <c r="E76">
        <v>38.939999999999898</v>
      </c>
    </row>
    <row r="77" spans="1:5" x14ac:dyDescent="0.25">
      <c r="A77" t="s">
        <v>564</v>
      </c>
      <c r="B77">
        <v>1074317</v>
      </c>
      <c r="C77" t="s">
        <v>103</v>
      </c>
      <c r="D77" t="s">
        <v>104</v>
      </c>
      <c r="E77">
        <v>38.939999999999898</v>
      </c>
    </row>
    <row r="78" spans="1:5" x14ac:dyDescent="0.25">
      <c r="A78" t="s">
        <v>564</v>
      </c>
      <c r="B78">
        <v>908299</v>
      </c>
      <c r="C78" t="s">
        <v>540</v>
      </c>
      <c r="D78" t="s">
        <v>106</v>
      </c>
      <c r="E78">
        <v>52.32</v>
      </c>
    </row>
    <row r="79" spans="1:5" x14ac:dyDescent="0.25">
      <c r="A79" t="s">
        <v>564</v>
      </c>
      <c r="B79">
        <v>910152</v>
      </c>
      <c r="C79" t="s">
        <v>107</v>
      </c>
      <c r="D79" t="s">
        <v>108</v>
      </c>
      <c r="E79">
        <v>52.8599999999999</v>
      </c>
    </row>
    <row r="80" spans="1:5" x14ac:dyDescent="0.25">
      <c r="A80" t="s">
        <v>564</v>
      </c>
      <c r="B80">
        <v>908525</v>
      </c>
      <c r="C80" t="s">
        <v>541</v>
      </c>
      <c r="D80" t="s">
        <v>595</v>
      </c>
      <c r="E80">
        <v>34.880000000000003</v>
      </c>
    </row>
    <row r="81" spans="1:5" x14ac:dyDescent="0.25">
      <c r="A81" t="s">
        <v>564</v>
      </c>
      <c r="B81">
        <v>2922121</v>
      </c>
      <c r="C81" t="s">
        <v>542</v>
      </c>
      <c r="D81" t="s">
        <v>596</v>
      </c>
      <c r="E81">
        <v>37.450000000000003</v>
      </c>
    </row>
    <row r="82" spans="1:5" x14ac:dyDescent="0.25">
      <c r="A82" t="s">
        <v>564</v>
      </c>
      <c r="B82">
        <v>908387</v>
      </c>
      <c r="C82" t="s">
        <v>109</v>
      </c>
      <c r="D82" t="s">
        <v>110</v>
      </c>
      <c r="E82">
        <v>69.760000000000005</v>
      </c>
    </row>
    <row r="83" spans="1:5" x14ac:dyDescent="0.25">
      <c r="A83" t="s">
        <v>564</v>
      </c>
      <c r="B83">
        <v>1048902</v>
      </c>
      <c r="C83" t="s">
        <v>111</v>
      </c>
      <c r="D83" t="s">
        <v>112</v>
      </c>
      <c r="E83">
        <v>35.42</v>
      </c>
    </row>
    <row r="84" spans="1:5" x14ac:dyDescent="0.25">
      <c r="A84" t="s">
        <v>564</v>
      </c>
      <c r="B84">
        <v>908569</v>
      </c>
      <c r="C84" t="s">
        <v>543</v>
      </c>
      <c r="D84" t="s">
        <v>597</v>
      </c>
      <c r="E84">
        <v>52.32</v>
      </c>
    </row>
    <row r="85" spans="1:5" x14ac:dyDescent="0.25">
      <c r="A85" t="s">
        <v>564</v>
      </c>
      <c r="B85">
        <v>910230</v>
      </c>
      <c r="C85" t="s">
        <v>544</v>
      </c>
      <c r="D85" t="s">
        <v>598</v>
      </c>
      <c r="E85">
        <v>38.939999999999898</v>
      </c>
    </row>
    <row r="86" spans="1:5" x14ac:dyDescent="0.25">
      <c r="A86" t="s">
        <v>564</v>
      </c>
      <c r="B86">
        <v>908840</v>
      </c>
      <c r="C86" t="s">
        <v>113</v>
      </c>
      <c r="D86" t="s">
        <v>114</v>
      </c>
      <c r="E86">
        <v>52.32</v>
      </c>
    </row>
    <row r="87" spans="1:5" x14ac:dyDescent="0.25">
      <c r="A87" t="s">
        <v>564</v>
      </c>
      <c r="B87">
        <v>909883</v>
      </c>
      <c r="C87" t="s">
        <v>545</v>
      </c>
      <c r="D87" t="s">
        <v>116</v>
      </c>
      <c r="E87">
        <v>34.880000000000003</v>
      </c>
    </row>
    <row r="88" spans="1:5" x14ac:dyDescent="0.25">
      <c r="A88" t="s">
        <v>564</v>
      </c>
      <c r="B88">
        <v>908518</v>
      </c>
      <c r="C88" t="s">
        <v>117</v>
      </c>
      <c r="D88" t="s">
        <v>118</v>
      </c>
      <c r="E88">
        <v>107.209999999999</v>
      </c>
    </row>
    <row r="89" spans="1:5" x14ac:dyDescent="0.25">
      <c r="A89" t="s">
        <v>564</v>
      </c>
      <c r="B89">
        <v>908520</v>
      </c>
      <c r="C89" t="s">
        <v>119</v>
      </c>
      <c r="D89" t="s">
        <v>120</v>
      </c>
      <c r="E89">
        <v>95.8599999999999</v>
      </c>
    </row>
    <row r="90" spans="1:5" x14ac:dyDescent="0.25">
      <c r="A90" t="s">
        <v>564</v>
      </c>
      <c r="B90">
        <v>908658</v>
      </c>
      <c r="C90" t="s">
        <v>546</v>
      </c>
      <c r="D90" t="s">
        <v>599</v>
      </c>
      <c r="E90">
        <v>34.880000000000003</v>
      </c>
    </row>
    <row r="91" spans="1:5" x14ac:dyDescent="0.25">
      <c r="A91" t="s">
        <v>564</v>
      </c>
      <c r="B91">
        <v>1051297</v>
      </c>
      <c r="C91" t="s">
        <v>121</v>
      </c>
      <c r="D91" t="s">
        <v>122</v>
      </c>
      <c r="E91">
        <v>34.880000000000003</v>
      </c>
    </row>
    <row r="92" spans="1:5" x14ac:dyDescent="0.25">
      <c r="A92" t="s">
        <v>564</v>
      </c>
      <c r="B92">
        <v>908940</v>
      </c>
      <c r="C92" t="s">
        <v>547</v>
      </c>
      <c r="D92" t="s">
        <v>600</v>
      </c>
      <c r="E92">
        <v>122.079999999999</v>
      </c>
    </row>
    <row r="93" spans="1:5" x14ac:dyDescent="0.25">
      <c r="A93" t="s">
        <v>564</v>
      </c>
      <c r="B93">
        <v>1073873</v>
      </c>
      <c r="C93" t="s">
        <v>548</v>
      </c>
      <c r="D93" t="s">
        <v>601</v>
      </c>
      <c r="E93">
        <v>74.3599999999999</v>
      </c>
    </row>
    <row r="94" spans="1:5" x14ac:dyDescent="0.25">
      <c r="A94" t="s">
        <v>564</v>
      </c>
      <c r="B94">
        <v>1047746</v>
      </c>
      <c r="C94" t="s">
        <v>549</v>
      </c>
      <c r="D94" t="s">
        <v>124</v>
      </c>
      <c r="E94">
        <v>17.440000000000001</v>
      </c>
    </row>
    <row r="95" spans="1:5" x14ac:dyDescent="0.25">
      <c r="A95" t="s">
        <v>564</v>
      </c>
      <c r="B95">
        <v>910469</v>
      </c>
      <c r="C95" t="s">
        <v>550</v>
      </c>
      <c r="D95" t="s">
        <v>602</v>
      </c>
      <c r="E95">
        <v>52.32</v>
      </c>
    </row>
    <row r="96" spans="1:5" x14ac:dyDescent="0.25">
      <c r="A96" t="s">
        <v>564</v>
      </c>
      <c r="B96">
        <v>908249</v>
      </c>
      <c r="C96" t="s">
        <v>551</v>
      </c>
      <c r="D96" t="s">
        <v>603</v>
      </c>
      <c r="E96">
        <v>56.379999999999903</v>
      </c>
    </row>
    <row r="97" spans="1:5" x14ac:dyDescent="0.25">
      <c r="A97" t="s">
        <v>564</v>
      </c>
      <c r="B97">
        <v>910306</v>
      </c>
      <c r="C97" t="s">
        <v>125</v>
      </c>
      <c r="D97" t="s">
        <v>604</v>
      </c>
      <c r="E97">
        <v>17.440000000000001</v>
      </c>
    </row>
    <row r="98" spans="1:5" x14ac:dyDescent="0.25">
      <c r="A98" t="s">
        <v>564</v>
      </c>
      <c r="B98">
        <v>1119408</v>
      </c>
      <c r="C98" t="s">
        <v>125</v>
      </c>
      <c r="D98" t="s">
        <v>126</v>
      </c>
      <c r="E98">
        <v>36.909999999999897</v>
      </c>
    </row>
    <row r="99" spans="1:5" x14ac:dyDescent="0.25">
      <c r="A99" t="s">
        <v>564</v>
      </c>
      <c r="B99">
        <v>908284</v>
      </c>
      <c r="C99" t="s">
        <v>552</v>
      </c>
      <c r="D99" t="s">
        <v>605</v>
      </c>
      <c r="E99">
        <v>34.880000000000003</v>
      </c>
    </row>
    <row r="100" spans="1:5" x14ac:dyDescent="0.25">
      <c r="A100" t="s">
        <v>564</v>
      </c>
      <c r="B100">
        <v>1048017</v>
      </c>
      <c r="C100" t="s">
        <v>127</v>
      </c>
      <c r="D100" t="s">
        <v>128</v>
      </c>
      <c r="E100">
        <v>152.78</v>
      </c>
    </row>
    <row r="101" spans="1:5" x14ac:dyDescent="0.25">
      <c r="A101" t="s">
        <v>564</v>
      </c>
      <c r="B101">
        <v>1193704</v>
      </c>
      <c r="C101" t="s">
        <v>129</v>
      </c>
      <c r="D101" t="s">
        <v>130</v>
      </c>
      <c r="E101">
        <v>112.35</v>
      </c>
    </row>
    <row r="102" spans="1:5" x14ac:dyDescent="0.25">
      <c r="A102" t="s">
        <v>564</v>
      </c>
      <c r="B102">
        <v>1074487</v>
      </c>
      <c r="C102" t="s">
        <v>132</v>
      </c>
      <c r="D102" t="s">
        <v>133</v>
      </c>
      <c r="E102">
        <v>52.8599999999999</v>
      </c>
    </row>
    <row r="103" spans="1:5" x14ac:dyDescent="0.25">
      <c r="A103" t="s">
        <v>564</v>
      </c>
      <c r="B103">
        <v>910183</v>
      </c>
      <c r="C103" t="s">
        <v>134</v>
      </c>
      <c r="D103" t="s">
        <v>606</v>
      </c>
      <c r="E103">
        <v>17.440000000000001</v>
      </c>
    </row>
    <row r="104" spans="1:5" x14ac:dyDescent="0.25">
      <c r="A104" t="s">
        <v>564</v>
      </c>
      <c r="B104">
        <v>910440</v>
      </c>
      <c r="C104" t="s">
        <v>553</v>
      </c>
      <c r="D104" t="s">
        <v>607</v>
      </c>
      <c r="E104">
        <v>52.32</v>
      </c>
    </row>
    <row r="105" spans="1:5" x14ac:dyDescent="0.25">
      <c r="A105" t="s">
        <v>564</v>
      </c>
      <c r="B105">
        <v>909457</v>
      </c>
      <c r="C105" t="s">
        <v>554</v>
      </c>
      <c r="D105" t="s">
        <v>608</v>
      </c>
      <c r="E105">
        <v>52.32</v>
      </c>
    </row>
    <row r="106" spans="1:5" x14ac:dyDescent="0.25">
      <c r="A106" t="s">
        <v>564</v>
      </c>
      <c r="B106">
        <v>910220</v>
      </c>
      <c r="C106" t="s">
        <v>136</v>
      </c>
      <c r="D106" t="s">
        <v>137</v>
      </c>
      <c r="E106">
        <v>87.739999999999895</v>
      </c>
    </row>
    <row r="107" spans="1:5" x14ac:dyDescent="0.25">
      <c r="A107" t="s">
        <v>564</v>
      </c>
      <c r="B107">
        <v>1062144</v>
      </c>
      <c r="C107" t="s">
        <v>555</v>
      </c>
      <c r="D107" t="s">
        <v>609</v>
      </c>
      <c r="E107">
        <v>52.8599999999999</v>
      </c>
    </row>
    <row r="108" spans="1:5" x14ac:dyDescent="0.25">
      <c r="A108" t="s">
        <v>564</v>
      </c>
      <c r="B108">
        <v>1057608</v>
      </c>
      <c r="C108" t="s">
        <v>138</v>
      </c>
      <c r="D108" t="s">
        <v>139</v>
      </c>
      <c r="E108">
        <v>37.450000000000003</v>
      </c>
    </row>
    <row r="109" spans="1:5" x14ac:dyDescent="0.25">
      <c r="A109" t="s">
        <v>564</v>
      </c>
      <c r="B109">
        <v>1047934</v>
      </c>
      <c r="C109" t="s">
        <v>556</v>
      </c>
      <c r="D109" t="s">
        <v>610</v>
      </c>
      <c r="E109">
        <v>38.939999999999898</v>
      </c>
    </row>
    <row r="110" spans="1:5" x14ac:dyDescent="0.25">
      <c r="A110" t="s">
        <v>564</v>
      </c>
      <c r="B110">
        <v>908297</v>
      </c>
      <c r="C110" t="s">
        <v>557</v>
      </c>
      <c r="D110" t="s">
        <v>611</v>
      </c>
      <c r="E110">
        <v>34.880000000000003</v>
      </c>
    </row>
    <row r="111" spans="1:5" x14ac:dyDescent="0.25">
      <c r="A111" t="s">
        <v>564</v>
      </c>
      <c r="B111">
        <v>908976</v>
      </c>
      <c r="C111" t="s">
        <v>558</v>
      </c>
      <c r="D111" t="s">
        <v>612</v>
      </c>
      <c r="E111">
        <v>34.880000000000003</v>
      </c>
    </row>
    <row r="112" spans="1:5" x14ac:dyDescent="0.25">
      <c r="A112" t="s">
        <v>564</v>
      </c>
      <c r="B112">
        <v>909200</v>
      </c>
      <c r="C112" t="s">
        <v>140</v>
      </c>
      <c r="E112">
        <v>52.32</v>
      </c>
    </row>
    <row r="113" spans="1:5" x14ac:dyDescent="0.25">
      <c r="A113" t="s">
        <v>564</v>
      </c>
      <c r="B113">
        <v>1169980</v>
      </c>
      <c r="C113" t="s">
        <v>559</v>
      </c>
      <c r="D113" t="s">
        <v>613</v>
      </c>
      <c r="E113">
        <v>56.92</v>
      </c>
    </row>
    <row r="114" spans="1:5" x14ac:dyDescent="0.25">
      <c r="A114" t="s">
        <v>564</v>
      </c>
      <c r="B114">
        <v>1305352</v>
      </c>
      <c r="C114" t="s">
        <v>142</v>
      </c>
      <c r="D114" t="s">
        <v>143</v>
      </c>
      <c r="E114">
        <v>74.900000000000006</v>
      </c>
    </row>
    <row r="115" spans="1:5" x14ac:dyDescent="0.25">
      <c r="A115" t="s">
        <v>564</v>
      </c>
      <c r="B115">
        <v>908846</v>
      </c>
      <c r="C115" t="s">
        <v>144</v>
      </c>
      <c r="D115" t="s">
        <v>145</v>
      </c>
      <c r="E115">
        <v>34.880000000000003</v>
      </c>
    </row>
    <row r="116" spans="1:5" x14ac:dyDescent="0.25">
      <c r="A116" t="s">
        <v>564</v>
      </c>
      <c r="B116">
        <v>909072</v>
      </c>
      <c r="C116" t="s">
        <v>560</v>
      </c>
      <c r="D116" t="s">
        <v>614</v>
      </c>
      <c r="E116">
        <v>36.909999999999897</v>
      </c>
    </row>
    <row r="117" spans="1:5" x14ac:dyDescent="0.25">
      <c r="A117" t="s">
        <v>564</v>
      </c>
      <c r="B117">
        <v>1052023</v>
      </c>
      <c r="C117" t="s">
        <v>561</v>
      </c>
      <c r="D117" t="s">
        <v>615</v>
      </c>
      <c r="E117">
        <v>37.450000000000003</v>
      </c>
    </row>
    <row r="118" spans="1:5" x14ac:dyDescent="0.25">
      <c r="A118" t="s">
        <v>564</v>
      </c>
      <c r="B118">
        <v>910535</v>
      </c>
      <c r="C118" t="s">
        <v>562</v>
      </c>
      <c r="D118" t="s">
        <v>616</v>
      </c>
      <c r="E118">
        <v>69.760000000000005</v>
      </c>
    </row>
    <row r="119" spans="1:5" x14ac:dyDescent="0.25">
      <c r="A119" t="s">
        <v>564</v>
      </c>
      <c r="B119">
        <v>908608</v>
      </c>
      <c r="C119" t="s">
        <v>563</v>
      </c>
      <c r="D119" t="s">
        <v>617</v>
      </c>
      <c r="E119">
        <v>104.64</v>
      </c>
    </row>
    <row r="120" spans="1:5" x14ac:dyDescent="0.25">
      <c r="A120" t="s">
        <v>564</v>
      </c>
      <c r="B120">
        <v>908850</v>
      </c>
      <c r="C120" t="s">
        <v>146</v>
      </c>
      <c r="D120" t="s">
        <v>147</v>
      </c>
      <c r="E120">
        <v>69.760000000000005</v>
      </c>
    </row>
    <row r="121" spans="1:5" x14ac:dyDescent="0.25">
      <c r="A121" t="s">
        <v>564</v>
      </c>
      <c r="B121">
        <v>909020</v>
      </c>
      <c r="C121" t="s">
        <v>618</v>
      </c>
      <c r="D121" t="s">
        <v>619</v>
      </c>
      <c r="E121">
        <v>34.880000000000003</v>
      </c>
    </row>
    <row r="122" spans="1:5" x14ac:dyDescent="0.25">
      <c r="A122" t="s">
        <v>564</v>
      </c>
      <c r="B122">
        <v>908112</v>
      </c>
      <c r="C122" t="s">
        <v>620</v>
      </c>
      <c r="D122" t="s">
        <v>621</v>
      </c>
      <c r="E122">
        <v>70.299999999999898</v>
      </c>
    </row>
    <row r="123" spans="1:5" x14ac:dyDescent="0.25">
      <c r="A123" t="s">
        <v>564</v>
      </c>
      <c r="B123">
        <v>909896</v>
      </c>
      <c r="C123" t="s">
        <v>622</v>
      </c>
      <c r="D123" t="s">
        <v>623</v>
      </c>
      <c r="E123">
        <v>17.440000000000001</v>
      </c>
    </row>
    <row r="124" spans="1:5" x14ac:dyDescent="0.25">
      <c r="A124" t="s">
        <v>564</v>
      </c>
      <c r="B124">
        <v>1467140</v>
      </c>
      <c r="C124" t="s">
        <v>148</v>
      </c>
      <c r="D124" t="s">
        <v>149</v>
      </c>
      <c r="E124">
        <v>38.939999999999898</v>
      </c>
    </row>
    <row r="125" spans="1:5" x14ac:dyDescent="0.25">
      <c r="A125" t="s">
        <v>564</v>
      </c>
      <c r="B125">
        <v>908888</v>
      </c>
      <c r="C125" t="s">
        <v>624</v>
      </c>
      <c r="D125" t="s">
        <v>625</v>
      </c>
      <c r="E125">
        <v>58.409999999999897</v>
      </c>
    </row>
    <row r="126" spans="1:5" x14ac:dyDescent="0.25">
      <c r="A126" t="s">
        <v>564</v>
      </c>
      <c r="B126">
        <v>1053757</v>
      </c>
      <c r="C126" t="s">
        <v>150</v>
      </c>
      <c r="D126" t="s">
        <v>151</v>
      </c>
      <c r="E126">
        <v>19.469999999999899</v>
      </c>
    </row>
    <row r="127" spans="1:5" x14ac:dyDescent="0.25">
      <c r="A127" t="s">
        <v>564</v>
      </c>
      <c r="B127">
        <v>910390</v>
      </c>
      <c r="C127" t="s">
        <v>626</v>
      </c>
      <c r="D127" t="s">
        <v>627</v>
      </c>
      <c r="E127">
        <v>36.909999999999897</v>
      </c>
    </row>
    <row r="128" spans="1:5" x14ac:dyDescent="0.25">
      <c r="A128" t="s">
        <v>564</v>
      </c>
      <c r="B128">
        <v>908495</v>
      </c>
      <c r="C128" t="s">
        <v>152</v>
      </c>
      <c r="D128" t="s">
        <v>153</v>
      </c>
      <c r="E128">
        <v>52.32</v>
      </c>
    </row>
    <row r="129" spans="1:5" x14ac:dyDescent="0.25">
      <c r="A129" t="s">
        <v>564</v>
      </c>
      <c r="B129">
        <v>909423</v>
      </c>
      <c r="C129" t="s">
        <v>628</v>
      </c>
      <c r="D129" t="s">
        <v>629</v>
      </c>
      <c r="E129">
        <v>17.440000000000001</v>
      </c>
    </row>
    <row r="130" spans="1:5" x14ac:dyDescent="0.25">
      <c r="A130" t="s">
        <v>564</v>
      </c>
      <c r="B130">
        <v>909552</v>
      </c>
      <c r="C130" t="s">
        <v>154</v>
      </c>
      <c r="E130">
        <v>17.440000000000001</v>
      </c>
    </row>
    <row r="131" spans="1:5" x14ac:dyDescent="0.25">
      <c r="A131" t="s">
        <v>564</v>
      </c>
      <c r="B131">
        <v>1559821</v>
      </c>
      <c r="C131" t="s">
        <v>630</v>
      </c>
      <c r="D131" t="s">
        <v>631</v>
      </c>
      <c r="E131">
        <v>37.450000000000003</v>
      </c>
    </row>
    <row r="132" spans="1:5" x14ac:dyDescent="0.25">
      <c r="A132" t="s">
        <v>564</v>
      </c>
      <c r="B132">
        <v>908426</v>
      </c>
      <c r="C132" t="s">
        <v>156</v>
      </c>
      <c r="D132" t="s">
        <v>157</v>
      </c>
      <c r="E132">
        <v>36.909999999999897</v>
      </c>
    </row>
    <row r="133" spans="1:5" x14ac:dyDescent="0.25">
      <c r="A133" t="s">
        <v>564</v>
      </c>
      <c r="B133">
        <v>908892</v>
      </c>
      <c r="C133" t="s">
        <v>158</v>
      </c>
      <c r="D133" t="s">
        <v>632</v>
      </c>
      <c r="E133">
        <v>132.229999999999</v>
      </c>
    </row>
    <row r="134" spans="1:5" x14ac:dyDescent="0.25">
      <c r="A134" t="s">
        <v>564</v>
      </c>
      <c r="B134">
        <v>910118</v>
      </c>
      <c r="C134" t="s">
        <v>633</v>
      </c>
      <c r="E134">
        <v>17.440000000000001</v>
      </c>
    </row>
    <row r="135" spans="1:5" x14ac:dyDescent="0.25">
      <c r="A135" t="s">
        <v>564</v>
      </c>
      <c r="B135">
        <v>909990</v>
      </c>
      <c r="C135" t="s">
        <v>162</v>
      </c>
      <c r="D135" t="s">
        <v>163</v>
      </c>
      <c r="E135">
        <v>17.440000000000001</v>
      </c>
    </row>
    <row r="136" spans="1:5" x14ac:dyDescent="0.25">
      <c r="A136" t="s">
        <v>564</v>
      </c>
      <c r="B136">
        <v>910403</v>
      </c>
      <c r="C136" t="s">
        <v>634</v>
      </c>
      <c r="D136" t="s">
        <v>165</v>
      </c>
      <c r="E136">
        <v>17.440000000000001</v>
      </c>
    </row>
    <row r="137" spans="1:5" x14ac:dyDescent="0.25">
      <c r="A137" t="s">
        <v>564</v>
      </c>
      <c r="B137">
        <v>1170015</v>
      </c>
      <c r="C137" t="s">
        <v>166</v>
      </c>
      <c r="D137" t="s">
        <v>167</v>
      </c>
      <c r="E137">
        <v>37.450000000000003</v>
      </c>
    </row>
    <row r="138" spans="1:5" x14ac:dyDescent="0.25">
      <c r="A138" t="s">
        <v>564</v>
      </c>
      <c r="B138">
        <v>1048329</v>
      </c>
      <c r="C138" t="s">
        <v>635</v>
      </c>
      <c r="D138" t="s">
        <v>636</v>
      </c>
      <c r="E138">
        <v>52.8599999999999</v>
      </c>
    </row>
    <row r="139" spans="1:5" x14ac:dyDescent="0.25">
      <c r="A139" t="s">
        <v>564</v>
      </c>
      <c r="B139">
        <v>908449</v>
      </c>
      <c r="C139" t="s">
        <v>637</v>
      </c>
      <c r="D139" t="s">
        <v>638</v>
      </c>
      <c r="E139">
        <v>17.440000000000001</v>
      </c>
    </row>
    <row r="140" spans="1:5" x14ac:dyDescent="0.25">
      <c r="A140" t="s">
        <v>564</v>
      </c>
      <c r="B140">
        <v>1068420</v>
      </c>
      <c r="C140" t="s">
        <v>168</v>
      </c>
      <c r="D140" t="s">
        <v>169</v>
      </c>
      <c r="E140">
        <v>116.819999999999</v>
      </c>
    </row>
    <row r="141" spans="1:5" x14ac:dyDescent="0.25">
      <c r="A141" t="s">
        <v>564</v>
      </c>
      <c r="B141">
        <v>908692</v>
      </c>
      <c r="C141" t="s">
        <v>170</v>
      </c>
      <c r="D141" t="s">
        <v>171</v>
      </c>
      <c r="E141">
        <v>69.760000000000005</v>
      </c>
    </row>
    <row r="142" spans="1:5" x14ac:dyDescent="0.25">
      <c r="A142" t="s">
        <v>564</v>
      </c>
      <c r="B142">
        <v>909554</v>
      </c>
      <c r="C142" t="s">
        <v>639</v>
      </c>
      <c r="D142" t="s">
        <v>173</v>
      </c>
      <c r="E142">
        <v>17.440000000000001</v>
      </c>
    </row>
    <row r="143" spans="1:5" x14ac:dyDescent="0.25">
      <c r="A143" t="s">
        <v>564</v>
      </c>
      <c r="B143">
        <v>909715</v>
      </c>
      <c r="C143" t="s">
        <v>640</v>
      </c>
      <c r="D143" t="s">
        <v>175</v>
      </c>
      <c r="E143">
        <v>17.440000000000001</v>
      </c>
    </row>
    <row r="144" spans="1:5" x14ac:dyDescent="0.25">
      <c r="A144" t="s">
        <v>564</v>
      </c>
      <c r="B144">
        <v>1046310</v>
      </c>
      <c r="C144" t="s">
        <v>176</v>
      </c>
      <c r="D144" t="s">
        <v>177</v>
      </c>
      <c r="E144">
        <v>37.450000000000003</v>
      </c>
    </row>
    <row r="145" spans="1:5" x14ac:dyDescent="0.25">
      <c r="A145" t="s">
        <v>564</v>
      </c>
      <c r="B145">
        <v>909719</v>
      </c>
      <c r="C145" t="s">
        <v>641</v>
      </c>
      <c r="D145" t="s">
        <v>642</v>
      </c>
      <c r="E145">
        <v>17.440000000000001</v>
      </c>
    </row>
    <row r="146" spans="1:5" x14ac:dyDescent="0.25">
      <c r="A146" t="s">
        <v>564</v>
      </c>
      <c r="B146">
        <v>909092</v>
      </c>
      <c r="C146" t="s">
        <v>178</v>
      </c>
      <c r="D146" t="s">
        <v>179</v>
      </c>
      <c r="E146">
        <v>17.440000000000001</v>
      </c>
    </row>
    <row r="147" spans="1:5" x14ac:dyDescent="0.25">
      <c r="A147" t="s">
        <v>564</v>
      </c>
      <c r="B147">
        <v>908132</v>
      </c>
      <c r="C147" t="s">
        <v>643</v>
      </c>
      <c r="D147" t="s">
        <v>181</v>
      </c>
      <c r="E147">
        <v>69.760000000000005</v>
      </c>
    </row>
    <row r="148" spans="1:5" x14ac:dyDescent="0.25">
      <c r="A148" t="s">
        <v>564</v>
      </c>
      <c r="B148">
        <v>909003</v>
      </c>
      <c r="C148" t="s">
        <v>182</v>
      </c>
      <c r="D148" t="s">
        <v>644</v>
      </c>
      <c r="E148">
        <v>94.37</v>
      </c>
    </row>
    <row r="149" spans="1:5" x14ac:dyDescent="0.25">
      <c r="A149" t="s">
        <v>564</v>
      </c>
      <c r="B149">
        <v>1074154</v>
      </c>
      <c r="C149" t="s">
        <v>645</v>
      </c>
      <c r="D149" t="s">
        <v>646</v>
      </c>
      <c r="E149">
        <v>56.92</v>
      </c>
    </row>
    <row r="150" spans="1:5" x14ac:dyDescent="0.25">
      <c r="A150" t="s">
        <v>564</v>
      </c>
      <c r="B150">
        <v>908444</v>
      </c>
      <c r="C150" t="s">
        <v>647</v>
      </c>
      <c r="D150" t="s">
        <v>648</v>
      </c>
      <c r="E150">
        <v>122.079999999999</v>
      </c>
    </row>
    <row r="151" spans="1:5" x14ac:dyDescent="0.25">
      <c r="A151" t="s">
        <v>564</v>
      </c>
      <c r="B151">
        <v>1110101</v>
      </c>
      <c r="C151" t="s">
        <v>649</v>
      </c>
      <c r="D151" t="s">
        <v>650</v>
      </c>
      <c r="E151">
        <v>74.900000000000006</v>
      </c>
    </row>
    <row r="152" spans="1:5" x14ac:dyDescent="0.25">
      <c r="A152" t="s">
        <v>564</v>
      </c>
      <c r="B152">
        <v>908128</v>
      </c>
      <c r="C152" t="s">
        <v>651</v>
      </c>
      <c r="E152">
        <v>69.760000000000005</v>
      </c>
    </row>
    <row r="153" spans="1:5" x14ac:dyDescent="0.25">
      <c r="A153" t="s">
        <v>564</v>
      </c>
      <c r="B153">
        <v>909641</v>
      </c>
      <c r="C153" t="s">
        <v>652</v>
      </c>
      <c r="D153" t="s">
        <v>653</v>
      </c>
      <c r="E153">
        <v>34.880000000000003</v>
      </c>
    </row>
    <row r="154" spans="1:5" x14ac:dyDescent="0.25">
      <c r="A154" t="s">
        <v>564</v>
      </c>
      <c r="B154">
        <v>908395</v>
      </c>
      <c r="C154" t="s">
        <v>184</v>
      </c>
      <c r="D154" t="s">
        <v>185</v>
      </c>
      <c r="E154">
        <v>69.760000000000005</v>
      </c>
    </row>
    <row r="155" spans="1:5" x14ac:dyDescent="0.25">
      <c r="A155" t="s">
        <v>564</v>
      </c>
      <c r="B155">
        <v>908966</v>
      </c>
      <c r="C155" t="s">
        <v>186</v>
      </c>
      <c r="D155" t="s">
        <v>187</v>
      </c>
      <c r="E155">
        <v>34.880000000000003</v>
      </c>
    </row>
    <row r="156" spans="1:5" x14ac:dyDescent="0.25">
      <c r="A156" t="s">
        <v>564</v>
      </c>
      <c r="B156">
        <v>908383</v>
      </c>
      <c r="C156" t="s">
        <v>654</v>
      </c>
      <c r="D156" t="s">
        <v>655</v>
      </c>
      <c r="E156">
        <v>19.469999999999899</v>
      </c>
    </row>
    <row r="157" spans="1:5" x14ac:dyDescent="0.25">
      <c r="A157" t="s">
        <v>564</v>
      </c>
      <c r="B157">
        <v>1074673</v>
      </c>
      <c r="C157" t="s">
        <v>656</v>
      </c>
      <c r="D157" t="s">
        <v>657</v>
      </c>
      <c r="E157">
        <v>37.450000000000003</v>
      </c>
    </row>
    <row r="158" spans="1:5" x14ac:dyDescent="0.25">
      <c r="A158" t="s">
        <v>564</v>
      </c>
      <c r="B158">
        <v>910048</v>
      </c>
      <c r="C158" t="s">
        <v>658</v>
      </c>
      <c r="E158">
        <v>35.42</v>
      </c>
    </row>
    <row r="159" spans="1:5" x14ac:dyDescent="0.25">
      <c r="A159" t="s">
        <v>564</v>
      </c>
      <c r="B159">
        <v>1074024</v>
      </c>
      <c r="C159" t="s">
        <v>659</v>
      </c>
      <c r="D159" t="s">
        <v>189</v>
      </c>
      <c r="E159">
        <v>35.42</v>
      </c>
    </row>
    <row r="160" spans="1:5" x14ac:dyDescent="0.25">
      <c r="A160" t="s">
        <v>564</v>
      </c>
      <c r="B160">
        <v>909108</v>
      </c>
      <c r="C160" t="s">
        <v>190</v>
      </c>
      <c r="D160" t="s">
        <v>606</v>
      </c>
      <c r="E160">
        <v>17.440000000000001</v>
      </c>
    </row>
    <row r="161" spans="1:5" x14ac:dyDescent="0.25">
      <c r="A161" t="s">
        <v>564</v>
      </c>
      <c r="B161">
        <v>908274</v>
      </c>
      <c r="C161" t="s">
        <v>192</v>
      </c>
      <c r="D161" t="s">
        <v>193</v>
      </c>
      <c r="E161">
        <v>36.909999999999897</v>
      </c>
    </row>
    <row r="162" spans="1:5" x14ac:dyDescent="0.25">
      <c r="A162" t="s">
        <v>564</v>
      </c>
      <c r="B162">
        <v>910424</v>
      </c>
      <c r="C162" t="s">
        <v>660</v>
      </c>
      <c r="D162" t="s">
        <v>661</v>
      </c>
      <c r="E162">
        <v>34.880000000000003</v>
      </c>
    </row>
    <row r="163" spans="1:5" x14ac:dyDescent="0.25">
      <c r="A163" t="s">
        <v>564</v>
      </c>
      <c r="B163">
        <v>909825</v>
      </c>
      <c r="C163" t="s">
        <v>662</v>
      </c>
      <c r="D163" t="s">
        <v>663</v>
      </c>
      <c r="E163">
        <v>34.880000000000003</v>
      </c>
    </row>
    <row r="164" spans="1:5" x14ac:dyDescent="0.25">
      <c r="A164" t="s">
        <v>564</v>
      </c>
      <c r="B164">
        <v>1046168</v>
      </c>
      <c r="C164" t="s">
        <v>664</v>
      </c>
      <c r="D164" t="s">
        <v>195</v>
      </c>
      <c r="E164">
        <v>36.909999999999897</v>
      </c>
    </row>
    <row r="165" spans="1:5" x14ac:dyDescent="0.25">
      <c r="A165" t="s">
        <v>564</v>
      </c>
      <c r="B165">
        <v>1058048</v>
      </c>
      <c r="C165" t="s">
        <v>665</v>
      </c>
      <c r="D165" t="s">
        <v>666</v>
      </c>
      <c r="E165">
        <v>37.450000000000003</v>
      </c>
    </row>
    <row r="166" spans="1:5" x14ac:dyDescent="0.25">
      <c r="A166" t="s">
        <v>564</v>
      </c>
      <c r="B166">
        <v>1074735</v>
      </c>
      <c r="C166" t="s">
        <v>196</v>
      </c>
      <c r="D166" t="s">
        <v>197</v>
      </c>
      <c r="E166">
        <v>56.92</v>
      </c>
    </row>
    <row r="167" spans="1:5" x14ac:dyDescent="0.25">
      <c r="A167" t="s">
        <v>564</v>
      </c>
      <c r="B167">
        <v>909992</v>
      </c>
      <c r="C167" t="s">
        <v>198</v>
      </c>
      <c r="D167" t="s">
        <v>606</v>
      </c>
      <c r="E167">
        <v>17.440000000000001</v>
      </c>
    </row>
    <row r="168" spans="1:5" x14ac:dyDescent="0.25">
      <c r="A168" t="s">
        <v>564</v>
      </c>
      <c r="B168">
        <v>908995</v>
      </c>
      <c r="C168" t="s">
        <v>667</v>
      </c>
      <c r="D168" t="s">
        <v>668</v>
      </c>
      <c r="E168">
        <v>36.909999999999897</v>
      </c>
    </row>
    <row r="169" spans="1:5" x14ac:dyDescent="0.25">
      <c r="A169" t="s">
        <v>564</v>
      </c>
      <c r="B169">
        <v>908609</v>
      </c>
      <c r="C169" t="s">
        <v>200</v>
      </c>
      <c r="D169" t="s">
        <v>201</v>
      </c>
      <c r="E169">
        <v>34.880000000000003</v>
      </c>
    </row>
    <row r="170" spans="1:5" x14ac:dyDescent="0.25">
      <c r="A170" t="s">
        <v>564</v>
      </c>
      <c r="B170">
        <v>908699</v>
      </c>
      <c r="C170" t="s">
        <v>669</v>
      </c>
      <c r="D170" t="s">
        <v>203</v>
      </c>
      <c r="E170">
        <v>36.909999999999897</v>
      </c>
    </row>
    <row r="171" spans="1:5" x14ac:dyDescent="0.25">
      <c r="A171" t="s">
        <v>564</v>
      </c>
      <c r="B171">
        <v>910206</v>
      </c>
      <c r="C171" t="s">
        <v>670</v>
      </c>
      <c r="D171" t="s">
        <v>671</v>
      </c>
      <c r="E171">
        <v>38.939999999999898</v>
      </c>
    </row>
    <row r="172" spans="1:5" x14ac:dyDescent="0.25">
      <c r="A172" t="s">
        <v>564</v>
      </c>
      <c r="B172">
        <v>908537</v>
      </c>
      <c r="C172" t="s">
        <v>672</v>
      </c>
      <c r="D172" t="s">
        <v>673</v>
      </c>
      <c r="E172">
        <v>38.939999999999898</v>
      </c>
    </row>
    <row r="173" spans="1:5" x14ac:dyDescent="0.25">
      <c r="A173" t="s">
        <v>564</v>
      </c>
      <c r="B173">
        <v>909652</v>
      </c>
      <c r="C173" t="s">
        <v>204</v>
      </c>
      <c r="D173" t="s">
        <v>205</v>
      </c>
      <c r="E173">
        <v>87.2</v>
      </c>
    </row>
    <row r="174" spans="1:5" x14ac:dyDescent="0.25">
      <c r="A174" t="s">
        <v>564</v>
      </c>
      <c r="B174">
        <v>1050590</v>
      </c>
      <c r="C174" t="s">
        <v>674</v>
      </c>
      <c r="D174" t="s">
        <v>675</v>
      </c>
      <c r="E174">
        <v>35.42</v>
      </c>
    </row>
    <row r="175" spans="1:5" x14ac:dyDescent="0.25">
      <c r="A175" t="s">
        <v>564</v>
      </c>
      <c r="B175">
        <v>909194</v>
      </c>
      <c r="C175" t="s">
        <v>676</v>
      </c>
      <c r="E175">
        <v>34.880000000000003</v>
      </c>
    </row>
    <row r="176" spans="1:5" x14ac:dyDescent="0.25">
      <c r="A176" t="s">
        <v>564</v>
      </c>
      <c r="B176">
        <v>908190</v>
      </c>
      <c r="C176" t="s">
        <v>206</v>
      </c>
      <c r="D176" t="s">
        <v>207</v>
      </c>
      <c r="E176">
        <v>34.880000000000003</v>
      </c>
    </row>
    <row r="177" spans="1:5" x14ac:dyDescent="0.25">
      <c r="A177" t="s">
        <v>564</v>
      </c>
      <c r="B177">
        <v>910050</v>
      </c>
      <c r="C177" t="s">
        <v>677</v>
      </c>
      <c r="D177" t="s">
        <v>678</v>
      </c>
      <c r="E177">
        <v>34.880000000000003</v>
      </c>
    </row>
    <row r="178" spans="1:5" x14ac:dyDescent="0.25">
      <c r="A178" t="s">
        <v>564</v>
      </c>
      <c r="B178">
        <v>908337</v>
      </c>
      <c r="C178" t="s">
        <v>208</v>
      </c>
      <c r="D178" t="s">
        <v>611</v>
      </c>
      <c r="E178">
        <v>34.880000000000003</v>
      </c>
    </row>
    <row r="179" spans="1:5" x14ac:dyDescent="0.25">
      <c r="A179" t="s">
        <v>564</v>
      </c>
      <c r="B179">
        <v>1048491</v>
      </c>
      <c r="C179" t="s">
        <v>679</v>
      </c>
      <c r="D179" t="s">
        <v>680</v>
      </c>
      <c r="E179">
        <v>52.8599999999999</v>
      </c>
    </row>
    <row r="180" spans="1:5" x14ac:dyDescent="0.25">
      <c r="A180" t="s">
        <v>564</v>
      </c>
      <c r="B180">
        <v>909629</v>
      </c>
      <c r="C180" t="s">
        <v>210</v>
      </c>
      <c r="D180" t="s">
        <v>681</v>
      </c>
      <c r="E180">
        <v>52.32</v>
      </c>
    </row>
    <row r="181" spans="1:5" x14ac:dyDescent="0.25">
      <c r="A181" t="s">
        <v>564</v>
      </c>
      <c r="B181">
        <v>909538</v>
      </c>
      <c r="C181" t="s">
        <v>682</v>
      </c>
      <c r="D181" t="s">
        <v>683</v>
      </c>
      <c r="E181">
        <v>34.880000000000003</v>
      </c>
    </row>
    <row r="182" spans="1:5" x14ac:dyDescent="0.25">
      <c r="A182" t="s">
        <v>564</v>
      </c>
      <c r="B182">
        <v>908539</v>
      </c>
      <c r="C182" t="s">
        <v>684</v>
      </c>
      <c r="D182" t="s">
        <v>685</v>
      </c>
      <c r="E182">
        <v>34.880000000000003</v>
      </c>
    </row>
    <row r="183" spans="1:5" x14ac:dyDescent="0.25">
      <c r="A183" t="s">
        <v>564</v>
      </c>
      <c r="B183">
        <v>909898</v>
      </c>
      <c r="C183" t="s">
        <v>686</v>
      </c>
      <c r="D183" t="s">
        <v>687</v>
      </c>
      <c r="E183">
        <v>17.440000000000001</v>
      </c>
    </row>
    <row r="184" spans="1:5" x14ac:dyDescent="0.25">
      <c r="A184" t="s">
        <v>564</v>
      </c>
      <c r="B184">
        <v>909842</v>
      </c>
      <c r="C184" t="s">
        <v>212</v>
      </c>
      <c r="D184" t="s">
        <v>213</v>
      </c>
      <c r="E184">
        <v>17.440000000000001</v>
      </c>
    </row>
    <row r="185" spans="1:5" x14ac:dyDescent="0.25">
      <c r="A185" t="s">
        <v>564</v>
      </c>
      <c r="B185">
        <v>910138</v>
      </c>
      <c r="C185" t="s">
        <v>688</v>
      </c>
      <c r="D185" t="s">
        <v>689</v>
      </c>
      <c r="E185">
        <v>17.440000000000001</v>
      </c>
    </row>
    <row r="186" spans="1:5" x14ac:dyDescent="0.25">
      <c r="A186" t="s">
        <v>564</v>
      </c>
      <c r="B186">
        <v>908385</v>
      </c>
      <c r="C186" t="s">
        <v>690</v>
      </c>
      <c r="D186" t="s">
        <v>691</v>
      </c>
      <c r="E186">
        <v>34.880000000000003</v>
      </c>
    </row>
    <row r="187" spans="1:5" x14ac:dyDescent="0.25">
      <c r="A187" t="s">
        <v>564</v>
      </c>
      <c r="B187">
        <v>908883</v>
      </c>
      <c r="C187" t="s">
        <v>692</v>
      </c>
      <c r="D187" t="s">
        <v>693</v>
      </c>
      <c r="E187">
        <v>34.880000000000003</v>
      </c>
    </row>
    <row r="188" spans="1:5" x14ac:dyDescent="0.25">
      <c r="A188" t="s">
        <v>564</v>
      </c>
      <c r="B188">
        <v>908188</v>
      </c>
      <c r="C188" t="s">
        <v>694</v>
      </c>
      <c r="D188" t="s">
        <v>695</v>
      </c>
      <c r="E188">
        <v>34.880000000000003</v>
      </c>
    </row>
    <row r="189" spans="1:5" x14ac:dyDescent="0.25">
      <c r="A189" t="s">
        <v>564</v>
      </c>
      <c r="B189">
        <v>910002</v>
      </c>
      <c r="C189" t="s">
        <v>214</v>
      </c>
      <c r="D189" t="s">
        <v>215</v>
      </c>
      <c r="E189">
        <v>36.909999999999897</v>
      </c>
    </row>
    <row r="190" spans="1:5" x14ac:dyDescent="0.25">
      <c r="A190" t="s">
        <v>564</v>
      </c>
      <c r="B190">
        <v>909919</v>
      </c>
      <c r="C190" t="s">
        <v>696</v>
      </c>
      <c r="D190" t="s">
        <v>697</v>
      </c>
      <c r="E190">
        <v>37.450000000000003</v>
      </c>
    </row>
    <row r="191" spans="1:5" x14ac:dyDescent="0.25">
      <c r="A191" t="s">
        <v>564</v>
      </c>
      <c r="B191">
        <v>1053646</v>
      </c>
      <c r="C191" t="s">
        <v>698</v>
      </c>
      <c r="D191" t="s">
        <v>699</v>
      </c>
      <c r="E191">
        <v>38.939999999999898</v>
      </c>
    </row>
    <row r="192" spans="1:5" x14ac:dyDescent="0.25">
      <c r="A192" t="s">
        <v>564</v>
      </c>
      <c r="B192">
        <v>1066121</v>
      </c>
      <c r="C192" t="s">
        <v>700</v>
      </c>
      <c r="D192" t="s">
        <v>701</v>
      </c>
      <c r="E192">
        <v>38.939999999999898</v>
      </c>
    </row>
    <row r="193" spans="1:5" x14ac:dyDescent="0.25">
      <c r="A193" t="s">
        <v>564</v>
      </c>
      <c r="B193">
        <v>908999</v>
      </c>
      <c r="C193" t="s">
        <v>702</v>
      </c>
      <c r="D193" t="s">
        <v>703</v>
      </c>
      <c r="E193">
        <v>54.89</v>
      </c>
    </row>
    <row r="194" spans="1:5" x14ac:dyDescent="0.25">
      <c r="A194" t="s">
        <v>564</v>
      </c>
      <c r="B194">
        <v>3218813</v>
      </c>
      <c r="C194" t="s">
        <v>216</v>
      </c>
      <c r="D194" t="s">
        <v>217</v>
      </c>
      <c r="E194">
        <v>37.450000000000003</v>
      </c>
    </row>
    <row r="195" spans="1:5" x14ac:dyDescent="0.25">
      <c r="A195" t="s">
        <v>564</v>
      </c>
      <c r="B195">
        <v>909025</v>
      </c>
      <c r="C195" t="s">
        <v>218</v>
      </c>
      <c r="D195" t="s">
        <v>219</v>
      </c>
      <c r="E195">
        <v>52.32</v>
      </c>
    </row>
    <row r="196" spans="1:5" x14ac:dyDescent="0.25">
      <c r="A196" t="s">
        <v>564</v>
      </c>
      <c r="B196">
        <v>908622</v>
      </c>
      <c r="C196" t="s">
        <v>704</v>
      </c>
      <c r="D196" t="s">
        <v>606</v>
      </c>
      <c r="E196">
        <v>17.440000000000001</v>
      </c>
    </row>
    <row r="197" spans="1:5" x14ac:dyDescent="0.25">
      <c r="A197" t="s">
        <v>564</v>
      </c>
      <c r="B197">
        <v>3217430</v>
      </c>
      <c r="C197" t="s">
        <v>705</v>
      </c>
      <c r="D197" t="s">
        <v>706</v>
      </c>
      <c r="E197">
        <v>37.450000000000003</v>
      </c>
    </row>
    <row r="198" spans="1:5" x14ac:dyDescent="0.25">
      <c r="A198" t="s">
        <v>564</v>
      </c>
      <c r="B198">
        <v>908532</v>
      </c>
      <c r="C198" t="s">
        <v>220</v>
      </c>
      <c r="D198" t="s">
        <v>221</v>
      </c>
      <c r="E198">
        <v>17.440000000000001</v>
      </c>
    </row>
    <row r="199" spans="1:5" x14ac:dyDescent="0.25">
      <c r="A199" t="s">
        <v>564</v>
      </c>
      <c r="B199">
        <v>909505</v>
      </c>
      <c r="C199" t="s">
        <v>707</v>
      </c>
      <c r="D199" t="s">
        <v>708</v>
      </c>
      <c r="E199">
        <v>34.880000000000003</v>
      </c>
    </row>
    <row r="200" spans="1:5" x14ac:dyDescent="0.25">
      <c r="A200" t="s">
        <v>564</v>
      </c>
      <c r="B200">
        <v>1074600</v>
      </c>
      <c r="C200" t="s">
        <v>709</v>
      </c>
      <c r="D200" t="s">
        <v>710</v>
      </c>
      <c r="E200">
        <v>17.440000000000001</v>
      </c>
    </row>
    <row r="201" spans="1:5" x14ac:dyDescent="0.25">
      <c r="A201" t="s">
        <v>564</v>
      </c>
      <c r="B201">
        <v>1151125</v>
      </c>
      <c r="C201" t="s">
        <v>711</v>
      </c>
      <c r="D201" t="s">
        <v>712</v>
      </c>
      <c r="E201">
        <v>76.39</v>
      </c>
    </row>
    <row r="202" spans="1:5" x14ac:dyDescent="0.25">
      <c r="A202" t="s">
        <v>564</v>
      </c>
      <c r="B202">
        <v>910196</v>
      </c>
      <c r="C202" t="s">
        <v>222</v>
      </c>
      <c r="D202" t="s">
        <v>223</v>
      </c>
      <c r="E202">
        <v>97.349999999999895</v>
      </c>
    </row>
    <row r="203" spans="1:5" x14ac:dyDescent="0.25">
      <c r="A203" t="s">
        <v>564</v>
      </c>
      <c r="B203">
        <v>1153980</v>
      </c>
      <c r="C203" t="s">
        <v>224</v>
      </c>
      <c r="D203" t="s">
        <v>225</v>
      </c>
      <c r="E203">
        <v>35.42</v>
      </c>
    </row>
    <row r="204" spans="1:5" x14ac:dyDescent="0.25">
      <c r="A204" t="s">
        <v>564</v>
      </c>
      <c r="B204">
        <v>910126</v>
      </c>
      <c r="C204" t="s">
        <v>713</v>
      </c>
      <c r="D204" t="s">
        <v>714</v>
      </c>
      <c r="E204">
        <v>17.440000000000001</v>
      </c>
    </row>
    <row r="205" spans="1:5" x14ac:dyDescent="0.25">
      <c r="A205" t="s">
        <v>564</v>
      </c>
      <c r="B205">
        <v>909480</v>
      </c>
      <c r="C205" t="s">
        <v>226</v>
      </c>
      <c r="D205" t="s">
        <v>227</v>
      </c>
      <c r="E205">
        <v>69.760000000000005</v>
      </c>
    </row>
    <row r="206" spans="1:5" x14ac:dyDescent="0.25">
      <c r="A206" t="s">
        <v>564</v>
      </c>
      <c r="B206">
        <v>1047686</v>
      </c>
      <c r="C206" t="s">
        <v>228</v>
      </c>
      <c r="D206" t="s">
        <v>229</v>
      </c>
      <c r="E206">
        <v>19.469999999999899</v>
      </c>
    </row>
    <row r="207" spans="1:5" x14ac:dyDescent="0.25">
      <c r="A207" t="s">
        <v>564</v>
      </c>
      <c r="B207">
        <v>908663</v>
      </c>
      <c r="C207" t="s">
        <v>715</v>
      </c>
      <c r="D207" t="s">
        <v>716</v>
      </c>
      <c r="E207">
        <v>17.440000000000001</v>
      </c>
    </row>
    <row r="208" spans="1:5" x14ac:dyDescent="0.25">
      <c r="A208" t="s">
        <v>564</v>
      </c>
      <c r="B208">
        <v>1170377</v>
      </c>
      <c r="C208" t="s">
        <v>717</v>
      </c>
      <c r="D208" t="s">
        <v>718</v>
      </c>
      <c r="E208">
        <v>74.900000000000006</v>
      </c>
    </row>
    <row r="209" spans="1:5" x14ac:dyDescent="0.25">
      <c r="A209" t="s">
        <v>564</v>
      </c>
      <c r="B209">
        <v>1042473</v>
      </c>
      <c r="C209" t="s">
        <v>230</v>
      </c>
      <c r="D209" t="s">
        <v>231</v>
      </c>
      <c r="E209">
        <v>95.8599999999999</v>
      </c>
    </row>
    <row r="210" spans="1:5" x14ac:dyDescent="0.25">
      <c r="A210" t="s">
        <v>564</v>
      </c>
      <c r="B210">
        <v>910412</v>
      </c>
      <c r="C210" t="s">
        <v>719</v>
      </c>
      <c r="D210" t="s">
        <v>720</v>
      </c>
      <c r="E210">
        <v>17.440000000000001</v>
      </c>
    </row>
    <row r="211" spans="1:5" x14ac:dyDescent="0.25">
      <c r="A211" t="s">
        <v>564</v>
      </c>
      <c r="B211">
        <v>1046799</v>
      </c>
      <c r="C211" t="s">
        <v>232</v>
      </c>
      <c r="D211" t="s">
        <v>632</v>
      </c>
      <c r="E211">
        <v>115.329999999999</v>
      </c>
    </row>
    <row r="212" spans="1:5" x14ac:dyDescent="0.25">
      <c r="A212" t="s">
        <v>564</v>
      </c>
      <c r="B212">
        <v>908832</v>
      </c>
      <c r="C212" t="s">
        <v>721</v>
      </c>
      <c r="D212" t="s">
        <v>722</v>
      </c>
      <c r="E212">
        <v>56.92</v>
      </c>
    </row>
    <row r="213" spans="1:5" x14ac:dyDescent="0.25">
      <c r="A213" t="s">
        <v>564</v>
      </c>
      <c r="B213">
        <v>1050791</v>
      </c>
      <c r="C213" t="s">
        <v>723</v>
      </c>
      <c r="D213" t="s">
        <v>724</v>
      </c>
      <c r="E213">
        <v>37.450000000000003</v>
      </c>
    </row>
    <row r="214" spans="1:5" x14ac:dyDescent="0.25">
      <c r="A214" t="s">
        <v>564</v>
      </c>
      <c r="B214">
        <v>909453</v>
      </c>
      <c r="C214" t="s">
        <v>725</v>
      </c>
      <c r="D214" t="s">
        <v>726</v>
      </c>
      <c r="E214">
        <v>34.880000000000003</v>
      </c>
    </row>
    <row r="215" spans="1:5" x14ac:dyDescent="0.25">
      <c r="A215" t="s">
        <v>564</v>
      </c>
      <c r="B215">
        <v>909016</v>
      </c>
      <c r="C215" t="s">
        <v>727</v>
      </c>
      <c r="D215" t="s">
        <v>728</v>
      </c>
      <c r="E215">
        <v>72.329999999999899</v>
      </c>
    </row>
    <row r="216" spans="1:5" x14ac:dyDescent="0.25">
      <c r="A216" t="s">
        <v>564</v>
      </c>
      <c r="B216">
        <v>1216399</v>
      </c>
      <c r="C216" t="s">
        <v>234</v>
      </c>
      <c r="D216" t="s">
        <v>235</v>
      </c>
      <c r="E216">
        <v>94.37</v>
      </c>
    </row>
    <row r="217" spans="1:5" x14ac:dyDescent="0.25">
      <c r="A217" t="s">
        <v>564</v>
      </c>
      <c r="B217">
        <v>909257</v>
      </c>
      <c r="C217" t="s">
        <v>729</v>
      </c>
      <c r="D217" t="s">
        <v>730</v>
      </c>
      <c r="E217">
        <v>17.440000000000001</v>
      </c>
    </row>
    <row r="218" spans="1:5" x14ac:dyDescent="0.25">
      <c r="A218" t="s">
        <v>564</v>
      </c>
      <c r="B218">
        <v>909449</v>
      </c>
      <c r="C218" t="s">
        <v>236</v>
      </c>
      <c r="D218" t="s">
        <v>237</v>
      </c>
      <c r="E218">
        <v>34.880000000000003</v>
      </c>
    </row>
    <row r="219" spans="1:5" x14ac:dyDescent="0.25">
      <c r="A219" t="s">
        <v>564</v>
      </c>
      <c r="B219">
        <v>909509</v>
      </c>
      <c r="C219" t="s">
        <v>238</v>
      </c>
      <c r="D219" t="s">
        <v>239</v>
      </c>
      <c r="E219">
        <v>17.440000000000001</v>
      </c>
    </row>
    <row r="220" spans="1:5" x14ac:dyDescent="0.25">
      <c r="A220" t="s">
        <v>564</v>
      </c>
      <c r="B220">
        <v>909425</v>
      </c>
      <c r="C220" t="s">
        <v>731</v>
      </c>
      <c r="D220" t="s">
        <v>241</v>
      </c>
      <c r="E220">
        <v>34.880000000000003</v>
      </c>
    </row>
    <row r="221" spans="1:5" x14ac:dyDescent="0.25">
      <c r="A221" t="s">
        <v>564</v>
      </c>
      <c r="B221">
        <v>1572588</v>
      </c>
      <c r="C221" t="s">
        <v>242</v>
      </c>
      <c r="D221" t="s">
        <v>243</v>
      </c>
      <c r="E221">
        <v>19.469999999999899</v>
      </c>
    </row>
    <row r="222" spans="1:5" x14ac:dyDescent="0.25">
      <c r="A222" t="s">
        <v>564</v>
      </c>
      <c r="B222">
        <v>1067290</v>
      </c>
      <c r="C222" t="s">
        <v>244</v>
      </c>
      <c r="D222" t="s">
        <v>245</v>
      </c>
      <c r="E222">
        <v>19.469999999999899</v>
      </c>
    </row>
    <row r="223" spans="1:5" x14ac:dyDescent="0.25">
      <c r="A223" t="s">
        <v>564</v>
      </c>
      <c r="B223">
        <v>1801106</v>
      </c>
      <c r="C223" t="s">
        <v>732</v>
      </c>
      <c r="E223">
        <v>19.469999999999899</v>
      </c>
    </row>
    <row r="224" spans="1:5" x14ac:dyDescent="0.25">
      <c r="A224" t="s">
        <v>564</v>
      </c>
      <c r="B224">
        <v>908764</v>
      </c>
      <c r="C224" t="s">
        <v>733</v>
      </c>
      <c r="D224" t="s">
        <v>734</v>
      </c>
      <c r="E224">
        <v>97.349999999999895</v>
      </c>
    </row>
    <row r="225" spans="1:5" x14ac:dyDescent="0.25">
      <c r="A225" t="s">
        <v>564</v>
      </c>
      <c r="B225">
        <v>908333</v>
      </c>
      <c r="C225" t="s">
        <v>246</v>
      </c>
      <c r="D225" t="s">
        <v>247</v>
      </c>
      <c r="E225">
        <v>36.909999999999897</v>
      </c>
    </row>
    <row r="226" spans="1:5" x14ac:dyDescent="0.25">
      <c r="A226" t="s">
        <v>564</v>
      </c>
      <c r="B226">
        <v>908674</v>
      </c>
      <c r="C226" t="s">
        <v>735</v>
      </c>
      <c r="E226">
        <v>122.079999999999</v>
      </c>
    </row>
    <row r="227" spans="1:5" x14ac:dyDescent="0.25">
      <c r="A227" t="s">
        <v>564</v>
      </c>
      <c r="B227">
        <v>908599</v>
      </c>
      <c r="C227" t="s">
        <v>250</v>
      </c>
      <c r="D227" t="s">
        <v>251</v>
      </c>
      <c r="E227">
        <v>17.440000000000001</v>
      </c>
    </row>
    <row r="228" spans="1:5" x14ac:dyDescent="0.25">
      <c r="A228" t="s">
        <v>564</v>
      </c>
      <c r="B228">
        <v>1045447</v>
      </c>
      <c r="C228" t="s">
        <v>736</v>
      </c>
      <c r="D228" t="s">
        <v>737</v>
      </c>
      <c r="E228">
        <v>17.440000000000001</v>
      </c>
    </row>
    <row r="229" spans="1:5" x14ac:dyDescent="0.25">
      <c r="A229" t="s">
        <v>564</v>
      </c>
      <c r="B229">
        <v>909668</v>
      </c>
      <c r="C229" t="s">
        <v>252</v>
      </c>
      <c r="D229" t="s">
        <v>253</v>
      </c>
      <c r="E229">
        <v>34.880000000000003</v>
      </c>
    </row>
    <row r="230" spans="1:5" x14ac:dyDescent="0.25">
      <c r="A230" t="s">
        <v>564</v>
      </c>
      <c r="B230">
        <v>1162688</v>
      </c>
      <c r="C230" t="s">
        <v>254</v>
      </c>
      <c r="D230" t="s">
        <v>255</v>
      </c>
      <c r="E230">
        <v>95.8599999999999</v>
      </c>
    </row>
    <row r="231" spans="1:5" x14ac:dyDescent="0.25">
      <c r="A231" t="s">
        <v>564</v>
      </c>
      <c r="B231">
        <v>909810</v>
      </c>
      <c r="C231" t="s">
        <v>738</v>
      </c>
      <c r="D231" t="s">
        <v>257</v>
      </c>
      <c r="E231">
        <v>17.440000000000001</v>
      </c>
    </row>
    <row r="232" spans="1:5" x14ac:dyDescent="0.25">
      <c r="A232" t="s">
        <v>564</v>
      </c>
      <c r="B232">
        <v>908648</v>
      </c>
      <c r="C232" t="s">
        <v>258</v>
      </c>
      <c r="D232" t="s">
        <v>259</v>
      </c>
      <c r="E232">
        <v>152.78</v>
      </c>
    </row>
    <row r="233" spans="1:5" x14ac:dyDescent="0.25">
      <c r="A233" t="s">
        <v>564</v>
      </c>
      <c r="B233">
        <v>910088</v>
      </c>
      <c r="C233" t="s">
        <v>260</v>
      </c>
      <c r="D233" t="s">
        <v>261</v>
      </c>
      <c r="E233">
        <v>87.2</v>
      </c>
    </row>
    <row r="234" spans="1:5" x14ac:dyDescent="0.25">
      <c r="A234" t="s">
        <v>564</v>
      </c>
      <c r="B234">
        <v>1170314</v>
      </c>
      <c r="C234" t="s">
        <v>262</v>
      </c>
      <c r="D234" t="s">
        <v>263</v>
      </c>
      <c r="E234">
        <v>74.900000000000006</v>
      </c>
    </row>
    <row r="235" spans="1:5" x14ac:dyDescent="0.25">
      <c r="A235" t="s">
        <v>564</v>
      </c>
      <c r="B235">
        <v>908630</v>
      </c>
      <c r="C235" t="s">
        <v>264</v>
      </c>
      <c r="D235" t="s">
        <v>265</v>
      </c>
      <c r="E235">
        <v>34.880000000000003</v>
      </c>
    </row>
    <row r="236" spans="1:5" x14ac:dyDescent="0.25">
      <c r="A236" t="s">
        <v>564</v>
      </c>
      <c r="B236">
        <v>908293</v>
      </c>
      <c r="C236" t="s">
        <v>739</v>
      </c>
      <c r="D236" t="s">
        <v>277</v>
      </c>
      <c r="E236">
        <v>69.760000000000005</v>
      </c>
    </row>
    <row r="237" spans="1:5" x14ac:dyDescent="0.25">
      <c r="A237" t="s">
        <v>564</v>
      </c>
      <c r="B237">
        <v>1050716</v>
      </c>
      <c r="C237" t="s">
        <v>266</v>
      </c>
      <c r="D237" t="s">
        <v>267</v>
      </c>
      <c r="E237">
        <v>54.89</v>
      </c>
    </row>
    <row r="238" spans="1:5" x14ac:dyDescent="0.25">
      <c r="A238" t="s">
        <v>564</v>
      </c>
      <c r="B238">
        <v>1051473</v>
      </c>
      <c r="C238" t="s">
        <v>268</v>
      </c>
      <c r="D238" t="s">
        <v>269</v>
      </c>
      <c r="E238">
        <v>113.84</v>
      </c>
    </row>
    <row r="239" spans="1:5" x14ac:dyDescent="0.25">
      <c r="A239" t="s">
        <v>564</v>
      </c>
      <c r="B239">
        <v>908602</v>
      </c>
      <c r="C239" t="s">
        <v>270</v>
      </c>
      <c r="D239" t="s">
        <v>271</v>
      </c>
      <c r="E239">
        <v>34.880000000000003</v>
      </c>
    </row>
    <row r="240" spans="1:5" x14ac:dyDescent="0.25">
      <c r="A240" t="s">
        <v>564</v>
      </c>
      <c r="B240">
        <v>909499</v>
      </c>
      <c r="C240" t="s">
        <v>740</v>
      </c>
      <c r="D240" t="s">
        <v>741</v>
      </c>
      <c r="E240">
        <v>52.32</v>
      </c>
    </row>
    <row r="241" spans="1:5" x14ac:dyDescent="0.25">
      <c r="A241" t="s">
        <v>564</v>
      </c>
      <c r="B241">
        <v>908201</v>
      </c>
      <c r="C241" t="s">
        <v>272</v>
      </c>
      <c r="D241" t="s">
        <v>273</v>
      </c>
      <c r="E241">
        <v>34.880000000000003</v>
      </c>
    </row>
    <row r="242" spans="1:5" x14ac:dyDescent="0.25">
      <c r="A242" t="s">
        <v>564</v>
      </c>
      <c r="B242">
        <v>909435</v>
      </c>
      <c r="C242" t="s">
        <v>274</v>
      </c>
      <c r="D242" t="s">
        <v>275</v>
      </c>
      <c r="E242">
        <v>106.67</v>
      </c>
    </row>
    <row r="243" spans="1:5" x14ac:dyDescent="0.25">
      <c r="A243" t="s">
        <v>564</v>
      </c>
      <c r="B243">
        <v>909748</v>
      </c>
      <c r="C243" t="s">
        <v>278</v>
      </c>
      <c r="D243" t="s">
        <v>279</v>
      </c>
      <c r="E243">
        <v>17.440000000000001</v>
      </c>
    </row>
    <row r="244" spans="1:5" x14ac:dyDescent="0.25">
      <c r="A244" t="s">
        <v>564</v>
      </c>
      <c r="B244">
        <v>1174951</v>
      </c>
      <c r="C244" t="s">
        <v>280</v>
      </c>
      <c r="D244" t="s">
        <v>281</v>
      </c>
      <c r="E244">
        <v>19.469999999999899</v>
      </c>
    </row>
    <row r="245" spans="1:5" x14ac:dyDescent="0.25">
      <c r="A245" t="s">
        <v>564</v>
      </c>
      <c r="B245">
        <v>3218812</v>
      </c>
      <c r="C245" t="s">
        <v>742</v>
      </c>
      <c r="D245" t="s">
        <v>743</v>
      </c>
      <c r="E245">
        <v>37.450000000000003</v>
      </c>
    </row>
    <row r="246" spans="1:5" x14ac:dyDescent="0.25">
      <c r="A246" t="s">
        <v>564</v>
      </c>
      <c r="B246">
        <v>1591558</v>
      </c>
      <c r="C246" t="s">
        <v>282</v>
      </c>
      <c r="D246" t="s">
        <v>283</v>
      </c>
      <c r="E246">
        <v>38.939999999999898</v>
      </c>
    </row>
    <row r="247" spans="1:5" x14ac:dyDescent="0.25">
      <c r="A247" t="s">
        <v>564</v>
      </c>
      <c r="B247">
        <v>908439</v>
      </c>
      <c r="C247" t="s">
        <v>744</v>
      </c>
      <c r="D247" t="s">
        <v>745</v>
      </c>
      <c r="E247">
        <v>52.32</v>
      </c>
    </row>
    <row r="248" spans="1:5" x14ac:dyDescent="0.25">
      <c r="A248" t="s">
        <v>564</v>
      </c>
      <c r="B248">
        <v>1048302</v>
      </c>
      <c r="C248" t="s">
        <v>284</v>
      </c>
      <c r="D248" t="s">
        <v>285</v>
      </c>
      <c r="E248">
        <v>37.450000000000003</v>
      </c>
    </row>
    <row r="249" spans="1:5" x14ac:dyDescent="0.25">
      <c r="A249" t="s">
        <v>564</v>
      </c>
      <c r="B249">
        <v>1154502</v>
      </c>
      <c r="C249" t="s">
        <v>746</v>
      </c>
      <c r="D249" t="s">
        <v>747</v>
      </c>
      <c r="E249">
        <v>76.39</v>
      </c>
    </row>
    <row r="250" spans="1:5" x14ac:dyDescent="0.25">
      <c r="A250" t="s">
        <v>564</v>
      </c>
      <c r="B250">
        <v>1050164</v>
      </c>
      <c r="C250" t="s">
        <v>286</v>
      </c>
      <c r="D250" t="s">
        <v>287</v>
      </c>
      <c r="E250">
        <v>35.42</v>
      </c>
    </row>
    <row r="251" spans="1:5" x14ac:dyDescent="0.25">
      <c r="A251" t="s">
        <v>564</v>
      </c>
      <c r="B251">
        <v>908467</v>
      </c>
      <c r="C251" t="s">
        <v>288</v>
      </c>
      <c r="E251">
        <v>17.440000000000001</v>
      </c>
    </row>
    <row r="252" spans="1:5" x14ac:dyDescent="0.25">
      <c r="A252" t="s">
        <v>564</v>
      </c>
      <c r="B252">
        <v>910384</v>
      </c>
      <c r="C252" t="s">
        <v>290</v>
      </c>
      <c r="D252" t="s">
        <v>291</v>
      </c>
      <c r="E252">
        <v>52.32</v>
      </c>
    </row>
    <row r="253" spans="1:5" x14ac:dyDescent="0.25">
      <c r="A253" t="s">
        <v>564</v>
      </c>
      <c r="B253">
        <v>1074659</v>
      </c>
      <c r="C253" t="s">
        <v>748</v>
      </c>
      <c r="D253" t="s">
        <v>749</v>
      </c>
      <c r="E253">
        <v>37.450000000000003</v>
      </c>
    </row>
    <row r="254" spans="1:5" x14ac:dyDescent="0.25">
      <c r="A254" t="s">
        <v>564</v>
      </c>
      <c r="B254">
        <v>1047266</v>
      </c>
      <c r="C254" t="s">
        <v>750</v>
      </c>
      <c r="D254" t="s">
        <v>293</v>
      </c>
      <c r="E254">
        <v>36.909999999999897</v>
      </c>
    </row>
    <row r="255" spans="1:5" x14ac:dyDescent="0.25">
      <c r="A255" t="s">
        <v>564</v>
      </c>
      <c r="B255">
        <v>1073973</v>
      </c>
      <c r="C255" t="s">
        <v>751</v>
      </c>
      <c r="D255" t="s">
        <v>295</v>
      </c>
      <c r="E255">
        <v>52.8599999999999</v>
      </c>
    </row>
    <row r="256" spans="1:5" x14ac:dyDescent="0.25">
      <c r="A256" t="s">
        <v>564</v>
      </c>
      <c r="B256">
        <v>1061889</v>
      </c>
      <c r="C256" t="s">
        <v>752</v>
      </c>
      <c r="D256" t="s">
        <v>632</v>
      </c>
      <c r="E256">
        <v>76.39</v>
      </c>
    </row>
    <row r="257" spans="1:5" x14ac:dyDescent="0.25">
      <c r="A257" t="s">
        <v>564</v>
      </c>
      <c r="B257">
        <v>908229</v>
      </c>
      <c r="C257" t="s">
        <v>753</v>
      </c>
      <c r="D257" t="s">
        <v>611</v>
      </c>
      <c r="E257">
        <v>17.440000000000001</v>
      </c>
    </row>
    <row r="258" spans="1:5" x14ac:dyDescent="0.25">
      <c r="A258" t="s">
        <v>564</v>
      </c>
      <c r="B258">
        <v>1048172</v>
      </c>
      <c r="C258" t="s">
        <v>754</v>
      </c>
      <c r="D258" t="s">
        <v>297</v>
      </c>
      <c r="E258">
        <v>35.42</v>
      </c>
    </row>
    <row r="259" spans="1:5" x14ac:dyDescent="0.25">
      <c r="A259" t="s">
        <v>564</v>
      </c>
      <c r="B259">
        <v>1074792</v>
      </c>
      <c r="C259" t="s">
        <v>755</v>
      </c>
      <c r="D259" t="s">
        <v>299</v>
      </c>
      <c r="E259">
        <v>35.42</v>
      </c>
    </row>
    <row r="260" spans="1:5" x14ac:dyDescent="0.25">
      <c r="A260" t="s">
        <v>564</v>
      </c>
      <c r="B260">
        <v>909672</v>
      </c>
      <c r="C260" t="s">
        <v>300</v>
      </c>
      <c r="D260" t="s">
        <v>301</v>
      </c>
      <c r="E260">
        <v>34.880000000000003</v>
      </c>
    </row>
    <row r="261" spans="1:5" x14ac:dyDescent="0.25">
      <c r="A261" t="s">
        <v>564</v>
      </c>
      <c r="B261">
        <v>909913</v>
      </c>
      <c r="C261" t="s">
        <v>756</v>
      </c>
      <c r="D261" t="s">
        <v>757</v>
      </c>
      <c r="E261">
        <v>34.880000000000003</v>
      </c>
    </row>
    <row r="262" spans="1:5" x14ac:dyDescent="0.25">
      <c r="A262" t="s">
        <v>564</v>
      </c>
      <c r="B262">
        <v>908551</v>
      </c>
      <c r="C262" t="s">
        <v>302</v>
      </c>
      <c r="D262" t="s">
        <v>303</v>
      </c>
      <c r="E262">
        <v>76.39</v>
      </c>
    </row>
    <row r="263" spans="1:5" x14ac:dyDescent="0.25">
      <c r="A263" t="s">
        <v>564</v>
      </c>
      <c r="B263">
        <v>1045788</v>
      </c>
      <c r="C263" t="s">
        <v>304</v>
      </c>
      <c r="D263" t="s">
        <v>758</v>
      </c>
      <c r="E263">
        <v>401.42</v>
      </c>
    </row>
    <row r="264" spans="1:5" x14ac:dyDescent="0.25">
      <c r="A264" t="s">
        <v>564</v>
      </c>
      <c r="B264">
        <v>909409</v>
      </c>
      <c r="C264" t="s">
        <v>306</v>
      </c>
      <c r="D264" t="s">
        <v>307</v>
      </c>
      <c r="E264">
        <v>52.32</v>
      </c>
    </row>
    <row r="265" spans="1:5" x14ac:dyDescent="0.25">
      <c r="A265" t="s">
        <v>564</v>
      </c>
      <c r="B265">
        <v>909520</v>
      </c>
      <c r="C265" t="s">
        <v>308</v>
      </c>
      <c r="D265" t="s">
        <v>309</v>
      </c>
      <c r="E265">
        <v>58.409999999999897</v>
      </c>
    </row>
    <row r="266" spans="1:5" x14ac:dyDescent="0.25">
      <c r="A266" t="s">
        <v>564</v>
      </c>
      <c r="B266">
        <v>1054952</v>
      </c>
      <c r="C266" t="s">
        <v>759</v>
      </c>
      <c r="D266" t="s">
        <v>760</v>
      </c>
      <c r="E266">
        <v>133.31</v>
      </c>
    </row>
    <row r="267" spans="1:5" x14ac:dyDescent="0.25">
      <c r="A267" t="s">
        <v>564</v>
      </c>
      <c r="B267">
        <v>1207380</v>
      </c>
      <c r="C267" t="s">
        <v>310</v>
      </c>
      <c r="D267" t="s">
        <v>311</v>
      </c>
      <c r="E267">
        <v>95.8599999999999</v>
      </c>
    </row>
    <row r="268" spans="1:5" x14ac:dyDescent="0.25">
      <c r="A268" t="s">
        <v>564</v>
      </c>
      <c r="B268">
        <v>908922</v>
      </c>
      <c r="C268" t="s">
        <v>761</v>
      </c>
      <c r="D268" t="s">
        <v>762</v>
      </c>
      <c r="E268">
        <v>17.440000000000001</v>
      </c>
    </row>
    <row r="269" spans="1:5" x14ac:dyDescent="0.25">
      <c r="A269" t="s">
        <v>564</v>
      </c>
      <c r="B269">
        <v>910349</v>
      </c>
      <c r="C269" t="s">
        <v>312</v>
      </c>
      <c r="D269" t="s">
        <v>313</v>
      </c>
      <c r="E269">
        <v>111.81</v>
      </c>
    </row>
    <row r="270" spans="1:5" x14ac:dyDescent="0.25">
      <c r="A270" t="s">
        <v>564</v>
      </c>
      <c r="B270">
        <v>909491</v>
      </c>
      <c r="C270" t="s">
        <v>763</v>
      </c>
      <c r="D270" t="s">
        <v>764</v>
      </c>
      <c r="E270">
        <v>87.2</v>
      </c>
    </row>
    <row r="271" spans="1:5" x14ac:dyDescent="0.25">
      <c r="A271" t="s">
        <v>564</v>
      </c>
      <c r="B271">
        <v>908544</v>
      </c>
      <c r="C271" t="s">
        <v>314</v>
      </c>
      <c r="D271" t="s">
        <v>315</v>
      </c>
      <c r="E271">
        <v>34.880000000000003</v>
      </c>
    </row>
    <row r="272" spans="1:5" x14ac:dyDescent="0.25">
      <c r="A272" t="s">
        <v>564</v>
      </c>
      <c r="B272">
        <v>910397</v>
      </c>
      <c r="C272" t="s">
        <v>316</v>
      </c>
      <c r="D272" t="s">
        <v>317</v>
      </c>
      <c r="E272">
        <v>71.790000000000006</v>
      </c>
    </row>
    <row r="273" spans="1:5" x14ac:dyDescent="0.25">
      <c r="A273" t="s">
        <v>564</v>
      </c>
      <c r="B273">
        <v>910422</v>
      </c>
      <c r="C273" t="s">
        <v>765</v>
      </c>
      <c r="D273" t="s">
        <v>319</v>
      </c>
      <c r="E273">
        <v>17.440000000000001</v>
      </c>
    </row>
    <row r="274" spans="1:5" x14ac:dyDescent="0.25">
      <c r="A274" t="s">
        <v>564</v>
      </c>
      <c r="B274">
        <v>910255</v>
      </c>
      <c r="C274" t="s">
        <v>320</v>
      </c>
      <c r="D274" t="s">
        <v>766</v>
      </c>
      <c r="E274">
        <v>52.32</v>
      </c>
    </row>
    <row r="275" spans="1:5" x14ac:dyDescent="0.25">
      <c r="A275" t="s">
        <v>564</v>
      </c>
      <c r="B275">
        <v>1048205</v>
      </c>
      <c r="C275" t="s">
        <v>322</v>
      </c>
      <c r="D275" t="s">
        <v>323</v>
      </c>
      <c r="E275">
        <v>17.440000000000001</v>
      </c>
    </row>
    <row r="276" spans="1:5" x14ac:dyDescent="0.25">
      <c r="A276" t="s">
        <v>564</v>
      </c>
      <c r="B276">
        <v>909709</v>
      </c>
      <c r="C276" t="s">
        <v>324</v>
      </c>
      <c r="E276">
        <v>17.440000000000001</v>
      </c>
    </row>
    <row r="277" spans="1:5" x14ac:dyDescent="0.25">
      <c r="A277" t="s">
        <v>564</v>
      </c>
      <c r="B277">
        <v>1074038</v>
      </c>
      <c r="C277" t="s">
        <v>326</v>
      </c>
      <c r="D277" t="s">
        <v>327</v>
      </c>
      <c r="E277">
        <v>87.739999999999895</v>
      </c>
    </row>
    <row r="278" spans="1:5" x14ac:dyDescent="0.25">
      <c r="A278" t="s">
        <v>564</v>
      </c>
      <c r="B278">
        <v>908483</v>
      </c>
      <c r="C278" t="s">
        <v>330</v>
      </c>
      <c r="D278" t="s">
        <v>611</v>
      </c>
      <c r="E278">
        <v>87.74</v>
      </c>
    </row>
    <row r="279" spans="1:5" x14ac:dyDescent="0.25">
      <c r="A279" t="s">
        <v>564</v>
      </c>
      <c r="B279">
        <v>1052072</v>
      </c>
      <c r="C279" t="s">
        <v>332</v>
      </c>
      <c r="D279" t="s">
        <v>333</v>
      </c>
      <c r="E279">
        <v>56.92</v>
      </c>
    </row>
    <row r="280" spans="1:5" x14ac:dyDescent="0.25">
      <c r="A280" t="s">
        <v>564</v>
      </c>
      <c r="B280">
        <v>1045749</v>
      </c>
      <c r="C280" t="s">
        <v>767</v>
      </c>
      <c r="D280" t="s">
        <v>768</v>
      </c>
      <c r="E280">
        <v>35.42</v>
      </c>
    </row>
    <row r="281" spans="1:5" x14ac:dyDescent="0.25">
      <c r="A281" t="s">
        <v>564</v>
      </c>
      <c r="B281">
        <v>909210</v>
      </c>
      <c r="C281" t="s">
        <v>334</v>
      </c>
      <c r="D281" t="s">
        <v>577</v>
      </c>
      <c r="E281">
        <v>34.880000000000003</v>
      </c>
    </row>
    <row r="282" spans="1:5" x14ac:dyDescent="0.25">
      <c r="A282" t="s">
        <v>564</v>
      </c>
      <c r="B282">
        <v>1047915</v>
      </c>
      <c r="C282" t="s">
        <v>336</v>
      </c>
      <c r="D282" t="s">
        <v>337</v>
      </c>
      <c r="E282">
        <v>19.469999999999899</v>
      </c>
    </row>
    <row r="283" spans="1:5" x14ac:dyDescent="0.25">
      <c r="A283" t="s">
        <v>564</v>
      </c>
      <c r="B283">
        <v>1121296</v>
      </c>
      <c r="C283" t="s">
        <v>338</v>
      </c>
      <c r="D283" t="s">
        <v>339</v>
      </c>
      <c r="E283">
        <v>37.450000000000003</v>
      </c>
    </row>
    <row r="284" spans="1:5" x14ac:dyDescent="0.25">
      <c r="A284" t="s">
        <v>564</v>
      </c>
      <c r="B284">
        <v>1051251</v>
      </c>
      <c r="C284" t="s">
        <v>340</v>
      </c>
      <c r="D284" t="s">
        <v>341</v>
      </c>
      <c r="E284">
        <v>17.440000000000001</v>
      </c>
    </row>
    <row r="285" spans="1:5" x14ac:dyDescent="0.25">
      <c r="A285" t="s">
        <v>564</v>
      </c>
      <c r="B285">
        <v>1074515</v>
      </c>
      <c r="C285" t="s">
        <v>342</v>
      </c>
      <c r="D285" t="s">
        <v>769</v>
      </c>
      <c r="E285">
        <v>141.13999999999999</v>
      </c>
    </row>
    <row r="286" spans="1:5" x14ac:dyDescent="0.25">
      <c r="A286" t="s">
        <v>564</v>
      </c>
      <c r="B286">
        <v>908185</v>
      </c>
      <c r="C286" t="s">
        <v>344</v>
      </c>
      <c r="D286" t="s">
        <v>345</v>
      </c>
      <c r="E286">
        <v>17.440000000000001</v>
      </c>
    </row>
    <row r="287" spans="1:5" x14ac:dyDescent="0.25">
      <c r="A287" t="s">
        <v>564</v>
      </c>
      <c r="B287">
        <v>909308</v>
      </c>
      <c r="C287" t="s">
        <v>770</v>
      </c>
      <c r="D287" t="s">
        <v>771</v>
      </c>
      <c r="E287">
        <v>36.909999999999897</v>
      </c>
    </row>
    <row r="288" spans="1:5" x14ac:dyDescent="0.25">
      <c r="A288" t="s">
        <v>564</v>
      </c>
      <c r="B288">
        <v>909472</v>
      </c>
      <c r="C288" t="s">
        <v>346</v>
      </c>
      <c r="D288" t="s">
        <v>347</v>
      </c>
      <c r="E288">
        <v>69.760000000000005</v>
      </c>
    </row>
    <row r="289" spans="1:5" x14ac:dyDescent="0.25">
      <c r="A289" t="s">
        <v>564</v>
      </c>
      <c r="B289">
        <v>1158065</v>
      </c>
      <c r="C289" t="s">
        <v>348</v>
      </c>
      <c r="D289" t="s">
        <v>349</v>
      </c>
      <c r="E289">
        <v>19.469999999999899</v>
      </c>
    </row>
    <row r="290" spans="1:5" x14ac:dyDescent="0.25">
      <c r="A290" t="s">
        <v>564</v>
      </c>
      <c r="B290">
        <v>908233</v>
      </c>
      <c r="C290" t="s">
        <v>350</v>
      </c>
      <c r="D290" t="s">
        <v>351</v>
      </c>
      <c r="E290">
        <v>87.2</v>
      </c>
    </row>
    <row r="291" spans="1:5" x14ac:dyDescent="0.25">
      <c r="A291" t="s">
        <v>564</v>
      </c>
      <c r="B291">
        <v>909764</v>
      </c>
      <c r="C291" t="s">
        <v>352</v>
      </c>
      <c r="D291" t="s">
        <v>353</v>
      </c>
      <c r="E291">
        <v>38.939999999999898</v>
      </c>
    </row>
    <row r="292" spans="1:5" x14ac:dyDescent="0.25">
      <c r="A292" t="s">
        <v>564</v>
      </c>
      <c r="B292">
        <v>908713</v>
      </c>
      <c r="C292" t="s">
        <v>354</v>
      </c>
      <c r="D292" t="s">
        <v>355</v>
      </c>
      <c r="E292">
        <v>109.239999999999</v>
      </c>
    </row>
    <row r="293" spans="1:5" x14ac:dyDescent="0.25">
      <c r="A293" t="s">
        <v>564</v>
      </c>
      <c r="B293">
        <v>1046218</v>
      </c>
      <c r="C293" t="s">
        <v>356</v>
      </c>
      <c r="D293" t="s">
        <v>772</v>
      </c>
      <c r="E293">
        <v>92.34</v>
      </c>
    </row>
    <row r="294" spans="1:5" x14ac:dyDescent="0.25">
      <c r="A294" t="s">
        <v>564</v>
      </c>
      <c r="B294">
        <v>909241</v>
      </c>
      <c r="C294" t="s">
        <v>773</v>
      </c>
      <c r="D294" t="s">
        <v>774</v>
      </c>
      <c r="E294">
        <v>52.32</v>
      </c>
    </row>
    <row r="295" spans="1:5" x14ac:dyDescent="0.25">
      <c r="A295" t="s">
        <v>564</v>
      </c>
      <c r="B295">
        <v>910232</v>
      </c>
      <c r="C295" t="s">
        <v>775</v>
      </c>
      <c r="D295" t="s">
        <v>776</v>
      </c>
      <c r="E295">
        <v>34.880000000000003</v>
      </c>
    </row>
    <row r="296" spans="1:5" x14ac:dyDescent="0.25">
      <c r="A296" t="s">
        <v>564</v>
      </c>
      <c r="B296">
        <v>908380</v>
      </c>
      <c r="C296" t="s">
        <v>777</v>
      </c>
      <c r="D296" t="s">
        <v>778</v>
      </c>
      <c r="E296">
        <v>52.32</v>
      </c>
    </row>
    <row r="297" spans="1:5" x14ac:dyDescent="0.25">
      <c r="A297" t="s">
        <v>564</v>
      </c>
      <c r="B297">
        <v>1053734</v>
      </c>
      <c r="C297" t="s">
        <v>779</v>
      </c>
      <c r="D297" t="s">
        <v>780</v>
      </c>
      <c r="E297">
        <v>90.31</v>
      </c>
    </row>
    <row r="298" spans="1:5" x14ac:dyDescent="0.25">
      <c r="A298" t="s">
        <v>564</v>
      </c>
      <c r="B298">
        <v>1074537</v>
      </c>
      <c r="C298" t="s">
        <v>358</v>
      </c>
      <c r="D298" t="s">
        <v>359</v>
      </c>
      <c r="E298">
        <v>58.409999999999897</v>
      </c>
    </row>
    <row r="299" spans="1:5" x14ac:dyDescent="0.25">
      <c r="A299" t="s">
        <v>564</v>
      </c>
      <c r="B299">
        <v>1175419</v>
      </c>
      <c r="C299" t="s">
        <v>362</v>
      </c>
      <c r="D299" t="s">
        <v>363</v>
      </c>
      <c r="E299">
        <v>19.469999999999899</v>
      </c>
    </row>
    <row r="300" spans="1:5" x14ac:dyDescent="0.25">
      <c r="A300" t="s">
        <v>564</v>
      </c>
      <c r="B300">
        <v>1110641</v>
      </c>
      <c r="C300" t="s">
        <v>781</v>
      </c>
      <c r="D300" t="s">
        <v>361</v>
      </c>
      <c r="E300">
        <v>58.409999999999897</v>
      </c>
    </row>
    <row r="301" spans="1:5" x14ac:dyDescent="0.25">
      <c r="A301" t="s">
        <v>564</v>
      </c>
      <c r="B301">
        <v>909323</v>
      </c>
      <c r="C301" t="s">
        <v>782</v>
      </c>
      <c r="D301" t="s">
        <v>783</v>
      </c>
      <c r="E301">
        <v>69.760000000000005</v>
      </c>
    </row>
    <row r="302" spans="1:5" x14ac:dyDescent="0.25">
      <c r="A302" t="s">
        <v>564</v>
      </c>
      <c r="B302">
        <v>909159</v>
      </c>
      <c r="C302" t="s">
        <v>784</v>
      </c>
      <c r="D302" t="s">
        <v>785</v>
      </c>
      <c r="E302">
        <v>17.440000000000001</v>
      </c>
    </row>
    <row r="303" spans="1:5" x14ac:dyDescent="0.25">
      <c r="A303" t="s">
        <v>564</v>
      </c>
      <c r="B303">
        <v>908179</v>
      </c>
      <c r="C303" t="s">
        <v>786</v>
      </c>
      <c r="D303" t="s">
        <v>787</v>
      </c>
      <c r="E303">
        <v>17.440000000000001</v>
      </c>
    </row>
    <row r="304" spans="1:5" x14ac:dyDescent="0.25">
      <c r="A304" t="s">
        <v>564</v>
      </c>
      <c r="B304">
        <v>910054</v>
      </c>
      <c r="C304" t="s">
        <v>364</v>
      </c>
      <c r="D304" t="s">
        <v>365</v>
      </c>
      <c r="E304">
        <v>17.440000000000001</v>
      </c>
    </row>
    <row r="305" spans="1:5" x14ac:dyDescent="0.25">
      <c r="A305" t="s">
        <v>564</v>
      </c>
      <c r="B305">
        <v>1119366</v>
      </c>
      <c r="C305" t="s">
        <v>788</v>
      </c>
      <c r="D305" t="s">
        <v>789</v>
      </c>
      <c r="E305">
        <v>104.64</v>
      </c>
    </row>
    <row r="306" spans="1:5" x14ac:dyDescent="0.25">
      <c r="A306" t="s">
        <v>564</v>
      </c>
      <c r="B306">
        <v>1801101</v>
      </c>
      <c r="C306" t="s">
        <v>790</v>
      </c>
      <c r="E306">
        <v>19.469999999999899</v>
      </c>
    </row>
    <row r="307" spans="1:5" x14ac:dyDescent="0.25">
      <c r="A307" t="s">
        <v>564</v>
      </c>
      <c r="B307">
        <v>1052030</v>
      </c>
      <c r="C307" t="s">
        <v>366</v>
      </c>
      <c r="D307" t="s">
        <v>367</v>
      </c>
      <c r="E307">
        <v>19.469999999999899</v>
      </c>
    </row>
    <row r="308" spans="1:5" x14ac:dyDescent="0.25">
      <c r="A308" t="s">
        <v>564</v>
      </c>
      <c r="B308">
        <v>1118741</v>
      </c>
      <c r="C308" t="s">
        <v>368</v>
      </c>
      <c r="D308" t="s">
        <v>369</v>
      </c>
      <c r="E308">
        <v>58.409999999999897</v>
      </c>
    </row>
    <row r="309" spans="1:5" x14ac:dyDescent="0.25">
      <c r="A309" t="s">
        <v>564</v>
      </c>
      <c r="B309">
        <v>910006</v>
      </c>
      <c r="C309" t="s">
        <v>370</v>
      </c>
      <c r="E309">
        <v>17.440000000000001</v>
      </c>
    </row>
    <row r="310" spans="1:5" x14ac:dyDescent="0.25">
      <c r="A310" t="s">
        <v>564</v>
      </c>
      <c r="B310">
        <v>1045461</v>
      </c>
      <c r="C310" t="s">
        <v>372</v>
      </c>
      <c r="D310" t="s">
        <v>373</v>
      </c>
    </row>
    <row r="311" spans="1:5" x14ac:dyDescent="0.25">
      <c r="A311" t="s">
        <v>564</v>
      </c>
      <c r="B311">
        <v>2915881</v>
      </c>
      <c r="C311" t="s">
        <v>372</v>
      </c>
      <c r="D311" t="s">
        <v>373</v>
      </c>
      <c r="E311">
        <v>37.450000000000003</v>
      </c>
    </row>
    <row r="312" spans="1:5" x14ac:dyDescent="0.25">
      <c r="A312" t="s">
        <v>564</v>
      </c>
      <c r="B312">
        <v>908530</v>
      </c>
      <c r="C312" t="s">
        <v>374</v>
      </c>
      <c r="D312" t="s">
        <v>375</v>
      </c>
      <c r="E312">
        <v>17.440000000000001</v>
      </c>
    </row>
    <row r="313" spans="1:5" x14ac:dyDescent="0.25">
      <c r="A313" t="s">
        <v>564</v>
      </c>
      <c r="B313">
        <v>910513</v>
      </c>
      <c r="C313" t="s">
        <v>376</v>
      </c>
      <c r="D313" t="s">
        <v>377</v>
      </c>
      <c r="E313">
        <v>17.440000000000001</v>
      </c>
    </row>
    <row r="314" spans="1:5" x14ac:dyDescent="0.25">
      <c r="A314" t="s">
        <v>564</v>
      </c>
      <c r="B314">
        <v>908377</v>
      </c>
      <c r="C314" t="s">
        <v>378</v>
      </c>
      <c r="D314" t="s">
        <v>379</v>
      </c>
      <c r="E314">
        <v>34.880000000000003</v>
      </c>
    </row>
    <row r="315" spans="1:5" x14ac:dyDescent="0.25">
      <c r="A315" t="s">
        <v>564</v>
      </c>
      <c r="B315">
        <v>909312</v>
      </c>
      <c r="C315" t="s">
        <v>380</v>
      </c>
      <c r="D315" t="s">
        <v>381</v>
      </c>
      <c r="E315">
        <v>34.880000000000003</v>
      </c>
    </row>
    <row r="316" spans="1:5" x14ac:dyDescent="0.25">
      <c r="A316" t="s">
        <v>564</v>
      </c>
      <c r="B316">
        <v>1047182</v>
      </c>
      <c r="C316" t="s">
        <v>382</v>
      </c>
      <c r="D316" t="s">
        <v>383</v>
      </c>
      <c r="E316">
        <v>17.440000000000001</v>
      </c>
    </row>
    <row r="317" spans="1:5" x14ac:dyDescent="0.25">
      <c r="A317" t="s">
        <v>564</v>
      </c>
      <c r="B317">
        <v>1075311</v>
      </c>
      <c r="C317" t="s">
        <v>384</v>
      </c>
      <c r="D317" t="s">
        <v>385</v>
      </c>
      <c r="E317">
        <v>36.909999999999897</v>
      </c>
    </row>
    <row r="318" spans="1:5" x14ac:dyDescent="0.25">
      <c r="A318" t="s">
        <v>564</v>
      </c>
      <c r="B318">
        <v>908266</v>
      </c>
      <c r="C318" t="s">
        <v>791</v>
      </c>
      <c r="D318" t="s">
        <v>632</v>
      </c>
      <c r="E318">
        <v>54.349999999999902</v>
      </c>
    </row>
    <row r="319" spans="1:5" x14ac:dyDescent="0.25">
      <c r="A319" t="s">
        <v>564</v>
      </c>
      <c r="B319">
        <v>908873</v>
      </c>
      <c r="C319" t="s">
        <v>386</v>
      </c>
      <c r="D319" t="s">
        <v>387</v>
      </c>
      <c r="E319">
        <v>115.329999999999</v>
      </c>
    </row>
    <row r="320" spans="1:5" x14ac:dyDescent="0.25">
      <c r="A320" t="s">
        <v>564</v>
      </c>
      <c r="B320">
        <v>1051709</v>
      </c>
      <c r="C320" t="s">
        <v>388</v>
      </c>
      <c r="D320" t="s">
        <v>389</v>
      </c>
      <c r="E320">
        <v>19.469999999999899</v>
      </c>
    </row>
    <row r="321" spans="1:5" x14ac:dyDescent="0.25">
      <c r="A321" t="s">
        <v>564</v>
      </c>
      <c r="B321">
        <v>909943</v>
      </c>
      <c r="C321" t="s">
        <v>792</v>
      </c>
      <c r="D321" t="s">
        <v>793</v>
      </c>
      <c r="E321">
        <v>34.880000000000003</v>
      </c>
    </row>
    <row r="322" spans="1:5" x14ac:dyDescent="0.25">
      <c r="A322" t="s">
        <v>564</v>
      </c>
      <c r="B322">
        <v>910122</v>
      </c>
      <c r="C322" t="s">
        <v>390</v>
      </c>
      <c r="D322" t="s">
        <v>391</v>
      </c>
      <c r="E322">
        <v>17.440000000000001</v>
      </c>
    </row>
    <row r="323" spans="1:5" x14ac:dyDescent="0.25">
      <c r="A323" t="s">
        <v>564</v>
      </c>
      <c r="B323">
        <v>909356</v>
      </c>
      <c r="C323" t="s">
        <v>392</v>
      </c>
      <c r="D323" t="s">
        <v>393</v>
      </c>
      <c r="E323">
        <v>97.349999999999895</v>
      </c>
    </row>
    <row r="324" spans="1:5" x14ac:dyDescent="0.25">
      <c r="A324" t="s">
        <v>564</v>
      </c>
      <c r="B324">
        <v>910337</v>
      </c>
      <c r="C324" t="s">
        <v>394</v>
      </c>
      <c r="D324" t="s">
        <v>395</v>
      </c>
      <c r="E324">
        <v>38.939999999999898</v>
      </c>
    </row>
    <row r="325" spans="1:5" x14ac:dyDescent="0.25">
      <c r="A325" t="s">
        <v>564</v>
      </c>
      <c r="B325">
        <v>909729</v>
      </c>
      <c r="C325" t="s">
        <v>794</v>
      </c>
      <c r="D325" t="s">
        <v>795</v>
      </c>
      <c r="E325">
        <v>17.440000000000001</v>
      </c>
    </row>
    <row r="326" spans="1:5" x14ac:dyDescent="0.25">
      <c r="A326" t="s">
        <v>564</v>
      </c>
      <c r="B326">
        <v>910446</v>
      </c>
      <c r="C326" t="s">
        <v>796</v>
      </c>
      <c r="D326" t="s">
        <v>797</v>
      </c>
      <c r="E326">
        <v>34.880000000000003</v>
      </c>
    </row>
    <row r="327" spans="1:5" x14ac:dyDescent="0.25">
      <c r="A327" t="s">
        <v>564</v>
      </c>
      <c r="B327">
        <v>908592</v>
      </c>
      <c r="C327" t="s">
        <v>396</v>
      </c>
      <c r="D327" t="s">
        <v>397</v>
      </c>
      <c r="E327">
        <v>34.880000000000003</v>
      </c>
    </row>
    <row r="328" spans="1:5" x14ac:dyDescent="0.25">
      <c r="A328" t="s">
        <v>564</v>
      </c>
      <c r="B328">
        <v>908575</v>
      </c>
      <c r="C328" t="s">
        <v>798</v>
      </c>
      <c r="D328" t="s">
        <v>799</v>
      </c>
      <c r="E328">
        <v>19.469999999999899</v>
      </c>
    </row>
    <row r="329" spans="1:5" x14ac:dyDescent="0.25">
      <c r="A329" t="s">
        <v>564</v>
      </c>
      <c r="B329">
        <v>908643</v>
      </c>
      <c r="C329" t="s">
        <v>398</v>
      </c>
      <c r="D329" t="s">
        <v>399</v>
      </c>
      <c r="E329">
        <v>34.880000000000003</v>
      </c>
    </row>
    <row r="330" spans="1:5" x14ac:dyDescent="0.25">
      <c r="A330" t="s">
        <v>564</v>
      </c>
      <c r="B330">
        <v>1047187</v>
      </c>
      <c r="C330" t="s">
        <v>400</v>
      </c>
      <c r="D330" t="s">
        <v>401</v>
      </c>
      <c r="E330">
        <v>56.92</v>
      </c>
    </row>
    <row r="331" spans="1:5" x14ac:dyDescent="0.25">
      <c r="A331" t="s">
        <v>564</v>
      </c>
      <c r="B331">
        <v>1053384</v>
      </c>
      <c r="C331" t="s">
        <v>800</v>
      </c>
      <c r="D331" t="s">
        <v>801</v>
      </c>
      <c r="E331">
        <v>58.409999999999897</v>
      </c>
    </row>
    <row r="332" spans="1:5" x14ac:dyDescent="0.25">
      <c r="A332" t="s">
        <v>564</v>
      </c>
      <c r="B332">
        <v>1046923</v>
      </c>
      <c r="C332" t="s">
        <v>802</v>
      </c>
      <c r="D332" t="s">
        <v>403</v>
      </c>
      <c r="E332">
        <v>35.42</v>
      </c>
    </row>
    <row r="333" spans="1:5" x14ac:dyDescent="0.25">
      <c r="A333" t="s">
        <v>564</v>
      </c>
      <c r="B333">
        <v>908667</v>
      </c>
      <c r="C333" t="s">
        <v>803</v>
      </c>
      <c r="D333" t="s">
        <v>804</v>
      </c>
      <c r="E333">
        <v>34.880000000000003</v>
      </c>
    </row>
    <row r="334" spans="1:5" x14ac:dyDescent="0.25">
      <c r="A334" t="s">
        <v>564</v>
      </c>
      <c r="B334">
        <v>908635</v>
      </c>
      <c r="C334" t="s">
        <v>805</v>
      </c>
      <c r="D334" t="s">
        <v>806</v>
      </c>
      <c r="E334">
        <v>17.440000000000001</v>
      </c>
    </row>
    <row r="335" spans="1:5" x14ac:dyDescent="0.25">
      <c r="A335" t="s">
        <v>564</v>
      </c>
      <c r="B335">
        <v>909852</v>
      </c>
      <c r="C335" t="s">
        <v>404</v>
      </c>
      <c r="E335">
        <v>17.440000000000001</v>
      </c>
    </row>
    <row r="336" spans="1:5" x14ac:dyDescent="0.25">
      <c r="A336" t="s">
        <v>564</v>
      </c>
      <c r="B336">
        <v>908500</v>
      </c>
      <c r="C336" t="s">
        <v>807</v>
      </c>
      <c r="E336">
        <v>34.880000000000003</v>
      </c>
    </row>
    <row r="337" spans="1:5" x14ac:dyDescent="0.25">
      <c r="A337" t="s">
        <v>564</v>
      </c>
      <c r="B337">
        <v>908934</v>
      </c>
      <c r="C337" t="s">
        <v>808</v>
      </c>
      <c r="D337" t="s">
        <v>809</v>
      </c>
      <c r="E337">
        <v>34.880000000000003</v>
      </c>
    </row>
    <row r="338" spans="1:5" x14ac:dyDescent="0.25">
      <c r="A338" t="s">
        <v>564</v>
      </c>
      <c r="B338">
        <v>908196</v>
      </c>
      <c r="C338" t="s">
        <v>810</v>
      </c>
      <c r="D338" t="s">
        <v>811</v>
      </c>
      <c r="E338">
        <v>76.39</v>
      </c>
    </row>
    <row r="339" spans="1:5" x14ac:dyDescent="0.25">
      <c r="A339" t="s">
        <v>564</v>
      </c>
      <c r="B339">
        <v>909512</v>
      </c>
      <c r="C339" t="s">
        <v>810</v>
      </c>
      <c r="D339" t="s">
        <v>811</v>
      </c>
      <c r="E339">
        <v>54.349999999999902</v>
      </c>
    </row>
    <row r="340" spans="1:5" x14ac:dyDescent="0.25">
      <c r="A340" t="s">
        <v>564</v>
      </c>
      <c r="B340">
        <v>908778</v>
      </c>
      <c r="C340" t="s">
        <v>406</v>
      </c>
      <c r="D340" t="s">
        <v>407</v>
      </c>
      <c r="E340">
        <v>34.880000000000003</v>
      </c>
    </row>
    <row r="341" spans="1:5" x14ac:dyDescent="0.25">
      <c r="A341" t="s">
        <v>564</v>
      </c>
      <c r="B341">
        <v>909829</v>
      </c>
      <c r="C341" t="s">
        <v>408</v>
      </c>
      <c r="D341" t="s">
        <v>409</v>
      </c>
      <c r="E341">
        <v>52.32</v>
      </c>
    </row>
    <row r="342" spans="1:5" x14ac:dyDescent="0.25">
      <c r="A342" t="s">
        <v>564</v>
      </c>
      <c r="B342">
        <v>910428</v>
      </c>
      <c r="C342" t="s">
        <v>410</v>
      </c>
      <c r="D342" t="s">
        <v>411</v>
      </c>
      <c r="E342">
        <v>69.760000000000005</v>
      </c>
    </row>
    <row r="343" spans="1:5" x14ac:dyDescent="0.25">
      <c r="A343" t="s">
        <v>564</v>
      </c>
      <c r="B343">
        <v>909209</v>
      </c>
      <c r="C343" t="s">
        <v>812</v>
      </c>
      <c r="E343">
        <v>19.469999999999899</v>
      </c>
    </row>
    <row r="344" spans="1:5" x14ac:dyDescent="0.25">
      <c r="A344" t="s">
        <v>564</v>
      </c>
      <c r="B344">
        <v>1065851</v>
      </c>
      <c r="C344" t="s">
        <v>813</v>
      </c>
      <c r="D344" t="s">
        <v>814</v>
      </c>
      <c r="E344">
        <v>37.450000000000003</v>
      </c>
    </row>
    <row r="345" spans="1:5" x14ac:dyDescent="0.25">
      <c r="A345" t="s">
        <v>564</v>
      </c>
      <c r="B345">
        <v>909746</v>
      </c>
      <c r="C345" t="s">
        <v>412</v>
      </c>
      <c r="D345" t="s">
        <v>413</v>
      </c>
      <c r="E345">
        <v>17.440000000000001</v>
      </c>
    </row>
    <row r="346" spans="1:5" x14ac:dyDescent="0.25">
      <c r="A346" t="s">
        <v>564</v>
      </c>
      <c r="B346">
        <v>909528</v>
      </c>
      <c r="C346" t="s">
        <v>414</v>
      </c>
      <c r="D346" t="s">
        <v>415</v>
      </c>
      <c r="E346">
        <v>34.880000000000003</v>
      </c>
    </row>
    <row r="347" spans="1:5" x14ac:dyDescent="0.25">
      <c r="A347" t="s">
        <v>564</v>
      </c>
      <c r="B347">
        <v>910214</v>
      </c>
      <c r="C347" t="s">
        <v>416</v>
      </c>
      <c r="D347" t="s">
        <v>417</v>
      </c>
      <c r="E347">
        <v>36.909999999999897</v>
      </c>
    </row>
    <row r="348" spans="1:5" x14ac:dyDescent="0.25">
      <c r="A348" t="s">
        <v>564</v>
      </c>
      <c r="B348">
        <v>909754</v>
      </c>
      <c r="C348" t="s">
        <v>815</v>
      </c>
      <c r="D348" t="s">
        <v>419</v>
      </c>
      <c r="E348">
        <v>17.440000000000001</v>
      </c>
    </row>
    <row r="349" spans="1:5" x14ac:dyDescent="0.25">
      <c r="A349" t="s">
        <v>564</v>
      </c>
      <c r="B349">
        <v>910480</v>
      </c>
      <c r="C349" t="s">
        <v>816</v>
      </c>
      <c r="D349" t="s">
        <v>421</v>
      </c>
      <c r="E349">
        <v>34.880000000000003</v>
      </c>
    </row>
    <row r="350" spans="1:5" x14ac:dyDescent="0.25">
      <c r="A350" t="s">
        <v>564</v>
      </c>
      <c r="B350">
        <v>1047032</v>
      </c>
      <c r="C350" t="s">
        <v>817</v>
      </c>
      <c r="D350" t="s">
        <v>818</v>
      </c>
      <c r="E350">
        <v>37.450000000000003</v>
      </c>
    </row>
    <row r="351" spans="1:5" x14ac:dyDescent="0.25">
      <c r="A351" t="s">
        <v>564</v>
      </c>
      <c r="B351">
        <v>909647</v>
      </c>
      <c r="C351" t="s">
        <v>819</v>
      </c>
      <c r="D351" t="s">
        <v>423</v>
      </c>
      <c r="E351">
        <v>38.939999999999898</v>
      </c>
    </row>
    <row r="352" spans="1:5" x14ac:dyDescent="0.25">
      <c r="A352" t="s">
        <v>564</v>
      </c>
      <c r="B352">
        <v>1046686</v>
      </c>
      <c r="C352" t="s">
        <v>820</v>
      </c>
      <c r="D352" t="s">
        <v>821</v>
      </c>
      <c r="E352">
        <v>155.759999999999</v>
      </c>
    </row>
    <row r="353" spans="1:5" x14ac:dyDescent="0.25">
      <c r="A353" t="s">
        <v>564</v>
      </c>
      <c r="B353">
        <v>909752</v>
      </c>
      <c r="C353" t="s">
        <v>822</v>
      </c>
      <c r="D353" t="s">
        <v>425</v>
      </c>
      <c r="E353">
        <v>38.939999999999898</v>
      </c>
    </row>
    <row r="354" spans="1:5" x14ac:dyDescent="0.25">
      <c r="A354" t="s">
        <v>564</v>
      </c>
      <c r="B354">
        <v>908578</v>
      </c>
      <c r="C354" t="s">
        <v>426</v>
      </c>
      <c r="D354" t="s">
        <v>427</v>
      </c>
      <c r="E354">
        <v>87.2</v>
      </c>
    </row>
    <row r="355" spans="1:5" x14ac:dyDescent="0.25">
      <c r="A355" t="s">
        <v>564</v>
      </c>
      <c r="B355">
        <v>909959</v>
      </c>
      <c r="C355" t="s">
        <v>823</v>
      </c>
      <c r="D355" t="s">
        <v>824</v>
      </c>
      <c r="E355">
        <v>38.939999999999898</v>
      </c>
    </row>
    <row r="356" spans="1:5" x14ac:dyDescent="0.25">
      <c r="A356" t="s">
        <v>564</v>
      </c>
      <c r="B356">
        <v>908534</v>
      </c>
      <c r="C356" t="s">
        <v>825</v>
      </c>
      <c r="D356" t="s">
        <v>826</v>
      </c>
      <c r="E356">
        <v>34.880000000000003</v>
      </c>
    </row>
    <row r="357" spans="1:5" x14ac:dyDescent="0.25">
      <c r="A357" t="s">
        <v>564</v>
      </c>
      <c r="B357">
        <v>1047415</v>
      </c>
      <c r="C357" t="s">
        <v>827</v>
      </c>
      <c r="D357" t="s">
        <v>828</v>
      </c>
      <c r="E357">
        <v>38.939999999999898</v>
      </c>
    </row>
    <row r="358" spans="1:5" x14ac:dyDescent="0.25">
      <c r="A358" t="s">
        <v>564</v>
      </c>
      <c r="B358">
        <v>909272</v>
      </c>
      <c r="C358" t="s">
        <v>829</v>
      </c>
      <c r="D358" t="s">
        <v>830</v>
      </c>
      <c r="E358">
        <v>17.440000000000001</v>
      </c>
    </row>
    <row r="359" spans="1:5" x14ac:dyDescent="0.25">
      <c r="A359" t="s">
        <v>564</v>
      </c>
      <c r="B359">
        <v>908600</v>
      </c>
      <c r="C359" t="s">
        <v>831</v>
      </c>
      <c r="D359" t="s">
        <v>832</v>
      </c>
      <c r="E359">
        <v>34.880000000000003</v>
      </c>
    </row>
    <row r="360" spans="1:5" x14ac:dyDescent="0.25">
      <c r="A360" t="s">
        <v>564</v>
      </c>
      <c r="B360">
        <v>909167</v>
      </c>
      <c r="C360" t="s">
        <v>428</v>
      </c>
      <c r="D360" t="s">
        <v>429</v>
      </c>
      <c r="E360">
        <v>54.349999999999902</v>
      </c>
    </row>
    <row r="361" spans="1:5" x14ac:dyDescent="0.25">
      <c r="A361" t="s">
        <v>564</v>
      </c>
      <c r="B361">
        <v>908423</v>
      </c>
      <c r="C361" t="s">
        <v>833</v>
      </c>
      <c r="E361">
        <v>17.440000000000001</v>
      </c>
    </row>
    <row r="362" spans="1:5" x14ac:dyDescent="0.25">
      <c r="A362" t="s">
        <v>564</v>
      </c>
      <c r="B362">
        <v>1049079</v>
      </c>
      <c r="C362" t="s">
        <v>834</v>
      </c>
      <c r="D362" t="s">
        <v>835</v>
      </c>
      <c r="E362">
        <v>17.440000000000001</v>
      </c>
    </row>
    <row r="363" spans="1:5" x14ac:dyDescent="0.25">
      <c r="A363" t="s">
        <v>564</v>
      </c>
      <c r="B363">
        <v>908124</v>
      </c>
      <c r="C363" t="s">
        <v>430</v>
      </c>
      <c r="D363" t="s">
        <v>431</v>
      </c>
      <c r="E363">
        <v>37.450000000000003</v>
      </c>
    </row>
    <row r="364" spans="1:5" x14ac:dyDescent="0.25">
      <c r="A364" t="s">
        <v>564</v>
      </c>
      <c r="B364">
        <v>909291</v>
      </c>
      <c r="C364" t="s">
        <v>836</v>
      </c>
      <c r="E364">
        <v>17.440000000000001</v>
      </c>
    </row>
    <row r="365" spans="1:5" x14ac:dyDescent="0.25">
      <c r="A365" t="s">
        <v>564</v>
      </c>
      <c r="B365">
        <v>909397</v>
      </c>
      <c r="C365" t="s">
        <v>837</v>
      </c>
      <c r="D365" t="s">
        <v>838</v>
      </c>
      <c r="E365">
        <v>69.760000000000005</v>
      </c>
    </row>
    <row r="366" spans="1:5" x14ac:dyDescent="0.25">
      <c r="A366" t="s">
        <v>564</v>
      </c>
      <c r="B366">
        <v>1074897</v>
      </c>
      <c r="C366" t="s">
        <v>432</v>
      </c>
      <c r="D366" t="s">
        <v>433</v>
      </c>
      <c r="E366">
        <v>34.880000000000003</v>
      </c>
    </row>
    <row r="367" spans="1:5" x14ac:dyDescent="0.25">
      <c r="A367" t="s">
        <v>564</v>
      </c>
      <c r="B367">
        <v>1081333</v>
      </c>
      <c r="C367" t="s">
        <v>434</v>
      </c>
      <c r="D367" t="s">
        <v>435</v>
      </c>
      <c r="E367">
        <v>54.89</v>
      </c>
    </row>
    <row r="368" spans="1:5" x14ac:dyDescent="0.25">
      <c r="A368" t="s">
        <v>564</v>
      </c>
      <c r="B368">
        <v>1074253</v>
      </c>
      <c r="C368" t="s">
        <v>436</v>
      </c>
      <c r="D368" t="s">
        <v>437</v>
      </c>
      <c r="E368">
        <v>56.92</v>
      </c>
    </row>
    <row r="369" spans="1:5" x14ac:dyDescent="0.25">
      <c r="A369" t="s">
        <v>564</v>
      </c>
      <c r="B369">
        <v>1045014</v>
      </c>
      <c r="C369" t="s">
        <v>438</v>
      </c>
      <c r="D369" t="s">
        <v>439</v>
      </c>
      <c r="E369">
        <v>34.880000000000003</v>
      </c>
    </row>
    <row r="370" spans="1:5" x14ac:dyDescent="0.25">
      <c r="A370" t="s">
        <v>564</v>
      </c>
      <c r="B370">
        <v>1074338</v>
      </c>
      <c r="C370" t="s">
        <v>440</v>
      </c>
      <c r="D370" t="s">
        <v>441</v>
      </c>
      <c r="E370">
        <v>19.469999999999899</v>
      </c>
    </row>
    <row r="371" spans="1:5" x14ac:dyDescent="0.25">
      <c r="A371" t="s">
        <v>564</v>
      </c>
      <c r="B371">
        <v>1162576</v>
      </c>
      <c r="C371" t="s">
        <v>442</v>
      </c>
      <c r="D371" t="s">
        <v>443</v>
      </c>
      <c r="E371">
        <v>38.939999999999898</v>
      </c>
    </row>
    <row r="372" spans="1:5" x14ac:dyDescent="0.25">
      <c r="A372" t="s">
        <v>564</v>
      </c>
      <c r="B372">
        <v>1074016</v>
      </c>
      <c r="C372" t="s">
        <v>839</v>
      </c>
      <c r="D372" t="s">
        <v>840</v>
      </c>
      <c r="E372">
        <v>19.469999999999899</v>
      </c>
    </row>
    <row r="373" spans="1:5" x14ac:dyDescent="0.25">
      <c r="A373" t="s">
        <v>564</v>
      </c>
      <c r="B373">
        <v>908340</v>
      </c>
      <c r="C373" t="s">
        <v>444</v>
      </c>
      <c r="D373" t="s">
        <v>445</v>
      </c>
      <c r="E373">
        <v>34.880000000000003</v>
      </c>
    </row>
    <row r="374" spans="1:5" x14ac:dyDescent="0.25">
      <c r="A374" t="s">
        <v>564</v>
      </c>
      <c r="B374">
        <v>1208265</v>
      </c>
      <c r="C374" t="s">
        <v>446</v>
      </c>
      <c r="D374" t="s">
        <v>447</v>
      </c>
      <c r="E374">
        <v>173.74</v>
      </c>
    </row>
    <row r="375" spans="1:5" x14ac:dyDescent="0.25">
      <c r="A375" t="s">
        <v>564</v>
      </c>
      <c r="B375">
        <v>1063507</v>
      </c>
      <c r="C375" t="s">
        <v>448</v>
      </c>
      <c r="D375" t="s">
        <v>449</v>
      </c>
      <c r="E375">
        <v>37.450000000000003</v>
      </c>
    </row>
    <row r="376" spans="1:5" x14ac:dyDescent="0.25">
      <c r="A376" t="s">
        <v>564</v>
      </c>
      <c r="B376">
        <v>1054572</v>
      </c>
      <c r="C376" t="s">
        <v>450</v>
      </c>
      <c r="D376" t="s">
        <v>451</v>
      </c>
      <c r="E376">
        <v>56.92</v>
      </c>
    </row>
    <row r="377" spans="1:5" x14ac:dyDescent="0.25">
      <c r="A377" t="s">
        <v>564</v>
      </c>
      <c r="B377">
        <v>909347</v>
      </c>
      <c r="C377" t="s">
        <v>452</v>
      </c>
      <c r="D377" t="s">
        <v>453</v>
      </c>
      <c r="E377">
        <v>34.880000000000003</v>
      </c>
    </row>
    <row r="378" spans="1:5" x14ac:dyDescent="0.25">
      <c r="A378" t="s">
        <v>564</v>
      </c>
      <c r="B378">
        <v>909688</v>
      </c>
      <c r="C378" t="s">
        <v>454</v>
      </c>
      <c r="D378" t="s">
        <v>455</v>
      </c>
      <c r="E378">
        <v>106.67</v>
      </c>
    </row>
    <row r="379" spans="1:5" x14ac:dyDescent="0.25">
      <c r="A379" t="s">
        <v>564</v>
      </c>
      <c r="B379">
        <v>1046317</v>
      </c>
      <c r="C379" t="s">
        <v>841</v>
      </c>
      <c r="D379" t="s">
        <v>842</v>
      </c>
      <c r="E379">
        <v>34.880000000000003</v>
      </c>
    </row>
    <row r="380" spans="1:5" x14ac:dyDescent="0.25">
      <c r="A380" t="s">
        <v>564</v>
      </c>
      <c r="B380">
        <v>908797</v>
      </c>
      <c r="C380" t="s">
        <v>456</v>
      </c>
      <c r="D380" t="s">
        <v>457</v>
      </c>
      <c r="E380">
        <v>87.2</v>
      </c>
    </row>
    <row r="381" spans="1:5" x14ac:dyDescent="0.25">
      <c r="A381" t="s">
        <v>564</v>
      </c>
      <c r="B381">
        <v>1050041</v>
      </c>
      <c r="C381" t="s">
        <v>843</v>
      </c>
      <c r="D381" t="s">
        <v>844</v>
      </c>
      <c r="E381">
        <v>35.42</v>
      </c>
    </row>
    <row r="382" spans="1:5" x14ac:dyDescent="0.25">
      <c r="A382" t="s">
        <v>564</v>
      </c>
      <c r="B382">
        <v>909740</v>
      </c>
      <c r="C382" t="s">
        <v>458</v>
      </c>
      <c r="D382" t="s">
        <v>459</v>
      </c>
      <c r="E382">
        <v>17.440000000000001</v>
      </c>
    </row>
    <row r="383" spans="1:5" x14ac:dyDescent="0.25">
      <c r="A383" t="s">
        <v>564</v>
      </c>
      <c r="B383">
        <v>908482</v>
      </c>
      <c r="C383" t="s">
        <v>845</v>
      </c>
      <c r="D383" t="s">
        <v>846</v>
      </c>
      <c r="E383">
        <v>19.469999999999899</v>
      </c>
    </row>
    <row r="384" spans="1:5" x14ac:dyDescent="0.25">
      <c r="A384" t="s">
        <v>564</v>
      </c>
      <c r="B384">
        <v>908783</v>
      </c>
      <c r="C384" t="s">
        <v>460</v>
      </c>
      <c r="D384" t="s">
        <v>461</v>
      </c>
      <c r="E384">
        <v>69.760000000000005</v>
      </c>
    </row>
    <row r="385" spans="1:5" x14ac:dyDescent="0.25">
      <c r="A385" t="s">
        <v>564</v>
      </c>
      <c r="B385">
        <v>909249</v>
      </c>
      <c r="C385" t="s">
        <v>462</v>
      </c>
      <c r="D385" t="s">
        <v>463</v>
      </c>
      <c r="E385">
        <v>34.880000000000003</v>
      </c>
    </row>
    <row r="386" spans="1:5" x14ac:dyDescent="0.25">
      <c r="A386" t="s">
        <v>564</v>
      </c>
      <c r="B386">
        <v>909387</v>
      </c>
      <c r="C386" t="s">
        <v>464</v>
      </c>
      <c r="D386" t="s">
        <v>465</v>
      </c>
      <c r="E386">
        <v>34.880000000000003</v>
      </c>
    </row>
    <row r="387" spans="1:5" x14ac:dyDescent="0.25">
      <c r="A387" t="s">
        <v>564</v>
      </c>
      <c r="B387">
        <v>909253</v>
      </c>
      <c r="C387" t="s">
        <v>847</v>
      </c>
      <c r="D387" t="s">
        <v>848</v>
      </c>
      <c r="E387">
        <v>19.469999999999899</v>
      </c>
    </row>
    <row r="388" spans="1:5" x14ac:dyDescent="0.25">
      <c r="A388" t="s">
        <v>564</v>
      </c>
      <c r="B388">
        <v>908515</v>
      </c>
      <c r="C388" t="s">
        <v>466</v>
      </c>
      <c r="D388" t="s">
        <v>467</v>
      </c>
      <c r="E388">
        <v>17.440000000000001</v>
      </c>
    </row>
    <row r="389" spans="1:5" x14ac:dyDescent="0.25">
      <c r="A389" t="s">
        <v>564</v>
      </c>
      <c r="B389">
        <v>909382</v>
      </c>
      <c r="C389" t="s">
        <v>468</v>
      </c>
      <c r="D389" t="s">
        <v>469</v>
      </c>
      <c r="E389">
        <v>17.440000000000001</v>
      </c>
    </row>
    <row r="390" spans="1:5" x14ac:dyDescent="0.25">
      <c r="A390" t="s">
        <v>564</v>
      </c>
      <c r="B390">
        <v>910262</v>
      </c>
      <c r="C390" t="s">
        <v>470</v>
      </c>
      <c r="D390" t="s">
        <v>471</v>
      </c>
      <c r="E390">
        <v>36.909999999999897</v>
      </c>
    </row>
    <row r="391" spans="1:5" x14ac:dyDescent="0.25">
      <c r="A391" t="s">
        <v>564</v>
      </c>
      <c r="B391">
        <v>908736</v>
      </c>
      <c r="C391" t="s">
        <v>849</v>
      </c>
      <c r="D391" t="s">
        <v>473</v>
      </c>
      <c r="E391">
        <v>87.2</v>
      </c>
    </row>
    <row r="392" spans="1:5" x14ac:dyDescent="0.25">
      <c r="A392" t="s">
        <v>564</v>
      </c>
      <c r="B392">
        <v>1056256</v>
      </c>
      <c r="C392" t="s">
        <v>474</v>
      </c>
      <c r="D392" t="s">
        <v>475</v>
      </c>
      <c r="E392">
        <v>54.89</v>
      </c>
    </row>
    <row r="393" spans="1:5" x14ac:dyDescent="0.25">
      <c r="A393" t="s">
        <v>564</v>
      </c>
      <c r="B393">
        <v>909532</v>
      </c>
      <c r="C393" t="s">
        <v>850</v>
      </c>
      <c r="D393" t="s">
        <v>477</v>
      </c>
      <c r="E393">
        <v>52.32</v>
      </c>
    </row>
    <row r="394" spans="1:5" x14ac:dyDescent="0.25">
      <c r="A394" t="s">
        <v>564</v>
      </c>
      <c r="B394">
        <v>909937</v>
      </c>
      <c r="C394" t="s">
        <v>478</v>
      </c>
      <c r="D394" t="s">
        <v>479</v>
      </c>
      <c r="E394">
        <v>70.299999999999898</v>
      </c>
    </row>
    <row r="395" spans="1:5" x14ac:dyDescent="0.25">
      <c r="A395" t="s">
        <v>564</v>
      </c>
      <c r="B395">
        <v>1074756</v>
      </c>
      <c r="C395" t="s">
        <v>480</v>
      </c>
      <c r="D395" t="s">
        <v>481</v>
      </c>
      <c r="E395">
        <v>37.450000000000003</v>
      </c>
    </row>
    <row r="396" spans="1:5" x14ac:dyDescent="0.25">
      <c r="A396" t="s">
        <v>564</v>
      </c>
      <c r="B396">
        <v>1085687</v>
      </c>
      <c r="C396" t="s">
        <v>482</v>
      </c>
      <c r="D396" t="s">
        <v>483</v>
      </c>
      <c r="E396">
        <v>95.8599999999999</v>
      </c>
    </row>
    <row r="397" spans="1:5" x14ac:dyDescent="0.25">
      <c r="A397" t="s">
        <v>564</v>
      </c>
      <c r="B397">
        <v>1046212</v>
      </c>
      <c r="C397" t="s">
        <v>484</v>
      </c>
      <c r="D397" t="s">
        <v>485</v>
      </c>
      <c r="E397">
        <v>17.440000000000001</v>
      </c>
    </row>
    <row r="398" spans="1:5" x14ac:dyDescent="0.25">
      <c r="A398" t="s">
        <v>564</v>
      </c>
      <c r="B398">
        <v>910308</v>
      </c>
      <c r="C398" t="s">
        <v>486</v>
      </c>
      <c r="D398" t="s">
        <v>487</v>
      </c>
      <c r="E398">
        <v>52.32</v>
      </c>
    </row>
    <row r="399" spans="1:5" x14ac:dyDescent="0.25">
      <c r="A399" t="s">
        <v>564</v>
      </c>
      <c r="B399">
        <v>910566</v>
      </c>
      <c r="C399" t="s">
        <v>851</v>
      </c>
      <c r="D399" t="s">
        <v>852</v>
      </c>
      <c r="E399">
        <v>37.450000000000003</v>
      </c>
    </row>
    <row r="400" spans="1:5" x14ac:dyDescent="0.25">
      <c r="A400" t="s">
        <v>564</v>
      </c>
      <c r="B400">
        <v>1047015</v>
      </c>
      <c r="C400" t="s">
        <v>488</v>
      </c>
      <c r="D400" t="s">
        <v>489</v>
      </c>
      <c r="E400">
        <v>37.450000000000003</v>
      </c>
    </row>
    <row r="401" spans="1:5" x14ac:dyDescent="0.25">
      <c r="A401" t="s">
        <v>564</v>
      </c>
      <c r="B401">
        <v>908819</v>
      </c>
      <c r="C401" t="s">
        <v>490</v>
      </c>
      <c r="D401" t="s">
        <v>491</v>
      </c>
      <c r="E401">
        <v>17.440000000000001</v>
      </c>
    </row>
    <row r="402" spans="1:5" x14ac:dyDescent="0.25">
      <c r="A402" t="s">
        <v>564</v>
      </c>
      <c r="B402">
        <v>1790925</v>
      </c>
      <c r="C402" t="s">
        <v>492</v>
      </c>
      <c r="D402" t="s">
        <v>493</v>
      </c>
      <c r="E402">
        <v>72.329999999999899</v>
      </c>
    </row>
    <row r="403" spans="1:5" x14ac:dyDescent="0.25">
      <c r="A403" t="s">
        <v>564</v>
      </c>
      <c r="B403">
        <v>908687</v>
      </c>
      <c r="C403" t="s">
        <v>853</v>
      </c>
      <c r="D403" t="s">
        <v>854</v>
      </c>
      <c r="E403">
        <v>77.879999999999896</v>
      </c>
    </row>
    <row r="404" spans="1:5" x14ac:dyDescent="0.25">
      <c r="A404" t="s">
        <v>564</v>
      </c>
      <c r="B404">
        <v>910324</v>
      </c>
      <c r="C404" t="s">
        <v>494</v>
      </c>
      <c r="D404" t="s">
        <v>495</v>
      </c>
      <c r="E404">
        <v>73.819999999999894</v>
      </c>
    </row>
    <row r="405" spans="1:5" x14ac:dyDescent="0.25">
      <c r="A405" t="s">
        <v>564</v>
      </c>
      <c r="B405">
        <v>1074080</v>
      </c>
      <c r="C405" t="s">
        <v>855</v>
      </c>
      <c r="D405" t="s">
        <v>497</v>
      </c>
      <c r="E405">
        <v>17.440000000000001</v>
      </c>
    </row>
    <row r="406" spans="1:5" x14ac:dyDescent="0.25">
      <c r="A406" t="s">
        <v>564</v>
      </c>
      <c r="B406">
        <v>1047546</v>
      </c>
      <c r="C406" t="s">
        <v>498</v>
      </c>
      <c r="D406" t="s">
        <v>499</v>
      </c>
      <c r="E406">
        <v>34.880000000000003</v>
      </c>
    </row>
    <row r="407" spans="1:5" x14ac:dyDescent="0.25">
      <c r="A407" t="s">
        <v>564</v>
      </c>
      <c r="B407">
        <v>908517</v>
      </c>
      <c r="C407" t="s">
        <v>500</v>
      </c>
      <c r="D407" t="s">
        <v>501</v>
      </c>
      <c r="E407">
        <v>17.440000000000001</v>
      </c>
    </row>
    <row r="408" spans="1:5" x14ac:dyDescent="0.25">
      <c r="A408" t="s">
        <v>564</v>
      </c>
      <c r="B408">
        <v>909953</v>
      </c>
      <c r="C408" t="s">
        <v>502</v>
      </c>
      <c r="D408" t="s">
        <v>503</v>
      </c>
      <c r="E408">
        <v>34.880000000000003</v>
      </c>
    </row>
    <row r="409" spans="1:5" x14ac:dyDescent="0.25">
      <c r="A409" t="s">
        <v>564</v>
      </c>
      <c r="B409">
        <v>908531</v>
      </c>
      <c r="C409" t="s">
        <v>856</v>
      </c>
      <c r="D409" t="s">
        <v>611</v>
      </c>
      <c r="E409">
        <v>17.440000000000001</v>
      </c>
    </row>
    <row r="410" spans="1:5" x14ac:dyDescent="0.25">
      <c r="A410" t="s">
        <v>564</v>
      </c>
      <c r="B410">
        <v>908729</v>
      </c>
      <c r="C410" t="s">
        <v>857</v>
      </c>
      <c r="D410" t="s">
        <v>858</v>
      </c>
      <c r="E410">
        <v>72.329999999999899</v>
      </c>
    </row>
    <row r="411" spans="1:5" x14ac:dyDescent="0.25">
      <c r="A411" t="s">
        <v>564</v>
      </c>
      <c r="B411">
        <v>908288</v>
      </c>
      <c r="C411" t="s">
        <v>859</v>
      </c>
      <c r="E411">
        <v>34.880000000000003</v>
      </c>
    </row>
    <row r="412" spans="1:5" x14ac:dyDescent="0.25">
      <c r="A412" t="s">
        <v>564</v>
      </c>
      <c r="B412">
        <v>909263</v>
      </c>
      <c r="C412" t="s">
        <v>860</v>
      </c>
      <c r="D412" t="s">
        <v>861</v>
      </c>
      <c r="E412">
        <v>69.760000000000005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B1A9-0665-4709-B39E-10173F18D2E1}">
  <dimension ref="A1:K412"/>
  <sheetViews>
    <sheetView tabSelected="1" workbookViewId="0">
      <selection activeCell="G4" sqref="G4"/>
    </sheetView>
  </sheetViews>
  <sheetFormatPr defaultRowHeight="15" x14ac:dyDescent="0.25"/>
  <cols>
    <col min="1" max="1" width="65.5703125" bestFit="1" customWidth="1"/>
    <col min="2" max="2" width="15.28515625" bestFit="1" customWidth="1"/>
    <col min="3" max="3" width="50.7109375" bestFit="1" customWidth="1"/>
    <col min="4" max="4" width="32.85546875" customWidth="1"/>
    <col min="5" max="6" width="16.5703125" customWidth="1"/>
    <col min="7" max="7" width="15.42578125" customWidth="1"/>
    <col min="8" max="8" width="18" hidden="1" customWidth="1"/>
    <col min="9" max="9" width="21.7109375" hidden="1" customWidth="1"/>
    <col min="10" max="10" width="11.7109375" customWidth="1"/>
    <col min="11" max="11" width="12.42578125" bestFit="1" customWidth="1"/>
  </cols>
  <sheetData>
    <row r="1" spans="1:11" x14ac:dyDescent="0.25">
      <c r="A1" t="s">
        <v>874</v>
      </c>
      <c r="B1" t="s">
        <v>862</v>
      </c>
      <c r="C1" t="s">
        <v>866</v>
      </c>
      <c r="D1" t="s">
        <v>865</v>
      </c>
      <c r="E1" t="s">
        <v>867</v>
      </c>
      <c r="F1" t="s">
        <v>868</v>
      </c>
      <c r="G1" t="s">
        <v>869</v>
      </c>
      <c r="H1" t="s">
        <v>871</v>
      </c>
      <c r="I1" t="s">
        <v>872</v>
      </c>
      <c r="J1" t="s">
        <v>870</v>
      </c>
      <c r="K1" t="s">
        <v>873</v>
      </c>
    </row>
    <row r="2" spans="1:11" x14ac:dyDescent="0.25">
      <c r="A2" t="str">
        <f>_xlfn.CONCAT(D2," - ",F2)</f>
        <v>ACELINA PEREIRA DA CRUZ - 216.102.768-92</v>
      </c>
      <c r="B2" t="str">
        <f>Tabela1[[#This Row],[Contrato]]</f>
        <v>CO-00002364-CT</v>
      </c>
      <c r="C2" t="str">
        <f>Tabela1[[#This Row],[Beneficiario]]</f>
        <v>ACELINA PEREIRA DA CRUZ</v>
      </c>
      <c r="D2" t="str">
        <f>_xlfn.XLOOKUP(C2,Tabela2[Nome],Tabela2[Nome],"")</f>
        <v>ACELINA PEREIRA DA CRUZ</v>
      </c>
      <c r="E2" t="str">
        <f>Tabela1[[#This Row],[CPF]]</f>
        <v>216.102.768-92</v>
      </c>
      <c r="F2" t="str">
        <f>_xlfn.XLOOKUP(E2,Tabela2[CPF],Tabela2[CPF],0)</f>
        <v>216.102.768-92</v>
      </c>
      <c r="G2">
        <f>Tabela1[[#This Row],[Valor]]</f>
        <v>17.440000000000001</v>
      </c>
      <c r="H2">
        <f>_xlfn.XLOOKUP(E2,Tabela2[CPF],Tabela2[Valor],0)</f>
        <v>16.3</v>
      </c>
      <c r="I2">
        <f>_xlfn.XLOOKUP(C2,Tabela2[Nome],Tabela2[Valor],0)</f>
        <v>16.3</v>
      </c>
      <c r="J2">
        <f>IF(H2&gt;0,H2,IF(I2&gt;0,I2,0))</f>
        <v>16.3</v>
      </c>
      <c r="K2" t="b">
        <f>EXACT(Tabela3[[#This Row],[Valor Medicar]],Tabela3[[#This Row],[Valor IPM]])</f>
        <v>0</v>
      </c>
    </row>
    <row r="3" spans="1:11" x14ac:dyDescent="0.25">
      <c r="A3" t="str">
        <f t="shared" ref="A3:A66" si="0">_xlfn.CONCAT(D3," - ",F3)</f>
        <v>ADAIR CACERES PESSINI - 551.250.508-49</v>
      </c>
      <c r="B3" t="str">
        <f>Tabela1[[#This Row],[Contrato]]</f>
        <v>CO-00002364-CT</v>
      </c>
      <c r="C3" t="str">
        <f>Tabela1[[#This Row],[Beneficiario]]</f>
        <v>ADAIR CACERES PESSINI</v>
      </c>
      <c r="D3" t="str">
        <f>_xlfn.XLOOKUP(C3,Tabela2[Nome],Tabela2[Nome],"")</f>
        <v>ADAIR CACERES PESSINI</v>
      </c>
      <c r="E3" t="str">
        <f>Tabela1[[#This Row],[CPF]]</f>
        <v>551.250.508-49</v>
      </c>
      <c r="F3" t="str">
        <f>_xlfn.XLOOKUP(E3,Tabela2[CPF],Tabela2[CPF],0)</f>
        <v>551.250.508-49</v>
      </c>
      <c r="G3">
        <f>Tabela1[[#This Row],[Valor]]</f>
        <v>54.349999999999902</v>
      </c>
      <c r="H3">
        <f>_xlfn.XLOOKUP(E3,Tabela2[CPF],Tabela2[Valor],0)</f>
        <v>32.6</v>
      </c>
      <c r="I3">
        <f>_xlfn.XLOOKUP(C3,Tabela2[Nome],Tabela2[Valor],0)</f>
        <v>32.6</v>
      </c>
      <c r="J3">
        <f t="shared" ref="J3:J66" si="1">IF(H3&gt;0,H3,IF(I3&gt;0,I3,0))</f>
        <v>32.6</v>
      </c>
      <c r="K3" t="b">
        <f>EXACT(Tabela3[[#This Row],[Valor Medicar]],Tabela3[[#This Row],[Valor IPM]])</f>
        <v>0</v>
      </c>
    </row>
    <row r="4" spans="1:11" x14ac:dyDescent="0.25">
      <c r="A4" t="str">
        <f t="shared" si="0"/>
        <v>ADARCY SOUZA DE OLIVEIRA - 434.266.118-72</v>
      </c>
      <c r="B4" t="str">
        <f>Tabela1[[#This Row],[Contrato]]</f>
        <v>CO-00002364-CT</v>
      </c>
      <c r="C4" t="str">
        <f>Tabela1[[#This Row],[Beneficiario]]</f>
        <v>ADARCY SOUZA DE OLIVEIRA</v>
      </c>
      <c r="D4" t="str">
        <f>_xlfn.XLOOKUP(C4,Tabela2[Nome],Tabela2[Nome],"")</f>
        <v>ADARCY SOUZA DE OLIVEIRA</v>
      </c>
      <c r="E4" t="str">
        <f>Tabela1[[#This Row],[CPF]]</f>
        <v>434.266.118-72</v>
      </c>
      <c r="F4" t="str">
        <f>_xlfn.XLOOKUP(E4,Tabela2[CPF],Tabela2[CPF],0)</f>
        <v>434.266.118-72</v>
      </c>
      <c r="G4">
        <f>Tabela1[[#This Row],[Valor]]</f>
        <v>17.440000000000001</v>
      </c>
      <c r="H4">
        <f>_xlfn.XLOOKUP(E4,Tabela2[CPF],Tabela2[Valor],0)</f>
        <v>16.3</v>
      </c>
      <c r="I4">
        <f>_xlfn.XLOOKUP(C4,Tabela2[Nome],Tabela2[Valor],0)</f>
        <v>16.3</v>
      </c>
      <c r="J4">
        <f t="shared" si="1"/>
        <v>16.3</v>
      </c>
      <c r="K4" t="b">
        <f>EXACT(Tabela3[[#This Row],[Valor Medicar]],Tabela3[[#This Row],[Valor IPM]])</f>
        <v>0</v>
      </c>
    </row>
    <row r="5" spans="1:11" x14ac:dyDescent="0.25">
      <c r="A5" t="str">
        <f t="shared" si="0"/>
        <v>ADELIA ALBUQUERQUE BIASOLI - 0</v>
      </c>
      <c r="B5" t="str">
        <f>Tabela1[[#This Row],[Contrato]]</f>
        <v>CO-00002364-CT</v>
      </c>
      <c r="C5" t="str">
        <f>Tabela1[[#This Row],[Beneficiario]]</f>
        <v>ADELIA ALBUQUERQUE BIASOLI</v>
      </c>
      <c r="D5" t="str">
        <f>_xlfn.XLOOKUP(C5,Tabela2[Nome],Tabela2[Nome],"")</f>
        <v>ADELIA ALBUQUERQUE BIASOLI</v>
      </c>
      <c r="E5" t="str">
        <f>Tabela1[[#This Row],[CPF]]</f>
        <v>002.832.688-16</v>
      </c>
      <c r="F5">
        <f>_xlfn.XLOOKUP(E5,Tabela2[CPF],Tabela2[CPF],0)</f>
        <v>0</v>
      </c>
      <c r="G5">
        <f>Tabela1[[#This Row],[Valor]]</f>
        <v>112.35</v>
      </c>
      <c r="H5">
        <f>_xlfn.XLOOKUP(E5,Tabela2[CPF],Tabela2[Valor],0)</f>
        <v>0</v>
      </c>
      <c r="I5">
        <f>_xlfn.XLOOKUP(C5,Tabela2[Nome],Tabela2[Valor],0)</f>
        <v>74.900000000000006</v>
      </c>
      <c r="J5">
        <f t="shared" si="1"/>
        <v>74.900000000000006</v>
      </c>
      <c r="K5" t="b">
        <f>EXACT(Tabela3[[#This Row],[Valor Medicar]],Tabela3[[#This Row],[Valor IPM]])</f>
        <v>0</v>
      </c>
    </row>
    <row r="6" spans="1:11" x14ac:dyDescent="0.25">
      <c r="A6" t="str">
        <f t="shared" si="0"/>
        <v>ADELINO LOPES DA CUNHA COSTA FILHO - 0</v>
      </c>
      <c r="B6" t="str">
        <f>Tabela1[[#This Row],[Contrato]]</f>
        <v>CO-00002364-CT</v>
      </c>
      <c r="C6" t="str">
        <f>Tabela1[[#This Row],[Beneficiario]]</f>
        <v>ADELINO LOPES DA CUNHA COSTA FILHO</v>
      </c>
      <c r="D6" t="str">
        <f>_xlfn.XLOOKUP(C6,Tabela2[Nome],Tabela2[Nome],"")</f>
        <v>ADELINO LOPES DA CUNHA COSTA FILHO</v>
      </c>
      <c r="E6" t="str">
        <f>Tabela1[[#This Row],[CPF]]</f>
        <v>071.704.508-01</v>
      </c>
      <c r="F6">
        <f>_xlfn.XLOOKUP(E6,Tabela2[CPF],Tabela2[CPF],0)</f>
        <v>0</v>
      </c>
      <c r="G6">
        <f>Tabela1[[#This Row],[Valor]]</f>
        <v>52.32</v>
      </c>
      <c r="H6">
        <f>_xlfn.XLOOKUP(E6,Tabela2[CPF],Tabela2[Valor],0)</f>
        <v>0</v>
      </c>
      <c r="I6">
        <f>_xlfn.XLOOKUP(C6,Tabela2[Nome],Tabela2[Valor],0)</f>
        <v>48.9</v>
      </c>
      <c r="J6">
        <f t="shared" si="1"/>
        <v>48.9</v>
      </c>
      <c r="K6" t="b">
        <f>EXACT(Tabela3[[#This Row],[Valor Medicar]],Tabela3[[#This Row],[Valor IPM]])</f>
        <v>0</v>
      </c>
    </row>
    <row r="7" spans="1:11" x14ac:dyDescent="0.25">
      <c r="A7" t="str">
        <f t="shared" si="0"/>
        <v xml:space="preserve"> - 550.425.038-20</v>
      </c>
      <c r="B7" t="str">
        <f>Tabela1[[#This Row],[Contrato]]</f>
        <v>CO-00002364-CT</v>
      </c>
      <c r="C7" t="str">
        <f>Tabela1[[#This Row],[Beneficiario]]</f>
        <v>ADRIANA MARIA BORDIM VEIGA</v>
      </c>
      <c r="D7" t="str">
        <f>_xlfn.XLOOKUP(C7,Tabela2[Nome],Tabela2[Nome],"")</f>
        <v/>
      </c>
      <c r="E7" t="str">
        <f>Tabela1[[#This Row],[CPF]]</f>
        <v>550.425.038-20</v>
      </c>
      <c r="F7" t="str">
        <f>_xlfn.XLOOKUP(E7,Tabela2[CPF],Tabela2[CPF],0)</f>
        <v>550.425.038-20</v>
      </c>
      <c r="G7">
        <f>Tabela1[[#This Row],[Valor]]</f>
        <v>17.440000000000001</v>
      </c>
      <c r="H7">
        <f>_xlfn.XLOOKUP(E7,Tabela2[CPF],Tabela2[Valor],0)</f>
        <v>16.3</v>
      </c>
      <c r="I7">
        <f>_xlfn.XLOOKUP(C7,Tabela2[Nome],Tabela2[Valor],0)</f>
        <v>0</v>
      </c>
      <c r="J7">
        <f t="shared" si="1"/>
        <v>16.3</v>
      </c>
      <c r="K7" t="b">
        <f>EXACT(Tabela3[[#This Row],[Valor Medicar]],Tabela3[[#This Row],[Valor IPM]])</f>
        <v>0</v>
      </c>
    </row>
    <row r="8" spans="1:11" x14ac:dyDescent="0.25">
      <c r="A8" t="str">
        <f t="shared" si="0"/>
        <v xml:space="preserve"> - 0</v>
      </c>
      <c r="B8" t="str">
        <f>Tabela1[[#This Row],[Contrato]]</f>
        <v>CO-00002364-CT</v>
      </c>
      <c r="C8" t="str">
        <f>Tabela1[[#This Row],[Beneficiario]]</f>
        <v>AFFONSO DA SILVA FREIRE</v>
      </c>
      <c r="D8" t="str">
        <f>_xlfn.XLOOKUP(C8,Tabela2[Nome],Tabela2[Nome],"")</f>
        <v/>
      </c>
      <c r="E8" t="str">
        <f>Tabela1[[#This Row],[CPF]]</f>
        <v>125.189.218-34</v>
      </c>
      <c r="F8">
        <f>_xlfn.XLOOKUP(E8,Tabela2[CPF],Tabela2[CPF],0)</f>
        <v>0</v>
      </c>
      <c r="G8">
        <f>Tabela1[[#This Row],[Valor]]</f>
        <v>38.939999999999898</v>
      </c>
      <c r="H8">
        <f>_xlfn.XLOOKUP(E8,Tabela2[CPF],Tabela2[Valor],0)</f>
        <v>0</v>
      </c>
      <c r="I8">
        <f>_xlfn.XLOOKUP(C8,Tabela2[Nome],Tabela2[Valor],0)</f>
        <v>0</v>
      </c>
      <c r="J8">
        <f t="shared" si="1"/>
        <v>0</v>
      </c>
      <c r="K8" t="b">
        <f>EXACT(Tabela3[[#This Row],[Valor Medicar]],Tabela3[[#This Row],[Valor IPM]])</f>
        <v>0</v>
      </c>
    </row>
    <row r="9" spans="1:11" x14ac:dyDescent="0.25">
      <c r="A9" t="str">
        <f t="shared" si="0"/>
        <v xml:space="preserve"> - 0</v>
      </c>
      <c r="B9" t="str">
        <f>Tabela1[[#This Row],[Contrato]]</f>
        <v>CO-00002364-CT</v>
      </c>
      <c r="C9" t="str">
        <f>Tabela1[[#This Row],[Beneficiario]]</f>
        <v>AGUINALDO MATTIOLI</v>
      </c>
      <c r="D9" t="str">
        <f>_xlfn.XLOOKUP(C9,Tabela2[Nome],Tabela2[Nome],"")</f>
        <v/>
      </c>
      <c r="E9">
        <f>Tabela1[[#This Row],[CPF]]</f>
        <v>0</v>
      </c>
      <c r="F9">
        <f>_xlfn.XLOOKUP(E9,Tabela2[CPF],Tabela2[CPF],0)</f>
        <v>0</v>
      </c>
      <c r="G9">
        <f>Tabela1[[#This Row],[Valor]]</f>
        <v>95.8599999999999</v>
      </c>
      <c r="H9">
        <f>_xlfn.XLOOKUP(E9,Tabela2[CPF],Tabela2[Valor],0)</f>
        <v>0</v>
      </c>
      <c r="I9">
        <f>_xlfn.XLOOKUP(C9,Tabela2[Nome],Tabela2[Valor],0)</f>
        <v>0</v>
      </c>
      <c r="J9">
        <f t="shared" si="1"/>
        <v>0</v>
      </c>
      <c r="K9" t="b">
        <f>EXACT(Tabela3[[#This Row],[Valor Medicar]],Tabela3[[#This Row],[Valor IPM]])</f>
        <v>0</v>
      </c>
    </row>
    <row r="10" spans="1:11" x14ac:dyDescent="0.25">
      <c r="A10" t="str">
        <f t="shared" si="0"/>
        <v xml:space="preserve"> - 0</v>
      </c>
      <c r="B10" t="str">
        <f>Tabela1[[#This Row],[Contrato]]</f>
        <v>CO-00002364-CT</v>
      </c>
      <c r="C10" t="str">
        <f>Tabela1[[#This Row],[Beneficiario]]</f>
        <v>ALAYDE DIOGO COUTINHO</v>
      </c>
      <c r="D10" t="str">
        <f>_xlfn.XLOOKUP(C10,Tabela2[Nome],Tabela2[Nome],"")</f>
        <v/>
      </c>
      <c r="E10" t="str">
        <f>Tabela1[[#This Row],[CPF]]</f>
        <v>156.204.888-02</v>
      </c>
      <c r="F10">
        <f>_xlfn.XLOOKUP(E10,Tabela2[CPF],Tabela2[CPF],0)</f>
        <v>0</v>
      </c>
      <c r="G10">
        <f>Tabela1[[#This Row],[Valor]]</f>
        <v>34.880000000000003</v>
      </c>
      <c r="H10">
        <f>_xlfn.XLOOKUP(E10,Tabela2[CPF],Tabela2[Valor],0)</f>
        <v>0</v>
      </c>
      <c r="I10">
        <f>_xlfn.XLOOKUP(C10,Tabela2[Nome],Tabela2[Valor],0)</f>
        <v>0</v>
      </c>
      <c r="J10">
        <f t="shared" si="1"/>
        <v>0</v>
      </c>
      <c r="K10" t="b">
        <f>EXACT(Tabela3[[#This Row],[Valor Medicar]],Tabela3[[#This Row],[Valor IPM]])</f>
        <v>0</v>
      </c>
    </row>
    <row r="11" spans="1:11" x14ac:dyDescent="0.25">
      <c r="A11" t="str">
        <f t="shared" si="0"/>
        <v xml:space="preserve"> - 0</v>
      </c>
      <c r="B11" t="str">
        <f>Tabela1[[#This Row],[Contrato]]</f>
        <v>CO-00002364-CT</v>
      </c>
      <c r="C11" t="str">
        <f>Tabela1[[#This Row],[Beneficiario]]</f>
        <v>ALBERTINA JARDIM CATANI</v>
      </c>
      <c r="D11" t="str">
        <f>_xlfn.XLOOKUP(C11,Tabela2[Nome],Tabela2[Nome],"")</f>
        <v/>
      </c>
      <c r="E11" t="str">
        <f>Tabela1[[#This Row],[CPF]]</f>
        <v>213.902.478-80</v>
      </c>
      <c r="F11">
        <f>_xlfn.XLOOKUP(E11,Tabela2[CPF],Tabela2[CPF],0)</f>
        <v>0</v>
      </c>
      <c r="G11">
        <f>Tabela1[[#This Row],[Valor]]</f>
        <v>17.440000000000001</v>
      </c>
      <c r="H11">
        <f>_xlfn.XLOOKUP(E11,Tabela2[CPF],Tabela2[Valor],0)</f>
        <v>0</v>
      </c>
      <c r="I11">
        <f>_xlfn.XLOOKUP(C11,Tabela2[Nome],Tabela2[Valor],0)</f>
        <v>0</v>
      </c>
      <c r="J11">
        <f t="shared" si="1"/>
        <v>0</v>
      </c>
      <c r="K11" t="b">
        <f>EXACT(Tabela3[[#This Row],[Valor Medicar]],Tabela3[[#This Row],[Valor IPM]])</f>
        <v>0</v>
      </c>
    </row>
    <row r="12" spans="1:11" x14ac:dyDescent="0.25">
      <c r="A12" t="str">
        <f t="shared" si="0"/>
        <v>ALBINA DE JESUS RATO MUNIZ - 247.831.078-31</v>
      </c>
      <c r="B12" t="str">
        <f>Tabela1[[#This Row],[Contrato]]</f>
        <v>CO-00002364-CT</v>
      </c>
      <c r="C12" t="str">
        <f>Tabela1[[#This Row],[Beneficiario]]</f>
        <v>ALBINA DE JESUS RATO MUNIZ</v>
      </c>
      <c r="D12" t="str">
        <f>_xlfn.XLOOKUP(C12,Tabela2[Nome],Tabela2[Nome],"")</f>
        <v>ALBINA DE JESUS RATO MUNIZ</v>
      </c>
      <c r="E12" t="str">
        <f>Tabela1[[#This Row],[CPF]]</f>
        <v>247.831.078-31</v>
      </c>
      <c r="F12" t="str">
        <f>_xlfn.XLOOKUP(E12,Tabela2[CPF],Tabela2[CPF],0)</f>
        <v>247.831.078-31</v>
      </c>
      <c r="G12">
        <f>Tabela1[[#This Row],[Valor]]</f>
        <v>34.880000000000003</v>
      </c>
      <c r="H12">
        <f>_xlfn.XLOOKUP(E12,Tabela2[CPF],Tabela2[Valor],0)</f>
        <v>32.6</v>
      </c>
      <c r="I12">
        <f>_xlfn.XLOOKUP(C12,Tabela2[Nome],Tabela2[Valor],0)</f>
        <v>32.6</v>
      </c>
      <c r="J12">
        <f t="shared" si="1"/>
        <v>32.6</v>
      </c>
      <c r="K12" t="b">
        <f>EXACT(Tabela3[[#This Row],[Valor Medicar]],Tabela3[[#This Row],[Valor IPM]])</f>
        <v>0</v>
      </c>
    </row>
    <row r="13" spans="1:11" x14ac:dyDescent="0.25">
      <c r="A13" t="str">
        <f t="shared" si="0"/>
        <v>ALBINA SAPONI BUNIZIO - 081.391.668-20</v>
      </c>
      <c r="B13" t="str">
        <f>Tabela1[[#This Row],[Contrato]]</f>
        <v>CO-00002364-CT</v>
      </c>
      <c r="C13" t="str">
        <f>Tabela1[[#This Row],[Beneficiario]]</f>
        <v>ALBINA SAPONI BUNIZIO</v>
      </c>
      <c r="D13" t="str">
        <f>_xlfn.XLOOKUP(C13,Tabela2[Nome],Tabela2[Nome],"")</f>
        <v>ALBINA SAPONI BUNIZIO</v>
      </c>
      <c r="E13" t="str">
        <f>Tabela1[[#This Row],[CPF]]</f>
        <v>081.391.668-20</v>
      </c>
      <c r="F13" t="str">
        <f>_xlfn.XLOOKUP(E13,Tabela2[CPF],Tabela2[CPF],0)</f>
        <v>081.391.668-20</v>
      </c>
      <c r="G13">
        <f>Tabela1[[#This Row],[Valor]]</f>
        <v>17.440000000000001</v>
      </c>
      <c r="H13">
        <f>_xlfn.XLOOKUP(E13,Tabela2[CPF],Tabela2[Valor],0)</f>
        <v>16.3</v>
      </c>
      <c r="I13">
        <f>_xlfn.XLOOKUP(C13,Tabela2[Nome],Tabela2[Valor],0)</f>
        <v>16.3</v>
      </c>
      <c r="J13">
        <f t="shared" si="1"/>
        <v>16.3</v>
      </c>
      <c r="K13" t="b">
        <f>EXACT(Tabela3[[#This Row],[Valor Medicar]],Tabela3[[#This Row],[Valor IPM]])</f>
        <v>0</v>
      </c>
    </row>
    <row r="14" spans="1:11" x14ac:dyDescent="0.25">
      <c r="A14" t="str">
        <f t="shared" si="0"/>
        <v>ALCEBIAS ALVES DOS SANTOS - 066.378.508-10</v>
      </c>
      <c r="B14" t="str">
        <f>Tabela1[[#This Row],[Contrato]]</f>
        <v>CO-00002364-CT</v>
      </c>
      <c r="C14" t="str">
        <f>Tabela1[[#This Row],[Beneficiario]]</f>
        <v>ALCEBIAS ALVES DOS SANTOS</v>
      </c>
      <c r="D14" t="str">
        <f>_xlfn.XLOOKUP(C14,Tabela2[Nome],Tabela2[Nome],"")</f>
        <v>ALCEBIAS ALVES DOS SANTOS</v>
      </c>
      <c r="E14" t="str">
        <f>Tabela1[[#This Row],[CPF]]</f>
        <v>066.378.508-10</v>
      </c>
      <c r="F14" t="str">
        <f>_xlfn.XLOOKUP(E14,Tabela2[CPF],Tabela2[CPF],0)</f>
        <v>066.378.508-10</v>
      </c>
      <c r="G14">
        <f>Tabela1[[#This Row],[Valor]]</f>
        <v>34.880000000000003</v>
      </c>
      <c r="H14">
        <f>_xlfn.XLOOKUP(E14,Tabela2[CPF],Tabela2[Valor],0)</f>
        <v>32.6</v>
      </c>
      <c r="I14">
        <f>_xlfn.XLOOKUP(C14,Tabela2[Nome],Tabela2[Valor],0)</f>
        <v>32.6</v>
      </c>
      <c r="J14">
        <f t="shared" si="1"/>
        <v>32.6</v>
      </c>
      <c r="K14" t="b">
        <f>EXACT(Tabela3[[#This Row],[Valor Medicar]],Tabela3[[#This Row],[Valor IPM]])</f>
        <v>0</v>
      </c>
    </row>
    <row r="15" spans="1:11" x14ac:dyDescent="0.25">
      <c r="A15" t="str">
        <f t="shared" si="0"/>
        <v>ALFREDO ARY CAMPANER - 164.199.108-97</v>
      </c>
      <c r="B15" t="str">
        <f>Tabela1[[#This Row],[Contrato]]</f>
        <v>CO-00002364-CT</v>
      </c>
      <c r="C15" t="str">
        <f>Tabela1[[#This Row],[Beneficiario]]</f>
        <v>ALFREDO ARY CAMPANER</v>
      </c>
      <c r="D15" t="str">
        <f>_xlfn.XLOOKUP(C15,Tabela2[Nome],Tabela2[Nome],"")</f>
        <v>ALFREDO ARY CAMPANER</v>
      </c>
      <c r="E15" t="str">
        <f>Tabela1[[#This Row],[CPF]]</f>
        <v>164.199.108-97</v>
      </c>
      <c r="F15" t="str">
        <f>_xlfn.XLOOKUP(E15,Tabela2[CPF],Tabela2[CPF],0)</f>
        <v>164.199.108-97</v>
      </c>
      <c r="G15">
        <f>Tabela1[[#This Row],[Valor]]</f>
        <v>17.440000000000001</v>
      </c>
      <c r="H15">
        <f>_xlfn.XLOOKUP(E15,Tabela2[CPF],Tabela2[Valor],0)</f>
        <v>16.3</v>
      </c>
      <c r="I15">
        <f>_xlfn.XLOOKUP(C15,Tabela2[Nome],Tabela2[Valor],0)</f>
        <v>16.3</v>
      </c>
      <c r="J15">
        <f t="shared" si="1"/>
        <v>16.3</v>
      </c>
      <c r="K15" t="b">
        <f>EXACT(Tabela3[[#This Row],[Valor Medicar]],Tabela3[[#This Row],[Valor IPM]])</f>
        <v>0</v>
      </c>
    </row>
    <row r="16" spans="1:11" x14ac:dyDescent="0.25">
      <c r="A16" t="str">
        <f t="shared" si="0"/>
        <v>ALICE DA SILVA FRANCISCO - 081.590.398-75</v>
      </c>
      <c r="B16" t="str">
        <f>Tabela1[[#This Row],[Contrato]]</f>
        <v>CO-00002364-CT</v>
      </c>
      <c r="C16" t="str">
        <f>Tabela1[[#This Row],[Beneficiario]]</f>
        <v>ALICE DA SILVA FRANCISCO</v>
      </c>
      <c r="D16" t="str">
        <f>_xlfn.XLOOKUP(C16,Tabela2[Nome],Tabela2[Nome],"")</f>
        <v>ALICE DA SILVA FRANCISCO</v>
      </c>
      <c r="E16" t="str">
        <f>Tabela1[[#This Row],[CPF]]</f>
        <v>081.590.398-75</v>
      </c>
      <c r="F16" t="str">
        <f>_xlfn.XLOOKUP(E16,Tabela2[CPF],Tabela2[CPF],0)</f>
        <v>081.590.398-75</v>
      </c>
      <c r="G16">
        <f>Tabela1[[#This Row],[Valor]]</f>
        <v>87.2</v>
      </c>
      <c r="H16">
        <f>_xlfn.XLOOKUP(E16,Tabela2[CPF],Tabela2[Valor],0)</f>
        <v>81.5</v>
      </c>
      <c r="I16">
        <f>_xlfn.XLOOKUP(C16,Tabela2[Nome],Tabela2[Valor],0)</f>
        <v>81.5</v>
      </c>
      <c r="J16">
        <f t="shared" si="1"/>
        <v>81.5</v>
      </c>
      <c r="K16" t="b">
        <f>EXACT(Tabela3[[#This Row],[Valor Medicar]],Tabela3[[#This Row],[Valor IPM]])</f>
        <v>0</v>
      </c>
    </row>
    <row r="17" spans="1:11" x14ac:dyDescent="0.25">
      <c r="A17" t="str">
        <f t="shared" si="0"/>
        <v>ALICE DOURADO DE SOUZA - 071.593.538-03</v>
      </c>
      <c r="B17" t="str">
        <f>Tabela1[[#This Row],[Contrato]]</f>
        <v>CO-00002364-CT</v>
      </c>
      <c r="C17" t="str">
        <f>Tabela1[[#This Row],[Beneficiario]]</f>
        <v>ALICE DOURADO DE SOUZA</v>
      </c>
      <c r="D17" t="str">
        <f>_xlfn.XLOOKUP(C17,Tabela2[Nome],Tabela2[Nome],"")</f>
        <v>ALICE DOURADO DE SOUZA</v>
      </c>
      <c r="E17" t="str">
        <f>Tabela1[[#This Row],[CPF]]</f>
        <v>071.593.538-03</v>
      </c>
      <c r="F17" t="str">
        <f>_xlfn.XLOOKUP(E17,Tabela2[CPF],Tabela2[CPF],0)</f>
        <v>071.593.538-03</v>
      </c>
      <c r="G17">
        <f>Tabela1[[#This Row],[Valor]]</f>
        <v>17.440000000000001</v>
      </c>
      <c r="H17">
        <f>_xlfn.XLOOKUP(E17,Tabela2[CPF],Tabela2[Valor],0)</f>
        <v>16.3</v>
      </c>
      <c r="I17">
        <f>_xlfn.XLOOKUP(C17,Tabela2[Nome],Tabela2[Valor],0)</f>
        <v>16.3</v>
      </c>
      <c r="J17">
        <f t="shared" si="1"/>
        <v>16.3</v>
      </c>
      <c r="K17" t="b">
        <f>EXACT(Tabela3[[#This Row],[Valor Medicar]],Tabela3[[#This Row],[Valor IPM]])</f>
        <v>0</v>
      </c>
    </row>
    <row r="18" spans="1:11" x14ac:dyDescent="0.25">
      <c r="A18" t="str">
        <f t="shared" si="0"/>
        <v>ALICE GOMES HECK - 069.140.458-52</v>
      </c>
      <c r="B18" t="str">
        <f>Tabela1[[#This Row],[Contrato]]</f>
        <v>CO-00002364-CT</v>
      </c>
      <c r="C18" t="str">
        <f>Tabela1[[#This Row],[Beneficiario]]</f>
        <v>ALICE GOMES HECK</v>
      </c>
      <c r="D18" t="str">
        <f>_xlfn.XLOOKUP(C18,Tabela2[Nome],Tabela2[Nome],"")</f>
        <v>ALICE GOMES HECK</v>
      </c>
      <c r="E18" t="str">
        <f>Tabela1[[#This Row],[CPF]]</f>
        <v>069.140.458-52</v>
      </c>
      <c r="F18" t="str">
        <f>_xlfn.XLOOKUP(E18,Tabela2[CPF],Tabela2[CPF],0)</f>
        <v>069.140.458-52</v>
      </c>
      <c r="G18">
        <f>Tabela1[[#This Row],[Valor]]</f>
        <v>94.37</v>
      </c>
      <c r="H18">
        <f>_xlfn.XLOOKUP(E18,Tabela2[CPF],Tabela2[Valor],0)</f>
        <v>88.2</v>
      </c>
      <c r="I18">
        <f>_xlfn.XLOOKUP(C18,Tabela2[Nome],Tabela2[Valor],0)</f>
        <v>88.2</v>
      </c>
      <c r="J18">
        <f t="shared" si="1"/>
        <v>88.2</v>
      </c>
      <c r="K18" t="b">
        <f>EXACT(Tabela3[[#This Row],[Valor Medicar]],Tabela3[[#This Row],[Valor IPM]])</f>
        <v>0</v>
      </c>
    </row>
    <row r="19" spans="1:11" x14ac:dyDescent="0.25">
      <c r="A19" t="str">
        <f t="shared" si="0"/>
        <v>ALICE JOANA SILVA BARBIERI - 026.630.448-65</v>
      </c>
      <c r="B19" t="str">
        <f>Tabela1[[#This Row],[Contrato]]</f>
        <v>CO-00002364-CT</v>
      </c>
      <c r="C19" t="str">
        <f>Tabela1[[#This Row],[Beneficiario]]</f>
        <v>ALICE JOANA SILVA BARBIERI</v>
      </c>
      <c r="D19" t="str">
        <f>_xlfn.XLOOKUP(C19,Tabela2[Nome],Tabela2[Nome],"")</f>
        <v>ALICE JOANA SILVA BARBIERI</v>
      </c>
      <c r="E19" t="str">
        <f>Tabela1[[#This Row],[CPF]]</f>
        <v>026.630.448-65</v>
      </c>
      <c r="F19" t="str">
        <f>_xlfn.XLOOKUP(E19,Tabela2[CPF],Tabela2[CPF],0)</f>
        <v>026.630.448-65</v>
      </c>
      <c r="G19">
        <f>Tabela1[[#This Row],[Valor]]</f>
        <v>38.939999999999898</v>
      </c>
      <c r="H19">
        <f>_xlfn.XLOOKUP(E19,Tabela2[CPF],Tabela2[Valor],0)</f>
        <v>72.8</v>
      </c>
      <c r="I19">
        <f>_xlfn.XLOOKUP(C19,Tabela2[Nome],Tabela2[Valor],0)</f>
        <v>72.8</v>
      </c>
      <c r="J19">
        <f t="shared" si="1"/>
        <v>72.8</v>
      </c>
      <c r="K19" t="b">
        <f>EXACT(Tabela3[[#This Row],[Valor Medicar]],Tabela3[[#This Row],[Valor IPM]])</f>
        <v>0</v>
      </c>
    </row>
    <row r="20" spans="1:11" x14ac:dyDescent="0.25">
      <c r="A20" t="str">
        <f t="shared" si="0"/>
        <v xml:space="preserve"> - 0</v>
      </c>
      <c r="B20" t="str">
        <f>Tabela1[[#This Row],[Contrato]]</f>
        <v>CO-00002364-CT</v>
      </c>
      <c r="C20" t="str">
        <f>Tabela1[[#This Row],[Beneficiario]]</f>
        <v>ALVAIR LACERDA DE SOUZA</v>
      </c>
      <c r="D20" t="str">
        <f>_xlfn.XLOOKUP(C20,Tabela2[Nome],Tabela2[Nome],"")</f>
        <v/>
      </c>
      <c r="E20" t="str">
        <f>Tabela1[[#This Row],[CPF]]</f>
        <v>862.596.528-87</v>
      </c>
      <c r="F20">
        <f>_xlfn.XLOOKUP(E20,Tabela2[CPF],Tabela2[CPF],0)</f>
        <v>0</v>
      </c>
      <c r="G20">
        <f>Tabela1[[#This Row],[Valor]]</f>
        <v>38.939999999999898</v>
      </c>
      <c r="H20">
        <f>_xlfn.XLOOKUP(E20,Tabela2[CPF],Tabela2[Valor],0)</f>
        <v>0</v>
      </c>
      <c r="I20">
        <f>_xlfn.XLOOKUP(C20,Tabela2[Nome],Tabela2[Valor],0)</f>
        <v>0</v>
      </c>
      <c r="J20">
        <f t="shared" si="1"/>
        <v>0</v>
      </c>
      <c r="K20" t="b">
        <f>EXACT(Tabela3[[#This Row],[Valor Medicar]],Tabela3[[#This Row],[Valor IPM]])</f>
        <v>0</v>
      </c>
    </row>
    <row r="21" spans="1:11" x14ac:dyDescent="0.25">
      <c r="A21" t="str">
        <f t="shared" si="0"/>
        <v>ALVARINA RUBIM DOS SANTOS FERREIRA - 074.039.958-64</v>
      </c>
      <c r="B21" t="str">
        <f>Tabela1[[#This Row],[Contrato]]</f>
        <v>CO-00002364-CT</v>
      </c>
      <c r="C21" t="str">
        <f>Tabela1[[#This Row],[Beneficiario]]</f>
        <v>ALVARINA RUBIM DOS SANTOS FERREIRA</v>
      </c>
      <c r="D21" t="str">
        <f>_xlfn.XLOOKUP(C21,Tabela2[Nome],Tabela2[Nome],"")</f>
        <v>ALVARINA RUBIM DOS SANTOS FERREIRA</v>
      </c>
      <c r="E21" t="str">
        <f>Tabela1[[#This Row],[CPF]]</f>
        <v>074.039.958-64</v>
      </c>
      <c r="F21" t="str">
        <f>_xlfn.XLOOKUP(E21,Tabela2[CPF],Tabela2[CPF],0)</f>
        <v>074.039.958-64</v>
      </c>
      <c r="G21">
        <f>Tabela1[[#This Row],[Valor]]</f>
        <v>34.880000000000003</v>
      </c>
      <c r="H21">
        <f>_xlfn.XLOOKUP(E21,Tabela2[CPF],Tabela2[Valor],0)</f>
        <v>32.6</v>
      </c>
      <c r="I21">
        <f>_xlfn.XLOOKUP(C21,Tabela2[Nome],Tabela2[Valor],0)</f>
        <v>32.6</v>
      </c>
      <c r="J21">
        <f t="shared" si="1"/>
        <v>32.6</v>
      </c>
      <c r="K21" t="b">
        <f>EXACT(Tabela3[[#This Row],[Valor Medicar]],Tabela3[[#This Row],[Valor IPM]])</f>
        <v>0</v>
      </c>
    </row>
    <row r="22" spans="1:11" x14ac:dyDescent="0.25">
      <c r="A22" t="str">
        <f t="shared" si="0"/>
        <v xml:space="preserve"> - 0</v>
      </c>
      <c r="B22" t="str">
        <f>Tabela1[[#This Row],[Contrato]]</f>
        <v>CO-00002364-CT</v>
      </c>
      <c r="C22" t="str">
        <f>Tabela1[[#This Row],[Beneficiario]]</f>
        <v>AMELIA RAMIRES SCIENCIA</v>
      </c>
      <c r="D22" t="str">
        <f>_xlfn.XLOOKUP(C22,Tabela2[Nome],Tabela2[Nome],"")</f>
        <v/>
      </c>
      <c r="E22" t="str">
        <f>Tabela1[[#This Row],[CPF]]</f>
        <v>131.137.578-35</v>
      </c>
      <c r="F22">
        <f>_xlfn.XLOOKUP(E22,Tabela2[CPF],Tabela2[CPF],0)</f>
        <v>0</v>
      </c>
      <c r="G22">
        <f>Tabela1[[#This Row],[Valor]]</f>
        <v>73.819999999999894</v>
      </c>
      <c r="H22">
        <f>_xlfn.XLOOKUP(E22,Tabela2[CPF],Tabela2[Valor],0)</f>
        <v>0</v>
      </c>
      <c r="I22">
        <f>_xlfn.XLOOKUP(C22,Tabela2[Nome],Tabela2[Valor],0)</f>
        <v>0</v>
      </c>
      <c r="J22">
        <f t="shared" si="1"/>
        <v>0</v>
      </c>
      <c r="K22" t="b">
        <f>EXACT(Tabela3[[#This Row],[Valor Medicar]],Tabela3[[#This Row],[Valor IPM]])</f>
        <v>0</v>
      </c>
    </row>
    <row r="23" spans="1:11" x14ac:dyDescent="0.25">
      <c r="A23" t="str">
        <f t="shared" si="0"/>
        <v>ANA APARECIDA WALDEMAR - 100.262.958-65</v>
      </c>
      <c r="B23" t="str">
        <f>Tabela1[[#This Row],[Contrato]]</f>
        <v>CO-00002364-CT</v>
      </c>
      <c r="C23" t="str">
        <f>Tabela1[[#This Row],[Beneficiario]]</f>
        <v>ANA APARECIDA WALDEMAR</v>
      </c>
      <c r="D23" t="str">
        <f>_xlfn.XLOOKUP(C23,Tabela2[Nome],Tabela2[Nome],"")</f>
        <v>ANA APARECIDA WALDEMAR</v>
      </c>
      <c r="E23" t="str">
        <f>Tabela1[[#This Row],[CPF]]</f>
        <v>100.262.958-65</v>
      </c>
      <c r="F23" t="str">
        <f>_xlfn.XLOOKUP(E23,Tabela2[CPF],Tabela2[CPF],0)</f>
        <v>100.262.958-65</v>
      </c>
      <c r="G23">
        <f>Tabela1[[#This Row],[Valor]]</f>
        <v>58.409999999999897</v>
      </c>
      <c r="H23">
        <f>_xlfn.XLOOKUP(E23,Tabela2[CPF],Tabela2[Valor],0)</f>
        <v>36.4</v>
      </c>
      <c r="I23">
        <f>_xlfn.XLOOKUP(C23,Tabela2[Nome],Tabela2[Valor],0)</f>
        <v>36.4</v>
      </c>
      <c r="J23">
        <f t="shared" si="1"/>
        <v>36.4</v>
      </c>
      <c r="K23" t="b">
        <f>EXACT(Tabela3[[#This Row],[Valor Medicar]],Tabela3[[#This Row],[Valor IPM]])</f>
        <v>0</v>
      </c>
    </row>
    <row r="24" spans="1:11" x14ac:dyDescent="0.25">
      <c r="A24" t="str">
        <f t="shared" si="0"/>
        <v xml:space="preserve"> - 0</v>
      </c>
      <c r="B24" t="str">
        <f>Tabela1[[#This Row],[Contrato]]</f>
        <v>CO-00002364-CT</v>
      </c>
      <c r="C24" t="str">
        <f>Tabela1[[#This Row],[Beneficiario]]</f>
        <v>ANA CRISTINA ZUCCOLOTTO</v>
      </c>
      <c r="D24" t="str">
        <f>_xlfn.XLOOKUP(C24,Tabela2[Nome],Tabela2[Nome],"")</f>
        <v/>
      </c>
      <c r="E24" t="str">
        <f>Tabela1[[#This Row],[CPF]]</f>
        <v>037.022.988-60</v>
      </c>
      <c r="F24">
        <f>_xlfn.XLOOKUP(E24,Tabela2[CPF],Tabela2[CPF],0)</f>
        <v>0</v>
      </c>
      <c r="G24">
        <f>Tabela1[[#This Row],[Valor]]</f>
        <v>95.8599999999999</v>
      </c>
      <c r="H24">
        <f>_xlfn.XLOOKUP(E24,Tabela2[CPF],Tabela2[Valor],0)</f>
        <v>0</v>
      </c>
      <c r="I24">
        <f>_xlfn.XLOOKUP(C24,Tabela2[Nome],Tabela2[Valor],0)</f>
        <v>0</v>
      </c>
      <c r="J24">
        <f t="shared" si="1"/>
        <v>0</v>
      </c>
      <c r="K24" t="b">
        <f>EXACT(Tabela3[[#This Row],[Valor Medicar]],Tabela3[[#This Row],[Valor IPM]])</f>
        <v>0</v>
      </c>
    </row>
    <row r="25" spans="1:11" x14ac:dyDescent="0.25">
      <c r="A25" t="str">
        <f t="shared" si="0"/>
        <v>ANA MARIA CICILINI - 026.339.758-01</v>
      </c>
      <c r="B25" t="str">
        <f>Tabela1[[#This Row],[Contrato]]</f>
        <v>CO-00002364-CT</v>
      </c>
      <c r="C25" t="str">
        <f>Tabela1[[#This Row],[Beneficiario]]</f>
        <v>ANA MARIA CICILINI</v>
      </c>
      <c r="D25" t="str">
        <f>_xlfn.XLOOKUP(C25,Tabela2[Nome],Tabela2[Nome],"")</f>
        <v>ANA MARIA CICILINI</v>
      </c>
      <c r="E25" t="str">
        <f>Tabela1[[#This Row],[CPF]]</f>
        <v>026.339.758-01</v>
      </c>
      <c r="F25" t="str">
        <f>_xlfn.XLOOKUP(E25,Tabela2[CPF],Tabela2[CPF],0)</f>
        <v>026.339.758-01</v>
      </c>
      <c r="G25">
        <f>Tabela1[[#This Row],[Valor]]</f>
        <v>76.39</v>
      </c>
      <c r="H25">
        <f>_xlfn.XLOOKUP(E25,Tabela2[CPF],Tabela2[Valor],0)</f>
        <v>76.930000000000007</v>
      </c>
      <c r="I25">
        <f>_xlfn.XLOOKUP(C25,Tabela2[Nome],Tabela2[Valor],0)</f>
        <v>76.930000000000007</v>
      </c>
      <c r="J25">
        <f t="shared" si="1"/>
        <v>76.930000000000007</v>
      </c>
      <c r="K25" t="b">
        <f>EXACT(Tabela3[[#This Row],[Valor Medicar]],Tabela3[[#This Row],[Valor IPM]])</f>
        <v>0</v>
      </c>
    </row>
    <row r="26" spans="1:11" x14ac:dyDescent="0.25">
      <c r="A26" t="str">
        <f t="shared" si="0"/>
        <v>ANA MARIA DE ARAUJO FERRADOR - 032.572.608-65</v>
      </c>
      <c r="B26" t="str">
        <f>Tabela1[[#This Row],[Contrato]]</f>
        <v>CO-00002364-CT</v>
      </c>
      <c r="C26" t="str">
        <f>Tabela1[[#This Row],[Beneficiario]]</f>
        <v>ANA MARIA DE ARAUJO FERRADOR</v>
      </c>
      <c r="D26" t="str">
        <f>_xlfn.XLOOKUP(C26,Tabela2[Nome],Tabela2[Nome],"")</f>
        <v>ANA MARIA DE ARAUJO FERRADOR</v>
      </c>
      <c r="E26" t="str">
        <f>Tabela1[[#This Row],[CPF]]</f>
        <v>032.572.608-65</v>
      </c>
      <c r="F26" t="str">
        <f>_xlfn.XLOOKUP(E26,Tabela2[CPF],Tabela2[CPF],0)</f>
        <v>032.572.608-65</v>
      </c>
      <c r="G26">
        <f>Tabela1[[#This Row],[Valor]]</f>
        <v>56.92</v>
      </c>
      <c r="H26">
        <f>_xlfn.XLOOKUP(E26,Tabela2[CPF],Tabela2[Valor],0)</f>
        <v>35</v>
      </c>
      <c r="I26">
        <f>_xlfn.XLOOKUP(C26,Tabela2[Nome],Tabela2[Valor],0)</f>
        <v>35</v>
      </c>
      <c r="J26">
        <f t="shared" si="1"/>
        <v>35</v>
      </c>
      <c r="K26" t="b">
        <f>EXACT(Tabela3[[#This Row],[Valor Medicar]],Tabela3[[#This Row],[Valor IPM]])</f>
        <v>0</v>
      </c>
    </row>
    <row r="27" spans="1:11" x14ac:dyDescent="0.25">
      <c r="A27" t="str">
        <f t="shared" si="0"/>
        <v>ANA MARIA NOGUEIRA VALLADA - 037.939.598-30</v>
      </c>
      <c r="B27" t="str">
        <f>Tabela1[[#This Row],[Contrato]]</f>
        <v>CO-00002364-CT</v>
      </c>
      <c r="C27" t="str">
        <f>Tabela1[[#This Row],[Beneficiario]]</f>
        <v>ANA MARIA NOGUEIRA VALLADA</v>
      </c>
      <c r="D27" t="str">
        <f>_xlfn.XLOOKUP(C27,Tabela2[Nome],Tabela2[Nome],"")</f>
        <v>ANA MARIA NOGUEIRA VALLADA</v>
      </c>
      <c r="E27" t="str">
        <f>Tabela1[[#This Row],[CPF]]</f>
        <v>037.939.598-30</v>
      </c>
      <c r="F27" t="str">
        <f>_xlfn.XLOOKUP(E27,Tabela2[CPF],Tabela2[CPF],0)</f>
        <v>037.939.598-30</v>
      </c>
      <c r="G27">
        <f>Tabela1[[#This Row],[Valor]]</f>
        <v>95.8599999999999</v>
      </c>
      <c r="H27">
        <f>_xlfn.XLOOKUP(E27,Tabela2[CPF],Tabela2[Valor],0)</f>
        <v>89.6</v>
      </c>
      <c r="I27">
        <f>_xlfn.XLOOKUP(C27,Tabela2[Nome],Tabela2[Valor],0)</f>
        <v>89.6</v>
      </c>
      <c r="J27">
        <f t="shared" si="1"/>
        <v>89.6</v>
      </c>
      <c r="K27" t="b">
        <f>EXACT(Tabela3[[#This Row],[Valor Medicar]],Tabela3[[#This Row],[Valor IPM]])</f>
        <v>0</v>
      </c>
    </row>
    <row r="28" spans="1:11" x14ac:dyDescent="0.25">
      <c r="A28" t="str">
        <f t="shared" si="0"/>
        <v xml:space="preserve"> - 0</v>
      </c>
      <c r="B28" t="str">
        <f>Tabela1[[#This Row],[Contrato]]</f>
        <v>CO-00002364-CT</v>
      </c>
      <c r="C28" t="str">
        <f>Tabela1[[#This Row],[Beneficiario]]</f>
        <v>ANA PAULA MACHADO MENEGUETI</v>
      </c>
      <c r="D28" t="str">
        <f>_xlfn.XLOOKUP(C28,Tabela2[Nome],Tabela2[Nome],"")</f>
        <v/>
      </c>
      <c r="E28">
        <f>Tabela1[[#This Row],[CPF]]</f>
        <v>0</v>
      </c>
      <c r="F28">
        <f>_xlfn.XLOOKUP(E28,Tabela2[CPF],Tabela2[CPF],0)</f>
        <v>0</v>
      </c>
      <c r="G28">
        <f>Tabela1[[#This Row],[Valor]]</f>
        <v>19.469999999999899</v>
      </c>
      <c r="H28">
        <f>_xlfn.XLOOKUP(E28,Tabela2[CPF],Tabela2[Valor],0)</f>
        <v>0</v>
      </c>
      <c r="I28">
        <f>_xlfn.XLOOKUP(C28,Tabela2[Nome],Tabela2[Valor],0)</f>
        <v>0</v>
      </c>
      <c r="J28">
        <f t="shared" si="1"/>
        <v>0</v>
      </c>
      <c r="K28" t="b">
        <f>EXACT(Tabela3[[#This Row],[Valor Medicar]],Tabela3[[#This Row],[Valor IPM]])</f>
        <v>0</v>
      </c>
    </row>
    <row r="29" spans="1:11" x14ac:dyDescent="0.25">
      <c r="A29" t="str">
        <f t="shared" si="0"/>
        <v xml:space="preserve"> - 309.950.798-97</v>
      </c>
      <c r="B29" t="str">
        <f>Tabela1[[#This Row],[Contrato]]</f>
        <v>CO-00002364-CT</v>
      </c>
      <c r="C29" t="str">
        <f>Tabela1[[#This Row],[Beneficiario]]</f>
        <v>ANGELA DA SILVA BORGES</v>
      </c>
      <c r="D29" t="str">
        <f>_xlfn.XLOOKUP(C29,Tabela2[Nome],Tabela2[Nome],"")</f>
        <v/>
      </c>
      <c r="E29" t="str">
        <f>Tabela1[[#This Row],[CPF]]</f>
        <v>309.950.798-97</v>
      </c>
      <c r="F29" t="str">
        <f>_xlfn.XLOOKUP(E29,Tabela2[CPF],Tabela2[CPF],0)</f>
        <v>309.950.798-97</v>
      </c>
      <c r="G29">
        <f>Tabela1[[#This Row],[Valor]]</f>
        <v>17.440000000000001</v>
      </c>
      <c r="H29">
        <f>_xlfn.XLOOKUP(E29,Tabela2[CPF],Tabela2[Valor],0)</f>
        <v>16.3</v>
      </c>
      <c r="I29">
        <f>_xlfn.XLOOKUP(C29,Tabela2[Nome],Tabela2[Valor],0)</f>
        <v>0</v>
      </c>
      <c r="J29">
        <f t="shared" si="1"/>
        <v>16.3</v>
      </c>
      <c r="K29" t="b">
        <f>EXACT(Tabela3[[#This Row],[Valor Medicar]],Tabela3[[#This Row],[Valor IPM]])</f>
        <v>0</v>
      </c>
    </row>
    <row r="30" spans="1:11" x14ac:dyDescent="0.25">
      <c r="A30" t="str">
        <f t="shared" si="0"/>
        <v>ANNA ALVES DADARIO - 062.544.158-36</v>
      </c>
      <c r="B30" t="str">
        <f>Tabela1[[#This Row],[Contrato]]</f>
        <v>CO-00002364-CT</v>
      </c>
      <c r="C30" t="str">
        <f>Tabela1[[#This Row],[Beneficiario]]</f>
        <v>ANNA ALVES DADARIO</v>
      </c>
      <c r="D30" t="str">
        <f>_xlfn.XLOOKUP(C30,Tabela2[Nome],Tabela2[Nome],"")</f>
        <v>ANNA ALVES DADARIO</v>
      </c>
      <c r="E30" t="str">
        <f>Tabela1[[#This Row],[CPF]]</f>
        <v>062.544.158-36</v>
      </c>
      <c r="F30" t="str">
        <f>_xlfn.XLOOKUP(E30,Tabela2[CPF],Tabela2[CPF],0)</f>
        <v>062.544.158-36</v>
      </c>
      <c r="G30">
        <f>Tabela1[[#This Row],[Valor]]</f>
        <v>52.32</v>
      </c>
      <c r="H30">
        <f>_xlfn.XLOOKUP(E30,Tabela2[CPF],Tabela2[Valor],0)</f>
        <v>48.9</v>
      </c>
      <c r="I30">
        <f>_xlfn.XLOOKUP(C30,Tabela2[Nome],Tabela2[Valor],0)</f>
        <v>48.9</v>
      </c>
      <c r="J30">
        <f t="shared" si="1"/>
        <v>48.9</v>
      </c>
      <c r="K30" t="b">
        <f>EXACT(Tabela3[[#This Row],[Valor Medicar]],Tabela3[[#This Row],[Valor IPM]])</f>
        <v>0</v>
      </c>
    </row>
    <row r="31" spans="1:11" x14ac:dyDescent="0.25">
      <c r="A31" t="str">
        <f t="shared" si="0"/>
        <v>ANNA ANTONELLI DA SILVA - 982.508.258-53</v>
      </c>
      <c r="B31" t="str">
        <f>Tabela1[[#This Row],[Contrato]]</f>
        <v>CO-00002364-CT</v>
      </c>
      <c r="C31" t="str">
        <f>Tabela1[[#This Row],[Beneficiario]]</f>
        <v>ANNA ANTONELLI DA SILVA</v>
      </c>
      <c r="D31" t="str">
        <f>_xlfn.XLOOKUP(C31,Tabela2[Nome],Tabela2[Nome],"")</f>
        <v>ANNA ANTONELLI DA SILVA</v>
      </c>
      <c r="E31" t="str">
        <f>Tabela1[[#This Row],[CPF]]</f>
        <v>982.508.258-53</v>
      </c>
      <c r="F31" t="str">
        <f>_xlfn.XLOOKUP(E31,Tabela2[CPF],Tabela2[CPF],0)</f>
        <v>982.508.258-53</v>
      </c>
      <c r="G31">
        <f>Tabela1[[#This Row],[Valor]]</f>
        <v>34.880000000000003</v>
      </c>
      <c r="H31">
        <f>_xlfn.XLOOKUP(E31,Tabela2[CPF],Tabela2[Valor],0)</f>
        <v>32.6</v>
      </c>
      <c r="I31">
        <f>_xlfn.XLOOKUP(C31,Tabela2[Nome],Tabela2[Valor],0)</f>
        <v>32.6</v>
      </c>
      <c r="J31">
        <f t="shared" si="1"/>
        <v>32.6</v>
      </c>
      <c r="K31" t="b">
        <f>EXACT(Tabela3[[#This Row],[Valor Medicar]],Tabela3[[#This Row],[Valor IPM]])</f>
        <v>0</v>
      </c>
    </row>
    <row r="32" spans="1:11" x14ac:dyDescent="0.25">
      <c r="A32" t="str">
        <f t="shared" si="0"/>
        <v xml:space="preserve"> - 051.842.678-59</v>
      </c>
      <c r="B32" t="str">
        <f>Tabela1[[#This Row],[Contrato]]</f>
        <v>CO-00002364-CT</v>
      </c>
      <c r="C32" t="str">
        <f>Tabela1[[#This Row],[Beneficiario]]</f>
        <v>ANNA BARBOZA GOMES</v>
      </c>
      <c r="D32" t="str">
        <f>_xlfn.XLOOKUP(C32,Tabela2[Nome],Tabela2[Nome],"")</f>
        <v/>
      </c>
      <c r="E32" t="str">
        <f>Tabela1[[#This Row],[CPF]]</f>
        <v>051.842.678-59</v>
      </c>
      <c r="F32" t="str">
        <f>_xlfn.XLOOKUP(E32,Tabela2[CPF],Tabela2[CPF],0)</f>
        <v>051.842.678-59</v>
      </c>
      <c r="G32">
        <f>Tabela1[[#This Row],[Valor]]</f>
        <v>17.440000000000001</v>
      </c>
      <c r="H32">
        <f>_xlfn.XLOOKUP(E32,Tabela2[CPF],Tabela2[Valor],0)</f>
        <v>16.3</v>
      </c>
      <c r="I32">
        <f>_xlfn.XLOOKUP(C32,Tabela2[Nome],Tabela2[Valor],0)</f>
        <v>0</v>
      </c>
      <c r="J32">
        <f t="shared" si="1"/>
        <v>16.3</v>
      </c>
      <c r="K32" t="b">
        <f>EXACT(Tabela3[[#This Row],[Valor Medicar]],Tabela3[[#This Row],[Valor IPM]])</f>
        <v>0</v>
      </c>
    </row>
    <row r="33" spans="1:11" x14ac:dyDescent="0.25">
      <c r="A33" t="str">
        <f t="shared" si="0"/>
        <v xml:space="preserve"> - 0</v>
      </c>
      <c r="B33" t="str">
        <f>Tabela1[[#This Row],[Contrato]]</f>
        <v>CO-00002364-CT</v>
      </c>
      <c r="C33" t="str">
        <f>Tabela1[[#This Row],[Beneficiario]]</f>
        <v>ANNA IVO RAPHAEL</v>
      </c>
      <c r="D33" t="str">
        <f>_xlfn.XLOOKUP(C33,Tabela2[Nome],Tabela2[Nome],"")</f>
        <v/>
      </c>
      <c r="E33" t="str">
        <f>Tabela1[[#This Row],[CPF]]</f>
        <v>062.623.048-94</v>
      </c>
      <c r="F33">
        <f>_xlfn.XLOOKUP(E33,Tabela2[CPF],Tabela2[CPF],0)</f>
        <v>0</v>
      </c>
      <c r="G33">
        <f>Tabela1[[#This Row],[Valor]]</f>
        <v>69.760000000000005</v>
      </c>
      <c r="H33">
        <f>_xlfn.XLOOKUP(E33,Tabela2[CPF],Tabela2[Valor],0)</f>
        <v>0</v>
      </c>
      <c r="I33">
        <f>_xlfn.XLOOKUP(C33,Tabela2[Nome],Tabela2[Valor],0)</f>
        <v>0</v>
      </c>
      <c r="J33">
        <f t="shared" si="1"/>
        <v>0</v>
      </c>
      <c r="K33" t="b">
        <f>EXACT(Tabela3[[#This Row],[Valor Medicar]],Tabela3[[#This Row],[Valor IPM]])</f>
        <v>0</v>
      </c>
    </row>
    <row r="34" spans="1:11" x14ac:dyDescent="0.25">
      <c r="A34" t="str">
        <f t="shared" si="0"/>
        <v xml:space="preserve"> - 0</v>
      </c>
      <c r="B34" t="str">
        <f>Tabela1[[#This Row],[Contrato]]</f>
        <v>CO-00002364-CT</v>
      </c>
      <c r="C34" t="str">
        <f>Tabela1[[#This Row],[Beneficiario]]</f>
        <v>ANNA MENIN LUCIANO</v>
      </c>
      <c r="D34" t="str">
        <f>_xlfn.XLOOKUP(C34,Tabela2[Nome],Tabela2[Nome],"")</f>
        <v/>
      </c>
      <c r="E34" t="str">
        <f>Tabela1[[#This Row],[CPF]]</f>
        <v>362.448.248-30</v>
      </c>
      <c r="F34">
        <f>_xlfn.XLOOKUP(E34,Tabela2[CPF],Tabela2[CPF],0)</f>
        <v>0</v>
      </c>
      <c r="G34">
        <f>Tabela1[[#This Row],[Valor]]</f>
        <v>71.789999999999907</v>
      </c>
      <c r="H34">
        <f>_xlfn.XLOOKUP(E34,Tabela2[CPF],Tabela2[Valor],0)</f>
        <v>0</v>
      </c>
      <c r="I34">
        <f>_xlfn.XLOOKUP(C34,Tabela2[Nome],Tabela2[Valor],0)</f>
        <v>0</v>
      </c>
      <c r="J34">
        <f t="shared" si="1"/>
        <v>0</v>
      </c>
      <c r="K34" t="b">
        <f>EXACT(Tabela3[[#This Row],[Valor Medicar]],Tabela3[[#This Row],[Valor IPM]])</f>
        <v>0</v>
      </c>
    </row>
    <row r="35" spans="1:11" x14ac:dyDescent="0.25">
      <c r="A35" t="str">
        <f t="shared" si="0"/>
        <v>ANNA VERA RAMOS DE OLIVEIRA - 039.629.358-19</v>
      </c>
      <c r="B35" t="str">
        <f>Tabela1[[#This Row],[Contrato]]</f>
        <v>CO-00002364-CT</v>
      </c>
      <c r="C35" t="str">
        <f>Tabela1[[#This Row],[Beneficiario]]</f>
        <v>ANNA VERA RAMOS DE OLIVEIRA</v>
      </c>
      <c r="D35" t="str">
        <f>_xlfn.XLOOKUP(C35,Tabela2[Nome],Tabela2[Nome],"")</f>
        <v>ANNA VERA RAMOS DE OLIVEIRA</v>
      </c>
      <c r="E35" t="str">
        <f>Tabela1[[#This Row],[CPF]]</f>
        <v>039.629.358-19</v>
      </c>
      <c r="F35" t="str">
        <f>_xlfn.XLOOKUP(E35,Tabela2[CPF],Tabela2[CPF],0)</f>
        <v>039.629.358-19</v>
      </c>
      <c r="G35">
        <f>Tabela1[[#This Row],[Valor]]</f>
        <v>252.819999999999</v>
      </c>
      <c r="H35">
        <f>_xlfn.XLOOKUP(E35,Tabela2[CPF],Tabela2[Valor],0)</f>
        <v>236.3</v>
      </c>
      <c r="I35">
        <f>_xlfn.XLOOKUP(C35,Tabela2[Nome],Tabela2[Valor],0)</f>
        <v>236.3</v>
      </c>
      <c r="J35">
        <f t="shared" si="1"/>
        <v>236.3</v>
      </c>
      <c r="K35" t="b">
        <f>EXACT(Tabela3[[#This Row],[Valor Medicar]],Tabela3[[#This Row],[Valor IPM]])</f>
        <v>0</v>
      </c>
    </row>
    <row r="36" spans="1:11" x14ac:dyDescent="0.25">
      <c r="A36" t="str">
        <f t="shared" si="0"/>
        <v>ANTONIA APARECIDA ZIGANTI DOS SANTOS - 156.234.638-51</v>
      </c>
      <c r="B36" t="str">
        <f>Tabela1[[#This Row],[Contrato]]</f>
        <v>CO-00002364-CT</v>
      </c>
      <c r="C36" t="str">
        <f>Tabela1[[#This Row],[Beneficiario]]</f>
        <v>ANTONIA APARECIDA ZIGANTI DOS SANTOS</v>
      </c>
      <c r="D36" t="str">
        <f>_xlfn.XLOOKUP(C36,Tabela2[Nome],Tabela2[Nome],"")</f>
        <v>ANTONIA APARECIDA ZIGANTI DOS SANTOS</v>
      </c>
      <c r="E36" t="str">
        <f>Tabela1[[#This Row],[CPF]]</f>
        <v>156.234.638-51</v>
      </c>
      <c r="F36" t="str">
        <f>_xlfn.XLOOKUP(E36,Tabela2[CPF],Tabela2[CPF],0)</f>
        <v>156.234.638-51</v>
      </c>
      <c r="G36">
        <f>Tabela1[[#This Row],[Valor]]</f>
        <v>37.450000000000003</v>
      </c>
      <c r="H36">
        <f>_xlfn.XLOOKUP(E36,Tabela2[CPF],Tabela2[Valor],0)</f>
        <v>35</v>
      </c>
      <c r="I36">
        <f>_xlfn.XLOOKUP(C36,Tabela2[Nome],Tabela2[Valor],0)</f>
        <v>35</v>
      </c>
      <c r="J36">
        <f t="shared" si="1"/>
        <v>35</v>
      </c>
      <c r="K36" t="b">
        <f>EXACT(Tabela3[[#This Row],[Valor Medicar]],Tabela3[[#This Row],[Valor IPM]])</f>
        <v>0</v>
      </c>
    </row>
    <row r="37" spans="1:11" x14ac:dyDescent="0.25">
      <c r="A37" t="str">
        <f t="shared" si="0"/>
        <v>ANTONIA ORTIZ LICERAS - 341.528.128-00</v>
      </c>
      <c r="B37" t="str">
        <f>Tabela1[[#This Row],[Contrato]]</f>
        <v>CO-00002364-CT</v>
      </c>
      <c r="C37" t="str">
        <f>Tabela1[[#This Row],[Beneficiario]]</f>
        <v>ANTONIA ORTIZ LICERAS</v>
      </c>
      <c r="D37" t="str">
        <f>_xlfn.XLOOKUP(C37,Tabela2[Nome],Tabela2[Nome],"")</f>
        <v>ANTONIA ORTIZ LICERAS</v>
      </c>
      <c r="E37" t="str">
        <f>Tabela1[[#This Row],[CPF]]</f>
        <v>341.528.128-00</v>
      </c>
      <c r="F37" t="str">
        <f>_xlfn.XLOOKUP(E37,Tabela2[CPF],Tabela2[CPF],0)</f>
        <v>341.528.128-00</v>
      </c>
      <c r="G37">
        <f>Tabela1[[#This Row],[Valor]]</f>
        <v>37.450000000000003</v>
      </c>
      <c r="H37">
        <f>_xlfn.XLOOKUP(E37,Tabela2[CPF],Tabela2[Valor],0)</f>
        <v>35</v>
      </c>
      <c r="I37">
        <f>_xlfn.XLOOKUP(C37,Tabela2[Nome],Tabela2[Valor],0)</f>
        <v>35</v>
      </c>
      <c r="J37">
        <f t="shared" si="1"/>
        <v>35</v>
      </c>
      <c r="K37" t="b">
        <f>EXACT(Tabela3[[#This Row],[Valor Medicar]],Tabela3[[#This Row],[Valor IPM]])</f>
        <v>0</v>
      </c>
    </row>
    <row r="38" spans="1:11" x14ac:dyDescent="0.25">
      <c r="A38" t="str">
        <f t="shared" si="0"/>
        <v>ANTONIETA HELOIZA GOMES DE OLIVEIRA PASCHOALIN - 385.726.808-53</v>
      </c>
      <c r="B38" t="str">
        <f>Tabela1[[#This Row],[Contrato]]</f>
        <v>CO-00002364-CT</v>
      </c>
      <c r="C38" t="str">
        <f>Tabela1[[#This Row],[Beneficiario]]</f>
        <v>ANTONIETA HELOIZA GOMES DE OLIVEIRA PASCHOALIN</v>
      </c>
      <c r="D38" t="str">
        <f>_xlfn.XLOOKUP(C38,Tabela2[Nome],Tabela2[Nome],"")</f>
        <v>ANTONIETA HELOIZA GOMES DE OLIVEIRA PASCHOALIN</v>
      </c>
      <c r="E38" t="str">
        <f>Tabela1[[#This Row],[CPF]]</f>
        <v>385.726.808-53</v>
      </c>
      <c r="F38" t="str">
        <f>_xlfn.XLOOKUP(E38,Tabela2[CPF],Tabela2[CPF],0)</f>
        <v>385.726.808-53</v>
      </c>
      <c r="G38">
        <f>Tabela1[[#This Row],[Valor]]</f>
        <v>54.89</v>
      </c>
      <c r="H38">
        <f>_xlfn.XLOOKUP(E38,Tabela2[CPF],Tabela2[Valor],0)</f>
        <v>33.1</v>
      </c>
      <c r="I38">
        <f>_xlfn.XLOOKUP(C38,Tabela2[Nome],Tabela2[Valor],0)</f>
        <v>33.1</v>
      </c>
      <c r="J38">
        <f t="shared" si="1"/>
        <v>33.1</v>
      </c>
      <c r="K38" t="b">
        <f>EXACT(Tabela3[[#This Row],[Valor Medicar]],Tabela3[[#This Row],[Valor IPM]])</f>
        <v>0</v>
      </c>
    </row>
    <row r="39" spans="1:11" x14ac:dyDescent="0.25">
      <c r="A39" t="str">
        <f t="shared" si="0"/>
        <v xml:space="preserve"> - 0</v>
      </c>
      <c r="B39" t="str">
        <f>Tabela1[[#This Row],[Contrato]]</f>
        <v>CO-00002364-CT</v>
      </c>
      <c r="C39" t="str">
        <f>Tabela1[[#This Row],[Beneficiario]]</f>
        <v>ANTONIO CARLOS FRANCA</v>
      </c>
      <c r="D39" t="str">
        <f>_xlfn.XLOOKUP(C39,Tabela2[Nome],Tabela2[Nome],"")</f>
        <v/>
      </c>
      <c r="E39" t="str">
        <f>Tabela1[[#This Row],[CPF]]</f>
        <v>126.878.988-72</v>
      </c>
      <c r="F39">
        <f>_xlfn.XLOOKUP(E39,Tabela2[CPF],Tabela2[CPF],0)</f>
        <v>0</v>
      </c>
      <c r="G39">
        <f>Tabela1[[#This Row],[Valor]]</f>
        <v>34.880000000000003</v>
      </c>
      <c r="H39">
        <f>_xlfn.XLOOKUP(E39,Tabela2[CPF],Tabela2[Valor],0)</f>
        <v>0</v>
      </c>
      <c r="I39">
        <f>_xlfn.XLOOKUP(C39,Tabela2[Nome],Tabela2[Valor],0)</f>
        <v>0</v>
      </c>
      <c r="J39">
        <f t="shared" si="1"/>
        <v>0</v>
      </c>
      <c r="K39" t="b">
        <f>EXACT(Tabela3[[#This Row],[Valor Medicar]],Tabela3[[#This Row],[Valor IPM]])</f>
        <v>0</v>
      </c>
    </row>
    <row r="40" spans="1:11" x14ac:dyDescent="0.25">
      <c r="A40" t="str">
        <f t="shared" si="0"/>
        <v xml:space="preserve"> - 0</v>
      </c>
      <c r="B40" t="str">
        <f>Tabela1[[#This Row],[Contrato]]</f>
        <v>CO-00002364-CT</v>
      </c>
      <c r="C40" t="str">
        <f>Tabela1[[#This Row],[Beneficiario]]</f>
        <v>ANTONIO DOS SANTOS</v>
      </c>
      <c r="D40" t="str">
        <f>_xlfn.XLOOKUP(C40,Tabela2[Nome],Tabela2[Nome],"")</f>
        <v/>
      </c>
      <c r="E40" t="str">
        <f>Tabela1[[#This Row],[CPF]]</f>
        <v>216.304.068-21</v>
      </c>
      <c r="F40">
        <f>_xlfn.XLOOKUP(E40,Tabela2[CPF],Tabela2[CPF],0)</f>
        <v>0</v>
      </c>
      <c r="G40">
        <f>Tabela1[[#This Row],[Valor]]</f>
        <v>91.8</v>
      </c>
      <c r="H40">
        <f>_xlfn.XLOOKUP(E40,Tabela2[CPF],Tabela2[Valor],0)</f>
        <v>0</v>
      </c>
      <c r="I40">
        <f>_xlfn.XLOOKUP(C40,Tabela2[Nome],Tabela2[Valor],0)</f>
        <v>0</v>
      </c>
      <c r="J40">
        <f t="shared" si="1"/>
        <v>0</v>
      </c>
      <c r="K40" t="b">
        <f>EXACT(Tabela3[[#This Row],[Valor Medicar]],Tabela3[[#This Row],[Valor IPM]])</f>
        <v>0</v>
      </c>
    </row>
    <row r="41" spans="1:11" x14ac:dyDescent="0.25">
      <c r="A41" t="str">
        <f t="shared" si="0"/>
        <v>ANTONIO FERNANDES FILHO - 0</v>
      </c>
      <c r="B41" t="str">
        <f>Tabela1[[#This Row],[Contrato]]</f>
        <v>CO-00002364-CT</v>
      </c>
      <c r="C41" t="str">
        <f>Tabela1[[#This Row],[Beneficiario]]</f>
        <v>ANTONIO FERNANDES FILHO</v>
      </c>
      <c r="D41" t="str">
        <f>_xlfn.XLOOKUP(C41,Tabela2[Nome],Tabela2[Nome],"")</f>
        <v>ANTONIO FERNANDES FILHO</v>
      </c>
      <c r="E41" t="str">
        <f>Tabela1[[#This Row],[CPF]]</f>
        <v>999.999.999-99</v>
      </c>
      <c r="F41">
        <f>_xlfn.XLOOKUP(E41,Tabela2[CPF],Tabela2[CPF],0)</f>
        <v>0</v>
      </c>
      <c r="G41">
        <f>Tabela1[[#This Row],[Valor]]</f>
        <v>34.880000000000003</v>
      </c>
      <c r="H41">
        <f>_xlfn.XLOOKUP(E41,Tabela2[CPF],Tabela2[Valor],0)</f>
        <v>0</v>
      </c>
      <c r="I41">
        <f>_xlfn.XLOOKUP(C41,Tabela2[Nome],Tabela2[Valor],0)</f>
        <v>32.6</v>
      </c>
      <c r="J41">
        <f t="shared" si="1"/>
        <v>32.6</v>
      </c>
      <c r="K41" t="b">
        <f>EXACT(Tabela3[[#This Row],[Valor Medicar]],Tabela3[[#This Row],[Valor IPM]])</f>
        <v>0</v>
      </c>
    </row>
    <row r="42" spans="1:11" x14ac:dyDescent="0.25">
      <c r="A42" t="str">
        <f t="shared" si="0"/>
        <v>ANTONIO MAZZA - 308.802.038-20</v>
      </c>
      <c r="B42" t="str">
        <f>Tabela1[[#This Row],[Contrato]]</f>
        <v>CO-00002364-CT</v>
      </c>
      <c r="C42" t="str">
        <f>Tabela1[[#This Row],[Beneficiario]]</f>
        <v>ANTONIO MAZZA</v>
      </c>
      <c r="D42" t="str">
        <f>_xlfn.XLOOKUP(C42,Tabela2[Nome],Tabela2[Nome],"")</f>
        <v>ANTONIO MAZZA</v>
      </c>
      <c r="E42" t="str">
        <f>Tabela1[[#This Row],[CPF]]</f>
        <v>308.802.038-20</v>
      </c>
      <c r="F42" t="str">
        <f>_xlfn.XLOOKUP(E42,Tabela2[CPF],Tabela2[CPF],0)</f>
        <v>308.802.038-20</v>
      </c>
      <c r="G42">
        <f>Tabela1[[#This Row],[Valor]]</f>
        <v>34.880000000000003</v>
      </c>
      <c r="H42">
        <f>_xlfn.XLOOKUP(E42,Tabela2[CPF],Tabela2[Valor],0)</f>
        <v>32.6</v>
      </c>
      <c r="I42">
        <f>_xlfn.XLOOKUP(C42,Tabela2[Nome],Tabela2[Valor],0)</f>
        <v>32.6</v>
      </c>
      <c r="J42">
        <f t="shared" si="1"/>
        <v>32.6</v>
      </c>
      <c r="K42" t="b">
        <f>EXACT(Tabela3[[#This Row],[Valor Medicar]],Tabela3[[#This Row],[Valor IPM]])</f>
        <v>0</v>
      </c>
    </row>
    <row r="43" spans="1:11" x14ac:dyDescent="0.25">
      <c r="A43" t="str">
        <f t="shared" si="0"/>
        <v xml:space="preserve"> - 0</v>
      </c>
      <c r="B43" t="str">
        <f>Tabela1[[#This Row],[Contrato]]</f>
        <v>CO-00002364-CT</v>
      </c>
      <c r="C43" t="str">
        <f>Tabela1[[#This Row],[Beneficiario]]</f>
        <v>ANTONIO RUGIERO</v>
      </c>
      <c r="D43" t="str">
        <f>_xlfn.XLOOKUP(C43,Tabela2[Nome],Tabela2[Nome],"")</f>
        <v/>
      </c>
      <c r="E43" t="str">
        <f>Tabela1[[#This Row],[CPF]]</f>
        <v>158.266.948-15</v>
      </c>
      <c r="F43">
        <f>_xlfn.XLOOKUP(E43,Tabela2[CPF],Tabela2[CPF],0)</f>
        <v>0</v>
      </c>
      <c r="G43">
        <f>Tabela1[[#This Row],[Valor]]</f>
        <v>69.760000000000005</v>
      </c>
      <c r="H43">
        <f>_xlfn.XLOOKUP(E43,Tabela2[CPF],Tabela2[Valor],0)</f>
        <v>0</v>
      </c>
      <c r="I43">
        <f>_xlfn.XLOOKUP(C43,Tabela2[Nome],Tabela2[Valor],0)</f>
        <v>0</v>
      </c>
      <c r="J43">
        <f t="shared" si="1"/>
        <v>0</v>
      </c>
      <c r="K43" t="b">
        <f>EXACT(Tabela3[[#This Row],[Valor Medicar]],Tabela3[[#This Row],[Valor IPM]])</f>
        <v>0</v>
      </c>
    </row>
    <row r="44" spans="1:11" x14ac:dyDescent="0.25">
      <c r="A44" t="str">
        <f t="shared" si="0"/>
        <v xml:space="preserve"> - 0</v>
      </c>
      <c r="B44" t="str">
        <f>Tabela1[[#This Row],[Contrato]]</f>
        <v>CO-00002364-CT</v>
      </c>
      <c r="C44" t="str">
        <f>Tabela1[[#This Row],[Beneficiario]]</f>
        <v>ANTONIO RUY CYRINO DE OLIVEIRA</v>
      </c>
      <c r="D44" t="str">
        <f>_xlfn.XLOOKUP(C44,Tabela2[Nome],Tabela2[Nome],"")</f>
        <v/>
      </c>
      <c r="E44" t="str">
        <f>Tabela1[[#This Row],[CPF]]</f>
        <v>334.076.578-20</v>
      </c>
      <c r="F44">
        <f>_xlfn.XLOOKUP(E44,Tabela2[CPF],Tabela2[CPF],0)</f>
        <v>0</v>
      </c>
      <c r="G44">
        <f>Tabela1[[#This Row],[Valor]]</f>
        <v>37.450000000000003</v>
      </c>
      <c r="H44">
        <f>_xlfn.XLOOKUP(E44,Tabela2[CPF],Tabela2[Valor],0)</f>
        <v>0</v>
      </c>
      <c r="I44">
        <f>_xlfn.XLOOKUP(C44,Tabela2[Nome],Tabela2[Valor],0)</f>
        <v>0</v>
      </c>
      <c r="J44">
        <f t="shared" si="1"/>
        <v>0</v>
      </c>
      <c r="K44" t="b">
        <f>EXACT(Tabela3[[#This Row],[Valor Medicar]],Tabela3[[#This Row],[Valor IPM]])</f>
        <v>0</v>
      </c>
    </row>
    <row r="45" spans="1:11" x14ac:dyDescent="0.25">
      <c r="A45" t="str">
        <f t="shared" si="0"/>
        <v xml:space="preserve"> - 0</v>
      </c>
      <c r="B45" t="str">
        <f>Tabela1[[#This Row],[Contrato]]</f>
        <v>CO-00002364-CT</v>
      </c>
      <c r="C45" t="str">
        <f>Tabela1[[#This Row],[Beneficiario]]</f>
        <v>ANTONIO SIMOES FILHO</v>
      </c>
      <c r="D45" t="str">
        <f>_xlfn.XLOOKUP(C45,Tabela2[Nome],Tabela2[Nome],"")</f>
        <v/>
      </c>
      <c r="E45" t="str">
        <f>Tabela1[[#This Row],[CPF]]</f>
        <v>299.976.078-72</v>
      </c>
      <c r="F45">
        <f>_xlfn.XLOOKUP(E45,Tabela2[CPF],Tabela2[CPF],0)</f>
        <v>0</v>
      </c>
      <c r="G45">
        <f>Tabela1[[#This Row],[Valor]]</f>
        <v>34.880000000000003</v>
      </c>
      <c r="H45">
        <f>_xlfn.XLOOKUP(E45,Tabela2[CPF],Tabela2[Valor],0)</f>
        <v>0</v>
      </c>
      <c r="I45">
        <f>_xlfn.XLOOKUP(C45,Tabela2[Nome],Tabela2[Valor],0)</f>
        <v>0</v>
      </c>
      <c r="J45">
        <f t="shared" si="1"/>
        <v>0</v>
      </c>
      <c r="K45" t="b">
        <f>EXACT(Tabela3[[#This Row],[Valor Medicar]],Tabela3[[#This Row],[Valor IPM]])</f>
        <v>0</v>
      </c>
    </row>
    <row r="46" spans="1:11" x14ac:dyDescent="0.25">
      <c r="A46" t="str">
        <f t="shared" si="0"/>
        <v xml:space="preserve"> - 0</v>
      </c>
      <c r="B46" t="str">
        <f>Tabela1[[#This Row],[Contrato]]</f>
        <v>CO-00002364-CT</v>
      </c>
      <c r="C46" t="str">
        <f>Tabela1[[#This Row],[Beneficiario]]</f>
        <v>APARECIDA DALVA MARINHO PORTUGAL DE OLIVEIRA</v>
      </c>
      <c r="D46" t="str">
        <f>_xlfn.XLOOKUP(C46,Tabela2[Nome],Tabela2[Nome],"")</f>
        <v/>
      </c>
      <c r="E46" t="str">
        <f>Tabela1[[#This Row],[CPF]]</f>
        <v>020.512.008-31</v>
      </c>
      <c r="F46">
        <f>_xlfn.XLOOKUP(E46,Tabela2[CPF],Tabela2[CPF],0)</f>
        <v>0</v>
      </c>
      <c r="G46">
        <f>Tabela1[[#This Row],[Valor]]</f>
        <v>95.319999999999894</v>
      </c>
      <c r="H46">
        <f>_xlfn.XLOOKUP(E46,Tabela2[CPF],Tabela2[Valor],0)</f>
        <v>0</v>
      </c>
      <c r="I46">
        <f>_xlfn.XLOOKUP(C46,Tabela2[Nome],Tabela2[Valor],0)</f>
        <v>0</v>
      </c>
      <c r="J46">
        <f t="shared" si="1"/>
        <v>0</v>
      </c>
      <c r="K46" t="b">
        <f>EXACT(Tabela3[[#This Row],[Valor Medicar]],Tabela3[[#This Row],[Valor IPM]])</f>
        <v>0</v>
      </c>
    </row>
    <row r="47" spans="1:11" x14ac:dyDescent="0.25">
      <c r="A47" t="str">
        <f t="shared" si="0"/>
        <v>APARECIDA ELIAS ROSA - 026.629.938-55</v>
      </c>
      <c r="B47" t="str">
        <f>Tabela1[[#This Row],[Contrato]]</f>
        <v>CO-00002364-CT</v>
      </c>
      <c r="C47" t="str">
        <f>Tabela1[[#This Row],[Beneficiario]]</f>
        <v>APARECIDA ELIAS ROSA</v>
      </c>
      <c r="D47" t="str">
        <f>_xlfn.XLOOKUP(C47,Tabela2[Nome],Tabela2[Nome],"")</f>
        <v>APARECIDA ELIAS ROSA</v>
      </c>
      <c r="E47" t="str">
        <f>Tabela1[[#This Row],[CPF]]</f>
        <v>026.629.938-55</v>
      </c>
      <c r="F47" t="str">
        <f>_xlfn.XLOOKUP(E47,Tabela2[CPF],Tabela2[CPF],0)</f>
        <v>026.629.938-55</v>
      </c>
      <c r="G47">
        <f>Tabela1[[#This Row],[Valor]]</f>
        <v>69.760000000000005</v>
      </c>
      <c r="H47">
        <f>_xlfn.XLOOKUP(E47,Tabela2[CPF],Tabela2[Valor],0)</f>
        <v>65.2</v>
      </c>
      <c r="I47">
        <f>_xlfn.XLOOKUP(C47,Tabela2[Nome],Tabela2[Valor],0)</f>
        <v>65.2</v>
      </c>
      <c r="J47">
        <f t="shared" si="1"/>
        <v>65.2</v>
      </c>
      <c r="K47" t="b">
        <f>EXACT(Tabela3[[#This Row],[Valor Medicar]],Tabela3[[#This Row],[Valor IPM]])</f>
        <v>0</v>
      </c>
    </row>
    <row r="48" spans="1:11" x14ac:dyDescent="0.25">
      <c r="A48" t="str">
        <f t="shared" si="0"/>
        <v xml:space="preserve"> - 0</v>
      </c>
      <c r="B48" t="str">
        <f>Tabela1[[#This Row],[Contrato]]</f>
        <v>CO-00002364-CT</v>
      </c>
      <c r="C48" t="str">
        <f>Tabela1[[#This Row],[Beneficiario]]</f>
        <v>APARECIDA FLAVIO DA SILVA</v>
      </c>
      <c r="D48" t="str">
        <f>_xlfn.XLOOKUP(C48,Tabela2[Nome],Tabela2[Nome],"")</f>
        <v/>
      </c>
      <c r="E48" t="str">
        <f>Tabela1[[#This Row],[CPF]]</f>
        <v>071.719.088-95</v>
      </c>
      <c r="F48">
        <f>_xlfn.XLOOKUP(E48,Tabela2[CPF],Tabela2[CPF],0)</f>
        <v>0</v>
      </c>
      <c r="G48">
        <f>Tabela1[[#This Row],[Valor]]</f>
        <v>34.880000000000003</v>
      </c>
      <c r="H48">
        <f>_xlfn.XLOOKUP(E48,Tabela2[CPF],Tabela2[Valor],0)</f>
        <v>0</v>
      </c>
      <c r="I48">
        <f>_xlfn.XLOOKUP(C48,Tabela2[Nome],Tabela2[Valor],0)</f>
        <v>0</v>
      </c>
      <c r="J48">
        <f t="shared" si="1"/>
        <v>0</v>
      </c>
      <c r="K48" t="b">
        <f>EXACT(Tabela3[[#This Row],[Valor Medicar]],Tabela3[[#This Row],[Valor IPM]])</f>
        <v>0</v>
      </c>
    </row>
    <row r="49" spans="1:11" x14ac:dyDescent="0.25">
      <c r="A49" t="str">
        <f t="shared" si="0"/>
        <v xml:space="preserve"> - 0</v>
      </c>
      <c r="B49" t="str">
        <f>Tabela1[[#This Row],[Contrato]]</f>
        <v>CO-00002364-CT</v>
      </c>
      <c r="C49" t="str">
        <f>Tabela1[[#This Row],[Beneficiario]]</f>
        <v>APARECIDA LIMA MAZIERO</v>
      </c>
      <c r="D49" t="str">
        <f>_xlfn.XLOOKUP(C49,Tabela2[Nome],Tabela2[Nome],"")</f>
        <v/>
      </c>
      <c r="E49">
        <f>Tabela1[[#This Row],[CPF]]</f>
        <v>0</v>
      </c>
      <c r="F49">
        <f>_xlfn.XLOOKUP(E49,Tabela2[CPF],Tabela2[CPF],0)</f>
        <v>0</v>
      </c>
      <c r="G49">
        <f>Tabela1[[#This Row],[Valor]]</f>
        <v>34.880000000000003</v>
      </c>
      <c r="H49">
        <f>_xlfn.XLOOKUP(E49,Tabela2[CPF],Tabela2[Valor],0)</f>
        <v>0</v>
      </c>
      <c r="I49">
        <f>_xlfn.XLOOKUP(C49,Tabela2[Nome],Tabela2[Valor],0)</f>
        <v>0</v>
      </c>
      <c r="J49">
        <f t="shared" si="1"/>
        <v>0</v>
      </c>
      <c r="K49" t="b">
        <f>EXACT(Tabela3[[#This Row],[Valor Medicar]],Tabela3[[#This Row],[Valor IPM]])</f>
        <v>0</v>
      </c>
    </row>
    <row r="50" spans="1:11" x14ac:dyDescent="0.25">
      <c r="A50" t="str">
        <f t="shared" si="0"/>
        <v>APARECIDA LUCIA SENNO MAZZO - 159.793.868-82</v>
      </c>
      <c r="B50" t="str">
        <f>Tabela1[[#This Row],[Contrato]]</f>
        <v>CO-00002364-CT</v>
      </c>
      <c r="C50" t="str">
        <f>Tabela1[[#This Row],[Beneficiario]]</f>
        <v>APARECIDA LUCIA SENNO MAZZO</v>
      </c>
      <c r="D50" t="str">
        <f>_xlfn.XLOOKUP(C50,Tabela2[Nome],Tabela2[Nome],"")</f>
        <v>APARECIDA LUCIA SENNO MAZZO</v>
      </c>
      <c r="E50" t="str">
        <f>Tabela1[[#This Row],[CPF]]</f>
        <v>159.793.868-82</v>
      </c>
      <c r="F50" t="str">
        <f>_xlfn.XLOOKUP(E50,Tabela2[CPF],Tabela2[CPF],0)</f>
        <v>159.793.868-82</v>
      </c>
      <c r="G50">
        <f>Tabela1[[#This Row],[Valor]]</f>
        <v>36.909999999999897</v>
      </c>
      <c r="H50">
        <f>_xlfn.XLOOKUP(E50,Tabela2[CPF],Tabela2[Valor],0)</f>
        <v>34.5</v>
      </c>
      <c r="I50">
        <f>_xlfn.XLOOKUP(C50,Tabela2[Nome],Tabela2[Valor],0)</f>
        <v>34.5</v>
      </c>
      <c r="J50">
        <f t="shared" si="1"/>
        <v>34.5</v>
      </c>
      <c r="K50" t="b">
        <f>EXACT(Tabela3[[#This Row],[Valor Medicar]],Tabela3[[#This Row],[Valor IPM]])</f>
        <v>0</v>
      </c>
    </row>
    <row r="51" spans="1:11" x14ac:dyDescent="0.25">
      <c r="A51" t="str">
        <f t="shared" si="0"/>
        <v xml:space="preserve"> - 0</v>
      </c>
      <c r="B51" t="str">
        <f>Tabela1[[#This Row],[Contrato]]</f>
        <v>CO-00002364-CT</v>
      </c>
      <c r="C51" t="str">
        <f>Tabela1[[#This Row],[Beneficiario]]</f>
        <v>APARECIDA MARIA BORGES</v>
      </c>
      <c r="D51" t="str">
        <f>_xlfn.XLOOKUP(C51,Tabela2[Nome],Tabela2[Nome],"")</f>
        <v/>
      </c>
      <c r="E51" t="str">
        <f>Tabela1[[#This Row],[CPF]]</f>
        <v>747.120.718-34</v>
      </c>
      <c r="F51">
        <f>_xlfn.XLOOKUP(E51,Tabela2[CPF],Tabela2[CPF],0)</f>
        <v>0</v>
      </c>
      <c r="G51">
        <f>Tabela1[[#This Row],[Valor]]</f>
        <v>19.469999999999899</v>
      </c>
      <c r="H51">
        <f>_xlfn.XLOOKUP(E51,Tabela2[CPF],Tabela2[Valor],0)</f>
        <v>0</v>
      </c>
      <c r="I51">
        <f>_xlfn.XLOOKUP(C51,Tabela2[Nome],Tabela2[Valor],0)</f>
        <v>0</v>
      </c>
      <c r="J51">
        <f t="shared" si="1"/>
        <v>0</v>
      </c>
      <c r="K51" t="b">
        <f>EXACT(Tabela3[[#This Row],[Valor Medicar]],Tabela3[[#This Row],[Valor IPM]])</f>
        <v>0</v>
      </c>
    </row>
    <row r="52" spans="1:11" x14ac:dyDescent="0.25">
      <c r="A52" t="str">
        <f t="shared" si="0"/>
        <v xml:space="preserve"> - 108.951.488-38</v>
      </c>
      <c r="B52" t="str">
        <f>Tabela1[[#This Row],[Contrato]]</f>
        <v>CO-00002364-CT</v>
      </c>
      <c r="C52" t="str">
        <f>Tabela1[[#This Row],[Beneficiario]]</f>
        <v>APARECIDA RUFFATO CORAL</v>
      </c>
      <c r="D52" t="str">
        <f>_xlfn.XLOOKUP(C52,Tabela2[Nome],Tabela2[Nome],"")</f>
        <v/>
      </c>
      <c r="E52" t="str">
        <f>Tabela1[[#This Row],[CPF]]</f>
        <v>108.951.488-38</v>
      </c>
      <c r="F52" t="str">
        <f>_xlfn.XLOOKUP(E52,Tabela2[CPF],Tabela2[CPF],0)</f>
        <v>108.951.488-38</v>
      </c>
      <c r="G52">
        <f>Tabela1[[#This Row],[Valor]]</f>
        <v>105.179999999999</v>
      </c>
      <c r="H52">
        <f>_xlfn.XLOOKUP(E52,Tabela2[CPF],Tabela2[Valor],0)</f>
        <v>98.3</v>
      </c>
      <c r="I52">
        <f>_xlfn.XLOOKUP(C52,Tabela2[Nome],Tabela2[Valor],0)</f>
        <v>0</v>
      </c>
      <c r="J52">
        <f t="shared" si="1"/>
        <v>98.3</v>
      </c>
      <c r="K52" t="b">
        <f>EXACT(Tabela3[[#This Row],[Valor Medicar]],Tabela3[[#This Row],[Valor IPM]])</f>
        <v>0</v>
      </c>
    </row>
    <row r="53" spans="1:11" x14ac:dyDescent="0.25">
      <c r="A53" t="str">
        <f t="shared" si="0"/>
        <v xml:space="preserve"> - 0</v>
      </c>
      <c r="B53" t="str">
        <f>Tabela1[[#This Row],[Contrato]]</f>
        <v>CO-00002364-CT</v>
      </c>
      <c r="C53" t="str">
        <f>Tabela1[[#This Row],[Beneficiario]]</f>
        <v>APPARECIDA BOSSA</v>
      </c>
      <c r="D53" t="str">
        <f>_xlfn.XLOOKUP(C53,Tabela2[Nome],Tabela2[Nome],"")</f>
        <v/>
      </c>
      <c r="E53" t="str">
        <f>Tabela1[[#This Row],[CPF]]</f>
        <v>299.880.808-59</v>
      </c>
      <c r="F53">
        <f>_xlfn.XLOOKUP(E53,Tabela2[CPF],Tabela2[CPF],0)</f>
        <v>0</v>
      </c>
      <c r="G53">
        <f>Tabela1[[#This Row],[Valor]]</f>
        <v>17.440000000000001</v>
      </c>
      <c r="H53">
        <f>_xlfn.XLOOKUP(E53,Tabela2[CPF],Tabela2[Valor],0)</f>
        <v>0</v>
      </c>
      <c r="I53">
        <f>_xlfn.XLOOKUP(C53,Tabela2[Nome],Tabela2[Valor],0)</f>
        <v>0</v>
      </c>
      <c r="J53">
        <f t="shared" si="1"/>
        <v>0</v>
      </c>
      <c r="K53" t="b">
        <f>EXACT(Tabela3[[#This Row],[Valor Medicar]],Tabela3[[#This Row],[Valor IPM]])</f>
        <v>0</v>
      </c>
    </row>
    <row r="54" spans="1:11" x14ac:dyDescent="0.25">
      <c r="A54" t="str">
        <f t="shared" si="0"/>
        <v>APPARECIDA DE JESUS CORREA VENDRUSCOLO - 234.415.298-98</v>
      </c>
      <c r="B54" t="str">
        <f>Tabela1[[#This Row],[Contrato]]</f>
        <v>CO-00002364-CT</v>
      </c>
      <c r="C54" t="str">
        <f>Tabela1[[#This Row],[Beneficiario]]</f>
        <v>APPARECIDA DE JESUS CORREA VENDRUSCOLO</v>
      </c>
      <c r="D54" t="str">
        <f>_xlfn.XLOOKUP(C54,Tabela2[Nome],Tabela2[Nome],"")</f>
        <v>APPARECIDA DE JESUS CORREA VENDRUSCOLO</v>
      </c>
      <c r="E54" t="str">
        <f>Tabela1[[#This Row],[CPF]]</f>
        <v>234.415.298-98</v>
      </c>
      <c r="F54" t="str">
        <f>_xlfn.XLOOKUP(E54,Tabela2[CPF],Tabela2[CPF],0)</f>
        <v>234.415.298-98</v>
      </c>
      <c r="G54">
        <f>Tabela1[[#This Row],[Valor]]</f>
        <v>37.450000000000003</v>
      </c>
      <c r="H54">
        <f>_xlfn.XLOOKUP(E54,Tabela2[CPF],Tabela2[Valor],0)</f>
        <v>35</v>
      </c>
      <c r="I54">
        <f>_xlfn.XLOOKUP(C54,Tabela2[Nome],Tabela2[Valor],0)</f>
        <v>35</v>
      </c>
      <c r="J54">
        <f t="shared" si="1"/>
        <v>35</v>
      </c>
      <c r="K54" t="b">
        <f>EXACT(Tabela3[[#This Row],[Valor Medicar]],Tabela3[[#This Row],[Valor IPM]])</f>
        <v>0</v>
      </c>
    </row>
    <row r="55" spans="1:11" x14ac:dyDescent="0.25">
      <c r="A55" t="str">
        <f t="shared" si="0"/>
        <v>APPARECIDA GOMES PEREIRA - 0</v>
      </c>
      <c r="B55" t="str">
        <f>Tabela1[[#This Row],[Contrato]]</f>
        <v>CO-00002364-CT</v>
      </c>
      <c r="C55" t="str">
        <f>Tabela1[[#This Row],[Beneficiario]]</f>
        <v>APPARECIDA GOMES PEREIRA</v>
      </c>
      <c r="D55" t="str">
        <f>_xlfn.XLOOKUP(C55,Tabela2[Nome],Tabela2[Nome],"")</f>
        <v>APPARECIDA GOMES PEREIRA</v>
      </c>
      <c r="E55">
        <f>Tabela1[[#This Row],[CPF]]</f>
        <v>0</v>
      </c>
      <c r="F55">
        <f>_xlfn.XLOOKUP(E55,Tabela2[CPF],Tabela2[CPF],0)</f>
        <v>0</v>
      </c>
      <c r="G55">
        <f>Tabela1[[#This Row],[Valor]]</f>
        <v>34.880000000000003</v>
      </c>
      <c r="H55">
        <f>_xlfn.XLOOKUP(E55,Tabela2[CPF],Tabela2[Valor],0)</f>
        <v>0</v>
      </c>
      <c r="I55">
        <f>_xlfn.XLOOKUP(C55,Tabela2[Nome],Tabela2[Valor],0)</f>
        <v>32.6</v>
      </c>
      <c r="J55">
        <f t="shared" si="1"/>
        <v>32.6</v>
      </c>
      <c r="K55" t="b">
        <f>EXACT(Tabela3[[#This Row],[Valor Medicar]],Tabela3[[#This Row],[Valor IPM]])</f>
        <v>0</v>
      </c>
    </row>
    <row r="56" spans="1:11" x14ac:dyDescent="0.25">
      <c r="A56" t="str">
        <f t="shared" si="0"/>
        <v xml:space="preserve"> - 0</v>
      </c>
      <c r="B56" t="str">
        <f>Tabela1[[#This Row],[Contrato]]</f>
        <v>CO-00002364-CT</v>
      </c>
      <c r="C56" t="str">
        <f>Tabela1[[#This Row],[Beneficiario]]</f>
        <v>APPARECIDA GULA PESTRINI</v>
      </c>
      <c r="D56" t="str">
        <f>_xlfn.XLOOKUP(C56,Tabela2[Nome],Tabela2[Nome],"")</f>
        <v/>
      </c>
      <c r="E56" t="str">
        <f>Tabela1[[#This Row],[CPF]]</f>
        <v>263.599.148-08</v>
      </c>
      <c r="F56">
        <f>_xlfn.XLOOKUP(E56,Tabela2[CPF],Tabela2[CPF],0)</f>
        <v>0</v>
      </c>
      <c r="G56">
        <f>Tabela1[[#This Row],[Valor]]</f>
        <v>17.440000000000001</v>
      </c>
      <c r="H56">
        <f>_xlfn.XLOOKUP(E56,Tabela2[CPF],Tabela2[Valor],0)</f>
        <v>0</v>
      </c>
      <c r="I56">
        <f>_xlfn.XLOOKUP(C56,Tabela2[Nome],Tabela2[Valor],0)</f>
        <v>0</v>
      </c>
      <c r="J56">
        <f t="shared" si="1"/>
        <v>0</v>
      </c>
      <c r="K56" t="b">
        <f>EXACT(Tabela3[[#This Row],[Valor Medicar]],Tabela3[[#This Row],[Valor IPM]])</f>
        <v>0</v>
      </c>
    </row>
    <row r="57" spans="1:11" x14ac:dyDescent="0.25">
      <c r="A57" t="str">
        <f t="shared" si="0"/>
        <v xml:space="preserve"> - 0</v>
      </c>
      <c r="B57" t="str">
        <f>Tabela1[[#This Row],[Contrato]]</f>
        <v>CO-00002364-CT</v>
      </c>
      <c r="C57" t="str">
        <f>Tabela1[[#This Row],[Beneficiario]]</f>
        <v>APPARECIDA MARACCIA FONZAR</v>
      </c>
      <c r="D57" t="str">
        <f>_xlfn.XLOOKUP(C57,Tabela2[Nome],Tabela2[Nome],"")</f>
        <v/>
      </c>
      <c r="E57" t="str">
        <f>Tabela1[[#This Row],[CPF]]</f>
        <v>357.773.328-46</v>
      </c>
      <c r="F57">
        <f>_xlfn.XLOOKUP(E57,Tabela2[CPF],Tabela2[CPF],0)</f>
        <v>0</v>
      </c>
      <c r="G57">
        <f>Tabela1[[#This Row],[Valor]]</f>
        <v>35.409999999999897</v>
      </c>
      <c r="H57">
        <f>_xlfn.XLOOKUP(E57,Tabela2[CPF],Tabela2[Valor],0)</f>
        <v>0</v>
      </c>
      <c r="I57">
        <f>_xlfn.XLOOKUP(C57,Tabela2[Nome],Tabela2[Valor],0)</f>
        <v>0</v>
      </c>
      <c r="J57">
        <f t="shared" si="1"/>
        <v>0</v>
      </c>
      <c r="K57" t="b">
        <f>EXACT(Tabela3[[#This Row],[Valor Medicar]],Tabela3[[#This Row],[Valor IPM]])</f>
        <v>0</v>
      </c>
    </row>
    <row r="58" spans="1:11" x14ac:dyDescent="0.25">
      <c r="A58" t="str">
        <f t="shared" si="0"/>
        <v xml:space="preserve"> - 0</v>
      </c>
      <c r="B58" t="str">
        <f>Tabela1[[#This Row],[Contrato]]</f>
        <v>CO-00002364-CT</v>
      </c>
      <c r="C58" t="str">
        <f>Tabela1[[#This Row],[Beneficiario]]</f>
        <v>APPARECIDA RUIZ</v>
      </c>
      <c r="D58" t="str">
        <f>_xlfn.XLOOKUP(C58,Tabela2[Nome],Tabela2[Nome],"")</f>
        <v/>
      </c>
      <c r="E58" t="str">
        <f>Tabela1[[#This Row],[CPF]]</f>
        <v>209.609.648-00</v>
      </c>
      <c r="F58">
        <f>_xlfn.XLOOKUP(E58,Tabela2[CPF],Tabela2[CPF],0)</f>
        <v>0</v>
      </c>
      <c r="G58">
        <f>Tabela1[[#This Row],[Valor]]</f>
        <v>17.440000000000001</v>
      </c>
      <c r="H58">
        <f>_xlfn.XLOOKUP(E58,Tabela2[CPF],Tabela2[Valor],0)</f>
        <v>0</v>
      </c>
      <c r="I58">
        <f>_xlfn.XLOOKUP(C58,Tabela2[Nome],Tabela2[Valor],0)</f>
        <v>0</v>
      </c>
      <c r="J58">
        <f t="shared" si="1"/>
        <v>0</v>
      </c>
      <c r="K58" t="b">
        <f>EXACT(Tabela3[[#This Row],[Valor Medicar]],Tabela3[[#This Row],[Valor IPM]])</f>
        <v>0</v>
      </c>
    </row>
    <row r="59" spans="1:11" x14ac:dyDescent="0.25">
      <c r="A59" t="str">
        <f t="shared" si="0"/>
        <v>AUGUSTA FAIANI BASSO - 217.195.108-73</v>
      </c>
      <c r="B59" t="str">
        <f>Tabela1[[#This Row],[Contrato]]</f>
        <v>CO-00002364-CT</v>
      </c>
      <c r="C59" t="str">
        <f>Tabela1[[#This Row],[Beneficiario]]</f>
        <v>AUGUSTA FAIANI BASSO</v>
      </c>
      <c r="D59" t="str">
        <f>_xlfn.XLOOKUP(C59,Tabela2[Nome],Tabela2[Nome],"")</f>
        <v>AUGUSTA FAIANI BASSO</v>
      </c>
      <c r="E59" t="str">
        <f>Tabela1[[#This Row],[CPF]]</f>
        <v>217.195.108-73</v>
      </c>
      <c r="F59" t="str">
        <f>_xlfn.XLOOKUP(E59,Tabela2[CPF],Tabela2[CPF],0)</f>
        <v>217.195.108-73</v>
      </c>
      <c r="G59">
        <f>Tabela1[[#This Row],[Valor]]</f>
        <v>36.909999999999897</v>
      </c>
      <c r="H59">
        <f>_xlfn.XLOOKUP(E59,Tabela2[CPF],Tabela2[Valor],0)</f>
        <v>34.5</v>
      </c>
      <c r="I59">
        <f>_xlfn.XLOOKUP(C59,Tabela2[Nome],Tabela2[Valor],0)</f>
        <v>34.5</v>
      </c>
      <c r="J59">
        <f t="shared" si="1"/>
        <v>34.5</v>
      </c>
      <c r="K59" t="b">
        <f>EXACT(Tabela3[[#This Row],[Valor Medicar]],Tabela3[[#This Row],[Valor IPM]])</f>
        <v>0</v>
      </c>
    </row>
    <row r="60" spans="1:11" x14ac:dyDescent="0.25">
      <c r="A60" t="str">
        <f t="shared" si="0"/>
        <v xml:space="preserve"> - 0</v>
      </c>
      <c r="B60" t="str">
        <f>Tabela1[[#This Row],[Contrato]]</f>
        <v>CO-00002364-CT</v>
      </c>
      <c r="C60" t="str">
        <f>Tabela1[[#This Row],[Beneficiario]]</f>
        <v>AUGUSTA VITORIO LEITE</v>
      </c>
      <c r="D60" t="str">
        <f>_xlfn.XLOOKUP(C60,Tabela2[Nome],Tabela2[Nome],"")</f>
        <v/>
      </c>
      <c r="E60" t="str">
        <f>Tabela1[[#This Row],[CPF]]</f>
        <v>163.880.578-45</v>
      </c>
      <c r="F60">
        <f>_xlfn.XLOOKUP(E60,Tabela2[CPF],Tabela2[CPF],0)</f>
        <v>0</v>
      </c>
      <c r="G60">
        <f>Tabela1[[#This Row],[Valor]]</f>
        <v>58.409999999999897</v>
      </c>
      <c r="H60">
        <f>_xlfn.XLOOKUP(E60,Tabela2[CPF],Tabela2[Valor],0)</f>
        <v>0</v>
      </c>
      <c r="I60">
        <f>_xlfn.XLOOKUP(C60,Tabela2[Nome],Tabela2[Valor],0)</f>
        <v>0</v>
      </c>
      <c r="J60">
        <f t="shared" si="1"/>
        <v>0</v>
      </c>
      <c r="K60" t="b">
        <f>EXACT(Tabela3[[#This Row],[Valor Medicar]],Tabela3[[#This Row],[Valor IPM]])</f>
        <v>0</v>
      </c>
    </row>
    <row r="61" spans="1:11" x14ac:dyDescent="0.25">
      <c r="A61" t="str">
        <f t="shared" si="0"/>
        <v>AURORA CELIA FURQUIM - 328.030.958-15</v>
      </c>
      <c r="B61" t="str">
        <f>Tabela1[[#This Row],[Contrato]]</f>
        <v>CO-00002364-CT</v>
      </c>
      <c r="C61" t="str">
        <f>Tabela1[[#This Row],[Beneficiario]]</f>
        <v>AURORA CELIA FURQUIM</v>
      </c>
      <c r="D61" t="str">
        <f>_xlfn.XLOOKUP(C61,Tabela2[Nome],Tabela2[Nome],"")</f>
        <v>AURORA CELIA FURQUIM</v>
      </c>
      <c r="E61" t="str">
        <f>Tabela1[[#This Row],[CPF]]</f>
        <v>328.030.958-15</v>
      </c>
      <c r="F61" t="str">
        <f>_xlfn.XLOOKUP(E61,Tabela2[CPF],Tabela2[CPF],0)</f>
        <v>328.030.958-15</v>
      </c>
      <c r="G61">
        <f>Tabela1[[#This Row],[Valor]]</f>
        <v>56.92</v>
      </c>
      <c r="H61">
        <f>_xlfn.XLOOKUP(E61,Tabela2[CPF],Tabela2[Valor],0)</f>
        <v>53.2</v>
      </c>
      <c r="I61">
        <f>_xlfn.XLOOKUP(C61,Tabela2[Nome],Tabela2[Valor],0)</f>
        <v>53.2</v>
      </c>
      <c r="J61">
        <f t="shared" si="1"/>
        <v>53.2</v>
      </c>
      <c r="K61" t="b">
        <f>EXACT(Tabela3[[#This Row],[Valor Medicar]],Tabela3[[#This Row],[Valor IPM]])</f>
        <v>0</v>
      </c>
    </row>
    <row r="62" spans="1:11" x14ac:dyDescent="0.25">
      <c r="A62" t="str">
        <f t="shared" si="0"/>
        <v>BEATRIZ HELENA VICARI SARACENI RODRIGUES - 744.734.688-87</v>
      </c>
      <c r="B62" t="str">
        <f>Tabela1[[#This Row],[Contrato]]</f>
        <v>CO-00002364-CT</v>
      </c>
      <c r="C62" t="str">
        <f>Tabela1[[#This Row],[Beneficiario]]</f>
        <v>BEATRIZ HELENA VICARI SARACENI RODRIGUES</v>
      </c>
      <c r="D62" t="str">
        <f>_xlfn.XLOOKUP(C62,Tabela2[Nome],Tabela2[Nome],"")</f>
        <v>BEATRIZ HELENA VICARI SARACENI RODRIGUES</v>
      </c>
      <c r="E62" t="str">
        <f>Tabela1[[#This Row],[CPF]]</f>
        <v>744.734.688-87</v>
      </c>
      <c r="F62" t="str">
        <f>_xlfn.XLOOKUP(E62,Tabela2[CPF],Tabela2[CPF],0)</f>
        <v>744.734.688-87</v>
      </c>
      <c r="G62">
        <f>Tabela1[[#This Row],[Valor]]</f>
        <v>17.440000000000001</v>
      </c>
      <c r="H62">
        <f>_xlfn.XLOOKUP(E62,Tabela2[CPF],Tabela2[Valor],0)</f>
        <v>16.3</v>
      </c>
      <c r="I62">
        <f>_xlfn.XLOOKUP(C62,Tabela2[Nome],Tabela2[Valor],0)</f>
        <v>16.3</v>
      </c>
      <c r="J62">
        <f t="shared" si="1"/>
        <v>16.3</v>
      </c>
      <c r="K62" t="b">
        <f>EXACT(Tabela3[[#This Row],[Valor Medicar]],Tabela3[[#This Row],[Valor IPM]])</f>
        <v>0</v>
      </c>
    </row>
    <row r="63" spans="1:11" x14ac:dyDescent="0.25">
      <c r="A63" t="str">
        <f t="shared" si="0"/>
        <v xml:space="preserve"> - 0</v>
      </c>
      <c r="B63" t="str">
        <f>Tabela1[[#This Row],[Contrato]]</f>
        <v>CO-00002364-CT</v>
      </c>
      <c r="C63" t="str">
        <f>Tabela1[[#This Row],[Beneficiario]]</f>
        <v>BENEDICTO MARTINS</v>
      </c>
      <c r="D63" t="str">
        <f>_xlfn.XLOOKUP(C63,Tabela2[Nome],Tabela2[Nome],"")</f>
        <v/>
      </c>
      <c r="E63" t="str">
        <f>Tabela1[[#This Row],[CPF]]</f>
        <v>429.187.408-10</v>
      </c>
      <c r="F63">
        <f>_xlfn.XLOOKUP(E63,Tabela2[CPF],Tabela2[CPF],0)</f>
        <v>0</v>
      </c>
      <c r="G63">
        <f>Tabela1[[#This Row],[Valor]]</f>
        <v>70.84</v>
      </c>
      <c r="H63">
        <f>_xlfn.XLOOKUP(E63,Tabela2[CPF],Tabela2[Valor],0)</f>
        <v>0</v>
      </c>
      <c r="I63">
        <f>_xlfn.XLOOKUP(C63,Tabela2[Nome],Tabela2[Valor],0)</f>
        <v>0</v>
      </c>
      <c r="J63">
        <f t="shared" si="1"/>
        <v>0</v>
      </c>
      <c r="K63" t="b">
        <f>EXACT(Tabela3[[#This Row],[Valor Medicar]],Tabela3[[#This Row],[Valor IPM]])</f>
        <v>0</v>
      </c>
    </row>
    <row r="64" spans="1:11" x14ac:dyDescent="0.25">
      <c r="A64" t="str">
        <f t="shared" si="0"/>
        <v>BENEDITA APARECIDA RODRIGUES CHAVES - 930.193.008-00</v>
      </c>
      <c r="B64" t="str">
        <f>Tabela1[[#This Row],[Contrato]]</f>
        <v>CO-00002364-CT</v>
      </c>
      <c r="C64" t="str">
        <f>Tabela1[[#This Row],[Beneficiario]]</f>
        <v>BENEDITA APARECIDA RODRIGUES CHAVES</v>
      </c>
      <c r="D64" t="str">
        <f>_xlfn.XLOOKUP(C64,Tabela2[Nome],Tabela2[Nome],"")</f>
        <v>BENEDITA APARECIDA RODRIGUES CHAVES</v>
      </c>
      <c r="E64" t="str">
        <f>Tabela1[[#This Row],[CPF]]</f>
        <v>930.193.008-00</v>
      </c>
      <c r="F64" t="str">
        <f>_xlfn.XLOOKUP(E64,Tabela2[CPF],Tabela2[CPF],0)</f>
        <v>930.193.008-00</v>
      </c>
      <c r="G64">
        <f>Tabela1[[#This Row],[Valor]]</f>
        <v>37.450000000000003</v>
      </c>
      <c r="H64">
        <f>_xlfn.XLOOKUP(E64,Tabela2[CPF],Tabela2[Valor],0)</f>
        <v>35</v>
      </c>
      <c r="I64">
        <f>_xlfn.XLOOKUP(C64,Tabela2[Nome],Tabela2[Valor],0)</f>
        <v>35</v>
      </c>
      <c r="J64">
        <f t="shared" si="1"/>
        <v>35</v>
      </c>
      <c r="K64" t="b">
        <f>EXACT(Tabela3[[#This Row],[Valor Medicar]],Tabela3[[#This Row],[Valor IPM]])</f>
        <v>0</v>
      </c>
    </row>
    <row r="65" spans="1:11" x14ac:dyDescent="0.25">
      <c r="A65" t="str">
        <f t="shared" si="0"/>
        <v xml:space="preserve"> - 0</v>
      </c>
      <c r="B65" t="str">
        <f>Tabela1[[#This Row],[Contrato]]</f>
        <v>CO-00002364-CT</v>
      </c>
      <c r="C65" t="str">
        <f>Tabela1[[#This Row],[Beneficiario]]</f>
        <v>BENEDITO FRANCELINO GONCALVES</v>
      </c>
      <c r="D65" t="str">
        <f>_xlfn.XLOOKUP(C65,Tabela2[Nome],Tabela2[Nome],"")</f>
        <v/>
      </c>
      <c r="E65" t="str">
        <f>Tabela1[[#This Row],[CPF]]</f>
        <v>232.668.308-06</v>
      </c>
      <c r="F65">
        <f>_xlfn.XLOOKUP(E65,Tabela2[CPF],Tabela2[CPF],0)</f>
        <v>0</v>
      </c>
      <c r="G65">
        <f>Tabela1[[#This Row],[Valor]]</f>
        <v>52.32</v>
      </c>
      <c r="H65">
        <f>_xlfn.XLOOKUP(E65,Tabela2[CPF],Tabela2[Valor],0)</f>
        <v>0</v>
      </c>
      <c r="I65">
        <f>_xlfn.XLOOKUP(C65,Tabela2[Nome],Tabela2[Valor],0)</f>
        <v>0</v>
      </c>
      <c r="J65">
        <f t="shared" si="1"/>
        <v>0</v>
      </c>
      <c r="K65" t="b">
        <f>EXACT(Tabela3[[#This Row],[Valor Medicar]],Tabela3[[#This Row],[Valor IPM]])</f>
        <v>0</v>
      </c>
    </row>
    <row r="66" spans="1:11" x14ac:dyDescent="0.25">
      <c r="A66" t="str">
        <f t="shared" si="0"/>
        <v xml:space="preserve"> - 0</v>
      </c>
      <c r="B66" t="str">
        <f>Tabela1[[#This Row],[Contrato]]</f>
        <v>CO-00002364-CT</v>
      </c>
      <c r="C66" t="str">
        <f>Tabela1[[#This Row],[Beneficiario]]</f>
        <v>BERNARDINA LIMA AUGUSTO</v>
      </c>
      <c r="D66" t="str">
        <f>_xlfn.XLOOKUP(C66,Tabela2[Nome],Tabela2[Nome],"")</f>
        <v/>
      </c>
      <c r="E66" t="str">
        <f>Tabela1[[#This Row],[CPF]]</f>
        <v>744.247.428-49</v>
      </c>
      <c r="F66">
        <f>_xlfn.XLOOKUP(E66,Tabela2[CPF],Tabela2[CPF],0)</f>
        <v>0</v>
      </c>
      <c r="G66">
        <f>Tabela1[[#This Row],[Valor]]</f>
        <v>17.440000000000001</v>
      </c>
      <c r="H66">
        <f>_xlfn.XLOOKUP(E66,Tabela2[CPF],Tabela2[Valor],0)</f>
        <v>0</v>
      </c>
      <c r="I66">
        <f>_xlfn.XLOOKUP(C66,Tabela2[Nome],Tabela2[Valor],0)</f>
        <v>0</v>
      </c>
      <c r="J66">
        <f t="shared" si="1"/>
        <v>0</v>
      </c>
      <c r="K66" t="b">
        <f>EXACT(Tabela3[[#This Row],[Valor Medicar]],Tabela3[[#This Row],[Valor IPM]])</f>
        <v>0</v>
      </c>
    </row>
    <row r="67" spans="1:11" x14ac:dyDescent="0.25">
      <c r="A67" t="str">
        <f t="shared" ref="A67:A130" si="2">_xlfn.CONCAT(D67," - ",F67)</f>
        <v>CARLOS GILBERTO COLOMBARI - 551.090.398-87</v>
      </c>
      <c r="B67" t="str">
        <f>Tabela1[[#This Row],[Contrato]]</f>
        <v>CO-00002364-CT</v>
      </c>
      <c r="C67" t="str">
        <f>Tabela1[[#This Row],[Beneficiario]]</f>
        <v>CARLOS GILBERTO COLOMBARI</v>
      </c>
      <c r="D67" t="str">
        <f>_xlfn.XLOOKUP(C67,Tabela2[Nome],Tabela2[Nome],"")</f>
        <v>CARLOS GILBERTO COLOMBARI</v>
      </c>
      <c r="E67" t="str">
        <f>Tabela1[[#This Row],[CPF]]</f>
        <v>551.090.398-87</v>
      </c>
      <c r="F67" t="str">
        <f>_xlfn.XLOOKUP(E67,Tabela2[CPF],Tabela2[CPF],0)</f>
        <v>551.090.398-87</v>
      </c>
      <c r="G67">
        <f>Tabela1[[#This Row],[Valor]]</f>
        <v>52.32</v>
      </c>
      <c r="H67">
        <f>_xlfn.XLOOKUP(E67,Tabela2[CPF],Tabela2[Valor],0)</f>
        <v>48.9</v>
      </c>
      <c r="I67">
        <f>_xlfn.XLOOKUP(C67,Tabela2[Nome],Tabela2[Valor],0)</f>
        <v>48.9</v>
      </c>
      <c r="J67">
        <f t="shared" ref="J67:J130" si="3">IF(H67&gt;0,H67,IF(I67&gt;0,I67,0))</f>
        <v>48.9</v>
      </c>
      <c r="K67" t="b">
        <f>EXACT(Tabela3[[#This Row],[Valor Medicar]],Tabela3[[#This Row],[Valor IPM]])</f>
        <v>0</v>
      </c>
    </row>
    <row r="68" spans="1:11" x14ac:dyDescent="0.25">
      <c r="A68" t="str">
        <f t="shared" si="2"/>
        <v xml:space="preserve"> - 0</v>
      </c>
      <c r="B68" t="str">
        <f>Tabela1[[#This Row],[Contrato]]</f>
        <v>CO-00002364-CT</v>
      </c>
      <c r="C68" t="str">
        <f>Tabela1[[#This Row],[Beneficiario]]</f>
        <v>CARLOS ROBERTO PINTO PINHEIRO</v>
      </c>
      <c r="D68" t="str">
        <f>_xlfn.XLOOKUP(C68,Tabela2[Nome],Tabela2[Nome],"")</f>
        <v/>
      </c>
      <c r="E68" t="str">
        <f>Tabela1[[#This Row],[CPF]]</f>
        <v>542.063.598-49</v>
      </c>
      <c r="F68">
        <f>_xlfn.XLOOKUP(E68,Tabela2[CPF],Tabela2[CPF],0)</f>
        <v>0</v>
      </c>
      <c r="G68">
        <f>Tabela1[[#This Row],[Valor]]</f>
        <v>34.880000000000003</v>
      </c>
      <c r="H68">
        <f>_xlfn.XLOOKUP(E68,Tabela2[CPF],Tabela2[Valor],0)</f>
        <v>0</v>
      </c>
      <c r="I68">
        <f>_xlfn.XLOOKUP(C68,Tabela2[Nome],Tabela2[Valor],0)</f>
        <v>0</v>
      </c>
      <c r="J68">
        <f t="shared" si="3"/>
        <v>0</v>
      </c>
      <c r="K68" t="b">
        <f>EXACT(Tabela3[[#This Row],[Valor Medicar]],Tabela3[[#This Row],[Valor IPM]])</f>
        <v>0</v>
      </c>
    </row>
    <row r="69" spans="1:11" x14ac:dyDescent="0.25">
      <c r="A69" t="str">
        <f t="shared" si="2"/>
        <v xml:space="preserve"> - 0</v>
      </c>
      <c r="B69" t="str">
        <f>Tabela1[[#This Row],[Contrato]]</f>
        <v>CO-00002364-CT</v>
      </c>
      <c r="C69" t="str">
        <f>Tabela1[[#This Row],[Beneficiario]]</f>
        <v>CARMEM ERVAS LEOMIL ZIFFER</v>
      </c>
      <c r="D69" t="str">
        <f>_xlfn.XLOOKUP(C69,Tabela2[Nome],Tabela2[Nome],"")</f>
        <v/>
      </c>
      <c r="E69" t="str">
        <f>Tabela1[[#This Row],[CPF]]</f>
        <v>291.179.928-34</v>
      </c>
      <c r="F69">
        <f>_xlfn.XLOOKUP(E69,Tabela2[CPF],Tabela2[CPF],0)</f>
        <v>0</v>
      </c>
      <c r="G69">
        <f>Tabela1[[#This Row],[Valor]]</f>
        <v>70.299999999999898</v>
      </c>
      <c r="H69">
        <f>_xlfn.XLOOKUP(E69,Tabela2[CPF],Tabela2[Valor],0)</f>
        <v>0</v>
      </c>
      <c r="I69">
        <f>_xlfn.XLOOKUP(C69,Tabela2[Nome],Tabela2[Valor],0)</f>
        <v>0</v>
      </c>
      <c r="J69">
        <f t="shared" si="3"/>
        <v>0</v>
      </c>
      <c r="K69" t="b">
        <f>EXACT(Tabela3[[#This Row],[Valor Medicar]],Tabela3[[#This Row],[Valor IPM]])</f>
        <v>0</v>
      </c>
    </row>
    <row r="70" spans="1:11" x14ac:dyDescent="0.25">
      <c r="A70" t="str">
        <f t="shared" si="2"/>
        <v xml:space="preserve"> - 620.412.748-91</v>
      </c>
      <c r="B70" t="str">
        <f>Tabela1[[#This Row],[Contrato]]</f>
        <v>CO-00002364-CT</v>
      </c>
      <c r="C70" t="str">
        <f>Tabela1[[#This Row],[Beneficiario]]</f>
        <v>CARMEM LUCIA DE ALMEIDA NOGUEIRA</v>
      </c>
      <c r="D70" t="str">
        <f>_xlfn.XLOOKUP(C70,Tabela2[Nome],Tabela2[Nome],"")</f>
        <v/>
      </c>
      <c r="E70" t="str">
        <f>Tabela1[[#This Row],[CPF]]</f>
        <v>620.412.748-91</v>
      </c>
      <c r="F70" t="str">
        <f>_xlfn.XLOOKUP(E70,Tabela2[CPF],Tabela2[CPF],0)</f>
        <v>620.412.748-91</v>
      </c>
      <c r="G70">
        <f>Tabela1[[#This Row],[Valor]]</f>
        <v>87.2</v>
      </c>
      <c r="H70">
        <f>_xlfn.XLOOKUP(E70,Tabela2[CPF],Tabela2[Valor],0)</f>
        <v>81.5</v>
      </c>
      <c r="I70">
        <f>_xlfn.XLOOKUP(C70,Tabela2[Nome],Tabela2[Valor],0)</f>
        <v>0</v>
      </c>
      <c r="J70">
        <f t="shared" si="3"/>
        <v>81.5</v>
      </c>
      <c r="K70" t="b">
        <f>EXACT(Tabela3[[#This Row],[Valor Medicar]],Tabela3[[#This Row],[Valor IPM]])</f>
        <v>0</v>
      </c>
    </row>
    <row r="71" spans="1:11" x14ac:dyDescent="0.25">
      <c r="A71" t="str">
        <f t="shared" si="2"/>
        <v>CARMEM LUCIA DOS SANTOS BERTOLUCI - 071.641.468-61</v>
      </c>
      <c r="B71" t="str">
        <f>Tabela1[[#This Row],[Contrato]]</f>
        <v>CO-00002364-CT</v>
      </c>
      <c r="C71" t="str">
        <f>Tabela1[[#This Row],[Beneficiario]]</f>
        <v>CARMEM LUCIA DOS SANTOS BERTOLUCI</v>
      </c>
      <c r="D71" t="str">
        <f>_xlfn.XLOOKUP(C71,Tabela2[Nome],Tabela2[Nome],"")</f>
        <v>CARMEM LUCIA DOS SANTOS BERTOLUCI</v>
      </c>
      <c r="E71" t="str">
        <f>Tabela1[[#This Row],[CPF]]</f>
        <v>071.641.468-61</v>
      </c>
      <c r="F71" t="str">
        <f>_xlfn.XLOOKUP(E71,Tabela2[CPF],Tabela2[CPF],0)</f>
        <v>071.641.468-61</v>
      </c>
      <c r="G71">
        <f>Tabela1[[#This Row],[Valor]]</f>
        <v>69.760000000000005</v>
      </c>
      <c r="H71">
        <f>_xlfn.XLOOKUP(E71,Tabela2[CPF],Tabela2[Valor],0)</f>
        <v>65.2</v>
      </c>
      <c r="I71">
        <f>_xlfn.XLOOKUP(C71,Tabela2[Nome],Tabela2[Valor],0)</f>
        <v>65.2</v>
      </c>
      <c r="J71">
        <f t="shared" si="3"/>
        <v>65.2</v>
      </c>
      <c r="K71" t="b">
        <f>EXACT(Tabela3[[#This Row],[Valor Medicar]],Tabela3[[#This Row],[Valor IPM]])</f>
        <v>0</v>
      </c>
    </row>
    <row r="72" spans="1:11" x14ac:dyDescent="0.25">
      <c r="A72" t="str">
        <f t="shared" si="2"/>
        <v xml:space="preserve"> - 049.875.458-88</v>
      </c>
      <c r="B72" t="str">
        <f>Tabela1[[#This Row],[Contrato]]</f>
        <v>CO-00002364-CT</v>
      </c>
      <c r="C72" t="str">
        <f>Tabela1[[#This Row],[Beneficiario]]</f>
        <v>CECILIA MARQUES SEABRA BORGES</v>
      </c>
      <c r="D72" t="str">
        <f>_xlfn.XLOOKUP(C72,Tabela2[Nome],Tabela2[Nome],"")</f>
        <v/>
      </c>
      <c r="E72" t="str">
        <f>Tabela1[[#This Row],[CPF]]</f>
        <v>049.875.458-88</v>
      </c>
      <c r="F72" t="str">
        <f>_xlfn.XLOOKUP(E72,Tabela2[CPF],Tabela2[CPF],0)</f>
        <v>049.875.458-88</v>
      </c>
      <c r="G72">
        <f>Tabela1[[#This Row],[Valor]]</f>
        <v>56.92</v>
      </c>
      <c r="H72">
        <f>_xlfn.XLOOKUP(E72,Tabela2[CPF],Tabela2[Valor],0)</f>
        <v>53.2</v>
      </c>
      <c r="I72">
        <f>_xlfn.XLOOKUP(C72,Tabela2[Nome],Tabela2[Valor],0)</f>
        <v>0</v>
      </c>
      <c r="J72">
        <f t="shared" si="3"/>
        <v>53.2</v>
      </c>
      <c r="K72" t="b">
        <f>EXACT(Tabela3[[#This Row],[Valor Medicar]],Tabela3[[#This Row],[Valor IPM]])</f>
        <v>0</v>
      </c>
    </row>
    <row r="73" spans="1:11" x14ac:dyDescent="0.25">
      <c r="A73" t="str">
        <f t="shared" si="2"/>
        <v xml:space="preserve"> - 0</v>
      </c>
      <c r="B73" t="str">
        <f>Tabela1[[#This Row],[Contrato]]</f>
        <v>CO-00002364-CT</v>
      </c>
      <c r="C73" t="str">
        <f>Tabela1[[#This Row],[Beneficiario]]</f>
        <v>CECILIA MESQUITA JENTZSCH</v>
      </c>
      <c r="D73" t="str">
        <f>_xlfn.XLOOKUP(C73,Tabela2[Nome],Tabela2[Nome],"")</f>
        <v/>
      </c>
      <c r="E73" t="str">
        <f>Tabela1[[#This Row],[CPF]]</f>
        <v>026.397.188-00</v>
      </c>
      <c r="F73">
        <f>_xlfn.XLOOKUP(E73,Tabela2[CPF],Tabela2[CPF],0)</f>
        <v>0</v>
      </c>
      <c r="G73">
        <f>Tabela1[[#This Row],[Valor]]</f>
        <v>17.440000000000001</v>
      </c>
      <c r="H73">
        <f>_xlfn.XLOOKUP(E73,Tabela2[CPF],Tabela2[Valor],0)</f>
        <v>0</v>
      </c>
      <c r="I73">
        <f>_xlfn.XLOOKUP(C73,Tabela2[Nome],Tabela2[Valor],0)</f>
        <v>0</v>
      </c>
      <c r="J73">
        <f t="shared" si="3"/>
        <v>0</v>
      </c>
      <c r="K73" t="b">
        <f>EXACT(Tabela3[[#This Row],[Valor Medicar]],Tabela3[[#This Row],[Valor IPM]])</f>
        <v>0</v>
      </c>
    </row>
    <row r="74" spans="1:11" x14ac:dyDescent="0.25">
      <c r="A74" t="str">
        <f t="shared" si="2"/>
        <v>CELIA MARIA DE CARVALHO NOGUEIRA BITAR - 133.543.298-15</v>
      </c>
      <c r="B74" t="str">
        <f>Tabela1[[#This Row],[Contrato]]</f>
        <v>CO-00002364-CT</v>
      </c>
      <c r="C74" t="str">
        <f>Tabela1[[#This Row],[Beneficiario]]</f>
        <v>CELIA MARIA DE CARVALHO NOGUEIRA BITAR</v>
      </c>
      <c r="D74" t="str">
        <f>_xlfn.XLOOKUP(C74,Tabela2[Nome],Tabela2[Nome],"")</f>
        <v>CELIA MARIA DE CARVALHO NOGUEIRA BITAR</v>
      </c>
      <c r="E74" t="str">
        <f>Tabela1[[#This Row],[CPF]]</f>
        <v>133.543.298-15</v>
      </c>
      <c r="F74" t="str">
        <f>_xlfn.XLOOKUP(E74,Tabela2[CPF],Tabela2[CPF],0)</f>
        <v>133.543.298-15</v>
      </c>
      <c r="G74">
        <f>Tabela1[[#This Row],[Valor]]</f>
        <v>35.42</v>
      </c>
      <c r="H74">
        <f>_xlfn.XLOOKUP(E74,Tabela2[CPF],Tabela2[Valor],0)</f>
        <v>33.1</v>
      </c>
      <c r="I74">
        <f>_xlfn.XLOOKUP(C74,Tabela2[Nome],Tabela2[Valor],0)</f>
        <v>33.1</v>
      </c>
      <c r="J74">
        <f t="shared" si="3"/>
        <v>33.1</v>
      </c>
      <c r="K74" t="b">
        <f>EXACT(Tabela3[[#This Row],[Valor Medicar]],Tabela3[[#This Row],[Valor IPM]])</f>
        <v>0</v>
      </c>
    </row>
    <row r="75" spans="1:11" x14ac:dyDescent="0.25">
      <c r="A75" t="str">
        <f t="shared" si="2"/>
        <v>CLARA MARIA TROMBETA MARTINELLI - 242.667.368-00</v>
      </c>
      <c r="B75" t="str">
        <f>Tabela1[[#This Row],[Contrato]]</f>
        <v>CO-00002364-CT</v>
      </c>
      <c r="C75" t="str">
        <f>Tabela1[[#This Row],[Beneficiario]]</f>
        <v>CLARA MARIA TROMBETA MARTINELLI</v>
      </c>
      <c r="D75" t="str">
        <f>_xlfn.XLOOKUP(C75,Tabela2[Nome],Tabela2[Nome],"")</f>
        <v>CLARA MARIA TROMBETA MARTINELLI</v>
      </c>
      <c r="E75" t="str">
        <f>Tabela1[[#This Row],[CPF]]</f>
        <v>242.667.368-00</v>
      </c>
      <c r="F75" t="str">
        <f>_xlfn.XLOOKUP(E75,Tabela2[CPF],Tabela2[CPF],0)</f>
        <v>242.667.368-00</v>
      </c>
      <c r="G75">
        <f>Tabela1[[#This Row],[Valor]]</f>
        <v>76.39</v>
      </c>
      <c r="H75">
        <f>_xlfn.XLOOKUP(E75,Tabela2[CPF],Tabela2[Valor],0)</f>
        <v>71.400000000000006</v>
      </c>
      <c r="I75">
        <f>_xlfn.XLOOKUP(C75,Tabela2[Nome],Tabela2[Valor],0)</f>
        <v>71.400000000000006</v>
      </c>
      <c r="J75">
        <f t="shared" si="3"/>
        <v>71.400000000000006</v>
      </c>
      <c r="K75" t="b">
        <f>EXACT(Tabela3[[#This Row],[Valor Medicar]],Tabela3[[#This Row],[Valor IPM]])</f>
        <v>0</v>
      </c>
    </row>
    <row r="76" spans="1:11" x14ac:dyDescent="0.25">
      <c r="A76" t="str">
        <f t="shared" si="2"/>
        <v>CLARIDES DA SILVA E SILVA - 045.717.018-29</v>
      </c>
      <c r="B76" t="str">
        <f>Tabela1[[#This Row],[Contrato]]</f>
        <v>CO-00002364-CT</v>
      </c>
      <c r="C76" t="str">
        <f>Tabela1[[#This Row],[Beneficiario]]</f>
        <v>CLARIDES DA SILVA E SILVA</v>
      </c>
      <c r="D76" t="str">
        <f>_xlfn.XLOOKUP(C76,Tabela2[Nome],Tabela2[Nome],"")</f>
        <v>CLARIDES DA SILVA E SILVA</v>
      </c>
      <c r="E76" t="str">
        <f>Tabela1[[#This Row],[CPF]]</f>
        <v>045.717.018-29</v>
      </c>
      <c r="F76" t="str">
        <f>_xlfn.XLOOKUP(E76,Tabela2[CPF],Tabela2[CPF],0)</f>
        <v>045.717.018-29</v>
      </c>
      <c r="G76">
        <f>Tabela1[[#This Row],[Valor]]</f>
        <v>38.939999999999898</v>
      </c>
      <c r="H76">
        <f>_xlfn.XLOOKUP(E76,Tabela2[CPF],Tabela2[Valor],0)</f>
        <v>36.4</v>
      </c>
      <c r="I76">
        <f>_xlfn.XLOOKUP(C76,Tabela2[Nome],Tabela2[Valor],0)</f>
        <v>36.4</v>
      </c>
      <c r="J76">
        <f t="shared" si="3"/>
        <v>36.4</v>
      </c>
      <c r="K76" t="b">
        <f>EXACT(Tabela3[[#This Row],[Valor Medicar]],Tabela3[[#This Row],[Valor IPM]])</f>
        <v>0</v>
      </c>
    </row>
    <row r="77" spans="1:11" x14ac:dyDescent="0.25">
      <c r="A77" t="str">
        <f t="shared" si="2"/>
        <v>CLAUDETE APARECIDA GARCIA BASTOS - 747.929.628-20</v>
      </c>
      <c r="B77" t="str">
        <f>Tabela1[[#This Row],[Contrato]]</f>
        <v>CO-00002364-CT</v>
      </c>
      <c r="C77" t="str">
        <f>Tabela1[[#This Row],[Beneficiario]]</f>
        <v>CLAUDETE APARECIDA GARCIA BASTOS</v>
      </c>
      <c r="D77" t="str">
        <f>_xlfn.XLOOKUP(C77,Tabela2[Nome],Tabela2[Nome],"")</f>
        <v>CLAUDETE APARECIDA GARCIA BASTOS</v>
      </c>
      <c r="E77" t="str">
        <f>Tabela1[[#This Row],[CPF]]</f>
        <v>747.929.628-20</v>
      </c>
      <c r="F77" t="str">
        <f>_xlfn.XLOOKUP(E77,Tabela2[CPF],Tabela2[CPF],0)</f>
        <v>747.929.628-20</v>
      </c>
      <c r="G77">
        <f>Tabela1[[#This Row],[Valor]]</f>
        <v>38.939999999999898</v>
      </c>
      <c r="H77">
        <f>_xlfn.XLOOKUP(E77,Tabela2[CPF],Tabela2[Valor],0)</f>
        <v>36.4</v>
      </c>
      <c r="I77">
        <f>_xlfn.XLOOKUP(C77,Tabela2[Nome],Tabela2[Valor],0)</f>
        <v>36.4</v>
      </c>
      <c r="J77">
        <f t="shared" si="3"/>
        <v>36.4</v>
      </c>
      <c r="K77" t="b">
        <f>EXACT(Tabela3[[#This Row],[Valor Medicar]],Tabela3[[#This Row],[Valor IPM]])</f>
        <v>0</v>
      </c>
    </row>
    <row r="78" spans="1:11" x14ac:dyDescent="0.25">
      <c r="A78" t="str">
        <f t="shared" si="2"/>
        <v xml:space="preserve"> - 088.721.298-00</v>
      </c>
      <c r="B78" t="str">
        <f>Tabela1[[#This Row],[Contrato]]</f>
        <v>CO-00002364-CT</v>
      </c>
      <c r="C78" t="str">
        <f>Tabela1[[#This Row],[Beneficiario]]</f>
        <v>DALVA TROVATO SANTANNA</v>
      </c>
      <c r="D78" t="str">
        <f>_xlfn.XLOOKUP(C78,Tabela2[Nome],Tabela2[Nome],"")</f>
        <v/>
      </c>
      <c r="E78" t="str">
        <f>Tabela1[[#This Row],[CPF]]</f>
        <v>088.721.298-00</v>
      </c>
      <c r="F78" t="str">
        <f>_xlfn.XLOOKUP(E78,Tabela2[CPF],Tabela2[CPF],0)</f>
        <v>088.721.298-00</v>
      </c>
      <c r="G78">
        <f>Tabela1[[#This Row],[Valor]]</f>
        <v>52.32</v>
      </c>
      <c r="H78">
        <f>_xlfn.XLOOKUP(E78,Tabela2[CPF],Tabela2[Valor],0)</f>
        <v>48.9</v>
      </c>
      <c r="I78">
        <f>_xlfn.XLOOKUP(C78,Tabela2[Nome],Tabela2[Valor],0)</f>
        <v>0</v>
      </c>
      <c r="J78">
        <f t="shared" si="3"/>
        <v>48.9</v>
      </c>
      <c r="K78" t="b">
        <f>EXACT(Tabela3[[#This Row],[Valor Medicar]],Tabela3[[#This Row],[Valor IPM]])</f>
        <v>0</v>
      </c>
    </row>
    <row r="79" spans="1:11" x14ac:dyDescent="0.25">
      <c r="A79" t="str">
        <f t="shared" si="2"/>
        <v>DALZIZA ALVES - 242.673.848-00</v>
      </c>
      <c r="B79" t="str">
        <f>Tabela1[[#This Row],[Contrato]]</f>
        <v>CO-00002364-CT</v>
      </c>
      <c r="C79" t="str">
        <f>Tabela1[[#This Row],[Beneficiario]]</f>
        <v>DALZIZA ALVES</v>
      </c>
      <c r="D79" t="str">
        <f>_xlfn.XLOOKUP(C79,Tabela2[Nome],Tabela2[Nome],"")</f>
        <v>DALZIZA ALVES</v>
      </c>
      <c r="E79" t="str">
        <f>Tabela1[[#This Row],[CPF]]</f>
        <v>242.673.848-00</v>
      </c>
      <c r="F79" t="str">
        <f>_xlfn.XLOOKUP(E79,Tabela2[CPF],Tabela2[CPF],0)</f>
        <v>242.673.848-00</v>
      </c>
      <c r="G79">
        <f>Tabela1[[#This Row],[Valor]]</f>
        <v>52.8599999999999</v>
      </c>
      <c r="H79">
        <f>_xlfn.XLOOKUP(E79,Tabela2[CPF],Tabela2[Valor],0)</f>
        <v>49.4</v>
      </c>
      <c r="I79">
        <f>_xlfn.XLOOKUP(C79,Tabela2[Nome],Tabela2[Valor],0)</f>
        <v>49.4</v>
      </c>
      <c r="J79">
        <f t="shared" si="3"/>
        <v>49.4</v>
      </c>
      <c r="K79" t="b">
        <f>EXACT(Tabela3[[#This Row],[Valor Medicar]],Tabela3[[#This Row],[Valor IPM]])</f>
        <v>0</v>
      </c>
    </row>
    <row r="80" spans="1:11" x14ac:dyDescent="0.25">
      <c r="A80" t="str">
        <f t="shared" si="2"/>
        <v xml:space="preserve"> - 0</v>
      </c>
      <c r="B80" t="str">
        <f>Tabela1[[#This Row],[Contrato]]</f>
        <v>CO-00002364-CT</v>
      </c>
      <c r="C80" t="str">
        <f>Tabela1[[#This Row],[Beneficiario]]</f>
        <v>DARCY APPARECIDA RUGGERO</v>
      </c>
      <c r="D80" t="str">
        <f>_xlfn.XLOOKUP(C80,Tabela2[Nome],Tabela2[Nome],"")</f>
        <v/>
      </c>
      <c r="E80" t="str">
        <f>Tabela1[[#This Row],[CPF]]</f>
        <v>207.867.868-68</v>
      </c>
      <c r="F80">
        <f>_xlfn.XLOOKUP(E80,Tabela2[CPF],Tabela2[CPF],0)</f>
        <v>0</v>
      </c>
      <c r="G80">
        <f>Tabela1[[#This Row],[Valor]]</f>
        <v>34.880000000000003</v>
      </c>
      <c r="H80">
        <f>_xlfn.XLOOKUP(E80,Tabela2[CPF],Tabela2[Valor],0)</f>
        <v>0</v>
      </c>
      <c r="I80">
        <f>_xlfn.XLOOKUP(C80,Tabela2[Nome],Tabela2[Valor],0)</f>
        <v>0</v>
      </c>
      <c r="J80">
        <f t="shared" si="3"/>
        <v>0</v>
      </c>
      <c r="K80" t="b">
        <f>EXACT(Tabela3[[#This Row],[Valor Medicar]],Tabela3[[#This Row],[Valor IPM]])</f>
        <v>0</v>
      </c>
    </row>
    <row r="81" spans="1:11" x14ac:dyDescent="0.25">
      <c r="A81" t="str">
        <f t="shared" si="2"/>
        <v xml:space="preserve"> - 0</v>
      </c>
      <c r="B81" t="str">
        <f>Tabela1[[#This Row],[Contrato]]</f>
        <v>CO-00002364-CT</v>
      </c>
      <c r="C81" t="str">
        <f>Tabela1[[#This Row],[Beneficiario]]</f>
        <v>DECIO VIANNA</v>
      </c>
      <c r="D81" t="str">
        <f>_xlfn.XLOOKUP(C81,Tabela2[Nome],Tabela2[Nome],"")</f>
        <v/>
      </c>
      <c r="E81" t="str">
        <f>Tabela1[[#This Row],[CPF]]</f>
        <v>165.148.668-91</v>
      </c>
      <c r="F81">
        <f>_xlfn.XLOOKUP(E81,Tabela2[CPF],Tabela2[CPF],0)</f>
        <v>0</v>
      </c>
      <c r="G81">
        <f>Tabela1[[#This Row],[Valor]]</f>
        <v>37.450000000000003</v>
      </c>
      <c r="H81">
        <f>_xlfn.XLOOKUP(E81,Tabela2[CPF],Tabela2[Valor],0)</f>
        <v>0</v>
      </c>
      <c r="I81">
        <f>_xlfn.XLOOKUP(C81,Tabela2[Nome],Tabela2[Valor],0)</f>
        <v>0</v>
      </c>
      <c r="J81">
        <f t="shared" si="3"/>
        <v>0</v>
      </c>
      <c r="K81" t="b">
        <f>EXACT(Tabela3[[#This Row],[Valor Medicar]],Tabela3[[#This Row],[Valor IPM]])</f>
        <v>0</v>
      </c>
    </row>
    <row r="82" spans="1:11" x14ac:dyDescent="0.25">
      <c r="A82" t="str">
        <f t="shared" si="2"/>
        <v>DENISE APARECIDA ROTONDO VIEIRA - 065.403.908-90</v>
      </c>
      <c r="B82" t="str">
        <f>Tabela1[[#This Row],[Contrato]]</f>
        <v>CO-00002364-CT</v>
      </c>
      <c r="C82" t="str">
        <f>Tabela1[[#This Row],[Beneficiario]]</f>
        <v>DENISE APARECIDA ROTONDO VIEIRA</v>
      </c>
      <c r="D82" t="str">
        <f>_xlfn.XLOOKUP(C82,Tabela2[Nome],Tabela2[Nome],"")</f>
        <v>DENISE APARECIDA ROTONDO VIEIRA</v>
      </c>
      <c r="E82" t="str">
        <f>Tabela1[[#This Row],[CPF]]</f>
        <v>065.403.908-90</v>
      </c>
      <c r="F82" t="str">
        <f>_xlfn.XLOOKUP(E82,Tabela2[CPF],Tabela2[CPF],0)</f>
        <v>065.403.908-90</v>
      </c>
      <c r="G82">
        <f>Tabela1[[#This Row],[Valor]]</f>
        <v>69.760000000000005</v>
      </c>
      <c r="H82">
        <f>_xlfn.XLOOKUP(E82,Tabela2[CPF],Tabela2[Valor],0)</f>
        <v>65.2</v>
      </c>
      <c r="I82">
        <f>_xlfn.XLOOKUP(C82,Tabela2[Nome],Tabela2[Valor],0)</f>
        <v>65.2</v>
      </c>
      <c r="J82">
        <f t="shared" si="3"/>
        <v>65.2</v>
      </c>
      <c r="K82" t="b">
        <f>EXACT(Tabela3[[#This Row],[Valor Medicar]],Tabela3[[#This Row],[Valor IPM]])</f>
        <v>0</v>
      </c>
    </row>
    <row r="83" spans="1:11" x14ac:dyDescent="0.25">
      <c r="A83" t="str">
        <f t="shared" si="2"/>
        <v>DIANA RIBEIRO DA SILVA - 542.589.798-72</v>
      </c>
      <c r="B83" t="str">
        <f>Tabela1[[#This Row],[Contrato]]</f>
        <v>CO-00002364-CT</v>
      </c>
      <c r="C83" t="str">
        <f>Tabela1[[#This Row],[Beneficiario]]</f>
        <v>DIANA RIBEIRO DA SILVA</v>
      </c>
      <c r="D83" t="str">
        <f>_xlfn.XLOOKUP(C83,Tabela2[Nome],Tabela2[Nome],"")</f>
        <v>DIANA RIBEIRO DA SILVA</v>
      </c>
      <c r="E83" t="str">
        <f>Tabela1[[#This Row],[CPF]]</f>
        <v>542.589.798-72</v>
      </c>
      <c r="F83" t="str">
        <f>_xlfn.XLOOKUP(E83,Tabela2[CPF],Tabela2[CPF],0)</f>
        <v>542.589.798-72</v>
      </c>
      <c r="G83">
        <f>Tabela1[[#This Row],[Valor]]</f>
        <v>35.42</v>
      </c>
      <c r="H83">
        <f>_xlfn.XLOOKUP(E83,Tabela2[CPF],Tabela2[Valor],0)</f>
        <v>33.1</v>
      </c>
      <c r="I83">
        <f>_xlfn.XLOOKUP(C83,Tabela2[Nome],Tabela2[Valor],0)</f>
        <v>33.1</v>
      </c>
      <c r="J83">
        <f t="shared" si="3"/>
        <v>33.1</v>
      </c>
      <c r="K83" t="b">
        <f>EXACT(Tabela3[[#This Row],[Valor Medicar]],Tabela3[[#This Row],[Valor IPM]])</f>
        <v>0</v>
      </c>
    </row>
    <row r="84" spans="1:11" x14ac:dyDescent="0.25">
      <c r="A84" t="str">
        <f t="shared" si="2"/>
        <v xml:space="preserve"> - 0</v>
      </c>
      <c r="B84" t="str">
        <f>Tabela1[[#This Row],[Contrato]]</f>
        <v>CO-00002364-CT</v>
      </c>
      <c r="C84" t="str">
        <f>Tabela1[[#This Row],[Beneficiario]]</f>
        <v>DILFA DELA AGOSTINI TOSTES</v>
      </c>
      <c r="D84" t="str">
        <f>_xlfn.XLOOKUP(C84,Tabela2[Nome],Tabela2[Nome],"")</f>
        <v/>
      </c>
      <c r="E84" t="str">
        <f>Tabela1[[#This Row],[CPF]]</f>
        <v>074.065.828-03</v>
      </c>
      <c r="F84">
        <f>_xlfn.XLOOKUP(E84,Tabela2[CPF],Tabela2[CPF],0)</f>
        <v>0</v>
      </c>
      <c r="G84">
        <f>Tabela1[[#This Row],[Valor]]</f>
        <v>52.32</v>
      </c>
      <c r="H84">
        <f>_xlfn.XLOOKUP(E84,Tabela2[CPF],Tabela2[Valor],0)</f>
        <v>0</v>
      </c>
      <c r="I84">
        <f>_xlfn.XLOOKUP(C84,Tabela2[Nome],Tabela2[Valor],0)</f>
        <v>0</v>
      </c>
      <c r="J84">
        <f t="shared" si="3"/>
        <v>0</v>
      </c>
      <c r="K84" t="b">
        <f>EXACT(Tabela3[[#This Row],[Valor Medicar]],Tabela3[[#This Row],[Valor IPM]])</f>
        <v>0</v>
      </c>
    </row>
    <row r="85" spans="1:11" x14ac:dyDescent="0.25">
      <c r="A85" t="str">
        <f t="shared" si="2"/>
        <v xml:space="preserve"> - 0</v>
      </c>
      <c r="B85" t="str">
        <f>Tabela1[[#This Row],[Contrato]]</f>
        <v>CO-00002364-CT</v>
      </c>
      <c r="C85" t="str">
        <f>Tabela1[[#This Row],[Beneficiario]]</f>
        <v>DINA ROMANO DA FONSECA</v>
      </c>
      <c r="D85" t="str">
        <f>_xlfn.XLOOKUP(C85,Tabela2[Nome],Tabela2[Nome],"")</f>
        <v/>
      </c>
      <c r="E85" t="str">
        <f>Tabela1[[#This Row],[CPF]]</f>
        <v>306.044.608-30</v>
      </c>
      <c r="F85">
        <f>_xlfn.XLOOKUP(E85,Tabela2[CPF],Tabela2[CPF],0)</f>
        <v>0</v>
      </c>
      <c r="G85">
        <f>Tabela1[[#This Row],[Valor]]</f>
        <v>38.939999999999898</v>
      </c>
      <c r="H85">
        <f>_xlfn.XLOOKUP(E85,Tabela2[CPF],Tabela2[Valor],0)</f>
        <v>0</v>
      </c>
      <c r="I85">
        <f>_xlfn.XLOOKUP(C85,Tabela2[Nome],Tabela2[Valor],0)</f>
        <v>0</v>
      </c>
      <c r="J85">
        <f t="shared" si="3"/>
        <v>0</v>
      </c>
      <c r="K85" t="b">
        <f>EXACT(Tabela3[[#This Row],[Valor Medicar]],Tabela3[[#This Row],[Valor IPM]])</f>
        <v>0</v>
      </c>
    </row>
    <row r="86" spans="1:11" x14ac:dyDescent="0.25">
      <c r="A86" t="str">
        <f t="shared" si="2"/>
        <v>DIRCE DA COSTA - 233.384.588-00</v>
      </c>
      <c r="B86" t="str">
        <f>Tabela1[[#This Row],[Contrato]]</f>
        <v>CO-00002364-CT</v>
      </c>
      <c r="C86" t="str">
        <f>Tabela1[[#This Row],[Beneficiario]]</f>
        <v>DIRCE DA COSTA</v>
      </c>
      <c r="D86" t="str">
        <f>_xlfn.XLOOKUP(C86,Tabela2[Nome],Tabela2[Nome],"")</f>
        <v>DIRCE DA COSTA</v>
      </c>
      <c r="E86" t="str">
        <f>Tabela1[[#This Row],[CPF]]</f>
        <v>233.384.588-00</v>
      </c>
      <c r="F86" t="str">
        <f>_xlfn.XLOOKUP(E86,Tabela2[CPF],Tabela2[CPF],0)</f>
        <v>233.384.588-00</v>
      </c>
      <c r="G86">
        <f>Tabela1[[#This Row],[Valor]]</f>
        <v>52.32</v>
      </c>
      <c r="H86">
        <f>_xlfn.XLOOKUP(E86,Tabela2[CPF],Tabela2[Valor],0)</f>
        <v>48.9</v>
      </c>
      <c r="I86">
        <f>_xlfn.XLOOKUP(C86,Tabela2[Nome],Tabela2[Valor],0)</f>
        <v>48.9</v>
      </c>
      <c r="J86">
        <f t="shared" si="3"/>
        <v>48.9</v>
      </c>
      <c r="K86" t="b">
        <f>EXACT(Tabela3[[#This Row],[Valor Medicar]],Tabela3[[#This Row],[Valor IPM]])</f>
        <v>0</v>
      </c>
    </row>
    <row r="87" spans="1:11" x14ac:dyDescent="0.25">
      <c r="A87" t="str">
        <f t="shared" si="2"/>
        <v xml:space="preserve"> - 552.139.608-04</v>
      </c>
      <c r="B87" t="str">
        <f>Tabela1[[#This Row],[Contrato]]</f>
        <v>CO-00002364-CT</v>
      </c>
      <c r="C87" t="str">
        <f>Tabela1[[#This Row],[Beneficiario]]</f>
        <v>DIRCE DE SOUSA FOGACA</v>
      </c>
      <c r="D87" t="str">
        <f>_xlfn.XLOOKUP(C87,Tabela2[Nome],Tabela2[Nome],"")</f>
        <v/>
      </c>
      <c r="E87" t="str">
        <f>Tabela1[[#This Row],[CPF]]</f>
        <v>552.139.608-04</v>
      </c>
      <c r="F87" t="str">
        <f>_xlfn.XLOOKUP(E87,Tabela2[CPF],Tabela2[CPF],0)</f>
        <v>552.139.608-04</v>
      </c>
      <c r="G87">
        <f>Tabela1[[#This Row],[Valor]]</f>
        <v>34.880000000000003</v>
      </c>
      <c r="H87">
        <f>_xlfn.XLOOKUP(E87,Tabela2[CPF],Tabela2[Valor],0)</f>
        <v>32.6</v>
      </c>
      <c r="I87">
        <f>_xlfn.XLOOKUP(C87,Tabela2[Nome],Tabela2[Valor],0)</f>
        <v>0</v>
      </c>
      <c r="J87">
        <f t="shared" si="3"/>
        <v>32.6</v>
      </c>
      <c r="K87" t="b">
        <f>EXACT(Tabela3[[#This Row],[Valor Medicar]],Tabela3[[#This Row],[Valor IPM]])</f>
        <v>0</v>
      </c>
    </row>
    <row r="88" spans="1:11" x14ac:dyDescent="0.25">
      <c r="A88" t="str">
        <f t="shared" si="2"/>
        <v>DIRCE SILVEIRA - 605.304.218-87</v>
      </c>
      <c r="B88" t="str">
        <f>Tabela1[[#This Row],[Contrato]]</f>
        <v>CO-00002364-CT</v>
      </c>
      <c r="C88" t="str">
        <f>Tabela1[[#This Row],[Beneficiario]]</f>
        <v>DIRCE SILVEIRA</v>
      </c>
      <c r="D88" t="str">
        <f>_xlfn.XLOOKUP(C88,Tabela2[Nome],Tabela2[Nome],"")</f>
        <v>DIRCE SILVEIRA</v>
      </c>
      <c r="E88" t="str">
        <f>Tabela1[[#This Row],[CPF]]</f>
        <v>605.304.218-87</v>
      </c>
      <c r="F88" t="str">
        <f>_xlfn.XLOOKUP(E88,Tabela2[CPF],Tabela2[CPF],0)</f>
        <v>605.304.218-87</v>
      </c>
      <c r="G88">
        <f>Tabela1[[#This Row],[Valor]]</f>
        <v>107.209999999999</v>
      </c>
      <c r="H88">
        <f>_xlfn.XLOOKUP(E88,Tabela2[CPF],Tabela2[Valor],0)</f>
        <v>107.21</v>
      </c>
      <c r="I88">
        <f>_xlfn.XLOOKUP(C88,Tabela2[Nome],Tabela2[Valor],0)</f>
        <v>107.21</v>
      </c>
      <c r="J88">
        <f t="shared" si="3"/>
        <v>107.21</v>
      </c>
      <c r="K88" t="b">
        <f>EXACT(Tabela3[[#This Row],[Valor Medicar]],Tabela3[[#This Row],[Valor IPM]])</f>
        <v>0</v>
      </c>
    </row>
    <row r="89" spans="1:11" x14ac:dyDescent="0.25">
      <c r="A89" t="str">
        <f t="shared" si="2"/>
        <v>DIVA DE OLIVEIRA BRANQUINHO - 049.318.728-67</v>
      </c>
      <c r="B89" t="str">
        <f>Tabela1[[#This Row],[Contrato]]</f>
        <v>CO-00002364-CT</v>
      </c>
      <c r="C89" t="str">
        <f>Tabela1[[#This Row],[Beneficiario]]</f>
        <v>DIVA DE OLIVEIRA BRANQUINHO</v>
      </c>
      <c r="D89" t="str">
        <f>_xlfn.XLOOKUP(C89,Tabela2[Nome],Tabela2[Nome],"")</f>
        <v>DIVA DE OLIVEIRA BRANQUINHO</v>
      </c>
      <c r="E89" t="str">
        <f>Tabela1[[#This Row],[CPF]]</f>
        <v>049.318.728-67</v>
      </c>
      <c r="F89" t="str">
        <f>_xlfn.XLOOKUP(E89,Tabela2[CPF],Tabela2[CPF],0)</f>
        <v>049.318.728-67</v>
      </c>
      <c r="G89">
        <f>Tabela1[[#This Row],[Valor]]</f>
        <v>95.8599999999999</v>
      </c>
      <c r="H89">
        <f>_xlfn.XLOOKUP(E89,Tabela2[CPF],Tabela2[Valor],0)</f>
        <v>37.450000000000003</v>
      </c>
      <c r="I89">
        <f>_xlfn.XLOOKUP(C89,Tabela2[Nome],Tabela2[Valor],0)</f>
        <v>37.450000000000003</v>
      </c>
      <c r="J89">
        <f t="shared" si="3"/>
        <v>37.450000000000003</v>
      </c>
      <c r="K89" t="b">
        <f>EXACT(Tabela3[[#This Row],[Valor Medicar]],Tabela3[[#This Row],[Valor IPM]])</f>
        <v>0</v>
      </c>
    </row>
    <row r="90" spans="1:11" x14ac:dyDescent="0.25">
      <c r="A90" t="str">
        <f t="shared" si="2"/>
        <v xml:space="preserve"> - 0</v>
      </c>
      <c r="B90" t="str">
        <f>Tabela1[[#This Row],[Contrato]]</f>
        <v>CO-00002364-CT</v>
      </c>
      <c r="C90" t="str">
        <f>Tabela1[[#This Row],[Beneficiario]]</f>
        <v>DJALMA RODRIGUES DO EGYPTO</v>
      </c>
      <c r="D90" t="str">
        <f>_xlfn.XLOOKUP(C90,Tabela2[Nome],Tabela2[Nome],"")</f>
        <v/>
      </c>
      <c r="E90" t="str">
        <f>Tabela1[[#This Row],[CPF]]</f>
        <v>306.044.868-04</v>
      </c>
      <c r="F90">
        <f>_xlfn.XLOOKUP(E90,Tabela2[CPF],Tabela2[CPF],0)</f>
        <v>0</v>
      </c>
      <c r="G90">
        <f>Tabela1[[#This Row],[Valor]]</f>
        <v>34.880000000000003</v>
      </c>
      <c r="H90">
        <f>_xlfn.XLOOKUP(E90,Tabela2[CPF],Tabela2[Valor],0)</f>
        <v>0</v>
      </c>
      <c r="I90">
        <f>_xlfn.XLOOKUP(C90,Tabela2[Nome],Tabela2[Valor],0)</f>
        <v>0</v>
      </c>
      <c r="J90">
        <f t="shared" si="3"/>
        <v>0</v>
      </c>
      <c r="K90" t="b">
        <f>EXACT(Tabela3[[#This Row],[Valor Medicar]],Tabela3[[#This Row],[Valor IPM]])</f>
        <v>0</v>
      </c>
    </row>
    <row r="91" spans="1:11" x14ac:dyDescent="0.25">
      <c r="A91" t="str">
        <f t="shared" si="2"/>
        <v>DOLORES MARTINS JOAQUIM - 049.431.678-02</v>
      </c>
      <c r="B91" t="str">
        <f>Tabela1[[#This Row],[Contrato]]</f>
        <v>CO-00002364-CT</v>
      </c>
      <c r="C91" t="str">
        <f>Tabela1[[#This Row],[Beneficiario]]</f>
        <v>DOLORES MARTINS JOAQUIM</v>
      </c>
      <c r="D91" t="str">
        <f>_xlfn.XLOOKUP(C91,Tabela2[Nome],Tabela2[Nome],"")</f>
        <v>DOLORES MARTINS JOAQUIM</v>
      </c>
      <c r="E91" t="str">
        <f>Tabela1[[#This Row],[CPF]]</f>
        <v>049.431.678-02</v>
      </c>
      <c r="F91" t="str">
        <f>_xlfn.XLOOKUP(E91,Tabela2[CPF],Tabela2[CPF],0)</f>
        <v>049.431.678-02</v>
      </c>
      <c r="G91">
        <f>Tabela1[[#This Row],[Valor]]</f>
        <v>34.880000000000003</v>
      </c>
      <c r="H91">
        <f>_xlfn.XLOOKUP(E91,Tabela2[CPF],Tabela2[Valor],0)</f>
        <v>32.6</v>
      </c>
      <c r="I91">
        <f>_xlfn.XLOOKUP(C91,Tabela2[Nome],Tabela2[Valor],0)</f>
        <v>32.6</v>
      </c>
      <c r="J91">
        <f t="shared" si="3"/>
        <v>32.6</v>
      </c>
      <c r="K91" t="b">
        <f>EXACT(Tabela3[[#This Row],[Valor Medicar]],Tabela3[[#This Row],[Valor IPM]])</f>
        <v>0</v>
      </c>
    </row>
    <row r="92" spans="1:11" x14ac:dyDescent="0.25">
      <c r="A92" t="str">
        <f t="shared" si="2"/>
        <v xml:space="preserve"> - 0</v>
      </c>
      <c r="B92" t="str">
        <f>Tabela1[[#This Row],[Contrato]]</f>
        <v>CO-00002364-CT</v>
      </c>
      <c r="C92" t="str">
        <f>Tabela1[[#This Row],[Beneficiario]]</f>
        <v>DOMINGOS MARIOTTI NETTO</v>
      </c>
      <c r="D92" t="str">
        <f>_xlfn.XLOOKUP(C92,Tabela2[Nome],Tabela2[Nome],"")</f>
        <v/>
      </c>
      <c r="E92" t="str">
        <f>Tabela1[[#This Row],[CPF]]</f>
        <v>605.310.538-49</v>
      </c>
      <c r="F92">
        <f>_xlfn.XLOOKUP(E92,Tabela2[CPF],Tabela2[CPF],0)</f>
        <v>0</v>
      </c>
      <c r="G92">
        <f>Tabela1[[#This Row],[Valor]]</f>
        <v>122.079999999999</v>
      </c>
      <c r="H92">
        <f>_xlfn.XLOOKUP(E92,Tabela2[CPF],Tabela2[Valor],0)</f>
        <v>0</v>
      </c>
      <c r="I92">
        <f>_xlfn.XLOOKUP(C92,Tabela2[Nome],Tabela2[Valor],0)</f>
        <v>0</v>
      </c>
      <c r="J92">
        <f t="shared" si="3"/>
        <v>0</v>
      </c>
      <c r="K92" t="b">
        <f>EXACT(Tabela3[[#This Row],[Valor Medicar]],Tabela3[[#This Row],[Valor IPM]])</f>
        <v>0</v>
      </c>
    </row>
    <row r="93" spans="1:11" x14ac:dyDescent="0.25">
      <c r="A93" t="str">
        <f t="shared" si="2"/>
        <v xml:space="preserve"> - 0</v>
      </c>
      <c r="B93" t="str">
        <f>Tabela1[[#This Row],[Contrato]]</f>
        <v>CO-00002364-CT</v>
      </c>
      <c r="C93" t="str">
        <f>Tabela1[[#This Row],[Beneficiario]]</f>
        <v>DORVANIRA CARNEO MEDEIROS</v>
      </c>
      <c r="D93" t="str">
        <f>_xlfn.XLOOKUP(C93,Tabela2[Nome],Tabela2[Nome],"")</f>
        <v/>
      </c>
      <c r="E93" t="str">
        <f>Tabela1[[#This Row],[CPF]]</f>
        <v>291.945.398-04</v>
      </c>
      <c r="F93">
        <f>_xlfn.XLOOKUP(E93,Tabela2[CPF],Tabela2[CPF],0)</f>
        <v>0</v>
      </c>
      <c r="G93">
        <f>Tabela1[[#This Row],[Valor]]</f>
        <v>74.3599999999999</v>
      </c>
      <c r="H93">
        <f>_xlfn.XLOOKUP(E93,Tabela2[CPF],Tabela2[Valor],0)</f>
        <v>0</v>
      </c>
      <c r="I93">
        <f>_xlfn.XLOOKUP(C93,Tabela2[Nome],Tabela2[Valor],0)</f>
        <v>0</v>
      </c>
      <c r="J93">
        <f t="shared" si="3"/>
        <v>0</v>
      </c>
      <c r="K93" t="b">
        <f>EXACT(Tabela3[[#This Row],[Valor Medicar]],Tabela3[[#This Row],[Valor IPM]])</f>
        <v>0</v>
      </c>
    </row>
    <row r="94" spans="1:11" x14ac:dyDescent="0.25">
      <c r="A94" t="str">
        <f t="shared" si="2"/>
        <v xml:space="preserve"> - 747.153.998-49</v>
      </c>
      <c r="B94" t="str">
        <f>Tabela1[[#This Row],[Contrato]]</f>
        <v>CO-00002364-CT</v>
      </c>
      <c r="C94" t="str">
        <f>Tabela1[[#This Row],[Beneficiario]]</f>
        <v>DULCE MARIA DIAS SOUZA BERTAGNOLI</v>
      </c>
      <c r="D94" t="str">
        <f>_xlfn.XLOOKUP(C94,Tabela2[Nome],Tabela2[Nome],"")</f>
        <v/>
      </c>
      <c r="E94" t="str">
        <f>Tabela1[[#This Row],[CPF]]</f>
        <v>747.153.998-49</v>
      </c>
      <c r="F94" t="str">
        <f>_xlfn.XLOOKUP(E94,Tabela2[CPF],Tabela2[CPF],0)</f>
        <v>747.153.998-49</v>
      </c>
      <c r="G94">
        <f>Tabela1[[#This Row],[Valor]]</f>
        <v>17.440000000000001</v>
      </c>
      <c r="H94">
        <f>_xlfn.XLOOKUP(E94,Tabela2[CPF],Tabela2[Valor],0)</f>
        <v>16.3</v>
      </c>
      <c r="I94">
        <f>_xlfn.XLOOKUP(C94,Tabela2[Nome],Tabela2[Valor],0)</f>
        <v>0</v>
      </c>
      <c r="J94">
        <f t="shared" si="3"/>
        <v>16.3</v>
      </c>
      <c r="K94" t="b">
        <f>EXACT(Tabela3[[#This Row],[Valor Medicar]],Tabela3[[#This Row],[Valor IPM]])</f>
        <v>0</v>
      </c>
    </row>
    <row r="95" spans="1:11" x14ac:dyDescent="0.25">
      <c r="A95" t="str">
        <f t="shared" si="2"/>
        <v xml:space="preserve"> - 0</v>
      </c>
      <c r="B95" t="str">
        <f>Tabela1[[#This Row],[Contrato]]</f>
        <v>CO-00002364-CT</v>
      </c>
      <c r="C95" t="str">
        <f>Tabela1[[#This Row],[Beneficiario]]</f>
        <v>DULCE ROSSI MESTRINER</v>
      </c>
      <c r="D95" t="str">
        <f>_xlfn.XLOOKUP(C95,Tabela2[Nome],Tabela2[Nome],"")</f>
        <v/>
      </c>
      <c r="E95" t="str">
        <f>Tabela1[[#This Row],[CPF]]</f>
        <v>258.408.738-37</v>
      </c>
      <c r="F95">
        <f>_xlfn.XLOOKUP(E95,Tabela2[CPF],Tabela2[CPF],0)</f>
        <v>0</v>
      </c>
      <c r="G95">
        <f>Tabela1[[#This Row],[Valor]]</f>
        <v>52.32</v>
      </c>
      <c r="H95">
        <f>_xlfn.XLOOKUP(E95,Tabela2[CPF],Tabela2[Valor],0)</f>
        <v>0</v>
      </c>
      <c r="I95">
        <f>_xlfn.XLOOKUP(C95,Tabela2[Nome],Tabela2[Valor],0)</f>
        <v>0</v>
      </c>
      <c r="J95">
        <f t="shared" si="3"/>
        <v>0</v>
      </c>
      <c r="K95" t="b">
        <f>EXACT(Tabela3[[#This Row],[Valor Medicar]],Tabela3[[#This Row],[Valor IPM]])</f>
        <v>0</v>
      </c>
    </row>
    <row r="96" spans="1:11" x14ac:dyDescent="0.25">
      <c r="A96" t="str">
        <f t="shared" si="2"/>
        <v xml:space="preserve"> - 0</v>
      </c>
      <c r="B96" t="str">
        <f>Tabela1[[#This Row],[Contrato]]</f>
        <v>CO-00002364-CT</v>
      </c>
      <c r="C96" t="str">
        <f>Tabela1[[#This Row],[Beneficiario]]</f>
        <v>DULCINEA MARISA BRUXELAS RIBEIRO</v>
      </c>
      <c r="D96" t="str">
        <f>_xlfn.XLOOKUP(C96,Tabela2[Nome],Tabela2[Nome],"")</f>
        <v/>
      </c>
      <c r="E96" t="str">
        <f>Tabela1[[#This Row],[CPF]]</f>
        <v>156.250.558-07</v>
      </c>
      <c r="F96">
        <f>_xlfn.XLOOKUP(E96,Tabela2[CPF],Tabela2[CPF],0)</f>
        <v>0</v>
      </c>
      <c r="G96">
        <f>Tabela1[[#This Row],[Valor]]</f>
        <v>56.379999999999903</v>
      </c>
      <c r="H96">
        <f>_xlfn.XLOOKUP(E96,Tabela2[CPF],Tabela2[Valor],0)</f>
        <v>0</v>
      </c>
      <c r="I96">
        <f>_xlfn.XLOOKUP(C96,Tabela2[Nome],Tabela2[Valor],0)</f>
        <v>0</v>
      </c>
      <c r="J96">
        <f t="shared" si="3"/>
        <v>0</v>
      </c>
      <c r="K96" t="b">
        <f>EXACT(Tabela3[[#This Row],[Valor Medicar]],Tabela3[[#This Row],[Valor IPM]])</f>
        <v>0</v>
      </c>
    </row>
    <row r="97" spans="1:11" x14ac:dyDescent="0.25">
      <c r="A97" t="str">
        <f t="shared" si="2"/>
        <v>EDILA RODRIGUES DOS SANTOS BERA - 0</v>
      </c>
      <c r="B97" t="str">
        <f>Tabela1[[#This Row],[Contrato]]</f>
        <v>CO-00002364-CT</v>
      </c>
      <c r="C97" t="str">
        <f>Tabela1[[#This Row],[Beneficiario]]</f>
        <v>EDILA RODRIGUES DOS SANTOS BERA</v>
      </c>
      <c r="D97" t="str">
        <f>_xlfn.XLOOKUP(C97,Tabela2[Nome],Tabela2[Nome],"")</f>
        <v>EDILA RODRIGUES DOS SANTOS BERA</v>
      </c>
      <c r="E97" t="str">
        <f>Tabela1[[#This Row],[CPF]]</f>
        <v>221.942.178-35</v>
      </c>
      <c r="F97">
        <f>_xlfn.XLOOKUP(E97,Tabela2[CPF],Tabela2[CPF],0)</f>
        <v>0</v>
      </c>
      <c r="G97">
        <f>Tabela1[[#This Row],[Valor]]</f>
        <v>17.440000000000001</v>
      </c>
      <c r="H97">
        <f>_xlfn.XLOOKUP(E97,Tabela2[CPF],Tabela2[Valor],0)</f>
        <v>0</v>
      </c>
      <c r="I97">
        <f>_xlfn.XLOOKUP(C97,Tabela2[Nome],Tabela2[Valor],0)</f>
        <v>32.6</v>
      </c>
      <c r="J97">
        <f t="shared" si="3"/>
        <v>32.6</v>
      </c>
      <c r="K97" t="b">
        <f>EXACT(Tabela3[[#This Row],[Valor Medicar]],Tabela3[[#This Row],[Valor IPM]])</f>
        <v>0</v>
      </c>
    </row>
    <row r="98" spans="1:11" x14ac:dyDescent="0.25">
      <c r="A98" t="str">
        <f t="shared" si="2"/>
        <v>EDILA RODRIGUES DOS SANTOS BERA - 863.005.208-20</v>
      </c>
      <c r="B98" t="str">
        <f>Tabela1[[#This Row],[Contrato]]</f>
        <v>CO-00002364-CT</v>
      </c>
      <c r="C98" t="str">
        <f>Tabela1[[#This Row],[Beneficiario]]</f>
        <v>EDILA RODRIGUES DOS SANTOS BERA</v>
      </c>
      <c r="D98" t="str">
        <f>_xlfn.XLOOKUP(C98,Tabela2[Nome],Tabela2[Nome],"")</f>
        <v>EDILA RODRIGUES DOS SANTOS BERA</v>
      </c>
      <c r="E98" t="str">
        <f>Tabela1[[#This Row],[CPF]]</f>
        <v>863.005.208-20</v>
      </c>
      <c r="F98" t="str">
        <f>_xlfn.XLOOKUP(E98,Tabela2[CPF],Tabela2[CPF],0)</f>
        <v>863.005.208-20</v>
      </c>
      <c r="G98">
        <f>Tabela1[[#This Row],[Valor]]</f>
        <v>36.909999999999897</v>
      </c>
      <c r="H98">
        <f>_xlfn.XLOOKUP(E98,Tabela2[CPF],Tabela2[Valor],0)</f>
        <v>32.6</v>
      </c>
      <c r="I98">
        <f>_xlfn.XLOOKUP(C98,Tabela2[Nome],Tabela2[Valor],0)</f>
        <v>32.6</v>
      </c>
      <c r="J98">
        <f t="shared" si="3"/>
        <v>32.6</v>
      </c>
      <c r="K98" t="b">
        <f>EXACT(Tabela3[[#This Row],[Valor Medicar]],Tabela3[[#This Row],[Valor IPM]])</f>
        <v>0</v>
      </c>
    </row>
    <row r="99" spans="1:11" x14ac:dyDescent="0.25">
      <c r="A99" t="str">
        <f t="shared" si="2"/>
        <v xml:space="preserve"> - 0</v>
      </c>
      <c r="B99" t="str">
        <f>Tabela1[[#This Row],[Contrato]]</f>
        <v>CO-00002364-CT</v>
      </c>
      <c r="C99" t="str">
        <f>Tabela1[[#This Row],[Beneficiario]]</f>
        <v>EDMUNDO PITTA</v>
      </c>
      <c r="D99" t="str">
        <f>_xlfn.XLOOKUP(C99,Tabela2[Nome],Tabela2[Nome],"")</f>
        <v/>
      </c>
      <c r="E99" t="str">
        <f>Tabela1[[#This Row],[CPF]]</f>
        <v>140.454.868-87</v>
      </c>
      <c r="F99">
        <f>_xlfn.XLOOKUP(E99,Tabela2[CPF],Tabela2[CPF],0)</f>
        <v>0</v>
      </c>
      <c r="G99">
        <f>Tabela1[[#This Row],[Valor]]</f>
        <v>34.880000000000003</v>
      </c>
      <c r="H99">
        <f>_xlfn.XLOOKUP(E99,Tabela2[CPF],Tabela2[Valor],0)</f>
        <v>0</v>
      </c>
      <c r="I99">
        <f>_xlfn.XLOOKUP(C99,Tabela2[Nome],Tabela2[Valor],0)</f>
        <v>0</v>
      </c>
      <c r="J99">
        <f t="shared" si="3"/>
        <v>0</v>
      </c>
      <c r="K99" t="b">
        <f>EXACT(Tabela3[[#This Row],[Valor Medicar]],Tabela3[[#This Row],[Valor IPM]])</f>
        <v>0</v>
      </c>
    </row>
    <row r="100" spans="1:11" x14ac:dyDescent="0.25">
      <c r="A100" t="str">
        <f t="shared" si="2"/>
        <v>EDNA MARISA FERREIRA VICENTINI - 742.947.338-53</v>
      </c>
      <c r="B100" t="str">
        <f>Tabela1[[#This Row],[Contrato]]</f>
        <v>CO-00002364-CT</v>
      </c>
      <c r="C100" t="str">
        <f>Tabela1[[#This Row],[Beneficiario]]</f>
        <v>EDNA MARISA FERREIRA VICENTINI</v>
      </c>
      <c r="D100" t="str">
        <f>_xlfn.XLOOKUP(C100,Tabela2[Nome],Tabela2[Nome],"")</f>
        <v>EDNA MARISA FERREIRA VICENTINI</v>
      </c>
      <c r="E100" t="str">
        <f>Tabela1[[#This Row],[CPF]]</f>
        <v>742.947.338-53</v>
      </c>
      <c r="F100" t="str">
        <f>_xlfn.XLOOKUP(E100,Tabela2[CPF],Tabela2[CPF],0)</f>
        <v>742.947.338-53</v>
      </c>
      <c r="G100">
        <f>Tabela1[[#This Row],[Valor]]</f>
        <v>152.78</v>
      </c>
      <c r="H100">
        <f>_xlfn.XLOOKUP(E100,Tabela2[CPF],Tabela2[Valor],0)</f>
        <v>142.80000000000001</v>
      </c>
      <c r="I100">
        <f>_xlfn.XLOOKUP(C100,Tabela2[Nome],Tabela2[Valor],0)</f>
        <v>142.80000000000001</v>
      </c>
      <c r="J100">
        <f t="shared" si="3"/>
        <v>142.80000000000001</v>
      </c>
      <c r="K100" t="b">
        <f>EXACT(Tabela3[[#This Row],[Valor Medicar]],Tabela3[[#This Row],[Valor IPM]])</f>
        <v>0</v>
      </c>
    </row>
    <row r="101" spans="1:11" x14ac:dyDescent="0.25">
      <c r="A101" t="str">
        <f t="shared" si="2"/>
        <v>EDUARDO TOSHIO YAMAMURA - 830.266.068-04</v>
      </c>
      <c r="B101" t="str">
        <f>Tabela1[[#This Row],[Contrato]]</f>
        <v>CO-00002364-CT</v>
      </c>
      <c r="C101" t="str">
        <f>Tabela1[[#This Row],[Beneficiario]]</f>
        <v>EDUARDO TOSHIO YAMAMURA</v>
      </c>
      <c r="D101" t="str">
        <f>_xlfn.XLOOKUP(C101,Tabela2[Nome],Tabela2[Nome],"")</f>
        <v>EDUARDO TOSHIO YAMAMURA</v>
      </c>
      <c r="E101" t="str">
        <f>Tabela1[[#This Row],[CPF]]</f>
        <v>830.266.068-04</v>
      </c>
      <c r="F101" t="str">
        <f>_xlfn.XLOOKUP(E101,Tabela2[CPF],Tabela2[CPF],0)</f>
        <v>830.266.068-04</v>
      </c>
      <c r="G101">
        <f>Tabela1[[#This Row],[Valor]]</f>
        <v>112.35</v>
      </c>
      <c r="H101">
        <f>_xlfn.XLOOKUP(E101,Tabela2[CPF],Tabela2[Valor],0)</f>
        <v>105</v>
      </c>
      <c r="I101">
        <f>_xlfn.XLOOKUP(C101,Tabela2[Nome],Tabela2[Valor],0)</f>
        <v>105</v>
      </c>
      <c r="J101">
        <f t="shared" si="3"/>
        <v>105</v>
      </c>
      <c r="K101" t="b">
        <f>EXACT(Tabela3[[#This Row],[Valor Medicar]],Tabela3[[#This Row],[Valor IPM]])</f>
        <v>0</v>
      </c>
    </row>
    <row r="102" spans="1:11" x14ac:dyDescent="0.25">
      <c r="A102" t="str">
        <f t="shared" si="2"/>
        <v>EDWARD ANTONIO MATIOLLI - 305.695.838-53</v>
      </c>
      <c r="B102" t="str">
        <f>Tabela1[[#This Row],[Contrato]]</f>
        <v>CO-00002364-CT</v>
      </c>
      <c r="C102" t="str">
        <f>Tabela1[[#This Row],[Beneficiario]]</f>
        <v>EDWARD ANTONIO MATIOLLI</v>
      </c>
      <c r="D102" t="str">
        <f>_xlfn.XLOOKUP(C102,Tabela2[Nome],Tabela2[Nome],"")</f>
        <v>EDWARD ANTONIO MATIOLLI</v>
      </c>
      <c r="E102" t="str">
        <f>Tabela1[[#This Row],[CPF]]</f>
        <v>305.695.838-53</v>
      </c>
      <c r="F102" t="str">
        <f>_xlfn.XLOOKUP(E102,Tabela2[CPF],Tabela2[CPF],0)</f>
        <v>305.695.838-53</v>
      </c>
      <c r="G102">
        <f>Tabela1[[#This Row],[Valor]]</f>
        <v>52.8599999999999</v>
      </c>
      <c r="H102">
        <f>_xlfn.XLOOKUP(E102,Tabela2[CPF],Tabela2[Valor],0)</f>
        <v>49.4</v>
      </c>
      <c r="I102">
        <f>_xlfn.XLOOKUP(C102,Tabela2[Nome],Tabela2[Valor],0)</f>
        <v>49.4</v>
      </c>
      <c r="J102">
        <f t="shared" si="3"/>
        <v>49.4</v>
      </c>
      <c r="K102" t="b">
        <f>EXACT(Tabela3[[#This Row],[Valor Medicar]],Tabela3[[#This Row],[Valor IPM]])</f>
        <v>0</v>
      </c>
    </row>
    <row r="103" spans="1:11" x14ac:dyDescent="0.25">
      <c r="A103" t="str">
        <f t="shared" si="2"/>
        <v>EIRONDY ALEXANDRE DA SILVA SCHLEGEL - 0</v>
      </c>
      <c r="B103" t="str">
        <f>Tabela1[[#This Row],[Contrato]]</f>
        <v>CO-00002364-CT</v>
      </c>
      <c r="C103" t="str">
        <f>Tabela1[[#This Row],[Beneficiario]]</f>
        <v>EIRONDY ALEXANDRE DA SILVA SCHLEGEL</v>
      </c>
      <c r="D103" t="str">
        <f>_xlfn.XLOOKUP(C103,Tabela2[Nome],Tabela2[Nome],"")</f>
        <v>EIRONDY ALEXANDRE DA SILVA SCHLEGEL</v>
      </c>
      <c r="E103" t="str">
        <f>Tabela1[[#This Row],[CPF]]</f>
        <v>163.891.928-35</v>
      </c>
      <c r="F103">
        <f>_xlfn.XLOOKUP(E103,Tabela2[CPF],Tabela2[CPF],0)</f>
        <v>0</v>
      </c>
      <c r="G103">
        <f>Tabela1[[#This Row],[Valor]]</f>
        <v>17.440000000000001</v>
      </c>
      <c r="H103">
        <f>_xlfn.XLOOKUP(E103,Tabela2[CPF],Tabela2[Valor],0)</f>
        <v>0</v>
      </c>
      <c r="I103">
        <f>_xlfn.XLOOKUP(C103,Tabela2[Nome],Tabela2[Valor],0)</f>
        <v>16.3</v>
      </c>
      <c r="J103">
        <f t="shared" si="3"/>
        <v>16.3</v>
      </c>
      <c r="K103" t="b">
        <f>EXACT(Tabela3[[#This Row],[Valor Medicar]],Tabela3[[#This Row],[Valor IPM]])</f>
        <v>0</v>
      </c>
    </row>
    <row r="104" spans="1:11" x14ac:dyDescent="0.25">
      <c r="A104" t="str">
        <f t="shared" si="2"/>
        <v xml:space="preserve"> - 0</v>
      </c>
      <c r="B104" t="str">
        <f>Tabela1[[#This Row],[Contrato]]</f>
        <v>CO-00002364-CT</v>
      </c>
      <c r="C104" t="str">
        <f>Tabela1[[#This Row],[Beneficiario]]</f>
        <v>ELGIDA MARQUES BELEM</v>
      </c>
      <c r="D104" t="str">
        <f>_xlfn.XLOOKUP(C104,Tabela2[Nome],Tabela2[Nome],"")</f>
        <v/>
      </c>
      <c r="E104" t="str">
        <f>Tabela1[[#This Row],[CPF]]</f>
        <v>033.479.848-54</v>
      </c>
      <c r="F104">
        <f>_xlfn.XLOOKUP(E104,Tabela2[CPF],Tabela2[CPF],0)</f>
        <v>0</v>
      </c>
      <c r="G104">
        <f>Tabela1[[#This Row],[Valor]]</f>
        <v>52.32</v>
      </c>
      <c r="H104">
        <f>_xlfn.XLOOKUP(E104,Tabela2[CPF],Tabela2[Valor],0)</f>
        <v>0</v>
      </c>
      <c r="I104">
        <f>_xlfn.XLOOKUP(C104,Tabela2[Nome],Tabela2[Valor],0)</f>
        <v>0</v>
      </c>
      <c r="J104">
        <f t="shared" si="3"/>
        <v>0</v>
      </c>
      <c r="K104" t="b">
        <f>EXACT(Tabela3[[#This Row],[Valor Medicar]],Tabela3[[#This Row],[Valor IPM]])</f>
        <v>0</v>
      </c>
    </row>
    <row r="105" spans="1:11" x14ac:dyDescent="0.25">
      <c r="A105" t="str">
        <f t="shared" si="2"/>
        <v xml:space="preserve"> - 0</v>
      </c>
      <c r="B105" t="str">
        <f>Tabela1[[#This Row],[Contrato]]</f>
        <v>CO-00002364-CT</v>
      </c>
      <c r="C105" t="str">
        <f>Tabela1[[#This Row],[Beneficiario]]</f>
        <v>ELISABETE ALVES DE SOUZA</v>
      </c>
      <c r="D105" t="str">
        <f>_xlfn.XLOOKUP(C105,Tabela2[Nome],Tabela2[Nome],"")</f>
        <v/>
      </c>
      <c r="E105" t="str">
        <f>Tabela1[[#This Row],[CPF]]</f>
        <v>019.772.988-69</v>
      </c>
      <c r="F105">
        <f>_xlfn.XLOOKUP(E105,Tabela2[CPF],Tabela2[CPF],0)</f>
        <v>0</v>
      </c>
      <c r="G105">
        <f>Tabela1[[#This Row],[Valor]]</f>
        <v>52.32</v>
      </c>
      <c r="H105">
        <f>_xlfn.XLOOKUP(E105,Tabela2[CPF],Tabela2[Valor],0)</f>
        <v>0</v>
      </c>
      <c r="I105">
        <f>_xlfn.XLOOKUP(C105,Tabela2[Nome],Tabela2[Valor],0)</f>
        <v>0</v>
      </c>
      <c r="J105">
        <f t="shared" si="3"/>
        <v>0</v>
      </c>
      <c r="K105" t="b">
        <f>EXACT(Tabela3[[#This Row],[Valor Medicar]],Tabela3[[#This Row],[Valor IPM]])</f>
        <v>0</v>
      </c>
    </row>
    <row r="106" spans="1:11" x14ac:dyDescent="0.25">
      <c r="A106" t="str">
        <f t="shared" si="2"/>
        <v>ELISABETE APARECIDA POIANI - 071.455.098-14</v>
      </c>
      <c r="B106" t="str">
        <f>Tabela1[[#This Row],[Contrato]]</f>
        <v>CO-00002364-CT</v>
      </c>
      <c r="C106" t="str">
        <f>Tabela1[[#This Row],[Beneficiario]]</f>
        <v>ELISABETE APARECIDA POIANI</v>
      </c>
      <c r="D106" t="str">
        <f>_xlfn.XLOOKUP(C106,Tabela2[Nome],Tabela2[Nome],"")</f>
        <v>ELISABETE APARECIDA POIANI</v>
      </c>
      <c r="E106" t="str">
        <f>Tabela1[[#This Row],[CPF]]</f>
        <v>071.455.098-14</v>
      </c>
      <c r="F106" t="str">
        <f>_xlfn.XLOOKUP(E106,Tabela2[CPF],Tabela2[CPF],0)</f>
        <v>071.455.098-14</v>
      </c>
      <c r="G106">
        <f>Tabela1[[#This Row],[Valor]]</f>
        <v>87.739999999999895</v>
      </c>
      <c r="H106">
        <f>_xlfn.XLOOKUP(E106,Tabela2[CPF],Tabela2[Valor],0)</f>
        <v>82</v>
      </c>
      <c r="I106">
        <f>_xlfn.XLOOKUP(C106,Tabela2[Nome],Tabela2[Valor],0)</f>
        <v>82</v>
      </c>
      <c r="J106">
        <f t="shared" si="3"/>
        <v>82</v>
      </c>
      <c r="K106" t="b">
        <f>EXACT(Tabela3[[#This Row],[Valor Medicar]],Tabela3[[#This Row],[Valor IPM]])</f>
        <v>0</v>
      </c>
    </row>
    <row r="107" spans="1:11" x14ac:dyDescent="0.25">
      <c r="A107" t="str">
        <f t="shared" si="2"/>
        <v xml:space="preserve"> - 0</v>
      </c>
      <c r="B107" t="str">
        <f>Tabela1[[#This Row],[Contrato]]</f>
        <v>CO-00002364-CT</v>
      </c>
      <c r="C107" t="str">
        <f>Tabela1[[#This Row],[Beneficiario]]</f>
        <v>ELISABETH OLGA ZANCANELA SENNO</v>
      </c>
      <c r="D107" t="str">
        <f>_xlfn.XLOOKUP(C107,Tabela2[Nome],Tabela2[Nome],"")</f>
        <v/>
      </c>
      <c r="E107" t="str">
        <f>Tabela1[[#This Row],[CPF]]</f>
        <v>376.671.768-50</v>
      </c>
      <c r="F107">
        <f>_xlfn.XLOOKUP(E107,Tabela2[CPF],Tabela2[CPF],0)</f>
        <v>0</v>
      </c>
      <c r="G107">
        <f>Tabela1[[#This Row],[Valor]]</f>
        <v>52.8599999999999</v>
      </c>
      <c r="H107">
        <f>_xlfn.XLOOKUP(E107,Tabela2[CPF],Tabela2[Valor],0)</f>
        <v>0</v>
      </c>
      <c r="I107">
        <f>_xlfn.XLOOKUP(C107,Tabela2[Nome],Tabela2[Valor],0)</f>
        <v>0</v>
      </c>
      <c r="J107">
        <f t="shared" si="3"/>
        <v>0</v>
      </c>
      <c r="K107" t="b">
        <f>EXACT(Tabela3[[#This Row],[Valor Medicar]],Tabela3[[#This Row],[Valor IPM]])</f>
        <v>0</v>
      </c>
    </row>
    <row r="108" spans="1:11" x14ac:dyDescent="0.25">
      <c r="A108" t="str">
        <f t="shared" si="2"/>
        <v>ELIZA MARIA CUNHA DE SANTIS - 071.717.408-54</v>
      </c>
      <c r="B108" t="str">
        <f>Tabela1[[#This Row],[Contrato]]</f>
        <v>CO-00002364-CT</v>
      </c>
      <c r="C108" t="str">
        <f>Tabela1[[#This Row],[Beneficiario]]</f>
        <v>ELIZA MARIA CUNHA DE SANTIS</v>
      </c>
      <c r="D108" t="str">
        <f>_xlfn.XLOOKUP(C108,Tabela2[Nome],Tabela2[Nome],"")</f>
        <v>ELIZA MARIA CUNHA DE SANTIS</v>
      </c>
      <c r="E108" t="str">
        <f>Tabela1[[#This Row],[CPF]]</f>
        <v>071.717.408-54</v>
      </c>
      <c r="F108" t="str">
        <f>_xlfn.XLOOKUP(E108,Tabela2[CPF],Tabela2[CPF],0)</f>
        <v>071.717.408-54</v>
      </c>
      <c r="G108">
        <f>Tabela1[[#This Row],[Valor]]</f>
        <v>37.450000000000003</v>
      </c>
      <c r="H108">
        <f>_xlfn.XLOOKUP(E108,Tabela2[CPF],Tabela2[Valor],0)</f>
        <v>35</v>
      </c>
      <c r="I108">
        <f>_xlfn.XLOOKUP(C108,Tabela2[Nome],Tabela2[Valor],0)</f>
        <v>35</v>
      </c>
      <c r="J108">
        <f t="shared" si="3"/>
        <v>35</v>
      </c>
      <c r="K108" t="b">
        <f>EXACT(Tabela3[[#This Row],[Valor Medicar]],Tabela3[[#This Row],[Valor IPM]])</f>
        <v>0</v>
      </c>
    </row>
    <row r="109" spans="1:11" x14ac:dyDescent="0.25">
      <c r="A109" t="str">
        <f t="shared" si="2"/>
        <v xml:space="preserve"> - 0</v>
      </c>
      <c r="B109" t="str">
        <f>Tabela1[[#This Row],[Contrato]]</f>
        <v>CO-00002364-CT</v>
      </c>
      <c r="C109" t="str">
        <f>Tabela1[[#This Row],[Beneficiario]]</f>
        <v>ELIZABETH APARECIDA ARAUJO TAVEIRA</v>
      </c>
      <c r="D109" t="str">
        <f>_xlfn.XLOOKUP(C109,Tabela2[Nome],Tabela2[Nome],"")</f>
        <v/>
      </c>
      <c r="E109" t="str">
        <f>Tabela1[[#This Row],[CPF]]</f>
        <v>747.819.528-87</v>
      </c>
      <c r="F109">
        <f>_xlfn.XLOOKUP(E109,Tabela2[CPF],Tabela2[CPF],0)</f>
        <v>0</v>
      </c>
      <c r="G109">
        <f>Tabela1[[#This Row],[Valor]]</f>
        <v>38.939999999999898</v>
      </c>
      <c r="H109">
        <f>_xlfn.XLOOKUP(E109,Tabela2[CPF],Tabela2[Valor],0)</f>
        <v>0</v>
      </c>
      <c r="I109">
        <f>_xlfn.XLOOKUP(C109,Tabela2[Nome],Tabela2[Valor],0)</f>
        <v>0</v>
      </c>
      <c r="J109">
        <f t="shared" si="3"/>
        <v>0</v>
      </c>
      <c r="K109" t="b">
        <f>EXACT(Tabela3[[#This Row],[Valor Medicar]],Tabela3[[#This Row],[Valor IPM]])</f>
        <v>0</v>
      </c>
    </row>
    <row r="110" spans="1:11" x14ac:dyDescent="0.25">
      <c r="A110" t="str">
        <f t="shared" si="2"/>
        <v xml:space="preserve"> - 0</v>
      </c>
      <c r="B110" t="str">
        <f>Tabela1[[#This Row],[Contrato]]</f>
        <v>CO-00002364-CT</v>
      </c>
      <c r="C110" t="str">
        <f>Tabela1[[#This Row],[Beneficiario]]</f>
        <v>ELVIRA MASTELLI DA COSTA</v>
      </c>
      <c r="D110" t="str">
        <f>_xlfn.XLOOKUP(C110,Tabela2[Nome],Tabela2[Nome],"")</f>
        <v/>
      </c>
      <c r="E110" t="str">
        <f>Tabela1[[#This Row],[CPF]]</f>
        <v xml:space="preserve">   .   .   -</v>
      </c>
      <c r="F110">
        <f>_xlfn.XLOOKUP(E110,Tabela2[CPF],Tabela2[CPF],0)</f>
        <v>0</v>
      </c>
      <c r="G110">
        <f>Tabela1[[#This Row],[Valor]]</f>
        <v>34.880000000000003</v>
      </c>
      <c r="H110">
        <f>_xlfn.XLOOKUP(E110,Tabela2[CPF],Tabela2[Valor],0)</f>
        <v>0</v>
      </c>
      <c r="I110">
        <f>_xlfn.XLOOKUP(C110,Tabela2[Nome],Tabela2[Valor],0)</f>
        <v>0</v>
      </c>
      <c r="J110">
        <f t="shared" si="3"/>
        <v>0</v>
      </c>
      <c r="K110" t="b">
        <f>EXACT(Tabela3[[#This Row],[Valor Medicar]],Tabela3[[#This Row],[Valor IPM]])</f>
        <v>0</v>
      </c>
    </row>
    <row r="111" spans="1:11" x14ac:dyDescent="0.25">
      <c r="A111" t="str">
        <f t="shared" si="2"/>
        <v xml:space="preserve"> - 0</v>
      </c>
      <c r="B111" t="str">
        <f>Tabela1[[#This Row],[Contrato]]</f>
        <v>CO-00002364-CT</v>
      </c>
      <c r="C111" t="str">
        <f>Tabela1[[#This Row],[Beneficiario]]</f>
        <v>ELZA BOSCHINI PEREIRA</v>
      </c>
      <c r="D111" t="str">
        <f>_xlfn.XLOOKUP(C111,Tabela2[Nome],Tabela2[Nome],"")</f>
        <v/>
      </c>
      <c r="E111" t="str">
        <f>Tabela1[[#This Row],[CPF]]</f>
        <v>982.519.618-15</v>
      </c>
      <c r="F111">
        <f>_xlfn.XLOOKUP(E111,Tabela2[CPF],Tabela2[CPF],0)</f>
        <v>0</v>
      </c>
      <c r="G111">
        <f>Tabela1[[#This Row],[Valor]]</f>
        <v>34.880000000000003</v>
      </c>
      <c r="H111">
        <f>_xlfn.XLOOKUP(E111,Tabela2[CPF],Tabela2[Valor],0)</f>
        <v>0</v>
      </c>
      <c r="I111">
        <f>_xlfn.XLOOKUP(C111,Tabela2[Nome],Tabela2[Valor],0)</f>
        <v>0</v>
      </c>
      <c r="J111">
        <f t="shared" si="3"/>
        <v>0</v>
      </c>
      <c r="K111" t="b">
        <f>EXACT(Tabela3[[#This Row],[Valor Medicar]],Tabela3[[#This Row],[Valor IPM]])</f>
        <v>0</v>
      </c>
    </row>
    <row r="112" spans="1:11" x14ac:dyDescent="0.25">
      <c r="A112" t="str">
        <f t="shared" si="2"/>
        <v>ELZA SILVA DE OLIVEIRA - 0</v>
      </c>
      <c r="B112" t="str">
        <f>Tabela1[[#This Row],[Contrato]]</f>
        <v>CO-00002364-CT</v>
      </c>
      <c r="C112" t="str">
        <f>Tabela1[[#This Row],[Beneficiario]]</f>
        <v>ELZA SILVA DE OLIVEIRA</v>
      </c>
      <c r="D112" t="str">
        <f>_xlfn.XLOOKUP(C112,Tabela2[Nome],Tabela2[Nome],"")</f>
        <v>ELZA SILVA DE OLIVEIRA</v>
      </c>
      <c r="E112">
        <f>Tabela1[[#This Row],[CPF]]</f>
        <v>0</v>
      </c>
      <c r="F112">
        <f>_xlfn.XLOOKUP(E112,Tabela2[CPF],Tabela2[CPF],0)</f>
        <v>0</v>
      </c>
      <c r="G112">
        <f>Tabela1[[#This Row],[Valor]]</f>
        <v>52.32</v>
      </c>
      <c r="H112">
        <f>_xlfn.XLOOKUP(E112,Tabela2[CPF],Tabela2[Valor],0)</f>
        <v>0</v>
      </c>
      <c r="I112">
        <f>_xlfn.XLOOKUP(C112,Tabela2[Nome],Tabela2[Valor],0)</f>
        <v>48.9</v>
      </c>
      <c r="J112">
        <f t="shared" si="3"/>
        <v>48.9</v>
      </c>
      <c r="K112" t="b">
        <f>EXACT(Tabela3[[#This Row],[Valor Medicar]],Tabela3[[#This Row],[Valor IPM]])</f>
        <v>0</v>
      </c>
    </row>
    <row r="113" spans="1:11" x14ac:dyDescent="0.25">
      <c r="A113" t="str">
        <f t="shared" si="2"/>
        <v xml:space="preserve"> - 0</v>
      </c>
      <c r="B113" t="str">
        <f>Tabela1[[#This Row],[Contrato]]</f>
        <v>CO-00002364-CT</v>
      </c>
      <c r="C113" t="str">
        <f>Tabela1[[#This Row],[Beneficiario]]</f>
        <v>ELZA SOARES ROQUE</v>
      </c>
      <c r="D113" t="str">
        <f>_xlfn.XLOOKUP(C113,Tabela2[Nome],Tabela2[Nome],"")</f>
        <v/>
      </c>
      <c r="E113" t="str">
        <f>Tabela1[[#This Row],[CPF]]</f>
        <v>026.551.278-62</v>
      </c>
      <c r="F113">
        <f>_xlfn.XLOOKUP(E113,Tabela2[CPF],Tabela2[CPF],0)</f>
        <v>0</v>
      </c>
      <c r="G113">
        <f>Tabela1[[#This Row],[Valor]]</f>
        <v>56.92</v>
      </c>
      <c r="H113">
        <f>_xlfn.XLOOKUP(E113,Tabela2[CPF],Tabela2[Valor],0)</f>
        <v>0</v>
      </c>
      <c r="I113">
        <f>_xlfn.XLOOKUP(C113,Tabela2[Nome],Tabela2[Valor],0)</f>
        <v>0</v>
      </c>
      <c r="J113">
        <f t="shared" si="3"/>
        <v>0</v>
      </c>
      <c r="K113" t="b">
        <f>EXACT(Tabela3[[#This Row],[Valor Medicar]],Tabela3[[#This Row],[Valor IPM]])</f>
        <v>0</v>
      </c>
    </row>
    <row r="114" spans="1:11" x14ac:dyDescent="0.25">
      <c r="A114" t="str">
        <f t="shared" si="2"/>
        <v>EMILIA JOSEPHINA GALLO NASSAR - 551.080.838-15</v>
      </c>
      <c r="B114" t="str">
        <f>Tabela1[[#This Row],[Contrato]]</f>
        <v>CO-00002364-CT</v>
      </c>
      <c r="C114" t="str">
        <f>Tabela1[[#This Row],[Beneficiario]]</f>
        <v>EMILIA JOSEPHINA GALLO NASSAR</v>
      </c>
      <c r="D114" t="str">
        <f>_xlfn.XLOOKUP(C114,Tabela2[Nome],Tabela2[Nome],"")</f>
        <v>EMILIA JOSEPHINA GALLO NASSAR</v>
      </c>
      <c r="E114" t="str">
        <f>Tabela1[[#This Row],[CPF]]</f>
        <v>551.080.838-15</v>
      </c>
      <c r="F114" t="str">
        <f>_xlfn.XLOOKUP(E114,Tabela2[CPF],Tabela2[CPF],0)</f>
        <v>551.080.838-15</v>
      </c>
      <c r="G114">
        <f>Tabela1[[#This Row],[Valor]]</f>
        <v>74.900000000000006</v>
      </c>
      <c r="H114">
        <f>_xlfn.XLOOKUP(E114,Tabela2[CPF],Tabela2[Valor],0)</f>
        <v>70</v>
      </c>
      <c r="I114">
        <f>_xlfn.XLOOKUP(C114,Tabela2[Nome],Tabela2[Valor],0)</f>
        <v>70</v>
      </c>
      <c r="J114">
        <f t="shared" si="3"/>
        <v>70</v>
      </c>
      <c r="K114" t="b">
        <f>EXACT(Tabela3[[#This Row],[Valor Medicar]],Tabela3[[#This Row],[Valor IPM]])</f>
        <v>0</v>
      </c>
    </row>
    <row r="115" spans="1:11" x14ac:dyDescent="0.25">
      <c r="A115" t="str">
        <f t="shared" si="2"/>
        <v>EMILIA MARIA CHIAPPINA - 026.391.498-49</v>
      </c>
      <c r="B115" t="str">
        <f>Tabela1[[#This Row],[Contrato]]</f>
        <v>CO-00002364-CT</v>
      </c>
      <c r="C115" t="str">
        <f>Tabela1[[#This Row],[Beneficiario]]</f>
        <v>EMILIA MARIA CHIAPPINA</v>
      </c>
      <c r="D115" t="str">
        <f>_xlfn.XLOOKUP(C115,Tabela2[Nome],Tabela2[Nome],"")</f>
        <v>EMILIA MARIA CHIAPPINA</v>
      </c>
      <c r="E115" t="str">
        <f>Tabela1[[#This Row],[CPF]]</f>
        <v>026.391.498-49</v>
      </c>
      <c r="F115" t="str">
        <f>_xlfn.XLOOKUP(E115,Tabela2[CPF],Tabela2[CPF],0)</f>
        <v>026.391.498-49</v>
      </c>
      <c r="G115">
        <f>Tabela1[[#This Row],[Valor]]</f>
        <v>34.880000000000003</v>
      </c>
      <c r="H115">
        <f>_xlfn.XLOOKUP(E115,Tabela2[CPF],Tabela2[Valor],0)</f>
        <v>32.6</v>
      </c>
      <c r="I115">
        <f>_xlfn.XLOOKUP(C115,Tabela2[Nome],Tabela2[Valor],0)</f>
        <v>32.6</v>
      </c>
      <c r="J115">
        <f t="shared" si="3"/>
        <v>32.6</v>
      </c>
      <c r="K115" t="b">
        <f>EXACT(Tabela3[[#This Row],[Valor Medicar]],Tabela3[[#This Row],[Valor IPM]])</f>
        <v>0</v>
      </c>
    </row>
    <row r="116" spans="1:11" x14ac:dyDescent="0.25">
      <c r="A116" t="str">
        <f t="shared" si="2"/>
        <v xml:space="preserve"> - 0</v>
      </c>
      <c r="B116" t="str">
        <f>Tabela1[[#This Row],[Contrato]]</f>
        <v>CO-00002364-CT</v>
      </c>
      <c r="C116" t="str">
        <f>Tabela1[[#This Row],[Beneficiario]]</f>
        <v>ENIR GONCALVES RABELLO</v>
      </c>
      <c r="D116" t="str">
        <f>_xlfn.XLOOKUP(C116,Tabela2[Nome],Tabela2[Nome],"")</f>
        <v/>
      </c>
      <c r="E116" t="str">
        <f>Tabela1[[#This Row],[CPF]]</f>
        <v>156.605.408-72</v>
      </c>
      <c r="F116">
        <f>_xlfn.XLOOKUP(E116,Tabela2[CPF],Tabela2[CPF],0)</f>
        <v>0</v>
      </c>
      <c r="G116">
        <f>Tabela1[[#This Row],[Valor]]</f>
        <v>36.909999999999897</v>
      </c>
      <c r="H116">
        <f>_xlfn.XLOOKUP(E116,Tabela2[CPF],Tabela2[Valor],0)</f>
        <v>0</v>
      </c>
      <c r="I116">
        <f>_xlfn.XLOOKUP(C116,Tabela2[Nome],Tabela2[Valor],0)</f>
        <v>0</v>
      </c>
      <c r="J116">
        <f t="shared" si="3"/>
        <v>0</v>
      </c>
      <c r="K116" t="b">
        <f>EXACT(Tabela3[[#This Row],[Valor Medicar]],Tabela3[[#This Row],[Valor IPM]])</f>
        <v>0</v>
      </c>
    </row>
    <row r="117" spans="1:11" x14ac:dyDescent="0.25">
      <c r="A117" t="str">
        <f t="shared" si="2"/>
        <v xml:space="preserve"> - 0</v>
      </c>
      <c r="B117" t="str">
        <f>Tabela1[[#This Row],[Contrato]]</f>
        <v>CO-00002364-CT</v>
      </c>
      <c r="C117" t="str">
        <f>Tabela1[[#This Row],[Beneficiario]]</f>
        <v>EROTIDES ALMEIDA DE OLIVEIRA</v>
      </c>
      <c r="D117" t="str">
        <f>_xlfn.XLOOKUP(C117,Tabela2[Nome],Tabela2[Nome],"")</f>
        <v/>
      </c>
      <c r="E117" t="str">
        <f>Tabela1[[#This Row],[CPF]]</f>
        <v>377.746.428-70</v>
      </c>
      <c r="F117">
        <f>_xlfn.XLOOKUP(E117,Tabela2[CPF],Tabela2[CPF],0)</f>
        <v>0</v>
      </c>
      <c r="G117">
        <f>Tabela1[[#This Row],[Valor]]</f>
        <v>37.450000000000003</v>
      </c>
      <c r="H117">
        <f>_xlfn.XLOOKUP(E117,Tabela2[CPF],Tabela2[Valor],0)</f>
        <v>0</v>
      </c>
      <c r="I117">
        <f>_xlfn.XLOOKUP(C117,Tabela2[Nome],Tabela2[Valor],0)</f>
        <v>0</v>
      </c>
      <c r="J117">
        <f t="shared" si="3"/>
        <v>0</v>
      </c>
      <c r="K117" t="b">
        <f>EXACT(Tabela3[[#This Row],[Valor Medicar]],Tabela3[[#This Row],[Valor IPM]])</f>
        <v>0</v>
      </c>
    </row>
    <row r="118" spans="1:11" x14ac:dyDescent="0.25">
      <c r="A118" t="str">
        <f t="shared" si="2"/>
        <v xml:space="preserve"> - 0</v>
      </c>
      <c r="B118" t="str">
        <f>Tabela1[[#This Row],[Contrato]]</f>
        <v>CO-00002364-CT</v>
      </c>
      <c r="C118" t="str">
        <f>Tabela1[[#This Row],[Beneficiario]]</f>
        <v>ESPEDITO TIZIOTTO</v>
      </c>
      <c r="D118" t="str">
        <f>_xlfn.XLOOKUP(C118,Tabela2[Nome],Tabela2[Nome],"")</f>
        <v/>
      </c>
      <c r="E118" t="str">
        <f>Tabela1[[#This Row],[CPF]]</f>
        <v>343.719.908-00</v>
      </c>
      <c r="F118">
        <f>_xlfn.XLOOKUP(E118,Tabela2[CPF],Tabela2[CPF],0)</f>
        <v>0</v>
      </c>
      <c r="G118">
        <f>Tabela1[[#This Row],[Valor]]</f>
        <v>69.760000000000005</v>
      </c>
      <c r="H118">
        <f>_xlfn.XLOOKUP(E118,Tabela2[CPF],Tabela2[Valor],0)</f>
        <v>0</v>
      </c>
      <c r="I118">
        <f>_xlfn.XLOOKUP(C118,Tabela2[Nome],Tabela2[Valor],0)</f>
        <v>0</v>
      </c>
      <c r="J118">
        <f t="shared" si="3"/>
        <v>0</v>
      </c>
      <c r="K118" t="b">
        <f>EXACT(Tabela3[[#This Row],[Valor Medicar]],Tabela3[[#This Row],[Valor IPM]])</f>
        <v>0</v>
      </c>
    </row>
    <row r="119" spans="1:11" x14ac:dyDescent="0.25">
      <c r="A119" t="str">
        <f t="shared" si="2"/>
        <v xml:space="preserve"> - 0</v>
      </c>
      <c r="B119" t="str">
        <f>Tabela1[[#This Row],[Contrato]]</f>
        <v>CO-00002364-CT</v>
      </c>
      <c r="C119" t="str">
        <f>Tabela1[[#This Row],[Beneficiario]]</f>
        <v>ESTELLA VERNILLE CATANI</v>
      </c>
      <c r="D119" t="str">
        <f>_xlfn.XLOOKUP(C119,Tabela2[Nome],Tabela2[Nome],"")</f>
        <v/>
      </c>
      <c r="E119" t="str">
        <f>Tabela1[[#This Row],[CPF]]</f>
        <v>311.115.378-95</v>
      </c>
      <c r="F119">
        <f>_xlfn.XLOOKUP(E119,Tabela2[CPF],Tabela2[CPF],0)</f>
        <v>0</v>
      </c>
      <c r="G119">
        <f>Tabela1[[#This Row],[Valor]]</f>
        <v>104.64</v>
      </c>
      <c r="H119">
        <f>_xlfn.XLOOKUP(E119,Tabela2[CPF],Tabela2[Valor],0)</f>
        <v>0</v>
      </c>
      <c r="I119">
        <f>_xlfn.XLOOKUP(C119,Tabela2[Nome],Tabela2[Valor],0)</f>
        <v>0</v>
      </c>
      <c r="J119">
        <f t="shared" si="3"/>
        <v>0</v>
      </c>
      <c r="K119" t="b">
        <f>EXACT(Tabela3[[#This Row],[Valor Medicar]],Tabela3[[#This Row],[Valor IPM]])</f>
        <v>0</v>
      </c>
    </row>
    <row r="120" spans="1:11" x14ac:dyDescent="0.25">
      <c r="A120" t="str">
        <f t="shared" si="2"/>
        <v>EUFEMIA SERRAT DE OLIVEIRA CREMONINI - 140.597.118-53</v>
      </c>
      <c r="B120" t="str">
        <f>Tabela1[[#This Row],[Contrato]]</f>
        <v>CO-00002364-CT</v>
      </c>
      <c r="C120" t="str">
        <f>Tabela1[[#This Row],[Beneficiario]]</f>
        <v>EUFEMIA SERRAT DE OLIVEIRA CREMONINI</v>
      </c>
      <c r="D120" t="str">
        <f>_xlfn.XLOOKUP(C120,Tabela2[Nome],Tabela2[Nome],"")</f>
        <v>EUFEMIA SERRAT DE OLIVEIRA CREMONINI</v>
      </c>
      <c r="E120" t="str">
        <f>Tabela1[[#This Row],[CPF]]</f>
        <v>140.597.118-53</v>
      </c>
      <c r="F120" t="str">
        <f>_xlfn.XLOOKUP(E120,Tabela2[CPF],Tabela2[CPF],0)</f>
        <v>140.597.118-53</v>
      </c>
      <c r="G120">
        <f>Tabela1[[#This Row],[Valor]]</f>
        <v>69.760000000000005</v>
      </c>
      <c r="H120">
        <f>_xlfn.XLOOKUP(E120,Tabela2[CPF],Tabela2[Valor],0)</f>
        <v>100.2</v>
      </c>
      <c r="I120">
        <f>_xlfn.XLOOKUP(C120,Tabela2[Nome],Tabela2[Valor],0)</f>
        <v>100.2</v>
      </c>
      <c r="J120">
        <f t="shared" si="3"/>
        <v>100.2</v>
      </c>
      <c r="K120" t="b">
        <f>EXACT(Tabela3[[#This Row],[Valor Medicar]],Tabela3[[#This Row],[Valor IPM]])</f>
        <v>0</v>
      </c>
    </row>
    <row r="121" spans="1:11" x14ac:dyDescent="0.25">
      <c r="A121" t="str">
        <f t="shared" si="2"/>
        <v xml:space="preserve"> - 0</v>
      </c>
      <c r="B121" t="str">
        <f>Tabela1[[#This Row],[Contrato]]</f>
        <v>CO-00002364-CT</v>
      </c>
      <c r="C121" t="str">
        <f>Tabela1[[#This Row],[Beneficiario]]</f>
        <v>EUNICE SANTIAGO PORTELA</v>
      </c>
      <c r="D121" t="str">
        <f>_xlfn.XLOOKUP(C121,Tabela2[Nome],Tabela2[Nome],"")</f>
        <v/>
      </c>
      <c r="E121" t="str">
        <f>Tabela1[[#This Row],[CPF]]</f>
        <v>156.229.858-54</v>
      </c>
      <c r="F121">
        <f>_xlfn.XLOOKUP(E121,Tabela2[CPF],Tabela2[CPF],0)</f>
        <v>0</v>
      </c>
      <c r="G121">
        <f>Tabela1[[#This Row],[Valor]]</f>
        <v>34.880000000000003</v>
      </c>
      <c r="H121">
        <f>_xlfn.XLOOKUP(E121,Tabela2[CPF],Tabela2[Valor],0)</f>
        <v>0</v>
      </c>
      <c r="I121">
        <f>_xlfn.XLOOKUP(C121,Tabela2[Nome],Tabela2[Valor],0)</f>
        <v>0</v>
      </c>
      <c r="J121">
        <f t="shared" si="3"/>
        <v>0</v>
      </c>
      <c r="K121" t="b">
        <f>EXACT(Tabela3[[#This Row],[Valor Medicar]],Tabela3[[#This Row],[Valor IPM]])</f>
        <v>0</v>
      </c>
    </row>
    <row r="122" spans="1:11" x14ac:dyDescent="0.25">
      <c r="A122" t="str">
        <f t="shared" si="2"/>
        <v xml:space="preserve"> - 0</v>
      </c>
      <c r="B122" t="str">
        <f>Tabela1[[#This Row],[Contrato]]</f>
        <v>CO-00002364-CT</v>
      </c>
      <c r="C122" t="str">
        <f>Tabela1[[#This Row],[Beneficiario]]</f>
        <v>EURIDES CLAUDIA DE OLIVEIRA SIFONTE</v>
      </c>
      <c r="D122" t="str">
        <f>_xlfn.XLOOKUP(C122,Tabela2[Nome],Tabela2[Nome],"")</f>
        <v/>
      </c>
      <c r="E122" t="str">
        <f>Tabela1[[#This Row],[CPF]]</f>
        <v>982.911.578-04</v>
      </c>
      <c r="F122">
        <f>_xlfn.XLOOKUP(E122,Tabela2[CPF],Tabela2[CPF],0)</f>
        <v>0</v>
      </c>
      <c r="G122">
        <f>Tabela1[[#This Row],[Valor]]</f>
        <v>70.299999999999898</v>
      </c>
      <c r="H122">
        <f>_xlfn.XLOOKUP(E122,Tabela2[CPF],Tabela2[Valor],0)</f>
        <v>0</v>
      </c>
      <c r="I122">
        <f>_xlfn.XLOOKUP(C122,Tabela2[Nome],Tabela2[Valor],0)</f>
        <v>0</v>
      </c>
      <c r="J122">
        <f t="shared" si="3"/>
        <v>0</v>
      </c>
      <c r="K122" t="b">
        <f>EXACT(Tabela3[[#This Row],[Valor Medicar]],Tabela3[[#This Row],[Valor IPM]])</f>
        <v>0</v>
      </c>
    </row>
    <row r="123" spans="1:11" x14ac:dyDescent="0.25">
      <c r="A123" t="str">
        <f t="shared" si="2"/>
        <v xml:space="preserve"> - 0</v>
      </c>
      <c r="B123" t="str">
        <f>Tabela1[[#This Row],[Contrato]]</f>
        <v>CO-00002364-CT</v>
      </c>
      <c r="C123" t="str">
        <f>Tabela1[[#This Row],[Beneficiario]]</f>
        <v>EVA VILELA DE CAMARGOS VIANA</v>
      </c>
      <c r="D123" t="str">
        <f>_xlfn.XLOOKUP(C123,Tabela2[Nome],Tabela2[Nome],"")</f>
        <v/>
      </c>
      <c r="E123" t="str">
        <f>Tabela1[[#This Row],[CPF]]</f>
        <v>020.444.018-19</v>
      </c>
      <c r="F123">
        <f>_xlfn.XLOOKUP(E123,Tabela2[CPF],Tabela2[CPF],0)</f>
        <v>0</v>
      </c>
      <c r="G123">
        <f>Tabela1[[#This Row],[Valor]]</f>
        <v>17.440000000000001</v>
      </c>
      <c r="H123">
        <f>_xlfn.XLOOKUP(E123,Tabela2[CPF],Tabela2[Valor],0)</f>
        <v>0</v>
      </c>
      <c r="I123">
        <f>_xlfn.XLOOKUP(C123,Tabela2[Nome],Tabela2[Valor],0)</f>
        <v>0</v>
      </c>
      <c r="J123">
        <f t="shared" si="3"/>
        <v>0</v>
      </c>
      <c r="K123" t="b">
        <f>EXACT(Tabela3[[#This Row],[Valor Medicar]],Tabela3[[#This Row],[Valor IPM]])</f>
        <v>0</v>
      </c>
    </row>
    <row r="124" spans="1:11" x14ac:dyDescent="0.25">
      <c r="A124" t="str">
        <f t="shared" si="2"/>
        <v>FATIMA SOLANGE TOTO - 071.647.718-12</v>
      </c>
      <c r="B124" t="str">
        <f>Tabela1[[#This Row],[Contrato]]</f>
        <v>CO-00002364-CT</v>
      </c>
      <c r="C124" t="str">
        <f>Tabela1[[#This Row],[Beneficiario]]</f>
        <v>FATIMA SOLANGE TOTO</v>
      </c>
      <c r="D124" t="str">
        <f>_xlfn.XLOOKUP(C124,Tabela2[Nome],Tabela2[Nome],"")</f>
        <v>FATIMA SOLANGE TOTO</v>
      </c>
      <c r="E124" t="str">
        <f>Tabela1[[#This Row],[CPF]]</f>
        <v>071.647.718-12</v>
      </c>
      <c r="F124" t="str">
        <f>_xlfn.XLOOKUP(E124,Tabela2[CPF],Tabela2[CPF],0)</f>
        <v>071.647.718-12</v>
      </c>
      <c r="G124">
        <f>Tabela1[[#This Row],[Valor]]</f>
        <v>38.939999999999898</v>
      </c>
      <c r="H124">
        <f>_xlfn.XLOOKUP(E124,Tabela2[CPF],Tabela2[Valor],0)</f>
        <v>18.2</v>
      </c>
      <c r="I124">
        <f>_xlfn.XLOOKUP(C124,Tabela2[Nome],Tabela2[Valor],0)</f>
        <v>18.2</v>
      </c>
      <c r="J124">
        <f t="shared" si="3"/>
        <v>18.2</v>
      </c>
      <c r="K124" t="b">
        <f>EXACT(Tabela3[[#This Row],[Valor Medicar]],Tabela3[[#This Row],[Valor IPM]])</f>
        <v>0</v>
      </c>
    </row>
    <row r="125" spans="1:11" x14ac:dyDescent="0.25">
      <c r="A125" t="str">
        <f t="shared" si="2"/>
        <v xml:space="preserve"> - 0</v>
      </c>
      <c r="B125" t="str">
        <f>Tabela1[[#This Row],[Contrato]]</f>
        <v>CO-00002364-CT</v>
      </c>
      <c r="C125" t="str">
        <f>Tabela1[[#This Row],[Beneficiario]]</f>
        <v>FLORIPES GABRIEL CASTRO</v>
      </c>
      <c r="D125" t="str">
        <f>_xlfn.XLOOKUP(C125,Tabela2[Nome],Tabela2[Nome],"")</f>
        <v/>
      </c>
      <c r="E125" t="str">
        <f>Tabela1[[#This Row],[CPF]]</f>
        <v>098.895.688-88</v>
      </c>
      <c r="F125">
        <f>_xlfn.XLOOKUP(E125,Tabela2[CPF],Tabela2[CPF],0)</f>
        <v>0</v>
      </c>
      <c r="G125">
        <f>Tabela1[[#This Row],[Valor]]</f>
        <v>58.409999999999897</v>
      </c>
      <c r="H125">
        <f>_xlfn.XLOOKUP(E125,Tabela2[CPF],Tabela2[Valor],0)</f>
        <v>0</v>
      </c>
      <c r="I125">
        <f>_xlfn.XLOOKUP(C125,Tabela2[Nome],Tabela2[Valor],0)</f>
        <v>0</v>
      </c>
      <c r="J125">
        <f t="shared" si="3"/>
        <v>0</v>
      </c>
      <c r="K125" t="b">
        <f>EXACT(Tabela3[[#This Row],[Valor Medicar]],Tabela3[[#This Row],[Valor IPM]])</f>
        <v>0</v>
      </c>
    </row>
    <row r="126" spans="1:11" x14ac:dyDescent="0.25">
      <c r="A126" t="str">
        <f t="shared" si="2"/>
        <v>FLORIPES PIRES DA CRUZ - 325.057.558-50</v>
      </c>
      <c r="B126" t="str">
        <f>Tabela1[[#This Row],[Contrato]]</f>
        <v>CO-00002364-CT</v>
      </c>
      <c r="C126" t="str">
        <f>Tabela1[[#This Row],[Beneficiario]]</f>
        <v>FLORIPES PIRES DA CRUZ</v>
      </c>
      <c r="D126" t="str">
        <f>_xlfn.XLOOKUP(C126,Tabela2[Nome],Tabela2[Nome],"")</f>
        <v>FLORIPES PIRES DA CRUZ</v>
      </c>
      <c r="E126" t="str">
        <f>Tabela1[[#This Row],[CPF]]</f>
        <v>325.057.558-50</v>
      </c>
      <c r="F126" t="str">
        <f>_xlfn.XLOOKUP(E126,Tabela2[CPF],Tabela2[CPF],0)</f>
        <v>325.057.558-50</v>
      </c>
      <c r="G126">
        <f>Tabela1[[#This Row],[Valor]]</f>
        <v>19.469999999999899</v>
      </c>
      <c r="H126">
        <f>_xlfn.XLOOKUP(E126,Tabela2[CPF],Tabela2[Valor],0)</f>
        <v>18.2</v>
      </c>
      <c r="I126">
        <f>_xlfn.XLOOKUP(C126,Tabela2[Nome],Tabela2[Valor],0)</f>
        <v>18.2</v>
      </c>
      <c r="J126">
        <f t="shared" si="3"/>
        <v>18.2</v>
      </c>
      <c r="K126" t="b">
        <f>EXACT(Tabela3[[#This Row],[Valor Medicar]],Tabela3[[#This Row],[Valor IPM]])</f>
        <v>0</v>
      </c>
    </row>
    <row r="127" spans="1:11" x14ac:dyDescent="0.25">
      <c r="A127" t="str">
        <f t="shared" si="2"/>
        <v xml:space="preserve"> - 0</v>
      </c>
      <c r="B127" t="str">
        <f>Tabela1[[#This Row],[Contrato]]</f>
        <v>CO-00002364-CT</v>
      </c>
      <c r="C127" t="str">
        <f>Tabela1[[#This Row],[Beneficiario]]</f>
        <v>FRANCISCA PINHA BONIZIO</v>
      </c>
      <c r="D127" t="str">
        <f>_xlfn.XLOOKUP(C127,Tabela2[Nome],Tabela2[Nome],"")</f>
        <v/>
      </c>
      <c r="E127" t="str">
        <f>Tabela1[[#This Row],[CPF]]</f>
        <v>149.496.248-90</v>
      </c>
      <c r="F127">
        <f>_xlfn.XLOOKUP(E127,Tabela2[CPF],Tabela2[CPF],0)</f>
        <v>0</v>
      </c>
      <c r="G127">
        <f>Tabela1[[#This Row],[Valor]]</f>
        <v>36.909999999999897</v>
      </c>
      <c r="H127">
        <f>_xlfn.XLOOKUP(E127,Tabela2[CPF],Tabela2[Valor],0)</f>
        <v>0</v>
      </c>
      <c r="I127">
        <f>_xlfn.XLOOKUP(C127,Tabela2[Nome],Tabela2[Valor],0)</f>
        <v>0</v>
      </c>
      <c r="J127">
        <f t="shared" si="3"/>
        <v>0</v>
      </c>
      <c r="K127" t="b">
        <f>EXACT(Tabela3[[#This Row],[Valor Medicar]],Tabela3[[#This Row],[Valor IPM]])</f>
        <v>0</v>
      </c>
    </row>
    <row r="128" spans="1:11" x14ac:dyDescent="0.25">
      <c r="A128" t="str">
        <f t="shared" si="2"/>
        <v>FRANCISCA SCAGLIONI ORTEGA - 071.467.358-77</v>
      </c>
      <c r="B128" t="str">
        <f>Tabela1[[#This Row],[Contrato]]</f>
        <v>CO-00002364-CT</v>
      </c>
      <c r="C128" t="str">
        <f>Tabela1[[#This Row],[Beneficiario]]</f>
        <v>FRANCISCA SCAGLIONI ORTEGA</v>
      </c>
      <c r="D128" t="str">
        <f>_xlfn.XLOOKUP(C128,Tabela2[Nome],Tabela2[Nome],"")</f>
        <v>FRANCISCA SCAGLIONI ORTEGA</v>
      </c>
      <c r="E128" t="str">
        <f>Tabela1[[#This Row],[CPF]]</f>
        <v>071.467.358-77</v>
      </c>
      <c r="F128" t="str">
        <f>_xlfn.XLOOKUP(E128,Tabela2[CPF],Tabela2[CPF],0)</f>
        <v>071.467.358-77</v>
      </c>
      <c r="G128">
        <f>Tabela1[[#This Row],[Valor]]</f>
        <v>52.32</v>
      </c>
      <c r="H128">
        <f>_xlfn.XLOOKUP(E128,Tabela2[CPF],Tabela2[Valor],0)</f>
        <v>48.9</v>
      </c>
      <c r="I128">
        <f>_xlfn.XLOOKUP(C128,Tabela2[Nome],Tabela2[Valor],0)</f>
        <v>48.9</v>
      </c>
      <c r="J128">
        <f t="shared" si="3"/>
        <v>48.9</v>
      </c>
      <c r="K128" t="b">
        <f>EXACT(Tabela3[[#This Row],[Valor Medicar]],Tabela3[[#This Row],[Valor IPM]])</f>
        <v>0</v>
      </c>
    </row>
    <row r="129" spans="1:11" x14ac:dyDescent="0.25">
      <c r="A129" t="str">
        <f t="shared" si="2"/>
        <v xml:space="preserve"> - 0</v>
      </c>
      <c r="B129" t="str">
        <f>Tabela1[[#This Row],[Contrato]]</f>
        <v>CO-00002364-CT</v>
      </c>
      <c r="C129" t="str">
        <f>Tabela1[[#This Row],[Beneficiario]]</f>
        <v>GENY DE FREITAS BIGNARDI</v>
      </c>
      <c r="D129" t="str">
        <f>_xlfn.XLOOKUP(C129,Tabela2[Nome],Tabela2[Nome],"")</f>
        <v/>
      </c>
      <c r="E129" t="str">
        <f>Tabela1[[#This Row],[CPF]]</f>
        <v>071.477.358-11</v>
      </c>
      <c r="F129">
        <f>_xlfn.XLOOKUP(E129,Tabela2[CPF],Tabela2[CPF],0)</f>
        <v>0</v>
      </c>
      <c r="G129">
        <f>Tabela1[[#This Row],[Valor]]</f>
        <v>17.440000000000001</v>
      </c>
      <c r="H129">
        <f>_xlfn.XLOOKUP(E129,Tabela2[CPF],Tabela2[Valor],0)</f>
        <v>0</v>
      </c>
      <c r="I129">
        <f>_xlfn.XLOOKUP(C129,Tabela2[Nome],Tabela2[Valor],0)</f>
        <v>0</v>
      </c>
      <c r="J129">
        <f t="shared" si="3"/>
        <v>0</v>
      </c>
      <c r="K129" t="b">
        <f>EXACT(Tabela3[[#This Row],[Valor Medicar]],Tabela3[[#This Row],[Valor IPM]])</f>
        <v>0</v>
      </c>
    </row>
    <row r="130" spans="1:11" x14ac:dyDescent="0.25">
      <c r="A130" t="str">
        <f t="shared" si="2"/>
        <v>GESSY CASTRO PONTIN - 0</v>
      </c>
      <c r="B130" t="str">
        <f>Tabela1[[#This Row],[Contrato]]</f>
        <v>CO-00002364-CT</v>
      </c>
      <c r="C130" t="str">
        <f>Tabela1[[#This Row],[Beneficiario]]</f>
        <v>GESSY CASTRO PONTIN</v>
      </c>
      <c r="D130" t="str">
        <f>_xlfn.XLOOKUP(C130,Tabela2[Nome],Tabela2[Nome],"")</f>
        <v>GESSY CASTRO PONTIN</v>
      </c>
      <c r="E130">
        <f>Tabela1[[#This Row],[CPF]]</f>
        <v>0</v>
      </c>
      <c r="F130">
        <f>_xlfn.XLOOKUP(E130,Tabela2[CPF],Tabela2[CPF],0)</f>
        <v>0</v>
      </c>
      <c r="G130">
        <f>Tabela1[[#This Row],[Valor]]</f>
        <v>17.440000000000001</v>
      </c>
      <c r="H130">
        <f>_xlfn.XLOOKUP(E130,Tabela2[CPF],Tabela2[Valor],0)</f>
        <v>0</v>
      </c>
      <c r="I130">
        <f>_xlfn.XLOOKUP(C130,Tabela2[Nome],Tabela2[Valor],0)</f>
        <v>16.3</v>
      </c>
      <c r="J130">
        <f t="shared" si="3"/>
        <v>16.3</v>
      </c>
      <c r="K130" t="b">
        <f>EXACT(Tabela3[[#This Row],[Valor Medicar]],Tabela3[[#This Row],[Valor IPM]])</f>
        <v>0</v>
      </c>
    </row>
    <row r="131" spans="1:11" x14ac:dyDescent="0.25">
      <c r="A131" t="str">
        <f t="shared" ref="A131:A194" si="4">_xlfn.CONCAT(D131," - ",F131)</f>
        <v xml:space="preserve"> - 0</v>
      </c>
      <c r="B131" t="str">
        <f>Tabela1[[#This Row],[Contrato]]</f>
        <v>CO-00002364-CT</v>
      </c>
      <c r="C131" t="str">
        <f>Tabela1[[#This Row],[Beneficiario]]</f>
        <v>GILDA ROSA</v>
      </c>
      <c r="D131" t="str">
        <f>_xlfn.XLOOKUP(C131,Tabela2[Nome],Tabela2[Nome],"")</f>
        <v/>
      </c>
      <c r="E131" t="str">
        <f>Tabela1[[#This Row],[CPF]]</f>
        <v>026.390.438-54</v>
      </c>
      <c r="F131">
        <f>_xlfn.XLOOKUP(E131,Tabela2[CPF],Tabela2[CPF],0)</f>
        <v>0</v>
      </c>
      <c r="G131">
        <f>Tabela1[[#This Row],[Valor]]</f>
        <v>37.450000000000003</v>
      </c>
      <c r="H131">
        <f>_xlfn.XLOOKUP(E131,Tabela2[CPF],Tabela2[Valor],0)</f>
        <v>0</v>
      </c>
      <c r="I131">
        <f>_xlfn.XLOOKUP(C131,Tabela2[Nome],Tabela2[Valor],0)</f>
        <v>0</v>
      </c>
      <c r="J131">
        <f t="shared" ref="J131:J194" si="5">IF(H131&gt;0,H131,IF(I131&gt;0,I131,0))</f>
        <v>0</v>
      </c>
      <c r="K131" t="b">
        <f>EXACT(Tabela3[[#This Row],[Valor Medicar]],Tabela3[[#This Row],[Valor IPM]])</f>
        <v>0</v>
      </c>
    </row>
    <row r="132" spans="1:11" x14ac:dyDescent="0.25">
      <c r="A132" t="str">
        <f t="shared" si="4"/>
        <v>GLADYS ABBAD - 239.935.298-04</v>
      </c>
      <c r="B132" t="str">
        <f>Tabela1[[#This Row],[Contrato]]</f>
        <v>CO-00002364-CT</v>
      </c>
      <c r="C132" t="str">
        <f>Tabela1[[#This Row],[Beneficiario]]</f>
        <v>GLADYS ABBAD</v>
      </c>
      <c r="D132" t="str">
        <f>_xlfn.XLOOKUP(C132,Tabela2[Nome],Tabela2[Nome],"")</f>
        <v>GLADYS ABBAD</v>
      </c>
      <c r="E132" t="str">
        <f>Tabela1[[#This Row],[CPF]]</f>
        <v>239.935.298-04</v>
      </c>
      <c r="F132" t="str">
        <f>_xlfn.XLOOKUP(E132,Tabela2[CPF],Tabela2[CPF],0)</f>
        <v>239.935.298-04</v>
      </c>
      <c r="G132">
        <f>Tabela1[[#This Row],[Valor]]</f>
        <v>36.909999999999897</v>
      </c>
      <c r="H132">
        <f>_xlfn.XLOOKUP(E132,Tabela2[CPF],Tabela2[Valor],0)</f>
        <v>16.3</v>
      </c>
      <c r="I132">
        <f>_xlfn.XLOOKUP(C132,Tabela2[Nome],Tabela2[Valor],0)</f>
        <v>16.3</v>
      </c>
      <c r="J132">
        <f t="shared" si="5"/>
        <v>16.3</v>
      </c>
      <c r="K132" t="b">
        <f>EXACT(Tabela3[[#This Row],[Valor Medicar]],Tabela3[[#This Row],[Valor IPM]])</f>
        <v>0</v>
      </c>
    </row>
    <row r="133" spans="1:11" x14ac:dyDescent="0.25">
      <c r="A133" t="str">
        <f t="shared" si="4"/>
        <v>GLADYS MILENA FUSCO - 0</v>
      </c>
      <c r="B133" t="str">
        <f>Tabela1[[#This Row],[Contrato]]</f>
        <v>CO-00002364-CT</v>
      </c>
      <c r="C133" t="str">
        <f>Tabela1[[#This Row],[Beneficiario]]</f>
        <v>GLADYS MILENA FUSCO</v>
      </c>
      <c r="D133" t="str">
        <f>_xlfn.XLOOKUP(C133,Tabela2[Nome],Tabela2[Nome],"")</f>
        <v>GLADYS MILENA FUSCO</v>
      </c>
      <c r="E133" t="str">
        <f>Tabela1[[#This Row],[CPF]]</f>
        <v>.  .  -</v>
      </c>
      <c r="F133">
        <f>_xlfn.XLOOKUP(E133,Tabela2[CPF],Tabela2[CPF],0)</f>
        <v>0</v>
      </c>
      <c r="G133">
        <f>Tabela1[[#This Row],[Valor]]</f>
        <v>132.229999999999</v>
      </c>
      <c r="H133">
        <f>_xlfn.XLOOKUP(E133,Tabela2[CPF],Tabela2[Valor],0)</f>
        <v>0</v>
      </c>
      <c r="I133">
        <f>_xlfn.XLOOKUP(C133,Tabela2[Nome],Tabela2[Valor],0)</f>
        <v>123.6</v>
      </c>
      <c r="J133">
        <f t="shared" si="5"/>
        <v>123.6</v>
      </c>
      <c r="K133" t="b">
        <f>EXACT(Tabela3[[#This Row],[Valor Medicar]],Tabela3[[#This Row],[Valor IPM]])</f>
        <v>0</v>
      </c>
    </row>
    <row r="134" spans="1:11" x14ac:dyDescent="0.25">
      <c r="A134" t="str">
        <f t="shared" si="4"/>
        <v xml:space="preserve"> - 0</v>
      </c>
      <c r="B134" t="str">
        <f>Tabela1[[#This Row],[Contrato]]</f>
        <v>CO-00002364-CT</v>
      </c>
      <c r="C134" t="str">
        <f>Tabela1[[#This Row],[Beneficiario]]</f>
        <v>GRACINDA BATISTA DA SILVA</v>
      </c>
      <c r="D134" t="str">
        <f>_xlfn.XLOOKUP(C134,Tabela2[Nome],Tabela2[Nome],"")</f>
        <v/>
      </c>
      <c r="E134">
        <f>Tabela1[[#This Row],[CPF]]</f>
        <v>0</v>
      </c>
      <c r="F134">
        <f>_xlfn.XLOOKUP(E134,Tabela2[CPF],Tabela2[CPF],0)</f>
        <v>0</v>
      </c>
      <c r="G134">
        <f>Tabela1[[#This Row],[Valor]]</f>
        <v>17.440000000000001</v>
      </c>
      <c r="H134">
        <f>_xlfn.XLOOKUP(E134,Tabela2[CPF],Tabela2[Valor],0)</f>
        <v>0</v>
      </c>
      <c r="I134">
        <f>_xlfn.XLOOKUP(C134,Tabela2[Nome],Tabela2[Valor],0)</f>
        <v>0</v>
      </c>
      <c r="J134">
        <f t="shared" si="5"/>
        <v>0</v>
      </c>
      <c r="K134" t="b">
        <f>EXACT(Tabela3[[#This Row],[Valor Medicar]],Tabela3[[#This Row],[Valor IPM]])</f>
        <v>0</v>
      </c>
    </row>
    <row r="135" spans="1:11" x14ac:dyDescent="0.25">
      <c r="A135" t="str">
        <f t="shared" si="4"/>
        <v>HELENA CARABOLANTE DOS SANTOS - 294.048.718-93</v>
      </c>
      <c r="B135" t="str">
        <f>Tabela1[[#This Row],[Contrato]]</f>
        <v>CO-00002364-CT</v>
      </c>
      <c r="C135" t="str">
        <f>Tabela1[[#This Row],[Beneficiario]]</f>
        <v>HELENA CARABOLANTE DOS SANTOS</v>
      </c>
      <c r="D135" t="str">
        <f>_xlfn.XLOOKUP(C135,Tabela2[Nome],Tabela2[Nome],"")</f>
        <v>HELENA CARABOLANTE DOS SANTOS</v>
      </c>
      <c r="E135" t="str">
        <f>Tabela1[[#This Row],[CPF]]</f>
        <v>294.048.718-93</v>
      </c>
      <c r="F135" t="str">
        <f>_xlfn.XLOOKUP(E135,Tabela2[CPF],Tabela2[CPF],0)</f>
        <v>294.048.718-93</v>
      </c>
      <c r="G135">
        <f>Tabela1[[#This Row],[Valor]]</f>
        <v>17.440000000000001</v>
      </c>
      <c r="H135">
        <f>_xlfn.XLOOKUP(E135,Tabela2[CPF],Tabela2[Valor],0)</f>
        <v>16.3</v>
      </c>
      <c r="I135">
        <f>_xlfn.XLOOKUP(C135,Tabela2[Nome],Tabela2[Valor],0)</f>
        <v>16.3</v>
      </c>
      <c r="J135">
        <f t="shared" si="5"/>
        <v>16.3</v>
      </c>
      <c r="K135" t="b">
        <f>EXACT(Tabela3[[#This Row],[Valor Medicar]],Tabela3[[#This Row],[Valor IPM]])</f>
        <v>0</v>
      </c>
    </row>
    <row r="136" spans="1:11" x14ac:dyDescent="0.25">
      <c r="A136" t="str">
        <f t="shared" si="4"/>
        <v xml:space="preserve"> - 932.517.508-87</v>
      </c>
      <c r="B136" t="str">
        <f>Tabela1[[#This Row],[Contrato]]</f>
        <v>CO-00002364-CT</v>
      </c>
      <c r="C136" t="str">
        <f>Tabela1[[#This Row],[Beneficiario]]</f>
        <v>HELENA MARIA GOMES</v>
      </c>
      <c r="D136" t="str">
        <f>_xlfn.XLOOKUP(C136,Tabela2[Nome],Tabela2[Nome],"")</f>
        <v/>
      </c>
      <c r="E136" t="str">
        <f>Tabela1[[#This Row],[CPF]]</f>
        <v>932.517.508-87</v>
      </c>
      <c r="F136" t="str">
        <f>_xlfn.XLOOKUP(E136,Tabela2[CPF],Tabela2[CPF],0)</f>
        <v>932.517.508-87</v>
      </c>
      <c r="G136">
        <f>Tabela1[[#This Row],[Valor]]</f>
        <v>17.440000000000001</v>
      </c>
      <c r="H136">
        <f>_xlfn.XLOOKUP(E136,Tabela2[CPF],Tabela2[Valor],0)</f>
        <v>16.3</v>
      </c>
      <c r="I136">
        <f>_xlfn.XLOOKUP(C136,Tabela2[Nome],Tabela2[Valor],0)</f>
        <v>0</v>
      </c>
      <c r="J136">
        <f t="shared" si="5"/>
        <v>16.3</v>
      </c>
      <c r="K136" t="b">
        <f>EXACT(Tabela3[[#This Row],[Valor Medicar]],Tabela3[[#This Row],[Valor IPM]])</f>
        <v>0</v>
      </c>
    </row>
    <row r="137" spans="1:11" x14ac:dyDescent="0.25">
      <c r="A137" t="str">
        <f t="shared" si="4"/>
        <v>HELENA SALIM SAAD - 299.840.258-53</v>
      </c>
      <c r="B137" t="str">
        <f>Tabela1[[#This Row],[Contrato]]</f>
        <v>CO-00002364-CT</v>
      </c>
      <c r="C137" t="str">
        <f>Tabela1[[#This Row],[Beneficiario]]</f>
        <v>HELENA SALIM SAAD</v>
      </c>
      <c r="D137" t="str">
        <f>_xlfn.XLOOKUP(C137,Tabela2[Nome],Tabela2[Nome],"")</f>
        <v>HELENA SALIM SAAD</v>
      </c>
      <c r="E137" t="str">
        <f>Tabela1[[#This Row],[CPF]]</f>
        <v>299.840.258-53</v>
      </c>
      <c r="F137" t="str">
        <f>_xlfn.XLOOKUP(E137,Tabela2[CPF],Tabela2[CPF],0)</f>
        <v>299.840.258-53</v>
      </c>
      <c r="G137">
        <f>Tabela1[[#This Row],[Valor]]</f>
        <v>37.450000000000003</v>
      </c>
      <c r="H137">
        <f>_xlfn.XLOOKUP(E137,Tabela2[CPF],Tabela2[Valor],0)</f>
        <v>35</v>
      </c>
      <c r="I137">
        <f>_xlfn.XLOOKUP(C137,Tabela2[Nome],Tabela2[Valor],0)</f>
        <v>35</v>
      </c>
      <c r="J137">
        <f t="shared" si="5"/>
        <v>35</v>
      </c>
      <c r="K137" t="b">
        <f>EXACT(Tabela3[[#This Row],[Valor Medicar]],Tabela3[[#This Row],[Valor IPM]])</f>
        <v>0</v>
      </c>
    </row>
    <row r="138" spans="1:11" x14ac:dyDescent="0.25">
      <c r="A138" t="str">
        <f t="shared" si="4"/>
        <v xml:space="preserve"> - 0</v>
      </c>
      <c r="B138" t="str">
        <f>Tabela1[[#This Row],[Contrato]]</f>
        <v>CO-00002364-CT</v>
      </c>
      <c r="C138" t="str">
        <f>Tabela1[[#This Row],[Beneficiario]]</f>
        <v>HELENA TALAN AGOSTINHO</v>
      </c>
      <c r="D138" t="str">
        <f>_xlfn.XLOOKUP(C138,Tabela2[Nome],Tabela2[Nome],"")</f>
        <v/>
      </c>
      <c r="E138" t="str">
        <f>Tabela1[[#This Row],[CPF]]</f>
        <v>253.529.348-02</v>
      </c>
      <c r="F138">
        <f>_xlfn.XLOOKUP(E138,Tabela2[CPF],Tabela2[CPF],0)</f>
        <v>0</v>
      </c>
      <c r="G138">
        <f>Tabela1[[#This Row],[Valor]]</f>
        <v>52.8599999999999</v>
      </c>
      <c r="H138">
        <f>_xlfn.XLOOKUP(E138,Tabela2[CPF],Tabela2[Valor],0)</f>
        <v>0</v>
      </c>
      <c r="I138">
        <f>_xlfn.XLOOKUP(C138,Tabela2[Nome],Tabela2[Valor],0)</f>
        <v>0</v>
      </c>
      <c r="J138">
        <f t="shared" si="5"/>
        <v>0</v>
      </c>
      <c r="K138" t="b">
        <f>EXACT(Tabela3[[#This Row],[Valor Medicar]],Tabela3[[#This Row],[Valor IPM]])</f>
        <v>0</v>
      </c>
    </row>
    <row r="139" spans="1:11" x14ac:dyDescent="0.25">
      <c r="A139" t="str">
        <f t="shared" si="4"/>
        <v xml:space="preserve"> - 0</v>
      </c>
      <c r="B139" t="str">
        <f>Tabela1[[#This Row],[Contrato]]</f>
        <v>CO-00002364-CT</v>
      </c>
      <c r="C139" t="str">
        <f>Tabela1[[#This Row],[Beneficiario]]</f>
        <v>HELIO CORAZZA</v>
      </c>
      <c r="D139" t="str">
        <f>_xlfn.XLOOKUP(C139,Tabela2[Nome],Tabela2[Nome],"")</f>
        <v/>
      </c>
      <c r="E139" t="str">
        <f>Tabela1[[#This Row],[CPF]]</f>
        <v>203.703.428-87</v>
      </c>
      <c r="F139">
        <f>_xlfn.XLOOKUP(E139,Tabela2[CPF],Tabela2[CPF],0)</f>
        <v>0</v>
      </c>
      <c r="G139">
        <f>Tabela1[[#This Row],[Valor]]</f>
        <v>17.440000000000001</v>
      </c>
      <c r="H139">
        <f>_xlfn.XLOOKUP(E139,Tabela2[CPF],Tabela2[Valor],0)</f>
        <v>0</v>
      </c>
      <c r="I139">
        <f>_xlfn.XLOOKUP(C139,Tabela2[Nome],Tabela2[Valor],0)</f>
        <v>0</v>
      </c>
      <c r="J139">
        <f t="shared" si="5"/>
        <v>0</v>
      </c>
      <c r="K139" t="b">
        <f>EXACT(Tabela3[[#This Row],[Valor Medicar]],Tabela3[[#This Row],[Valor IPM]])</f>
        <v>0</v>
      </c>
    </row>
    <row r="140" spans="1:11" x14ac:dyDescent="0.25">
      <c r="A140" t="str">
        <f t="shared" si="4"/>
        <v>HENNE LEN MACHADO - 094.660.038-44</v>
      </c>
      <c r="B140" t="str">
        <f>Tabela1[[#This Row],[Contrato]]</f>
        <v>CO-00002364-CT</v>
      </c>
      <c r="C140" t="str">
        <f>Tabela1[[#This Row],[Beneficiario]]</f>
        <v>HENNE LEN MACHADO</v>
      </c>
      <c r="D140" t="str">
        <f>_xlfn.XLOOKUP(C140,Tabela2[Nome],Tabela2[Nome],"")</f>
        <v>HENNE LEN MACHADO</v>
      </c>
      <c r="E140" t="str">
        <f>Tabela1[[#This Row],[CPF]]</f>
        <v>094.660.038-44</v>
      </c>
      <c r="F140" t="str">
        <f>_xlfn.XLOOKUP(E140,Tabela2[CPF],Tabela2[CPF],0)</f>
        <v>094.660.038-44</v>
      </c>
      <c r="G140">
        <f>Tabela1[[#This Row],[Valor]]</f>
        <v>116.819999999999</v>
      </c>
      <c r="H140">
        <f>_xlfn.XLOOKUP(E140,Tabela2[CPF],Tabela2[Valor],0)</f>
        <v>36.4</v>
      </c>
      <c r="I140">
        <f>_xlfn.XLOOKUP(C140,Tabela2[Nome],Tabela2[Valor],0)</f>
        <v>36.4</v>
      </c>
      <c r="J140">
        <f t="shared" si="5"/>
        <v>36.4</v>
      </c>
      <c r="K140" t="b">
        <f>EXACT(Tabela3[[#This Row],[Valor Medicar]],Tabela3[[#This Row],[Valor IPM]])</f>
        <v>0</v>
      </c>
    </row>
    <row r="141" spans="1:11" x14ac:dyDescent="0.25">
      <c r="A141" t="str">
        <f t="shared" si="4"/>
        <v>HILDA BERNARDES GOTARDO - 552.054.888-91</v>
      </c>
      <c r="B141" t="str">
        <f>Tabela1[[#This Row],[Contrato]]</f>
        <v>CO-00002364-CT</v>
      </c>
      <c r="C141" t="str">
        <f>Tabela1[[#This Row],[Beneficiario]]</f>
        <v>HILDA BERNARDES GOTARDO</v>
      </c>
      <c r="D141" t="str">
        <f>_xlfn.XLOOKUP(C141,Tabela2[Nome],Tabela2[Nome],"")</f>
        <v>HILDA BERNARDES GOTARDO</v>
      </c>
      <c r="E141" t="str">
        <f>Tabela1[[#This Row],[CPF]]</f>
        <v>552.054.888-91</v>
      </c>
      <c r="F141" t="str">
        <f>_xlfn.XLOOKUP(E141,Tabela2[CPF],Tabela2[CPF],0)</f>
        <v>552.054.888-91</v>
      </c>
      <c r="G141">
        <f>Tabela1[[#This Row],[Valor]]</f>
        <v>69.760000000000005</v>
      </c>
      <c r="H141">
        <f>_xlfn.XLOOKUP(E141,Tabela2[CPF],Tabela2[Valor],0)</f>
        <v>65.2</v>
      </c>
      <c r="I141">
        <f>_xlfn.XLOOKUP(C141,Tabela2[Nome],Tabela2[Valor],0)</f>
        <v>65.2</v>
      </c>
      <c r="J141">
        <f t="shared" si="5"/>
        <v>65.2</v>
      </c>
      <c r="K141" t="b">
        <f>EXACT(Tabela3[[#This Row],[Valor Medicar]],Tabela3[[#This Row],[Valor IPM]])</f>
        <v>0</v>
      </c>
    </row>
    <row r="142" spans="1:11" x14ac:dyDescent="0.25">
      <c r="A142" t="str">
        <f t="shared" si="4"/>
        <v xml:space="preserve"> - 109.107.638-36</v>
      </c>
      <c r="B142" t="str">
        <f>Tabela1[[#This Row],[Contrato]]</f>
        <v>CO-00002364-CT</v>
      </c>
      <c r="C142" t="str">
        <f>Tabela1[[#This Row],[Beneficiario]]</f>
        <v>HILDA CONCEICAO MEDEIROS DE ANDRADE</v>
      </c>
      <c r="D142" t="str">
        <f>_xlfn.XLOOKUP(C142,Tabela2[Nome],Tabela2[Nome],"")</f>
        <v/>
      </c>
      <c r="E142" t="str">
        <f>Tabela1[[#This Row],[CPF]]</f>
        <v>109.107.638-36</v>
      </c>
      <c r="F142" t="str">
        <f>_xlfn.XLOOKUP(E142,Tabela2[CPF],Tabela2[CPF],0)</f>
        <v>109.107.638-36</v>
      </c>
      <c r="G142">
        <f>Tabela1[[#This Row],[Valor]]</f>
        <v>17.440000000000001</v>
      </c>
      <c r="H142">
        <f>_xlfn.XLOOKUP(E142,Tabela2[CPF],Tabela2[Valor],0)</f>
        <v>16.3</v>
      </c>
      <c r="I142">
        <f>_xlfn.XLOOKUP(C142,Tabela2[Nome],Tabela2[Valor],0)</f>
        <v>0</v>
      </c>
      <c r="J142">
        <f t="shared" si="5"/>
        <v>16.3</v>
      </c>
      <c r="K142" t="b">
        <f>EXACT(Tabela3[[#This Row],[Valor Medicar]],Tabela3[[#This Row],[Valor IPM]])</f>
        <v>0</v>
      </c>
    </row>
    <row r="143" spans="1:11" x14ac:dyDescent="0.25">
      <c r="A143" t="str">
        <f t="shared" si="4"/>
        <v xml:space="preserve"> - 413.980.508-06</v>
      </c>
      <c r="B143" t="str">
        <f>Tabela1[[#This Row],[Contrato]]</f>
        <v>CO-00002364-CT</v>
      </c>
      <c r="C143" t="str">
        <f>Tabela1[[#This Row],[Beneficiario]]</f>
        <v>IEDA BEATRIZ PEGORARO RIBEIRO DA SILVA</v>
      </c>
      <c r="D143" t="str">
        <f>_xlfn.XLOOKUP(C143,Tabela2[Nome],Tabela2[Nome],"")</f>
        <v/>
      </c>
      <c r="E143" t="str">
        <f>Tabela1[[#This Row],[CPF]]</f>
        <v>413.980.508-06</v>
      </c>
      <c r="F143" t="str">
        <f>_xlfn.XLOOKUP(E143,Tabela2[CPF],Tabela2[CPF],0)</f>
        <v>413.980.508-06</v>
      </c>
      <c r="G143">
        <f>Tabela1[[#This Row],[Valor]]</f>
        <v>17.440000000000001</v>
      </c>
      <c r="H143">
        <f>_xlfn.XLOOKUP(E143,Tabela2[CPF],Tabela2[Valor],0)</f>
        <v>16.3</v>
      </c>
      <c r="I143">
        <f>_xlfn.XLOOKUP(C143,Tabela2[Nome],Tabela2[Valor],0)</f>
        <v>0</v>
      </c>
      <c r="J143">
        <f t="shared" si="5"/>
        <v>16.3</v>
      </c>
      <c r="K143" t="b">
        <f>EXACT(Tabela3[[#This Row],[Valor Medicar]],Tabela3[[#This Row],[Valor IPM]])</f>
        <v>0</v>
      </c>
    </row>
    <row r="144" spans="1:11" x14ac:dyDescent="0.25">
      <c r="A144" t="str">
        <f t="shared" si="4"/>
        <v>IGNEZ BENTO PIMENTA - 030.588.268-69</v>
      </c>
      <c r="B144" t="str">
        <f>Tabela1[[#This Row],[Contrato]]</f>
        <v>CO-00002364-CT</v>
      </c>
      <c r="C144" t="str">
        <f>Tabela1[[#This Row],[Beneficiario]]</f>
        <v>IGNEZ BENTO PIMENTA</v>
      </c>
      <c r="D144" t="str">
        <f>_xlfn.XLOOKUP(C144,Tabela2[Nome],Tabela2[Nome],"")</f>
        <v>IGNEZ BENTO PIMENTA</v>
      </c>
      <c r="E144" t="str">
        <f>Tabela1[[#This Row],[CPF]]</f>
        <v>030.588.268-69</v>
      </c>
      <c r="F144" t="str">
        <f>_xlfn.XLOOKUP(E144,Tabela2[CPF],Tabela2[CPF],0)</f>
        <v>030.588.268-69</v>
      </c>
      <c r="G144">
        <f>Tabela1[[#This Row],[Valor]]</f>
        <v>37.450000000000003</v>
      </c>
      <c r="H144">
        <f>_xlfn.XLOOKUP(E144,Tabela2[CPF],Tabela2[Valor],0)</f>
        <v>35</v>
      </c>
      <c r="I144">
        <f>_xlfn.XLOOKUP(C144,Tabela2[Nome],Tabela2[Valor],0)</f>
        <v>35</v>
      </c>
      <c r="J144">
        <f t="shared" si="5"/>
        <v>35</v>
      </c>
      <c r="K144" t="b">
        <f>EXACT(Tabela3[[#This Row],[Valor Medicar]],Tabela3[[#This Row],[Valor IPM]])</f>
        <v>0</v>
      </c>
    </row>
    <row r="145" spans="1:11" x14ac:dyDescent="0.25">
      <c r="A145" t="str">
        <f t="shared" si="4"/>
        <v xml:space="preserve"> - 0</v>
      </c>
      <c r="B145" t="str">
        <f>Tabela1[[#This Row],[Contrato]]</f>
        <v>CO-00002364-CT</v>
      </c>
      <c r="C145" t="str">
        <f>Tabela1[[#This Row],[Beneficiario]]</f>
        <v>ILDA COELHO</v>
      </c>
      <c r="D145" t="str">
        <f>_xlfn.XLOOKUP(C145,Tabela2[Nome],Tabela2[Nome],"")</f>
        <v/>
      </c>
      <c r="E145" t="str">
        <f>Tabela1[[#This Row],[CPF]]</f>
        <v>122.417.478-07</v>
      </c>
      <c r="F145">
        <f>_xlfn.XLOOKUP(E145,Tabela2[CPF],Tabela2[CPF],0)</f>
        <v>0</v>
      </c>
      <c r="G145">
        <f>Tabela1[[#This Row],[Valor]]</f>
        <v>17.440000000000001</v>
      </c>
      <c r="H145">
        <f>_xlfn.XLOOKUP(E145,Tabela2[CPF],Tabela2[Valor],0)</f>
        <v>0</v>
      </c>
      <c r="I145">
        <f>_xlfn.XLOOKUP(C145,Tabela2[Nome],Tabela2[Valor],0)</f>
        <v>0</v>
      </c>
      <c r="J145">
        <f t="shared" si="5"/>
        <v>0</v>
      </c>
      <c r="K145" t="b">
        <f>EXACT(Tabela3[[#This Row],[Valor Medicar]],Tabela3[[#This Row],[Valor IPM]])</f>
        <v>0</v>
      </c>
    </row>
    <row r="146" spans="1:11" x14ac:dyDescent="0.25">
      <c r="A146" t="str">
        <f t="shared" si="4"/>
        <v>ILKA CARNEIRO QUIONERO - 144.522.648-08</v>
      </c>
      <c r="B146" t="str">
        <f>Tabela1[[#This Row],[Contrato]]</f>
        <v>CO-00002364-CT</v>
      </c>
      <c r="C146" t="str">
        <f>Tabela1[[#This Row],[Beneficiario]]</f>
        <v>ILKA CARNEIRO QUIONERO</v>
      </c>
      <c r="D146" t="str">
        <f>_xlfn.XLOOKUP(C146,Tabela2[Nome],Tabela2[Nome],"")</f>
        <v>ILKA CARNEIRO QUIONERO</v>
      </c>
      <c r="E146" t="str">
        <f>Tabela1[[#This Row],[CPF]]</f>
        <v>144.522.648-08</v>
      </c>
      <c r="F146" t="str">
        <f>_xlfn.XLOOKUP(E146,Tabela2[CPF],Tabela2[CPF],0)</f>
        <v>144.522.648-08</v>
      </c>
      <c r="G146">
        <f>Tabela1[[#This Row],[Valor]]</f>
        <v>17.440000000000001</v>
      </c>
      <c r="H146">
        <f>_xlfn.XLOOKUP(E146,Tabela2[CPF],Tabela2[Valor],0)</f>
        <v>16.3</v>
      </c>
      <c r="I146">
        <f>_xlfn.XLOOKUP(C146,Tabela2[Nome],Tabela2[Valor],0)</f>
        <v>16.3</v>
      </c>
      <c r="J146">
        <f t="shared" si="5"/>
        <v>16.3</v>
      </c>
      <c r="K146" t="b">
        <f>EXACT(Tabela3[[#This Row],[Valor Medicar]],Tabela3[[#This Row],[Valor IPM]])</f>
        <v>0</v>
      </c>
    </row>
    <row r="147" spans="1:11" x14ac:dyDescent="0.25">
      <c r="A147" t="str">
        <f t="shared" si="4"/>
        <v xml:space="preserve"> - 262.878.468-87</v>
      </c>
      <c r="B147" t="str">
        <f>Tabela1[[#This Row],[Contrato]]</f>
        <v>CO-00002364-CT</v>
      </c>
      <c r="C147" t="str">
        <f>Tabela1[[#This Row],[Beneficiario]]</f>
        <v>IRACEMA DOMINGUES VALIM PEREIRA</v>
      </c>
      <c r="D147" t="str">
        <f>_xlfn.XLOOKUP(C147,Tabela2[Nome],Tabela2[Nome],"")</f>
        <v/>
      </c>
      <c r="E147" t="str">
        <f>Tabela1[[#This Row],[CPF]]</f>
        <v>262.878.468-87</v>
      </c>
      <c r="F147" t="str">
        <f>_xlfn.XLOOKUP(E147,Tabela2[CPF],Tabela2[CPF],0)</f>
        <v>262.878.468-87</v>
      </c>
      <c r="G147">
        <f>Tabela1[[#This Row],[Valor]]</f>
        <v>69.760000000000005</v>
      </c>
      <c r="H147">
        <f>_xlfn.XLOOKUP(E147,Tabela2[CPF],Tabela2[Valor],0)</f>
        <v>65.2</v>
      </c>
      <c r="I147">
        <f>_xlfn.XLOOKUP(C147,Tabela2[Nome],Tabela2[Valor],0)</f>
        <v>0</v>
      </c>
      <c r="J147">
        <f t="shared" si="5"/>
        <v>65.2</v>
      </c>
      <c r="K147" t="b">
        <f>EXACT(Tabela3[[#This Row],[Valor Medicar]],Tabela3[[#This Row],[Valor IPM]])</f>
        <v>0</v>
      </c>
    </row>
    <row r="148" spans="1:11" x14ac:dyDescent="0.25">
      <c r="A148" t="str">
        <f t="shared" si="4"/>
        <v>IRACI FERNANDES ESTHER - 0</v>
      </c>
      <c r="B148" t="str">
        <f>Tabela1[[#This Row],[Contrato]]</f>
        <v>CO-00002364-CT</v>
      </c>
      <c r="C148" t="str">
        <f>Tabela1[[#This Row],[Beneficiario]]</f>
        <v>IRACI FERNANDES ESTHER</v>
      </c>
      <c r="D148" t="str">
        <f>_xlfn.XLOOKUP(C148,Tabela2[Nome],Tabela2[Nome],"")</f>
        <v>IRACI FERNANDES ESTHER</v>
      </c>
      <c r="E148" t="str">
        <f>Tabela1[[#This Row],[CPF]]</f>
        <v>020.310.058-12</v>
      </c>
      <c r="F148">
        <f>_xlfn.XLOOKUP(E148,Tabela2[CPF],Tabela2[CPF],0)</f>
        <v>0</v>
      </c>
      <c r="G148">
        <f>Tabela1[[#This Row],[Valor]]</f>
        <v>94.37</v>
      </c>
      <c r="H148">
        <f>_xlfn.XLOOKUP(E148,Tabela2[CPF],Tabela2[Valor],0)</f>
        <v>0</v>
      </c>
      <c r="I148">
        <f>_xlfn.XLOOKUP(C148,Tabela2[Nome],Tabela2[Valor],0)</f>
        <v>88.2</v>
      </c>
      <c r="J148">
        <f t="shared" si="5"/>
        <v>88.2</v>
      </c>
      <c r="K148" t="b">
        <f>EXACT(Tabela3[[#This Row],[Valor Medicar]],Tabela3[[#This Row],[Valor IPM]])</f>
        <v>0</v>
      </c>
    </row>
    <row r="149" spans="1:11" x14ac:dyDescent="0.25">
      <c r="A149" t="str">
        <f t="shared" si="4"/>
        <v xml:space="preserve"> - 0</v>
      </c>
      <c r="B149" t="str">
        <f>Tabela1[[#This Row],[Contrato]]</f>
        <v>CO-00002364-CT</v>
      </c>
      <c r="C149" t="str">
        <f>Tabela1[[#This Row],[Beneficiario]]</f>
        <v>IRACY VERAS DA SILVA</v>
      </c>
      <c r="D149" t="str">
        <f>_xlfn.XLOOKUP(C149,Tabela2[Nome],Tabela2[Nome],"")</f>
        <v/>
      </c>
      <c r="E149" t="str">
        <f>Tabela1[[#This Row],[CPF]]</f>
        <v>982.481.208-30</v>
      </c>
      <c r="F149">
        <f>_xlfn.XLOOKUP(E149,Tabela2[CPF],Tabela2[CPF],0)</f>
        <v>0</v>
      </c>
      <c r="G149">
        <f>Tabela1[[#This Row],[Valor]]</f>
        <v>56.92</v>
      </c>
      <c r="H149">
        <f>_xlfn.XLOOKUP(E149,Tabela2[CPF],Tabela2[Valor],0)</f>
        <v>0</v>
      </c>
      <c r="I149">
        <f>_xlfn.XLOOKUP(C149,Tabela2[Nome],Tabela2[Valor],0)</f>
        <v>0</v>
      </c>
      <c r="J149">
        <f t="shared" si="5"/>
        <v>0</v>
      </c>
      <c r="K149" t="b">
        <f>EXACT(Tabela3[[#This Row],[Valor Medicar]],Tabela3[[#This Row],[Valor IPM]])</f>
        <v>0</v>
      </c>
    </row>
    <row r="150" spans="1:11" x14ac:dyDescent="0.25">
      <c r="A150" t="str">
        <f t="shared" si="4"/>
        <v xml:space="preserve"> - 0</v>
      </c>
      <c r="B150" t="str">
        <f>Tabela1[[#This Row],[Contrato]]</f>
        <v>CO-00002364-CT</v>
      </c>
      <c r="C150" t="str">
        <f>Tabela1[[#This Row],[Beneficiario]]</f>
        <v>IRENE DA COSTA JANUARIO</v>
      </c>
      <c r="D150" t="str">
        <f>_xlfn.XLOOKUP(C150,Tabela2[Nome],Tabela2[Nome],"")</f>
        <v/>
      </c>
      <c r="E150" t="str">
        <f>Tabela1[[#This Row],[CPF]]</f>
        <v>175.346.378-56</v>
      </c>
      <c r="F150">
        <f>_xlfn.XLOOKUP(E150,Tabela2[CPF],Tabela2[CPF],0)</f>
        <v>0</v>
      </c>
      <c r="G150">
        <f>Tabela1[[#This Row],[Valor]]</f>
        <v>122.079999999999</v>
      </c>
      <c r="H150">
        <f>_xlfn.XLOOKUP(E150,Tabela2[CPF],Tabela2[Valor],0)</f>
        <v>0</v>
      </c>
      <c r="I150">
        <f>_xlfn.XLOOKUP(C150,Tabela2[Nome],Tabela2[Valor],0)</f>
        <v>0</v>
      </c>
      <c r="J150">
        <f t="shared" si="5"/>
        <v>0</v>
      </c>
      <c r="K150" t="b">
        <f>EXACT(Tabela3[[#This Row],[Valor Medicar]],Tabela3[[#This Row],[Valor IPM]])</f>
        <v>0</v>
      </c>
    </row>
    <row r="151" spans="1:11" x14ac:dyDescent="0.25">
      <c r="A151" t="str">
        <f t="shared" si="4"/>
        <v xml:space="preserve"> - 0</v>
      </c>
      <c r="B151" t="str">
        <f>Tabela1[[#This Row],[Contrato]]</f>
        <v>CO-00002364-CT</v>
      </c>
      <c r="C151" t="str">
        <f>Tabela1[[#This Row],[Beneficiario]]</f>
        <v>IRINEU IANELLI</v>
      </c>
      <c r="D151" t="str">
        <f>_xlfn.XLOOKUP(C151,Tabela2[Nome],Tabela2[Nome],"")</f>
        <v/>
      </c>
      <c r="E151" t="str">
        <f>Tabela1[[#This Row],[CPF]]</f>
        <v>156.852.848-53</v>
      </c>
      <c r="F151">
        <f>_xlfn.XLOOKUP(E151,Tabela2[CPF],Tabela2[CPF],0)</f>
        <v>0</v>
      </c>
      <c r="G151">
        <f>Tabela1[[#This Row],[Valor]]</f>
        <v>74.900000000000006</v>
      </c>
      <c r="H151">
        <f>_xlfn.XLOOKUP(E151,Tabela2[CPF],Tabela2[Valor],0)</f>
        <v>0</v>
      </c>
      <c r="I151">
        <f>_xlfn.XLOOKUP(C151,Tabela2[Nome],Tabela2[Valor],0)</f>
        <v>0</v>
      </c>
      <c r="J151">
        <f t="shared" si="5"/>
        <v>0</v>
      </c>
      <c r="K151" t="b">
        <f>EXACT(Tabela3[[#This Row],[Valor Medicar]],Tabela3[[#This Row],[Valor IPM]])</f>
        <v>0</v>
      </c>
    </row>
    <row r="152" spans="1:11" x14ac:dyDescent="0.25">
      <c r="A152" t="str">
        <f t="shared" si="4"/>
        <v xml:space="preserve"> - 0</v>
      </c>
      <c r="B152" t="str">
        <f>Tabela1[[#This Row],[Contrato]]</f>
        <v>CO-00002364-CT</v>
      </c>
      <c r="C152" t="str">
        <f>Tabela1[[#This Row],[Beneficiario]]</f>
        <v>ISABEL MATESCO CHIVITE</v>
      </c>
      <c r="D152" t="str">
        <f>_xlfn.XLOOKUP(C152,Tabela2[Nome],Tabela2[Nome],"")</f>
        <v/>
      </c>
      <c r="E152">
        <f>Tabela1[[#This Row],[CPF]]</f>
        <v>0</v>
      </c>
      <c r="F152">
        <f>_xlfn.XLOOKUP(E152,Tabela2[CPF],Tabela2[CPF],0)</f>
        <v>0</v>
      </c>
      <c r="G152">
        <f>Tabela1[[#This Row],[Valor]]</f>
        <v>69.760000000000005</v>
      </c>
      <c r="H152">
        <f>_xlfn.XLOOKUP(E152,Tabela2[CPF],Tabela2[Valor],0)</f>
        <v>0</v>
      </c>
      <c r="I152">
        <f>_xlfn.XLOOKUP(C152,Tabela2[Nome],Tabela2[Valor],0)</f>
        <v>0</v>
      </c>
      <c r="J152">
        <f t="shared" si="5"/>
        <v>0</v>
      </c>
      <c r="K152" t="b">
        <f>EXACT(Tabela3[[#This Row],[Valor Medicar]],Tabela3[[#This Row],[Valor IPM]])</f>
        <v>0</v>
      </c>
    </row>
    <row r="153" spans="1:11" x14ac:dyDescent="0.25">
      <c r="A153" t="str">
        <f t="shared" si="4"/>
        <v xml:space="preserve"> - 0</v>
      </c>
      <c r="B153" t="str">
        <f>Tabela1[[#This Row],[Contrato]]</f>
        <v>CO-00002364-CT</v>
      </c>
      <c r="C153" t="str">
        <f>Tabela1[[#This Row],[Beneficiario]]</f>
        <v>ISOLINA LOPES MOTA</v>
      </c>
      <c r="D153" t="str">
        <f>_xlfn.XLOOKUP(C153,Tabela2[Nome],Tabela2[Nome],"")</f>
        <v/>
      </c>
      <c r="E153" t="str">
        <f>Tabela1[[#This Row],[CPF]]</f>
        <v>081.392.358-14</v>
      </c>
      <c r="F153">
        <f>_xlfn.XLOOKUP(E153,Tabela2[CPF],Tabela2[CPF],0)</f>
        <v>0</v>
      </c>
      <c r="G153">
        <f>Tabela1[[#This Row],[Valor]]</f>
        <v>34.880000000000003</v>
      </c>
      <c r="H153">
        <f>_xlfn.XLOOKUP(E153,Tabela2[CPF],Tabela2[Valor],0)</f>
        <v>0</v>
      </c>
      <c r="I153">
        <f>_xlfn.XLOOKUP(C153,Tabela2[Nome],Tabela2[Valor],0)</f>
        <v>0</v>
      </c>
      <c r="J153">
        <f t="shared" si="5"/>
        <v>0</v>
      </c>
      <c r="K153" t="b">
        <f>EXACT(Tabela3[[#This Row],[Valor Medicar]],Tabela3[[#This Row],[Valor IPM]])</f>
        <v>0</v>
      </c>
    </row>
    <row r="154" spans="1:11" x14ac:dyDescent="0.25">
      <c r="A154" t="str">
        <f t="shared" si="4"/>
        <v>IVANA GONZALES BOCCHI - 485.184.338-00</v>
      </c>
      <c r="B154" t="str">
        <f>Tabela1[[#This Row],[Contrato]]</f>
        <v>CO-00002364-CT</v>
      </c>
      <c r="C154" t="str">
        <f>Tabela1[[#This Row],[Beneficiario]]</f>
        <v>IVANA GONZALES BOCCHI</v>
      </c>
      <c r="D154" t="str">
        <f>_xlfn.XLOOKUP(C154,Tabela2[Nome],Tabela2[Nome],"")</f>
        <v>IVANA GONZALES BOCCHI</v>
      </c>
      <c r="E154" t="str">
        <f>Tabela1[[#This Row],[CPF]]</f>
        <v>485.184.338-00</v>
      </c>
      <c r="F154" t="str">
        <f>_xlfn.XLOOKUP(E154,Tabela2[CPF],Tabela2[CPF],0)</f>
        <v>485.184.338-00</v>
      </c>
      <c r="G154">
        <f>Tabela1[[#This Row],[Valor]]</f>
        <v>69.760000000000005</v>
      </c>
      <c r="H154">
        <f>_xlfn.XLOOKUP(E154,Tabela2[CPF],Tabela2[Valor],0)</f>
        <v>65.2</v>
      </c>
      <c r="I154">
        <f>_xlfn.XLOOKUP(C154,Tabela2[Nome],Tabela2[Valor],0)</f>
        <v>65.2</v>
      </c>
      <c r="J154">
        <f t="shared" si="5"/>
        <v>65.2</v>
      </c>
      <c r="K154" t="b">
        <f>EXACT(Tabela3[[#This Row],[Valor Medicar]],Tabela3[[#This Row],[Valor IPM]])</f>
        <v>0</v>
      </c>
    </row>
    <row r="155" spans="1:11" x14ac:dyDescent="0.25">
      <c r="A155" t="str">
        <f t="shared" si="4"/>
        <v>IVONE GAMEIRO VIVANCOS - 262.802.218-49</v>
      </c>
      <c r="B155" t="str">
        <f>Tabela1[[#This Row],[Contrato]]</f>
        <v>CO-00002364-CT</v>
      </c>
      <c r="C155" t="str">
        <f>Tabela1[[#This Row],[Beneficiario]]</f>
        <v>IVONE GAMEIRO VIVANCOS</v>
      </c>
      <c r="D155" t="str">
        <f>_xlfn.XLOOKUP(C155,Tabela2[Nome],Tabela2[Nome],"")</f>
        <v>IVONE GAMEIRO VIVANCOS</v>
      </c>
      <c r="E155" t="str">
        <f>Tabela1[[#This Row],[CPF]]</f>
        <v>262.802.218-49</v>
      </c>
      <c r="F155" t="str">
        <f>_xlfn.XLOOKUP(E155,Tabela2[CPF],Tabela2[CPF],0)</f>
        <v>262.802.218-49</v>
      </c>
      <c r="G155">
        <f>Tabela1[[#This Row],[Valor]]</f>
        <v>34.880000000000003</v>
      </c>
      <c r="H155">
        <f>_xlfn.XLOOKUP(E155,Tabela2[CPF],Tabela2[Valor],0)</f>
        <v>32.6</v>
      </c>
      <c r="I155">
        <f>_xlfn.XLOOKUP(C155,Tabela2[Nome],Tabela2[Valor],0)</f>
        <v>32.6</v>
      </c>
      <c r="J155">
        <f t="shared" si="5"/>
        <v>32.6</v>
      </c>
      <c r="K155" t="b">
        <f>EXACT(Tabela3[[#This Row],[Valor Medicar]],Tabela3[[#This Row],[Valor IPM]])</f>
        <v>0</v>
      </c>
    </row>
    <row r="156" spans="1:11" x14ac:dyDescent="0.25">
      <c r="A156" t="str">
        <f t="shared" si="4"/>
        <v xml:space="preserve"> - 0</v>
      </c>
      <c r="B156" t="str">
        <f>Tabela1[[#This Row],[Contrato]]</f>
        <v>CO-00002364-CT</v>
      </c>
      <c r="C156" t="str">
        <f>Tabela1[[#This Row],[Beneficiario]]</f>
        <v>IVONI NAGIB MATTAR CHAVES</v>
      </c>
      <c r="D156" t="str">
        <f>_xlfn.XLOOKUP(C156,Tabela2[Nome],Tabela2[Nome],"")</f>
        <v/>
      </c>
      <c r="E156" t="str">
        <f>Tabela1[[#This Row],[CPF]]</f>
        <v>164.303.528-20</v>
      </c>
      <c r="F156">
        <f>_xlfn.XLOOKUP(E156,Tabela2[CPF],Tabela2[CPF],0)</f>
        <v>0</v>
      </c>
      <c r="G156">
        <f>Tabela1[[#This Row],[Valor]]</f>
        <v>19.469999999999899</v>
      </c>
      <c r="H156">
        <f>_xlfn.XLOOKUP(E156,Tabela2[CPF],Tabela2[Valor],0)</f>
        <v>0</v>
      </c>
      <c r="I156">
        <f>_xlfn.XLOOKUP(C156,Tabela2[Nome],Tabela2[Valor],0)</f>
        <v>0</v>
      </c>
      <c r="J156">
        <f t="shared" si="5"/>
        <v>0</v>
      </c>
      <c r="K156" t="b">
        <f>EXACT(Tabela3[[#This Row],[Valor Medicar]],Tabela3[[#This Row],[Valor IPM]])</f>
        <v>0</v>
      </c>
    </row>
    <row r="157" spans="1:11" x14ac:dyDescent="0.25">
      <c r="A157" t="str">
        <f t="shared" si="4"/>
        <v xml:space="preserve"> - 0</v>
      </c>
      <c r="B157" t="str">
        <f>Tabela1[[#This Row],[Contrato]]</f>
        <v>CO-00002364-CT</v>
      </c>
      <c r="C157" t="str">
        <f>Tabela1[[#This Row],[Beneficiario]]</f>
        <v>IZAURA ESTRELA RIBEIRO</v>
      </c>
      <c r="D157" t="str">
        <f>_xlfn.XLOOKUP(C157,Tabela2[Nome],Tabela2[Nome],"")</f>
        <v/>
      </c>
      <c r="E157" t="str">
        <f>Tabela1[[#This Row],[CPF]]</f>
        <v>062.670.268-25</v>
      </c>
      <c r="F157">
        <f>_xlfn.XLOOKUP(E157,Tabela2[CPF],Tabela2[CPF],0)</f>
        <v>0</v>
      </c>
      <c r="G157">
        <f>Tabela1[[#This Row],[Valor]]</f>
        <v>37.450000000000003</v>
      </c>
      <c r="H157">
        <f>_xlfn.XLOOKUP(E157,Tabela2[CPF],Tabela2[Valor],0)</f>
        <v>0</v>
      </c>
      <c r="I157">
        <f>_xlfn.XLOOKUP(C157,Tabela2[Nome],Tabela2[Valor],0)</f>
        <v>0</v>
      </c>
      <c r="J157">
        <f t="shared" si="5"/>
        <v>0</v>
      </c>
      <c r="K157" t="b">
        <f>EXACT(Tabela3[[#This Row],[Valor Medicar]],Tabela3[[#This Row],[Valor IPM]])</f>
        <v>0</v>
      </c>
    </row>
    <row r="158" spans="1:11" x14ac:dyDescent="0.25">
      <c r="A158" t="str">
        <f t="shared" si="4"/>
        <v xml:space="preserve"> - 0</v>
      </c>
      <c r="B158" t="str">
        <f>Tabela1[[#This Row],[Contrato]]</f>
        <v>CO-00002364-CT</v>
      </c>
      <c r="C158" t="str">
        <f>Tabela1[[#This Row],[Beneficiario]]</f>
        <v>IZAURA GONCALVES BACALINI</v>
      </c>
      <c r="D158" t="str">
        <f>_xlfn.XLOOKUP(C158,Tabela2[Nome],Tabela2[Nome],"")</f>
        <v/>
      </c>
      <c r="E158">
        <f>Tabela1[[#This Row],[CPF]]</f>
        <v>0</v>
      </c>
      <c r="F158">
        <f>_xlfn.XLOOKUP(E158,Tabela2[CPF],Tabela2[CPF],0)</f>
        <v>0</v>
      </c>
      <c r="G158">
        <f>Tabela1[[#This Row],[Valor]]</f>
        <v>35.42</v>
      </c>
      <c r="H158">
        <f>_xlfn.XLOOKUP(E158,Tabela2[CPF],Tabela2[Valor],0)</f>
        <v>0</v>
      </c>
      <c r="I158">
        <f>_xlfn.XLOOKUP(C158,Tabela2[Nome],Tabela2[Valor],0)</f>
        <v>0</v>
      </c>
      <c r="J158">
        <f t="shared" si="5"/>
        <v>0</v>
      </c>
      <c r="K158" t="b">
        <f>EXACT(Tabela3[[#This Row],[Valor Medicar]],Tabela3[[#This Row],[Valor IPM]])</f>
        <v>0</v>
      </c>
    </row>
    <row r="159" spans="1:11" x14ac:dyDescent="0.25">
      <c r="A159" t="str">
        <f t="shared" si="4"/>
        <v xml:space="preserve"> - 862.930.448-00</v>
      </c>
      <c r="B159" t="str">
        <f>Tabela1[[#This Row],[Contrato]]</f>
        <v>CO-00002364-CT</v>
      </c>
      <c r="C159" t="str">
        <f>Tabela1[[#This Row],[Beneficiario]]</f>
        <v>IZAURA MARTINEZ ZORATI</v>
      </c>
      <c r="D159" t="str">
        <f>_xlfn.XLOOKUP(C159,Tabela2[Nome],Tabela2[Nome],"")</f>
        <v/>
      </c>
      <c r="E159" t="str">
        <f>Tabela1[[#This Row],[CPF]]</f>
        <v>862.930.448-00</v>
      </c>
      <c r="F159" t="str">
        <f>_xlfn.XLOOKUP(E159,Tabela2[CPF],Tabela2[CPF],0)</f>
        <v>862.930.448-00</v>
      </c>
      <c r="G159">
        <f>Tabela1[[#This Row],[Valor]]</f>
        <v>35.42</v>
      </c>
      <c r="H159">
        <f>_xlfn.XLOOKUP(E159,Tabela2[CPF],Tabela2[Valor],0)</f>
        <v>33.1</v>
      </c>
      <c r="I159">
        <f>_xlfn.XLOOKUP(C159,Tabela2[Nome],Tabela2[Valor],0)</f>
        <v>0</v>
      </c>
      <c r="J159">
        <f t="shared" si="5"/>
        <v>33.1</v>
      </c>
      <c r="K159" t="b">
        <f>EXACT(Tabela3[[#This Row],[Valor Medicar]],Tabela3[[#This Row],[Valor IPM]])</f>
        <v>0</v>
      </c>
    </row>
    <row r="160" spans="1:11" x14ac:dyDescent="0.25">
      <c r="A160" t="str">
        <f t="shared" si="4"/>
        <v>IZIDORA APARECIDA COLETO AMADEU - 0</v>
      </c>
      <c r="B160" t="str">
        <f>Tabela1[[#This Row],[Contrato]]</f>
        <v>CO-00002364-CT</v>
      </c>
      <c r="C160" t="str">
        <f>Tabela1[[#This Row],[Beneficiario]]</f>
        <v>IZIDORA APARECIDA COLETO AMADEU</v>
      </c>
      <c r="D160" t="str">
        <f>_xlfn.XLOOKUP(C160,Tabela2[Nome],Tabela2[Nome],"")</f>
        <v>IZIDORA APARECIDA COLETO AMADEU</v>
      </c>
      <c r="E160" t="str">
        <f>Tabela1[[#This Row],[CPF]]</f>
        <v>163.891.928-35</v>
      </c>
      <c r="F160">
        <f>_xlfn.XLOOKUP(E160,Tabela2[CPF],Tabela2[CPF],0)</f>
        <v>0</v>
      </c>
      <c r="G160">
        <f>Tabela1[[#This Row],[Valor]]</f>
        <v>17.440000000000001</v>
      </c>
      <c r="H160">
        <f>_xlfn.XLOOKUP(E160,Tabela2[CPF],Tabela2[Valor],0)</f>
        <v>0</v>
      </c>
      <c r="I160">
        <f>_xlfn.XLOOKUP(C160,Tabela2[Nome],Tabela2[Valor],0)</f>
        <v>16.3</v>
      </c>
      <c r="J160">
        <f t="shared" si="5"/>
        <v>16.3</v>
      </c>
      <c r="K160" t="b">
        <f>EXACT(Tabela3[[#This Row],[Valor Medicar]],Tabela3[[#This Row],[Valor IPM]])</f>
        <v>0</v>
      </c>
    </row>
    <row r="161" spans="1:11" x14ac:dyDescent="0.25">
      <c r="A161" t="str">
        <f t="shared" si="4"/>
        <v>IZOLINA GONCALVES SILVA - 156.226.918-69</v>
      </c>
      <c r="B161" t="str">
        <f>Tabela1[[#This Row],[Contrato]]</f>
        <v>CO-00002364-CT</v>
      </c>
      <c r="C161" t="str">
        <f>Tabela1[[#This Row],[Beneficiario]]</f>
        <v>IZOLINA GONCALVES SILVA</v>
      </c>
      <c r="D161" t="str">
        <f>_xlfn.XLOOKUP(C161,Tabela2[Nome],Tabela2[Nome],"")</f>
        <v>IZOLINA GONCALVES SILVA</v>
      </c>
      <c r="E161" t="str">
        <f>Tabela1[[#This Row],[CPF]]</f>
        <v>156.226.918-69</v>
      </c>
      <c r="F161" t="str">
        <f>_xlfn.XLOOKUP(E161,Tabela2[CPF],Tabela2[CPF],0)</f>
        <v>156.226.918-69</v>
      </c>
      <c r="G161">
        <f>Tabela1[[#This Row],[Valor]]</f>
        <v>36.909999999999897</v>
      </c>
      <c r="H161">
        <f>_xlfn.XLOOKUP(E161,Tabela2[CPF],Tabela2[Valor],0)</f>
        <v>34.5</v>
      </c>
      <c r="I161">
        <f>_xlfn.XLOOKUP(C161,Tabela2[Nome],Tabela2[Valor],0)</f>
        <v>34.5</v>
      </c>
      <c r="J161">
        <f t="shared" si="5"/>
        <v>34.5</v>
      </c>
      <c r="K161" t="b">
        <f>EXACT(Tabela3[[#This Row],[Valor Medicar]],Tabela3[[#This Row],[Valor IPM]])</f>
        <v>0</v>
      </c>
    </row>
    <row r="162" spans="1:11" x14ac:dyDescent="0.25">
      <c r="A162" t="str">
        <f t="shared" si="4"/>
        <v xml:space="preserve"> - 0</v>
      </c>
      <c r="B162" t="str">
        <f>Tabela1[[#This Row],[Contrato]]</f>
        <v>CO-00002364-CT</v>
      </c>
      <c r="C162" t="str">
        <f>Tabela1[[#This Row],[Beneficiario]]</f>
        <v>JACY SILVA DEL BEN</v>
      </c>
      <c r="D162" t="str">
        <f>_xlfn.XLOOKUP(C162,Tabela2[Nome],Tabela2[Nome],"")</f>
        <v/>
      </c>
      <c r="E162" t="str">
        <f>Tabela1[[#This Row],[CPF]]</f>
        <v>145.440.218-04</v>
      </c>
      <c r="F162">
        <f>_xlfn.XLOOKUP(E162,Tabela2[CPF],Tabela2[CPF],0)</f>
        <v>0</v>
      </c>
      <c r="G162">
        <f>Tabela1[[#This Row],[Valor]]</f>
        <v>34.880000000000003</v>
      </c>
      <c r="H162">
        <f>_xlfn.XLOOKUP(E162,Tabela2[CPF],Tabela2[Valor],0)</f>
        <v>0</v>
      </c>
      <c r="I162">
        <f>_xlfn.XLOOKUP(C162,Tabela2[Nome],Tabela2[Valor],0)</f>
        <v>0</v>
      </c>
      <c r="J162">
        <f t="shared" si="5"/>
        <v>0</v>
      </c>
      <c r="K162" t="b">
        <f>EXACT(Tabela3[[#This Row],[Valor Medicar]],Tabela3[[#This Row],[Valor IPM]])</f>
        <v>0</v>
      </c>
    </row>
    <row r="163" spans="1:11" x14ac:dyDescent="0.25">
      <c r="A163" t="str">
        <f t="shared" si="4"/>
        <v xml:space="preserve"> - 0</v>
      </c>
      <c r="B163" t="str">
        <f>Tabela1[[#This Row],[Contrato]]</f>
        <v>CO-00002364-CT</v>
      </c>
      <c r="C163" t="str">
        <f>Tabela1[[#This Row],[Beneficiario]]</f>
        <v>JACYRA CARVALHO</v>
      </c>
      <c r="D163" t="str">
        <f>_xlfn.XLOOKUP(C163,Tabela2[Nome],Tabela2[Nome],"")</f>
        <v/>
      </c>
      <c r="E163" t="str">
        <f>Tabela1[[#This Row],[CPF]]</f>
        <v>980.462.338-20</v>
      </c>
      <c r="F163">
        <f>_xlfn.XLOOKUP(E163,Tabela2[CPF],Tabela2[CPF],0)</f>
        <v>0</v>
      </c>
      <c r="G163">
        <f>Tabela1[[#This Row],[Valor]]</f>
        <v>34.880000000000003</v>
      </c>
      <c r="H163">
        <f>_xlfn.XLOOKUP(E163,Tabela2[CPF],Tabela2[Valor],0)</f>
        <v>0</v>
      </c>
      <c r="I163">
        <f>_xlfn.XLOOKUP(C163,Tabela2[Nome],Tabela2[Valor],0)</f>
        <v>0</v>
      </c>
      <c r="J163">
        <f t="shared" si="5"/>
        <v>0</v>
      </c>
      <c r="K163" t="b">
        <f>EXACT(Tabela3[[#This Row],[Valor Medicar]],Tabela3[[#This Row],[Valor IPM]])</f>
        <v>0</v>
      </c>
    </row>
    <row r="164" spans="1:11" x14ac:dyDescent="0.25">
      <c r="A164" t="str">
        <f t="shared" si="4"/>
        <v xml:space="preserve"> - 035.476.798-42</v>
      </c>
      <c r="B164" t="str">
        <f>Tabela1[[#This Row],[Contrato]]</f>
        <v>CO-00002364-CT</v>
      </c>
      <c r="C164" t="str">
        <f>Tabela1[[#This Row],[Beneficiario]]</f>
        <v>JANICE HONORIO DA SILVA</v>
      </c>
      <c r="D164" t="str">
        <f>_xlfn.XLOOKUP(C164,Tabela2[Nome],Tabela2[Nome],"")</f>
        <v/>
      </c>
      <c r="E164" t="str">
        <f>Tabela1[[#This Row],[CPF]]</f>
        <v>035.476.798-42</v>
      </c>
      <c r="F164" t="str">
        <f>_xlfn.XLOOKUP(E164,Tabela2[CPF],Tabela2[CPF],0)</f>
        <v>035.476.798-42</v>
      </c>
      <c r="G164">
        <f>Tabela1[[#This Row],[Valor]]</f>
        <v>36.909999999999897</v>
      </c>
      <c r="H164">
        <f>_xlfn.XLOOKUP(E164,Tabela2[CPF],Tabela2[Valor],0)</f>
        <v>16.3</v>
      </c>
      <c r="I164">
        <f>_xlfn.XLOOKUP(C164,Tabela2[Nome],Tabela2[Valor],0)</f>
        <v>0</v>
      </c>
      <c r="J164">
        <f t="shared" si="5"/>
        <v>16.3</v>
      </c>
      <c r="K164" t="b">
        <f>EXACT(Tabela3[[#This Row],[Valor Medicar]],Tabela3[[#This Row],[Valor IPM]])</f>
        <v>0</v>
      </c>
    </row>
    <row r="165" spans="1:11" x14ac:dyDescent="0.25">
      <c r="A165" t="str">
        <f t="shared" si="4"/>
        <v xml:space="preserve"> - 0</v>
      </c>
      <c r="B165" t="str">
        <f>Tabela1[[#This Row],[Contrato]]</f>
        <v>CO-00002364-CT</v>
      </c>
      <c r="C165" t="str">
        <f>Tabela1[[#This Row],[Beneficiario]]</f>
        <v>JAYRO ROSA E SILVA</v>
      </c>
      <c r="D165" t="str">
        <f>_xlfn.XLOOKUP(C165,Tabela2[Nome],Tabela2[Nome],"")</f>
        <v/>
      </c>
      <c r="E165" t="str">
        <f>Tabela1[[#This Row],[CPF]]</f>
        <v>015.450.948-53</v>
      </c>
      <c r="F165">
        <f>_xlfn.XLOOKUP(E165,Tabela2[CPF],Tabela2[CPF],0)</f>
        <v>0</v>
      </c>
      <c r="G165">
        <f>Tabela1[[#This Row],[Valor]]</f>
        <v>37.450000000000003</v>
      </c>
      <c r="H165">
        <f>_xlfn.XLOOKUP(E165,Tabela2[CPF],Tabela2[Valor],0)</f>
        <v>0</v>
      </c>
      <c r="I165">
        <f>_xlfn.XLOOKUP(C165,Tabela2[Nome],Tabela2[Valor],0)</f>
        <v>0</v>
      </c>
      <c r="J165">
        <f t="shared" si="5"/>
        <v>0</v>
      </c>
      <c r="K165" t="b">
        <f>EXACT(Tabela3[[#This Row],[Valor Medicar]],Tabela3[[#This Row],[Valor IPM]])</f>
        <v>0</v>
      </c>
    </row>
    <row r="166" spans="1:11" x14ac:dyDescent="0.25">
      <c r="A166" t="str">
        <f t="shared" si="4"/>
        <v>JENNY NOGUEIRA DOS SANTOS - 622.711.808-72</v>
      </c>
      <c r="B166" t="str">
        <f>Tabela1[[#This Row],[Contrato]]</f>
        <v>CO-00002364-CT</v>
      </c>
      <c r="C166" t="str">
        <f>Tabela1[[#This Row],[Beneficiario]]</f>
        <v>JENNY NOGUEIRA DOS SANTOS</v>
      </c>
      <c r="D166" t="str">
        <f>_xlfn.XLOOKUP(C166,Tabela2[Nome],Tabela2[Nome],"")</f>
        <v>JENNY NOGUEIRA DOS SANTOS</v>
      </c>
      <c r="E166" t="str">
        <f>Tabela1[[#This Row],[CPF]]</f>
        <v>622.711.808-72</v>
      </c>
      <c r="F166" t="str">
        <f>_xlfn.XLOOKUP(E166,Tabela2[CPF],Tabela2[CPF],0)</f>
        <v>622.711.808-72</v>
      </c>
      <c r="G166">
        <f>Tabela1[[#This Row],[Valor]]</f>
        <v>56.92</v>
      </c>
      <c r="H166">
        <f>_xlfn.XLOOKUP(E166,Tabela2[CPF],Tabela2[Valor],0)</f>
        <v>53.2</v>
      </c>
      <c r="I166">
        <f>_xlfn.XLOOKUP(C166,Tabela2[Nome],Tabela2[Valor],0)</f>
        <v>53.2</v>
      </c>
      <c r="J166">
        <f t="shared" si="5"/>
        <v>53.2</v>
      </c>
      <c r="K166" t="b">
        <f>EXACT(Tabela3[[#This Row],[Valor Medicar]],Tabela3[[#This Row],[Valor IPM]])</f>
        <v>0</v>
      </c>
    </row>
    <row r="167" spans="1:11" x14ac:dyDescent="0.25">
      <c r="A167" t="str">
        <f t="shared" si="4"/>
        <v>JOAO BATISTA DE ANDRADE - 0</v>
      </c>
      <c r="B167" t="str">
        <f>Tabela1[[#This Row],[Contrato]]</f>
        <v>CO-00002364-CT</v>
      </c>
      <c r="C167" t="str">
        <f>Tabela1[[#This Row],[Beneficiario]]</f>
        <v>JOAO BATISTA DE ANDRADE</v>
      </c>
      <c r="D167" t="str">
        <f>_xlfn.XLOOKUP(C167,Tabela2[Nome],Tabela2[Nome],"")</f>
        <v>JOAO BATISTA DE ANDRADE</v>
      </c>
      <c r="E167" t="str">
        <f>Tabela1[[#This Row],[CPF]]</f>
        <v>163.891.928-35</v>
      </c>
      <c r="F167">
        <f>_xlfn.XLOOKUP(E167,Tabela2[CPF],Tabela2[CPF],0)</f>
        <v>0</v>
      </c>
      <c r="G167">
        <f>Tabela1[[#This Row],[Valor]]</f>
        <v>17.440000000000001</v>
      </c>
      <c r="H167">
        <f>_xlfn.XLOOKUP(E167,Tabela2[CPF],Tabela2[Valor],0)</f>
        <v>0</v>
      </c>
      <c r="I167">
        <f>_xlfn.XLOOKUP(C167,Tabela2[Nome],Tabela2[Valor],0)</f>
        <v>16.3</v>
      </c>
      <c r="J167">
        <f t="shared" si="5"/>
        <v>16.3</v>
      </c>
      <c r="K167" t="b">
        <f>EXACT(Tabela3[[#This Row],[Valor Medicar]],Tabela3[[#This Row],[Valor IPM]])</f>
        <v>0</v>
      </c>
    </row>
    <row r="168" spans="1:11" x14ac:dyDescent="0.25">
      <c r="A168" t="str">
        <f t="shared" si="4"/>
        <v xml:space="preserve"> - 0</v>
      </c>
      <c r="B168" t="str">
        <f>Tabela1[[#This Row],[Contrato]]</f>
        <v>CO-00002364-CT</v>
      </c>
      <c r="C168" t="str">
        <f>Tabela1[[#This Row],[Beneficiario]]</f>
        <v>JOAO BATISTA DE OLIVEIRA</v>
      </c>
      <c r="D168" t="str">
        <f>_xlfn.XLOOKUP(C168,Tabela2[Nome],Tabela2[Nome],"")</f>
        <v/>
      </c>
      <c r="E168" t="str">
        <f>Tabela1[[#This Row],[CPF]]</f>
        <v>207.267.088-87</v>
      </c>
      <c r="F168">
        <f>_xlfn.XLOOKUP(E168,Tabela2[CPF],Tabela2[CPF],0)</f>
        <v>0</v>
      </c>
      <c r="G168">
        <f>Tabela1[[#This Row],[Valor]]</f>
        <v>36.909999999999897</v>
      </c>
      <c r="H168">
        <f>_xlfn.XLOOKUP(E168,Tabela2[CPF],Tabela2[Valor],0)</f>
        <v>0</v>
      </c>
      <c r="I168">
        <f>_xlfn.XLOOKUP(C168,Tabela2[Nome],Tabela2[Valor],0)</f>
        <v>0</v>
      </c>
      <c r="J168">
        <f t="shared" si="5"/>
        <v>0</v>
      </c>
      <c r="K168" t="b">
        <f>EXACT(Tabela3[[#This Row],[Valor Medicar]],Tabela3[[#This Row],[Valor IPM]])</f>
        <v>0</v>
      </c>
    </row>
    <row r="169" spans="1:11" x14ac:dyDescent="0.25">
      <c r="A169" t="str">
        <f t="shared" si="4"/>
        <v>JOAO SCHIAVON - 351.655.538-68</v>
      </c>
      <c r="B169" t="str">
        <f>Tabela1[[#This Row],[Contrato]]</f>
        <v>CO-00002364-CT</v>
      </c>
      <c r="C169" t="str">
        <f>Tabela1[[#This Row],[Beneficiario]]</f>
        <v>JOAO SCHIAVON</v>
      </c>
      <c r="D169" t="str">
        <f>_xlfn.XLOOKUP(C169,Tabela2[Nome],Tabela2[Nome],"")</f>
        <v>JOAO SCHIAVON</v>
      </c>
      <c r="E169" t="str">
        <f>Tabela1[[#This Row],[CPF]]</f>
        <v>351.655.538-68</v>
      </c>
      <c r="F169" t="str">
        <f>_xlfn.XLOOKUP(E169,Tabela2[CPF],Tabela2[CPF],0)</f>
        <v>351.655.538-68</v>
      </c>
      <c r="G169">
        <f>Tabela1[[#This Row],[Valor]]</f>
        <v>34.880000000000003</v>
      </c>
      <c r="H169">
        <f>_xlfn.XLOOKUP(E169,Tabela2[CPF],Tabela2[Valor],0)</f>
        <v>32.6</v>
      </c>
      <c r="I169">
        <f>_xlfn.XLOOKUP(C169,Tabela2[Nome],Tabela2[Valor],0)</f>
        <v>32.6</v>
      </c>
      <c r="J169">
        <f t="shared" si="5"/>
        <v>32.6</v>
      </c>
      <c r="K169" t="b">
        <f>EXACT(Tabela3[[#This Row],[Valor Medicar]],Tabela3[[#This Row],[Valor IPM]])</f>
        <v>0</v>
      </c>
    </row>
    <row r="170" spans="1:11" x14ac:dyDescent="0.25">
      <c r="A170" t="str">
        <f t="shared" si="4"/>
        <v xml:space="preserve"> - 125.193.248-72</v>
      </c>
      <c r="B170" t="str">
        <f>Tabela1[[#This Row],[Contrato]]</f>
        <v>CO-00002364-CT</v>
      </c>
      <c r="C170" t="str">
        <f>Tabela1[[#This Row],[Beneficiario]]</f>
        <v>JOAQUIM ANDRADE SILVA</v>
      </c>
      <c r="D170" t="str">
        <f>_xlfn.XLOOKUP(C170,Tabela2[Nome],Tabela2[Nome],"")</f>
        <v/>
      </c>
      <c r="E170" t="str">
        <f>Tabela1[[#This Row],[CPF]]</f>
        <v>125.193.248-72</v>
      </c>
      <c r="F170" t="str">
        <f>_xlfn.XLOOKUP(E170,Tabela2[CPF],Tabela2[CPF],0)</f>
        <v>125.193.248-72</v>
      </c>
      <c r="G170">
        <f>Tabela1[[#This Row],[Valor]]</f>
        <v>36.909999999999897</v>
      </c>
      <c r="H170">
        <f>_xlfn.XLOOKUP(E170,Tabela2[CPF],Tabela2[Valor],0)</f>
        <v>32.6</v>
      </c>
      <c r="I170">
        <f>_xlfn.XLOOKUP(C170,Tabela2[Nome],Tabela2[Valor],0)</f>
        <v>0</v>
      </c>
      <c r="J170">
        <f t="shared" si="5"/>
        <v>32.6</v>
      </c>
      <c r="K170" t="b">
        <f>EXACT(Tabela3[[#This Row],[Valor Medicar]],Tabela3[[#This Row],[Valor IPM]])</f>
        <v>0</v>
      </c>
    </row>
    <row r="171" spans="1:11" x14ac:dyDescent="0.25">
      <c r="A171" t="str">
        <f t="shared" si="4"/>
        <v xml:space="preserve"> - 0</v>
      </c>
      <c r="B171" t="str">
        <f>Tabela1[[#This Row],[Contrato]]</f>
        <v>CO-00002364-CT</v>
      </c>
      <c r="C171" t="str">
        <f>Tabela1[[#This Row],[Beneficiario]]</f>
        <v>JORGE LUIZ MARQUES</v>
      </c>
      <c r="D171" t="str">
        <f>_xlfn.XLOOKUP(C171,Tabela2[Nome],Tabela2[Nome],"")</f>
        <v/>
      </c>
      <c r="E171" t="str">
        <f>Tabela1[[#This Row],[CPF]]</f>
        <v>747.823.988-91</v>
      </c>
      <c r="F171">
        <f>_xlfn.XLOOKUP(E171,Tabela2[CPF],Tabela2[CPF],0)</f>
        <v>0</v>
      </c>
      <c r="G171">
        <f>Tabela1[[#This Row],[Valor]]</f>
        <v>38.939999999999898</v>
      </c>
      <c r="H171">
        <f>_xlfn.XLOOKUP(E171,Tabela2[CPF],Tabela2[Valor],0)</f>
        <v>0</v>
      </c>
      <c r="I171">
        <f>_xlfn.XLOOKUP(C171,Tabela2[Nome],Tabela2[Valor],0)</f>
        <v>0</v>
      </c>
      <c r="J171">
        <f t="shared" si="5"/>
        <v>0</v>
      </c>
      <c r="K171" t="b">
        <f>EXACT(Tabela3[[#This Row],[Valor Medicar]],Tabela3[[#This Row],[Valor IPM]])</f>
        <v>0</v>
      </c>
    </row>
    <row r="172" spans="1:11" x14ac:dyDescent="0.25">
      <c r="A172" t="str">
        <f t="shared" si="4"/>
        <v xml:space="preserve"> - 0</v>
      </c>
      <c r="B172" t="str">
        <f>Tabela1[[#This Row],[Contrato]]</f>
        <v>CO-00002364-CT</v>
      </c>
      <c r="C172" t="str">
        <f>Tabela1[[#This Row],[Beneficiario]]</f>
        <v>JOSE ALVES NEVES</v>
      </c>
      <c r="D172" t="str">
        <f>_xlfn.XLOOKUP(C172,Tabela2[Nome],Tabela2[Nome],"")</f>
        <v/>
      </c>
      <c r="E172" t="str">
        <f>Tabela1[[#This Row],[CPF]]</f>
        <v>542.596.068-91</v>
      </c>
      <c r="F172">
        <f>_xlfn.XLOOKUP(E172,Tabela2[CPF],Tabela2[CPF],0)</f>
        <v>0</v>
      </c>
      <c r="G172">
        <f>Tabela1[[#This Row],[Valor]]</f>
        <v>38.939999999999898</v>
      </c>
      <c r="H172">
        <f>_xlfn.XLOOKUP(E172,Tabela2[CPF],Tabela2[Valor],0)</f>
        <v>0</v>
      </c>
      <c r="I172">
        <f>_xlfn.XLOOKUP(C172,Tabela2[Nome],Tabela2[Valor],0)</f>
        <v>0</v>
      </c>
      <c r="J172">
        <f t="shared" si="5"/>
        <v>0</v>
      </c>
      <c r="K172" t="b">
        <f>EXACT(Tabela3[[#This Row],[Valor Medicar]],Tabela3[[#This Row],[Valor IPM]])</f>
        <v>0</v>
      </c>
    </row>
    <row r="173" spans="1:11" x14ac:dyDescent="0.25">
      <c r="A173" t="str">
        <f t="shared" si="4"/>
        <v>JOSE DE SOUZA SANTOS - 167.731.288-20</v>
      </c>
      <c r="B173" t="str">
        <f>Tabela1[[#This Row],[Contrato]]</f>
        <v>CO-00002364-CT</v>
      </c>
      <c r="C173" t="str">
        <f>Tabela1[[#This Row],[Beneficiario]]</f>
        <v>JOSE DE SOUZA SANTOS</v>
      </c>
      <c r="D173" t="str">
        <f>_xlfn.XLOOKUP(C173,Tabela2[Nome],Tabela2[Nome],"")</f>
        <v>JOSE DE SOUZA SANTOS</v>
      </c>
      <c r="E173" t="str">
        <f>Tabela1[[#This Row],[CPF]]</f>
        <v>167.731.288-20</v>
      </c>
      <c r="F173" t="str">
        <f>_xlfn.XLOOKUP(E173,Tabela2[CPF],Tabela2[CPF],0)</f>
        <v>167.731.288-20</v>
      </c>
      <c r="G173">
        <f>Tabela1[[#This Row],[Valor]]</f>
        <v>87.2</v>
      </c>
      <c r="H173">
        <f>_xlfn.XLOOKUP(E173,Tabela2[CPF],Tabela2[Valor],0)</f>
        <v>81.5</v>
      </c>
      <c r="I173">
        <f>_xlfn.XLOOKUP(C173,Tabela2[Nome],Tabela2[Valor],0)</f>
        <v>81.5</v>
      </c>
      <c r="J173">
        <f t="shared" si="5"/>
        <v>81.5</v>
      </c>
      <c r="K173" t="b">
        <f>EXACT(Tabela3[[#This Row],[Valor Medicar]],Tabela3[[#This Row],[Valor IPM]])</f>
        <v>0</v>
      </c>
    </row>
    <row r="174" spans="1:11" x14ac:dyDescent="0.25">
      <c r="A174" t="str">
        <f t="shared" si="4"/>
        <v xml:space="preserve"> - 0</v>
      </c>
      <c r="B174" t="str">
        <f>Tabela1[[#This Row],[Contrato]]</f>
        <v>CO-00002364-CT</v>
      </c>
      <c r="C174" t="str">
        <f>Tabela1[[#This Row],[Beneficiario]]</f>
        <v>JOSE FERNANDES</v>
      </c>
      <c r="D174" t="str">
        <f>_xlfn.XLOOKUP(C174,Tabela2[Nome],Tabela2[Nome],"")</f>
        <v/>
      </c>
      <c r="E174" t="str">
        <f>Tabela1[[#This Row],[CPF]]</f>
        <v>262.758.728-53</v>
      </c>
      <c r="F174">
        <f>_xlfn.XLOOKUP(E174,Tabela2[CPF],Tabela2[CPF],0)</f>
        <v>0</v>
      </c>
      <c r="G174">
        <f>Tabela1[[#This Row],[Valor]]</f>
        <v>35.42</v>
      </c>
      <c r="H174">
        <f>_xlfn.XLOOKUP(E174,Tabela2[CPF],Tabela2[Valor],0)</f>
        <v>0</v>
      </c>
      <c r="I174">
        <f>_xlfn.XLOOKUP(C174,Tabela2[Nome],Tabela2[Valor],0)</f>
        <v>0</v>
      </c>
      <c r="J174">
        <f t="shared" si="5"/>
        <v>0</v>
      </c>
      <c r="K174" t="b">
        <f>EXACT(Tabela3[[#This Row],[Valor Medicar]],Tabela3[[#This Row],[Valor IPM]])</f>
        <v>0</v>
      </c>
    </row>
    <row r="175" spans="1:11" x14ac:dyDescent="0.25">
      <c r="A175" t="str">
        <f t="shared" si="4"/>
        <v xml:space="preserve"> - 0</v>
      </c>
      <c r="B175" t="str">
        <f>Tabela1[[#This Row],[Contrato]]</f>
        <v>CO-00002364-CT</v>
      </c>
      <c r="C175" t="str">
        <f>Tabela1[[#This Row],[Beneficiario]]</f>
        <v>JOSE HOFFMANN FILHO</v>
      </c>
      <c r="D175" t="str">
        <f>_xlfn.XLOOKUP(C175,Tabela2[Nome],Tabela2[Nome],"")</f>
        <v/>
      </c>
      <c r="E175">
        <f>Tabela1[[#This Row],[CPF]]</f>
        <v>0</v>
      </c>
      <c r="F175">
        <f>_xlfn.XLOOKUP(E175,Tabela2[CPF],Tabela2[CPF],0)</f>
        <v>0</v>
      </c>
      <c r="G175">
        <f>Tabela1[[#This Row],[Valor]]</f>
        <v>34.880000000000003</v>
      </c>
      <c r="H175">
        <f>_xlfn.XLOOKUP(E175,Tabela2[CPF],Tabela2[Valor],0)</f>
        <v>0</v>
      </c>
      <c r="I175">
        <f>_xlfn.XLOOKUP(C175,Tabela2[Nome],Tabela2[Valor],0)</f>
        <v>0</v>
      </c>
      <c r="J175">
        <f t="shared" si="5"/>
        <v>0</v>
      </c>
      <c r="K175" t="b">
        <f>EXACT(Tabela3[[#This Row],[Valor Medicar]],Tabela3[[#This Row],[Valor IPM]])</f>
        <v>0</v>
      </c>
    </row>
    <row r="176" spans="1:11" x14ac:dyDescent="0.25">
      <c r="A176" t="str">
        <f t="shared" si="4"/>
        <v>JOSE IGNACIO DA COSTA - 155.830.908-04</v>
      </c>
      <c r="B176" t="str">
        <f>Tabela1[[#This Row],[Contrato]]</f>
        <v>CO-00002364-CT</v>
      </c>
      <c r="C176" t="str">
        <f>Tabela1[[#This Row],[Beneficiario]]</f>
        <v>JOSE IGNACIO DA COSTA</v>
      </c>
      <c r="D176" t="str">
        <f>_xlfn.XLOOKUP(C176,Tabela2[Nome],Tabela2[Nome],"")</f>
        <v>JOSE IGNACIO DA COSTA</v>
      </c>
      <c r="E176" t="str">
        <f>Tabela1[[#This Row],[CPF]]</f>
        <v>155.830.908-04</v>
      </c>
      <c r="F176" t="str">
        <f>_xlfn.XLOOKUP(E176,Tabela2[CPF],Tabela2[CPF],0)</f>
        <v>155.830.908-04</v>
      </c>
      <c r="G176">
        <f>Tabela1[[#This Row],[Valor]]</f>
        <v>34.880000000000003</v>
      </c>
      <c r="H176">
        <f>_xlfn.XLOOKUP(E176,Tabela2[CPF],Tabela2[Valor],0)</f>
        <v>32.6</v>
      </c>
      <c r="I176">
        <f>_xlfn.XLOOKUP(C176,Tabela2[Nome],Tabela2[Valor],0)</f>
        <v>32.6</v>
      </c>
      <c r="J176">
        <f t="shared" si="5"/>
        <v>32.6</v>
      </c>
      <c r="K176" t="b">
        <f>EXACT(Tabela3[[#This Row],[Valor Medicar]],Tabela3[[#This Row],[Valor IPM]])</f>
        <v>0</v>
      </c>
    </row>
    <row r="177" spans="1:11" x14ac:dyDescent="0.25">
      <c r="A177" t="str">
        <f t="shared" si="4"/>
        <v xml:space="preserve"> - 0</v>
      </c>
      <c r="B177" t="str">
        <f>Tabela1[[#This Row],[Contrato]]</f>
        <v>CO-00002364-CT</v>
      </c>
      <c r="C177" t="str">
        <f>Tabela1[[#This Row],[Beneficiario]]</f>
        <v>JOSE MARGATHO FILHO</v>
      </c>
      <c r="D177" t="str">
        <f>_xlfn.XLOOKUP(C177,Tabela2[Nome],Tabela2[Nome],"")</f>
        <v/>
      </c>
      <c r="E177" t="str">
        <f>Tabela1[[#This Row],[CPF]]</f>
        <v>308.957.908-15</v>
      </c>
      <c r="F177">
        <f>_xlfn.XLOOKUP(E177,Tabela2[CPF],Tabela2[CPF],0)</f>
        <v>0</v>
      </c>
      <c r="G177">
        <f>Tabela1[[#This Row],[Valor]]</f>
        <v>34.880000000000003</v>
      </c>
      <c r="H177">
        <f>_xlfn.XLOOKUP(E177,Tabela2[CPF],Tabela2[Valor],0)</f>
        <v>0</v>
      </c>
      <c r="I177">
        <f>_xlfn.XLOOKUP(C177,Tabela2[Nome],Tabela2[Valor],0)</f>
        <v>0</v>
      </c>
      <c r="J177">
        <f t="shared" si="5"/>
        <v>0</v>
      </c>
      <c r="K177" t="b">
        <f>EXACT(Tabela3[[#This Row],[Valor Medicar]],Tabela3[[#This Row],[Valor IPM]])</f>
        <v>0</v>
      </c>
    </row>
    <row r="178" spans="1:11" x14ac:dyDescent="0.25">
      <c r="A178" t="str">
        <f t="shared" si="4"/>
        <v>JOSE MARTINS MIL HOMENS - 0</v>
      </c>
      <c r="B178" t="str">
        <f>Tabela1[[#This Row],[Contrato]]</f>
        <v>CO-00002364-CT</v>
      </c>
      <c r="C178" t="str">
        <f>Tabela1[[#This Row],[Beneficiario]]</f>
        <v>JOSE MARTINS MIL HOMENS</v>
      </c>
      <c r="D178" t="str">
        <f>_xlfn.XLOOKUP(C178,Tabela2[Nome],Tabela2[Nome],"")</f>
        <v>JOSE MARTINS MIL HOMENS</v>
      </c>
      <c r="E178" t="str">
        <f>Tabela1[[#This Row],[CPF]]</f>
        <v xml:space="preserve">   .   .   -</v>
      </c>
      <c r="F178">
        <f>_xlfn.XLOOKUP(E178,Tabela2[CPF],Tabela2[CPF],0)</f>
        <v>0</v>
      </c>
      <c r="G178">
        <f>Tabela1[[#This Row],[Valor]]</f>
        <v>34.880000000000003</v>
      </c>
      <c r="H178">
        <f>_xlfn.XLOOKUP(E178,Tabela2[CPF],Tabela2[Valor],0)</f>
        <v>0</v>
      </c>
      <c r="I178">
        <f>_xlfn.XLOOKUP(C178,Tabela2[Nome],Tabela2[Valor],0)</f>
        <v>32.6</v>
      </c>
      <c r="J178">
        <f t="shared" si="5"/>
        <v>32.6</v>
      </c>
      <c r="K178" t="b">
        <f>EXACT(Tabela3[[#This Row],[Valor Medicar]],Tabela3[[#This Row],[Valor IPM]])</f>
        <v>0</v>
      </c>
    </row>
    <row r="179" spans="1:11" x14ac:dyDescent="0.25">
      <c r="A179" t="str">
        <f t="shared" si="4"/>
        <v xml:space="preserve"> - 0</v>
      </c>
      <c r="B179" t="str">
        <f>Tabela1[[#This Row],[Contrato]]</f>
        <v>CO-00002364-CT</v>
      </c>
      <c r="C179" t="str">
        <f>Tabela1[[#This Row],[Beneficiario]]</f>
        <v>JOSE ROBERTO CAMELO</v>
      </c>
      <c r="D179" t="str">
        <f>_xlfn.XLOOKUP(C179,Tabela2[Nome],Tabela2[Nome],"")</f>
        <v/>
      </c>
      <c r="E179" t="str">
        <f>Tabela1[[#This Row],[CPF]]</f>
        <v>542.533.818-04</v>
      </c>
      <c r="F179">
        <f>_xlfn.XLOOKUP(E179,Tabela2[CPF],Tabela2[CPF],0)</f>
        <v>0</v>
      </c>
      <c r="G179">
        <f>Tabela1[[#This Row],[Valor]]</f>
        <v>52.8599999999999</v>
      </c>
      <c r="H179">
        <f>_xlfn.XLOOKUP(E179,Tabela2[CPF],Tabela2[Valor],0)</f>
        <v>0</v>
      </c>
      <c r="I179">
        <f>_xlfn.XLOOKUP(C179,Tabela2[Nome],Tabela2[Valor],0)</f>
        <v>0</v>
      </c>
      <c r="J179">
        <f t="shared" si="5"/>
        <v>0</v>
      </c>
      <c r="K179" t="b">
        <f>EXACT(Tabela3[[#This Row],[Valor Medicar]],Tabela3[[#This Row],[Valor IPM]])</f>
        <v>0</v>
      </c>
    </row>
    <row r="180" spans="1:11" x14ac:dyDescent="0.25">
      <c r="A180" t="str">
        <f t="shared" si="4"/>
        <v>JOSE ROBERTO LEMOS PASSOS - 0</v>
      </c>
      <c r="B180" t="str">
        <f>Tabela1[[#This Row],[Contrato]]</f>
        <v>CO-00002364-CT</v>
      </c>
      <c r="C180" t="str">
        <f>Tabela1[[#This Row],[Beneficiario]]</f>
        <v>JOSE ROBERTO LEMOS PASSOS</v>
      </c>
      <c r="D180" t="str">
        <f>_xlfn.XLOOKUP(C180,Tabela2[Nome],Tabela2[Nome],"")</f>
        <v>JOSE ROBERTO LEMOS PASSOS</v>
      </c>
      <c r="E180" t="str">
        <f>Tabela1[[#This Row],[CPF]]</f>
        <v>308.417.538-14</v>
      </c>
      <c r="F180">
        <f>_xlfn.XLOOKUP(E180,Tabela2[CPF],Tabela2[CPF],0)</f>
        <v>0</v>
      </c>
      <c r="G180">
        <f>Tabela1[[#This Row],[Valor]]</f>
        <v>52.32</v>
      </c>
      <c r="H180">
        <f>_xlfn.XLOOKUP(E180,Tabela2[CPF],Tabela2[Valor],0)</f>
        <v>0</v>
      </c>
      <c r="I180">
        <f>_xlfn.XLOOKUP(C180,Tabela2[Nome],Tabela2[Valor],0)</f>
        <v>48.9</v>
      </c>
      <c r="J180">
        <f t="shared" si="5"/>
        <v>48.9</v>
      </c>
      <c r="K180" t="b">
        <f>EXACT(Tabela3[[#This Row],[Valor Medicar]],Tabela3[[#This Row],[Valor IPM]])</f>
        <v>0</v>
      </c>
    </row>
    <row r="181" spans="1:11" x14ac:dyDescent="0.25">
      <c r="A181" t="str">
        <f t="shared" si="4"/>
        <v xml:space="preserve"> - 0</v>
      </c>
      <c r="B181" t="str">
        <f>Tabela1[[#This Row],[Contrato]]</f>
        <v>CO-00002364-CT</v>
      </c>
      <c r="C181" t="str">
        <f>Tabela1[[#This Row],[Beneficiario]]</f>
        <v>JOSE ROMAO</v>
      </c>
      <c r="D181" t="str">
        <f>_xlfn.XLOOKUP(C181,Tabela2[Nome],Tabela2[Nome],"")</f>
        <v/>
      </c>
      <c r="E181" t="str">
        <f>Tabela1[[#This Row],[CPF]]</f>
        <v>551.284.088-68</v>
      </c>
      <c r="F181">
        <f>_xlfn.XLOOKUP(E181,Tabela2[CPF],Tabela2[CPF],0)</f>
        <v>0</v>
      </c>
      <c r="G181">
        <f>Tabela1[[#This Row],[Valor]]</f>
        <v>34.880000000000003</v>
      </c>
      <c r="H181">
        <f>_xlfn.XLOOKUP(E181,Tabela2[CPF],Tabela2[Valor],0)</f>
        <v>0</v>
      </c>
      <c r="I181">
        <f>_xlfn.XLOOKUP(C181,Tabela2[Nome],Tabela2[Valor],0)</f>
        <v>0</v>
      </c>
      <c r="J181">
        <f t="shared" si="5"/>
        <v>0</v>
      </c>
      <c r="K181" t="b">
        <f>EXACT(Tabela3[[#This Row],[Valor Medicar]],Tabela3[[#This Row],[Valor IPM]])</f>
        <v>0</v>
      </c>
    </row>
    <row r="182" spans="1:11" x14ac:dyDescent="0.25">
      <c r="A182" t="str">
        <f t="shared" si="4"/>
        <v xml:space="preserve"> - 0</v>
      </c>
      <c r="B182" t="str">
        <f>Tabela1[[#This Row],[Contrato]]</f>
        <v>CO-00002364-CT</v>
      </c>
      <c r="C182" t="str">
        <f>Tabela1[[#This Row],[Beneficiario]]</f>
        <v>JOSE ROMERO</v>
      </c>
      <c r="D182" t="str">
        <f>_xlfn.XLOOKUP(C182,Tabela2[Nome],Tabela2[Nome],"")</f>
        <v/>
      </c>
      <c r="E182" t="str">
        <f>Tabela1[[#This Row],[CPF]]</f>
        <v>140.768.108-72</v>
      </c>
      <c r="F182">
        <f>_xlfn.XLOOKUP(E182,Tabela2[CPF],Tabela2[CPF],0)</f>
        <v>0</v>
      </c>
      <c r="G182">
        <f>Tabela1[[#This Row],[Valor]]</f>
        <v>34.880000000000003</v>
      </c>
      <c r="H182">
        <f>_xlfn.XLOOKUP(E182,Tabela2[CPF],Tabela2[Valor],0)</f>
        <v>0</v>
      </c>
      <c r="I182">
        <f>_xlfn.XLOOKUP(C182,Tabela2[Nome],Tabela2[Valor],0)</f>
        <v>0</v>
      </c>
      <c r="J182">
        <f t="shared" si="5"/>
        <v>0</v>
      </c>
      <c r="K182" t="b">
        <f>EXACT(Tabela3[[#This Row],[Valor Medicar]],Tabela3[[#This Row],[Valor IPM]])</f>
        <v>0</v>
      </c>
    </row>
    <row r="183" spans="1:11" x14ac:dyDescent="0.25">
      <c r="A183" t="str">
        <f t="shared" si="4"/>
        <v xml:space="preserve"> - 0</v>
      </c>
      <c r="B183" t="str">
        <f>Tabela1[[#This Row],[Contrato]]</f>
        <v>CO-00002364-CT</v>
      </c>
      <c r="C183" t="str">
        <f>Tabela1[[#This Row],[Beneficiario]]</f>
        <v>JOSE THOMAZ LOPES</v>
      </c>
      <c r="D183" t="str">
        <f>_xlfn.XLOOKUP(C183,Tabela2[Nome],Tabela2[Nome],"")</f>
        <v/>
      </c>
      <c r="E183" t="str">
        <f>Tabela1[[#This Row],[CPF]]</f>
        <v>208.592.878-15</v>
      </c>
      <c r="F183">
        <f>_xlfn.XLOOKUP(E183,Tabela2[CPF],Tabela2[CPF],0)</f>
        <v>0</v>
      </c>
      <c r="G183">
        <f>Tabela1[[#This Row],[Valor]]</f>
        <v>17.440000000000001</v>
      </c>
      <c r="H183">
        <f>_xlfn.XLOOKUP(E183,Tabela2[CPF],Tabela2[Valor],0)</f>
        <v>0</v>
      </c>
      <c r="I183">
        <f>_xlfn.XLOOKUP(C183,Tabela2[Nome],Tabela2[Valor],0)</f>
        <v>0</v>
      </c>
      <c r="J183">
        <f t="shared" si="5"/>
        <v>0</v>
      </c>
      <c r="K183" t="b">
        <f>EXACT(Tabela3[[#This Row],[Valor Medicar]],Tabela3[[#This Row],[Valor IPM]])</f>
        <v>0</v>
      </c>
    </row>
    <row r="184" spans="1:11" x14ac:dyDescent="0.25">
      <c r="A184" t="str">
        <f t="shared" si="4"/>
        <v>JOSEFA GODINES DE SOUZA - 019.896.098-05</v>
      </c>
      <c r="B184" t="str">
        <f>Tabela1[[#This Row],[Contrato]]</f>
        <v>CO-00002364-CT</v>
      </c>
      <c r="C184" t="str">
        <f>Tabela1[[#This Row],[Beneficiario]]</f>
        <v>JOSEFA GODINES DE SOUZA</v>
      </c>
      <c r="D184" t="str">
        <f>_xlfn.XLOOKUP(C184,Tabela2[Nome],Tabela2[Nome],"")</f>
        <v>JOSEFA GODINES DE SOUZA</v>
      </c>
      <c r="E184" t="str">
        <f>Tabela1[[#This Row],[CPF]]</f>
        <v>019.896.098-05</v>
      </c>
      <c r="F184" t="str">
        <f>_xlfn.XLOOKUP(E184,Tabela2[CPF],Tabela2[CPF],0)</f>
        <v>019.896.098-05</v>
      </c>
      <c r="G184">
        <f>Tabela1[[#This Row],[Valor]]</f>
        <v>17.440000000000001</v>
      </c>
      <c r="H184">
        <f>_xlfn.XLOOKUP(E184,Tabela2[CPF],Tabela2[Valor],0)</f>
        <v>16.3</v>
      </c>
      <c r="I184">
        <f>_xlfn.XLOOKUP(C184,Tabela2[Nome],Tabela2[Valor],0)</f>
        <v>16.3</v>
      </c>
      <c r="J184">
        <f t="shared" si="5"/>
        <v>16.3</v>
      </c>
      <c r="K184" t="b">
        <f>EXACT(Tabela3[[#This Row],[Valor Medicar]],Tabela3[[#This Row],[Valor IPM]])</f>
        <v>0</v>
      </c>
    </row>
    <row r="185" spans="1:11" x14ac:dyDescent="0.25">
      <c r="A185" t="str">
        <f t="shared" si="4"/>
        <v xml:space="preserve"> - 0</v>
      </c>
      <c r="B185" t="str">
        <f>Tabela1[[#This Row],[Contrato]]</f>
        <v>CO-00002364-CT</v>
      </c>
      <c r="C185" t="str">
        <f>Tabela1[[#This Row],[Beneficiario]]</f>
        <v>JUDITE MATIAS DOS SANTOS</v>
      </c>
      <c r="D185" t="str">
        <f>_xlfn.XLOOKUP(C185,Tabela2[Nome],Tabela2[Nome],"")</f>
        <v/>
      </c>
      <c r="E185" t="str">
        <f>Tabela1[[#This Row],[CPF]]</f>
        <v>624.488.618-91</v>
      </c>
      <c r="F185">
        <f>_xlfn.XLOOKUP(E185,Tabela2[CPF],Tabela2[CPF],0)</f>
        <v>0</v>
      </c>
      <c r="G185">
        <f>Tabela1[[#This Row],[Valor]]</f>
        <v>17.440000000000001</v>
      </c>
      <c r="H185">
        <f>_xlfn.XLOOKUP(E185,Tabela2[CPF],Tabela2[Valor],0)</f>
        <v>0</v>
      </c>
      <c r="I185">
        <f>_xlfn.XLOOKUP(C185,Tabela2[Nome],Tabela2[Valor],0)</f>
        <v>0</v>
      </c>
      <c r="J185">
        <f t="shared" si="5"/>
        <v>0</v>
      </c>
      <c r="K185" t="b">
        <f>EXACT(Tabela3[[#This Row],[Valor Medicar]],Tabela3[[#This Row],[Valor IPM]])</f>
        <v>0</v>
      </c>
    </row>
    <row r="186" spans="1:11" x14ac:dyDescent="0.25">
      <c r="A186" t="str">
        <f t="shared" si="4"/>
        <v xml:space="preserve"> - 0</v>
      </c>
      <c r="B186" t="str">
        <f>Tabela1[[#This Row],[Contrato]]</f>
        <v>CO-00002364-CT</v>
      </c>
      <c r="C186" t="str">
        <f>Tabela1[[#This Row],[Beneficiario]]</f>
        <v>JULIA AMADEU LOBAO</v>
      </c>
      <c r="D186" t="str">
        <f>_xlfn.XLOOKUP(C186,Tabela2[Nome],Tabela2[Nome],"")</f>
        <v/>
      </c>
      <c r="E186" t="str">
        <f>Tabela1[[#This Row],[CPF]]</f>
        <v>133.326.398-89</v>
      </c>
      <c r="F186">
        <f>_xlfn.XLOOKUP(E186,Tabela2[CPF],Tabela2[CPF],0)</f>
        <v>0</v>
      </c>
      <c r="G186">
        <f>Tabela1[[#This Row],[Valor]]</f>
        <v>34.880000000000003</v>
      </c>
      <c r="H186">
        <f>_xlfn.XLOOKUP(E186,Tabela2[CPF],Tabela2[Valor],0)</f>
        <v>0</v>
      </c>
      <c r="I186">
        <f>_xlfn.XLOOKUP(C186,Tabela2[Nome],Tabela2[Valor],0)</f>
        <v>0</v>
      </c>
      <c r="J186">
        <f t="shared" si="5"/>
        <v>0</v>
      </c>
      <c r="K186" t="b">
        <f>EXACT(Tabela3[[#This Row],[Valor Medicar]],Tabela3[[#This Row],[Valor IPM]])</f>
        <v>0</v>
      </c>
    </row>
    <row r="187" spans="1:11" x14ac:dyDescent="0.25">
      <c r="A187" t="str">
        <f t="shared" si="4"/>
        <v xml:space="preserve"> - 0</v>
      </c>
      <c r="B187" t="str">
        <f>Tabela1[[#This Row],[Contrato]]</f>
        <v>CO-00002364-CT</v>
      </c>
      <c r="C187" t="str">
        <f>Tabela1[[#This Row],[Beneficiario]]</f>
        <v>JULIETA LISI SCAVAZZINI</v>
      </c>
      <c r="D187" t="str">
        <f>_xlfn.XLOOKUP(C187,Tabela2[Nome],Tabela2[Nome],"")</f>
        <v/>
      </c>
      <c r="E187" t="str">
        <f>Tabela1[[#This Row],[CPF]]</f>
        <v>442.493.738-00</v>
      </c>
      <c r="F187">
        <f>_xlfn.XLOOKUP(E187,Tabela2[CPF],Tabela2[CPF],0)</f>
        <v>0</v>
      </c>
      <c r="G187">
        <f>Tabela1[[#This Row],[Valor]]</f>
        <v>34.880000000000003</v>
      </c>
      <c r="H187">
        <f>_xlfn.XLOOKUP(E187,Tabela2[CPF],Tabela2[Valor],0)</f>
        <v>0</v>
      </c>
      <c r="I187">
        <f>_xlfn.XLOOKUP(C187,Tabela2[Nome],Tabela2[Valor],0)</f>
        <v>0</v>
      </c>
      <c r="J187">
        <f t="shared" si="5"/>
        <v>0</v>
      </c>
      <c r="K187" t="b">
        <f>EXACT(Tabela3[[#This Row],[Valor Medicar]],Tabela3[[#This Row],[Valor IPM]])</f>
        <v>0</v>
      </c>
    </row>
    <row r="188" spans="1:11" x14ac:dyDescent="0.25">
      <c r="A188" t="str">
        <f t="shared" si="4"/>
        <v xml:space="preserve"> - 0</v>
      </c>
      <c r="B188" t="str">
        <f>Tabela1[[#This Row],[Contrato]]</f>
        <v>CO-00002364-CT</v>
      </c>
      <c r="C188" t="str">
        <f>Tabela1[[#This Row],[Beneficiario]]</f>
        <v>JULIO LEMES</v>
      </c>
      <c r="D188" t="str">
        <f>_xlfn.XLOOKUP(C188,Tabela2[Nome],Tabela2[Nome],"")</f>
        <v/>
      </c>
      <c r="E188" t="str">
        <f>Tabela1[[#This Row],[CPF]]</f>
        <v>020.556.598-04</v>
      </c>
      <c r="F188">
        <f>_xlfn.XLOOKUP(E188,Tabela2[CPF],Tabela2[CPF],0)</f>
        <v>0</v>
      </c>
      <c r="G188">
        <f>Tabela1[[#This Row],[Valor]]</f>
        <v>34.880000000000003</v>
      </c>
      <c r="H188">
        <f>_xlfn.XLOOKUP(E188,Tabela2[CPF],Tabela2[Valor],0)</f>
        <v>0</v>
      </c>
      <c r="I188">
        <f>_xlfn.XLOOKUP(C188,Tabela2[Nome],Tabela2[Valor],0)</f>
        <v>0</v>
      </c>
      <c r="J188">
        <f t="shared" si="5"/>
        <v>0</v>
      </c>
      <c r="K188" t="b">
        <f>EXACT(Tabela3[[#This Row],[Valor Medicar]],Tabela3[[#This Row],[Valor IPM]])</f>
        <v>0</v>
      </c>
    </row>
    <row r="189" spans="1:11" x14ac:dyDescent="0.25">
      <c r="A189" t="str">
        <f t="shared" si="4"/>
        <v>JURACI DE SOUZA STABILE - 031.613.978-51</v>
      </c>
      <c r="B189" t="str">
        <f>Tabela1[[#This Row],[Contrato]]</f>
        <v>CO-00002364-CT</v>
      </c>
      <c r="C189" t="str">
        <f>Tabela1[[#This Row],[Beneficiario]]</f>
        <v>JURACI DE SOUZA STABILE</v>
      </c>
      <c r="D189" t="str">
        <f>_xlfn.XLOOKUP(C189,Tabela2[Nome],Tabela2[Nome],"")</f>
        <v>JURACI DE SOUZA STABILE</v>
      </c>
      <c r="E189" t="str">
        <f>Tabela1[[#This Row],[CPF]]</f>
        <v>031.613.978-51</v>
      </c>
      <c r="F189" t="str">
        <f>_xlfn.XLOOKUP(E189,Tabela2[CPF],Tabela2[CPF],0)</f>
        <v>031.613.978-51</v>
      </c>
      <c r="G189">
        <f>Tabela1[[#This Row],[Valor]]</f>
        <v>36.909999999999897</v>
      </c>
      <c r="H189">
        <f>_xlfn.XLOOKUP(E189,Tabela2[CPF],Tabela2[Valor],0)</f>
        <v>16.3</v>
      </c>
      <c r="I189">
        <f>_xlfn.XLOOKUP(C189,Tabela2[Nome],Tabela2[Valor],0)</f>
        <v>16.3</v>
      </c>
      <c r="J189">
        <f t="shared" si="5"/>
        <v>16.3</v>
      </c>
      <c r="K189" t="b">
        <f>EXACT(Tabela3[[#This Row],[Valor Medicar]],Tabela3[[#This Row],[Valor IPM]])</f>
        <v>0</v>
      </c>
    </row>
    <row r="190" spans="1:11" x14ac:dyDescent="0.25">
      <c r="A190" t="str">
        <f t="shared" si="4"/>
        <v xml:space="preserve"> - 0</v>
      </c>
      <c r="B190" t="str">
        <f>Tabela1[[#This Row],[Contrato]]</f>
        <v>CO-00002364-CT</v>
      </c>
      <c r="C190" t="str">
        <f>Tabela1[[#This Row],[Beneficiario]]</f>
        <v>JURACY DA SILVA RUIZ</v>
      </c>
      <c r="D190" t="str">
        <f>_xlfn.XLOOKUP(C190,Tabela2[Nome],Tabela2[Nome],"")</f>
        <v/>
      </c>
      <c r="E190" t="str">
        <f>Tabela1[[#This Row],[CPF]]</f>
        <v>743.982.618-34</v>
      </c>
      <c r="F190">
        <f>_xlfn.XLOOKUP(E190,Tabela2[CPF],Tabela2[CPF],0)</f>
        <v>0</v>
      </c>
      <c r="G190">
        <f>Tabela1[[#This Row],[Valor]]</f>
        <v>37.450000000000003</v>
      </c>
      <c r="H190">
        <f>_xlfn.XLOOKUP(E190,Tabela2[CPF],Tabela2[Valor],0)</f>
        <v>0</v>
      </c>
      <c r="I190">
        <f>_xlfn.XLOOKUP(C190,Tabela2[Nome],Tabela2[Valor],0)</f>
        <v>0</v>
      </c>
      <c r="J190">
        <f t="shared" si="5"/>
        <v>0</v>
      </c>
      <c r="K190" t="b">
        <f>EXACT(Tabela3[[#This Row],[Valor Medicar]],Tabela3[[#This Row],[Valor IPM]])</f>
        <v>0</v>
      </c>
    </row>
    <row r="191" spans="1:11" x14ac:dyDescent="0.25">
      <c r="A191" t="str">
        <f t="shared" si="4"/>
        <v xml:space="preserve"> - 0</v>
      </c>
      <c r="B191" t="str">
        <f>Tabela1[[#This Row],[Contrato]]</f>
        <v>CO-00002364-CT</v>
      </c>
      <c r="C191" t="str">
        <f>Tabela1[[#This Row],[Beneficiario]]</f>
        <v>JURACY GUILHERME DE SOUZA</v>
      </c>
      <c r="D191" t="str">
        <f>_xlfn.XLOOKUP(C191,Tabela2[Nome],Tabela2[Nome],"")</f>
        <v/>
      </c>
      <c r="E191" t="str">
        <f>Tabela1[[#This Row],[CPF]]</f>
        <v>062.608.628-06</v>
      </c>
      <c r="F191">
        <f>_xlfn.XLOOKUP(E191,Tabela2[CPF],Tabela2[CPF],0)</f>
        <v>0</v>
      </c>
      <c r="G191">
        <f>Tabela1[[#This Row],[Valor]]</f>
        <v>38.939999999999898</v>
      </c>
      <c r="H191">
        <f>_xlfn.XLOOKUP(E191,Tabela2[CPF],Tabela2[Valor],0)</f>
        <v>0</v>
      </c>
      <c r="I191">
        <f>_xlfn.XLOOKUP(C191,Tabela2[Nome],Tabela2[Valor],0)</f>
        <v>0</v>
      </c>
      <c r="J191">
        <f t="shared" si="5"/>
        <v>0</v>
      </c>
      <c r="K191" t="b">
        <f>EXACT(Tabela3[[#This Row],[Valor Medicar]],Tabela3[[#This Row],[Valor IPM]])</f>
        <v>0</v>
      </c>
    </row>
    <row r="192" spans="1:11" x14ac:dyDescent="0.25">
      <c r="A192" t="str">
        <f t="shared" si="4"/>
        <v xml:space="preserve"> - 0</v>
      </c>
      <c r="B192" t="str">
        <f>Tabela1[[#This Row],[Contrato]]</f>
        <v>CO-00002364-CT</v>
      </c>
      <c r="C192" t="str">
        <f>Tabela1[[#This Row],[Beneficiario]]</f>
        <v>JUSSELINO NEVES</v>
      </c>
      <c r="D192" t="str">
        <f>_xlfn.XLOOKUP(C192,Tabela2[Nome],Tabela2[Nome],"")</f>
        <v/>
      </c>
      <c r="E192" t="str">
        <f>Tabela1[[#This Row],[CPF]]</f>
        <v>256.117.048-91</v>
      </c>
      <c r="F192">
        <f>_xlfn.XLOOKUP(E192,Tabela2[CPF],Tabela2[CPF],0)</f>
        <v>0</v>
      </c>
      <c r="G192">
        <f>Tabela1[[#This Row],[Valor]]</f>
        <v>38.939999999999898</v>
      </c>
      <c r="H192">
        <f>_xlfn.XLOOKUP(E192,Tabela2[CPF],Tabela2[Valor],0)</f>
        <v>0</v>
      </c>
      <c r="I192">
        <f>_xlfn.XLOOKUP(C192,Tabela2[Nome],Tabela2[Valor],0)</f>
        <v>0</v>
      </c>
      <c r="J192">
        <f t="shared" si="5"/>
        <v>0</v>
      </c>
      <c r="K192" t="b">
        <f>EXACT(Tabela3[[#This Row],[Valor Medicar]],Tabela3[[#This Row],[Valor IPM]])</f>
        <v>0</v>
      </c>
    </row>
    <row r="193" spans="1:11" x14ac:dyDescent="0.25">
      <c r="A193" t="str">
        <f t="shared" si="4"/>
        <v xml:space="preserve"> - 0</v>
      </c>
      <c r="B193" t="str">
        <f>Tabela1[[#This Row],[Contrato]]</f>
        <v>CO-00002364-CT</v>
      </c>
      <c r="C193" t="str">
        <f>Tabela1[[#This Row],[Beneficiario]]</f>
        <v>JUSTINIANO STORARE</v>
      </c>
      <c r="D193" t="str">
        <f>_xlfn.XLOOKUP(C193,Tabela2[Nome],Tabela2[Nome],"")</f>
        <v/>
      </c>
      <c r="E193" t="str">
        <f>Tabela1[[#This Row],[CPF]]</f>
        <v>242.197.388-00</v>
      </c>
      <c r="F193">
        <f>_xlfn.XLOOKUP(E193,Tabela2[CPF],Tabela2[CPF],0)</f>
        <v>0</v>
      </c>
      <c r="G193">
        <f>Tabela1[[#This Row],[Valor]]</f>
        <v>54.89</v>
      </c>
      <c r="H193">
        <f>_xlfn.XLOOKUP(E193,Tabela2[CPF],Tabela2[Valor],0)</f>
        <v>0</v>
      </c>
      <c r="I193">
        <f>_xlfn.XLOOKUP(C193,Tabela2[Nome],Tabela2[Valor],0)</f>
        <v>0</v>
      </c>
      <c r="J193">
        <f t="shared" si="5"/>
        <v>0</v>
      </c>
      <c r="K193" t="b">
        <f>EXACT(Tabela3[[#This Row],[Valor Medicar]],Tabela3[[#This Row],[Valor IPM]])</f>
        <v>0</v>
      </c>
    </row>
    <row r="194" spans="1:11" x14ac:dyDescent="0.25">
      <c r="A194" t="str">
        <f t="shared" si="4"/>
        <v>KATIA RIBEIRO DA SILVA - 020.120.468-19</v>
      </c>
      <c r="B194" t="str">
        <f>Tabela1[[#This Row],[Contrato]]</f>
        <v>CO-00002364-CT</v>
      </c>
      <c r="C194" t="str">
        <f>Tabela1[[#This Row],[Beneficiario]]</f>
        <v>KATIA RIBEIRO DA SILVA</v>
      </c>
      <c r="D194" t="str">
        <f>_xlfn.XLOOKUP(C194,Tabela2[Nome],Tabela2[Nome],"")</f>
        <v>KATIA RIBEIRO DA SILVA</v>
      </c>
      <c r="E194" t="str">
        <f>Tabela1[[#This Row],[CPF]]</f>
        <v>020.120.468-19</v>
      </c>
      <c r="F194" t="str">
        <f>_xlfn.XLOOKUP(E194,Tabela2[CPF],Tabela2[CPF],0)</f>
        <v>020.120.468-19</v>
      </c>
      <c r="G194">
        <f>Tabela1[[#This Row],[Valor]]</f>
        <v>37.450000000000003</v>
      </c>
      <c r="H194">
        <f>_xlfn.XLOOKUP(E194,Tabela2[CPF],Tabela2[Valor],0)</f>
        <v>37.450000000000003</v>
      </c>
      <c r="I194">
        <f>_xlfn.XLOOKUP(C194,Tabela2[Nome],Tabela2[Valor],0)</f>
        <v>37.450000000000003</v>
      </c>
      <c r="J194">
        <f t="shared" si="5"/>
        <v>37.450000000000003</v>
      </c>
      <c r="K194" t="b">
        <f>EXACT(Tabela3[[#This Row],[Valor Medicar]],Tabela3[[#This Row],[Valor IPM]])</f>
        <v>1</v>
      </c>
    </row>
    <row r="195" spans="1:11" x14ac:dyDescent="0.25">
      <c r="A195" t="str">
        <f t="shared" ref="A195:A258" si="6">_xlfn.CONCAT(D195," - ",F195)</f>
        <v>KLEBER CARLOS DE CAMPOS - 074.322.918-53</v>
      </c>
      <c r="B195" t="str">
        <f>Tabela1[[#This Row],[Contrato]]</f>
        <v>CO-00002364-CT</v>
      </c>
      <c r="C195" t="str">
        <f>Tabela1[[#This Row],[Beneficiario]]</f>
        <v>KLEBER CARLOS DE CAMPOS</v>
      </c>
      <c r="D195" t="str">
        <f>_xlfn.XLOOKUP(C195,Tabela2[Nome],Tabela2[Nome],"")</f>
        <v>KLEBER CARLOS DE CAMPOS</v>
      </c>
      <c r="E195" t="str">
        <f>Tabela1[[#This Row],[CPF]]</f>
        <v>074.322.918-53</v>
      </c>
      <c r="F195" t="str">
        <f>_xlfn.XLOOKUP(E195,Tabela2[CPF],Tabela2[CPF],0)</f>
        <v>074.322.918-53</v>
      </c>
      <c r="G195">
        <f>Tabela1[[#This Row],[Valor]]</f>
        <v>52.32</v>
      </c>
      <c r="H195">
        <f>_xlfn.XLOOKUP(E195,Tabela2[CPF],Tabela2[Valor],0)</f>
        <v>48.9</v>
      </c>
      <c r="I195">
        <f>_xlfn.XLOOKUP(C195,Tabela2[Nome],Tabela2[Valor],0)</f>
        <v>48.9</v>
      </c>
      <c r="J195">
        <f t="shared" ref="J195:J258" si="7">IF(H195&gt;0,H195,IF(I195&gt;0,I195,0))</f>
        <v>48.9</v>
      </c>
      <c r="K195" t="b">
        <f>EXACT(Tabela3[[#This Row],[Valor Medicar]],Tabela3[[#This Row],[Valor IPM]])</f>
        <v>0</v>
      </c>
    </row>
    <row r="196" spans="1:11" x14ac:dyDescent="0.25">
      <c r="A196" t="str">
        <f t="shared" si="6"/>
        <v xml:space="preserve"> - 0</v>
      </c>
      <c r="B196" t="str">
        <f>Tabela1[[#This Row],[Contrato]]</f>
        <v>CO-00002364-CT</v>
      </c>
      <c r="C196" t="str">
        <f>Tabela1[[#This Row],[Beneficiario]]</f>
        <v>LAIDE APARECIDA MINTO TONELLI</v>
      </c>
      <c r="D196" t="str">
        <f>_xlfn.XLOOKUP(C196,Tabela2[Nome],Tabela2[Nome],"")</f>
        <v/>
      </c>
      <c r="E196" t="str">
        <f>Tabela1[[#This Row],[CPF]]</f>
        <v>163.891.928-35</v>
      </c>
      <c r="F196">
        <f>_xlfn.XLOOKUP(E196,Tabela2[CPF],Tabela2[CPF],0)</f>
        <v>0</v>
      </c>
      <c r="G196">
        <f>Tabela1[[#This Row],[Valor]]</f>
        <v>17.440000000000001</v>
      </c>
      <c r="H196">
        <f>_xlfn.XLOOKUP(E196,Tabela2[CPF],Tabela2[Valor],0)</f>
        <v>0</v>
      </c>
      <c r="I196">
        <f>_xlfn.XLOOKUP(C196,Tabela2[Nome],Tabela2[Valor],0)</f>
        <v>0</v>
      </c>
      <c r="J196">
        <f t="shared" si="7"/>
        <v>0</v>
      </c>
      <c r="K196" t="b">
        <f>EXACT(Tabela3[[#This Row],[Valor Medicar]],Tabela3[[#This Row],[Valor IPM]])</f>
        <v>0</v>
      </c>
    </row>
    <row r="197" spans="1:11" x14ac:dyDescent="0.25">
      <c r="A197" t="str">
        <f t="shared" si="6"/>
        <v xml:space="preserve"> - 0</v>
      </c>
      <c r="B197" t="str">
        <f>Tabela1[[#This Row],[Contrato]]</f>
        <v>CO-00002364-CT</v>
      </c>
      <c r="C197" t="str">
        <f>Tabela1[[#This Row],[Beneficiario]]</f>
        <v>LANA MARIA RIBEIRO DE SOUSA</v>
      </c>
      <c r="D197" t="str">
        <f>_xlfn.XLOOKUP(C197,Tabela2[Nome],Tabela2[Nome],"")</f>
        <v/>
      </c>
      <c r="E197" t="str">
        <f>Tabela1[[#This Row],[CPF]]</f>
        <v>595.231.828-20</v>
      </c>
      <c r="F197">
        <f>_xlfn.XLOOKUP(E197,Tabela2[CPF],Tabela2[CPF],0)</f>
        <v>0</v>
      </c>
      <c r="G197">
        <f>Tabela1[[#This Row],[Valor]]</f>
        <v>37.450000000000003</v>
      </c>
      <c r="H197">
        <f>_xlfn.XLOOKUP(E197,Tabela2[CPF],Tabela2[Valor],0)</f>
        <v>0</v>
      </c>
      <c r="I197">
        <f>_xlfn.XLOOKUP(C197,Tabela2[Nome],Tabela2[Valor],0)</f>
        <v>0</v>
      </c>
      <c r="J197">
        <f t="shared" si="7"/>
        <v>0</v>
      </c>
      <c r="K197" t="b">
        <f>EXACT(Tabela3[[#This Row],[Valor Medicar]],Tabela3[[#This Row],[Valor IPM]])</f>
        <v>0</v>
      </c>
    </row>
    <row r="198" spans="1:11" x14ac:dyDescent="0.25">
      <c r="A198" t="str">
        <f t="shared" si="6"/>
        <v>LAURA BARREIRO MARTINS - 020.511.228-57</v>
      </c>
      <c r="B198" t="str">
        <f>Tabela1[[#This Row],[Contrato]]</f>
        <v>CO-00002364-CT</v>
      </c>
      <c r="C198" t="str">
        <f>Tabela1[[#This Row],[Beneficiario]]</f>
        <v>LAURA BARREIRO MARTINS</v>
      </c>
      <c r="D198" t="str">
        <f>_xlfn.XLOOKUP(C198,Tabela2[Nome],Tabela2[Nome],"")</f>
        <v>LAURA BARREIRO MARTINS</v>
      </c>
      <c r="E198" t="str">
        <f>Tabela1[[#This Row],[CPF]]</f>
        <v>020.511.228-57</v>
      </c>
      <c r="F198" t="str">
        <f>_xlfn.XLOOKUP(E198,Tabela2[CPF],Tabela2[CPF],0)</f>
        <v>020.511.228-57</v>
      </c>
      <c r="G198">
        <f>Tabela1[[#This Row],[Valor]]</f>
        <v>17.440000000000001</v>
      </c>
      <c r="H198">
        <f>_xlfn.XLOOKUP(E198,Tabela2[CPF],Tabela2[Valor],0)</f>
        <v>16.3</v>
      </c>
      <c r="I198">
        <f>_xlfn.XLOOKUP(C198,Tabela2[Nome],Tabela2[Valor],0)</f>
        <v>16.3</v>
      </c>
      <c r="J198">
        <f t="shared" si="7"/>
        <v>16.3</v>
      </c>
      <c r="K198" t="b">
        <f>EXACT(Tabela3[[#This Row],[Valor Medicar]],Tabela3[[#This Row],[Valor IPM]])</f>
        <v>0</v>
      </c>
    </row>
    <row r="199" spans="1:11" x14ac:dyDescent="0.25">
      <c r="A199" t="str">
        <f t="shared" si="6"/>
        <v xml:space="preserve"> - 0</v>
      </c>
      <c r="B199" t="str">
        <f>Tabela1[[#This Row],[Contrato]]</f>
        <v>CO-00002364-CT</v>
      </c>
      <c r="C199" t="str">
        <f>Tabela1[[#This Row],[Beneficiario]]</f>
        <v>LAZARO CAMILO DA SILVA</v>
      </c>
      <c r="D199" t="str">
        <f>_xlfn.XLOOKUP(C199,Tabela2[Nome],Tabela2[Nome],"")</f>
        <v/>
      </c>
      <c r="E199" t="str">
        <f>Tabela1[[#This Row],[CPF]]</f>
        <v>262.958.658-87</v>
      </c>
      <c r="F199">
        <f>_xlfn.XLOOKUP(E199,Tabela2[CPF],Tabela2[CPF],0)</f>
        <v>0</v>
      </c>
      <c r="G199">
        <f>Tabela1[[#This Row],[Valor]]</f>
        <v>34.880000000000003</v>
      </c>
      <c r="H199">
        <f>_xlfn.XLOOKUP(E199,Tabela2[CPF],Tabela2[Valor],0)</f>
        <v>0</v>
      </c>
      <c r="I199">
        <f>_xlfn.XLOOKUP(C199,Tabela2[Nome],Tabela2[Valor],0)</f>
        <v>0</v>
      </c>
      <c r="J199">
        <f t="shared" si="7"/>
        <v>0</v>
      </c>
      <c r="K199" t="b">
        <f>EXACT(Tabela3[[#This Row],[Valor Medicar]],Tabela3[[#This Row],[Valor IPM]])</f>
        <v>0</v>
      </c>
    </row>
    <row r="200" spans="1:11" x14ac:dyDescent="0.25">
      <c r="A200" t="str">
        <f t="shared" si="6"/>
        <v xml:space="preserve"> - 0</v>
      </c>
      <c r="B200" t="str">
        <f>Tabela1[[#This Row],[Contrato]]</f>
        <v>CO-00002364-CT</v>
      </c>
      <c r="C200" t="str">
        <f>Tabela1[[#This Row],[Beneficiario]]</f>
        <v>LEILA BORGHETTI</v>
      </c>
      <c r="D200" t="str">
        <f>_xlfn.XLOOKUP(C200,Tabela2[Nome],Tabela2[Nome],"")</f>
        <v/>
      </c>
      <c r="E200" t="str">
        <f>Tabela1[[#This Row],[CPF]]</f>
        <v>747.633.698-49</v>
      </c>
      <c r="F200">
        <f>_xlfn.XLOOKUP(E200,Tabela2[CPF],Tabela2[CPF],0)</f>
        <v>0</v>
      </c>
      <c r="G200">
        <f>Tabela1[[#This Row],[Valor]]</f>
        <v>17.440000000000001</v>
      </c>
      <c r="H200">
        <f>_xlfn.XLOOKUP(E200,Tabela2[CPF],Tabela2[Valor],0)</f>
        <v>0</v>
      </c>
      <c r="I200">
        <f>_xlfn.XLOOKUP(C200,Tabela2[Nome],Tabela2[Valor],0)</f>
        <v>0</v>
      </c>
      <c r="J200">
        <f t="shared" si="7"/>
        <v>0</v>
      </c>
      <c r="K200" t="b">
        <f>EXACT(Tabela3[[#This Row],[Valor Medicar]],Tabela3[[#This Row],[Valor IPM]])</f>
        <v>0</v>
      </c>
    </row>
    <row r="201" spans="1:11" x14ac:dyDescent="0.25">
      <c r="A201" t="str">
        <f t="shared" si="6"/>
        <v xml:space="preserve"> - 0</v>
      </c>
      <c r="B201" t="str">
        <f>Tabela1[[#This Row],[Contrato]]</f>
        <v>CO-00002364-CT</v>
      </c>
      <c r="C201" t="str">
        <f>Tabela1[[#This Row],[Beneficiario]]</f>
        <v>LEONILDA DOS SANTOS MARINHEIRO</v>
      </c>
      <c r="D201" t="str">
        <f>_xlfn.XLOOKUP(C201,Tabela2[Nome],Tabela2[Nome],"")</f>
        <v/>
      </c>
      <c r="E201" t="str">
        <f>Tabela1[[#This Row],[CPF]]</f>
        <v>407.346.388-84</v>
      </c>
      <c r="F201">
        <f>_xlfn.XLOOKUP(E201,Tabela2[CPF],Tabela2[CPF],0)</f>
        <v>0</v>
      </c>
      <c r="G201">
        <f>Tabela1[[#This Row],[Valor]]</f>
        <v>76.39</v>
      </c>
      <c r="H201">
        <f>_xlfn.XLOOKUP(E201,Tabela2[CPF],Tabela2[Valor],0)</f>
        <v>0</v>
      </c>
      <c r="I201">
        <f>_xlfn.XLOOKUP(C201,Tabela2[Nome],Tabela2[Valor],0)</f>
        <v>0</v>
      </c>
      <c r="J201">
        <f t="shared" si="7"/>
        <v>0</v>
      </c>
      <c r="K201" t="b">
        <f>EXACT(Tabela3[[#This Row],[Valor Medicar]],Tabela3[[#This Row],[Valor IPM]])</f>
        <v>0</v>
      </c>
    </row>
    <row r="202" spans="1:11" x14ac:dyDescent="0.25">
      <c r="A202" t="str">
        <f t="shared" si="6"/>
        <v>LEONOR BANZI CHIARETTI - 108.984.968-02</v>
      </c>
      <c r="B202" t="str">
        <f>Tabela1[[#This Row],[Contrato]]</f>
        <v>CO-00002364-CT</v>
      </c>
      <c r="C202" t="str">
        <f>Tabela1[[#This Row],[Beneficiario]]</f>
        <v>LEONOR BANZI CHIARETTI</v>
      </c>
      <c r="D202" t="str">
        <f>_xlfn.XLOOKUP(C202,Tabela2[Nome],Tabela2[Nome],"")</f>
        <v>LEONOR BANZI CHIARETTI</v>
      </c>
      <c r="E202" t="str">
        <f>Tabela1[[#This Row],[CPF]]</f>
        <v>108.984.968-02</v>
      </c>
      <c r="F202" t="str">
        <f>_xlfn.XLOOKUP(E202,Tabela2[CPF],Tabela2[CPF],0)</f>
        <v>108.984.968-02</v>
      </c>
      <c r="G202">
        <f>Tabela1[[#This Row],[Valor]]</f>
        <v>97.349999999999895</v>
      </c>
      <c r="H202">
        <f>_xlfn.XLOOKUP(E202,Tabela2[CPF],Tabela2[Valor],0)</f>
        <v>91</v>
      </c>
      <c r="I202">
        <f>_xlfn.XLOOKUP(C202,Tabela2[Nome],Tabela2[Valor],0)</f>
        <v>91</v>
      </c>
      <c r="J202">
        <f t="shared" si="7"/>
        <v>91</v>
      </c>
      <c r="K202" t="b">
        <f>EXACT(Tabela3[[#This Row],[Valor Medicar]],Tabela3[[#This Row],[Valor IPM]])</f>
        <v>0</v>
      </c>
    </row>
    <row r="203" spans="1:11" x14ac:dyDescent="0.25">
      <c r="A203" t="str">
        <f t="shared" si="6"/>
        <v>LOURDES GIROTTO VOLPINI - 183.201.348-03</v>
      </c>
      <c r="B203" t="str">
        <f>Tabela1[[#This Row],[Contrato]]</f>
        <v>CO-00002364-CT</v>
      </c>
      <c r="C203" t="str">
        <f>Tabela1[[#This Row],[Beneficiario]]</f>
        <v>LOURDES GIROTTO VOLPINI</v>
      </c>
      <c r="D203" t="str">
        <f>_xlfn.XLOOKUP(C203,Tabela2[Nome],Tabela2[Nome],"")</f>
        <v>LOURDES GIROTTO VOLPINI</v>
      </c>
      <c r="E203" t="str">
        <f>Tabela1[[#This Row],[CPF]]</f>
        <v>183.201.348-03</v>
      </c>
      <c r="F203" t="str">
        <f>_xlfn.XLOOKUP(E203,Tabela2[CPF],Tabela2[CPF],0)</f>
        <v>183.201.348-03</v>
      </c>
      <c r="G203">
        <f>Tabela1[[#This Row],[Valor]]</f>
        <v>35.42</v>
      </c>
      <c r="H203">
        <f>_xlfn.XLOOKUP(E203,Tabela2[CPF],Tabela2[Valor],0)</f>
        <v>33.1</v>
      </c>
      <c r="I203">
        <f>_xlfn.XLOOKUP(C203,Tabela2[Nome],Tabela2[Valor],0)</f>
        <v>33.1</v>
      </c>
      <c r="J203">
        <f t="shared" si="7"/>
        <v>33.1</v>
      </c>
      <c r="K203" t="b">
        <f>EXACT(Tabela3[[#This Row],[Valor Medicar]],Tabela3[[#This Row],[Valor IPM]])</f>
        <v>0</v>
      </c>
    </row>
    <row r="204" spans="1:11" x14ac:dyDescent="0.25">
      <c r="A204" t="str">
        <f t="shared" si="6"/>
        <v xml:space="preserve"> - 0</v>
      </c>
      <c r="B204" t="str">
        <f>Tabela1[[#This Row],[Contrato]]</f>
        <v>CO-00002364-CT</v>
      </c>
      <c r="C204" t="str">
        <f>Tabela1[[#This Row],[Beneficiario]]</f>
        <v>LUCIA FABBRIS CALDEIRA</v>
      </c>
      <c r="D204" t="str">
        <f>_xlfn.XLOOKUP(C204,Tabela2[Nome],Tabela2[Nome],"")</f>
        <v/>
      </c>
      <c r="E204" t="str">
        <f>Tabela1[[#This Row],[CPF]]</f>
        <v>164.279.808-82</v>
      </c>
      <c r="F204">
        <f>_xlfn.XLOOKUP(E204,Tabela2[CPF],Tabela2[CPF],0)</f>
        <v>0</v>
      </c>
      <c r="G204">
        <f>Tabela1[[#This Row],[Valor]]</f>
        <v>17.440000000000001</v>
      </c>
      <c r="H204">
        <f>_xlfn.XLOOKUP(E204,Tabela2[CPF],Tabela2[Valor],0)</f>
        <v>0</v>
      </c>
      <c r="I204">
        <f>_xlfn.XLOOKUP(C204,Tabela2[Nome],Tabela2[Valor],0)</f>
        <v>0</v>
      </c>
      <c r="J204">
        <f t="shared" si="7"/>
        <v>0</v>
      </c>
      <c r="K204" t="b">
        <f>EXACT(Tabela3[[#This Row],[Valor Medicar]],Tabela3[[#This Row],[Valor IPM]])</f>
        <v>0</v>
      </c>
    </row>
    <row r="205" spans="1:11" x14ac:dyDescent="0.25">
      <c r="A205" t="str">
        <f t="shared" si="6"/>
        <v>LUCILA APARECIDA RIBEIRO MIRANDA - 041.015.188-23</v>
      </c>
      <c r="B205" t="str">
        <f>Tabela1[[#This Row],[Contrato]]</f>
        <v>CO-00002364-CT</v>
      </c>
      <c r="C205" t="str">
        <f>Tabela1[[#This Row],[Beneficiario]]</f>
        <v>LUCILA APARECIDA RIBEIRO MIRANDA</v>
      </c>
      <c r="D205" t="str">
        <f>_xlfn.XLOOKUP(C205,Tabela2[Nome],Tabela2[Nome],"")</f>
        <v>LUCILA APARECIDA RIBEIRO MIRANDA</v>
      </c>
      <c r="E205" t="str">
        <f>Tabela1[[#This Row],[CPF]]</f>
        <v>041.015.188-23</v>
      </c>
      <c r="F205" t="str">
        <f>_xlfn.XLOOKUP(E205,Tabela2[CPF],Tabela2[CPF],0)</f>
        <v>041.015.188-23</v>
      </c>
      <c r="G205">
        <f>Tabela1[[#This Row],[Valor]]</f>
        <v>69.760000000000005</v>
      </c>
      <c r="H205">
        <f>_xlfn.XLOOKUP(E205,Tabela2[CPF],Tabela2[Valor],0)</f>
        <v>65.2</v>
      </c>
      <c r="I205">
        <f>_xlfn.XLOOKUP(C205,Tabela2[Nome],Tabela2[Valor],0)</f>
        <v>65.2</v>
      </c>
      <c r="J205">
        <f t="shared" si="7"/>
        <v>65.2</v>
      </c>
      <c r="K205" t="b">
        <f>EXACT(Tabela3[[#This Row],[Valor Medicar]],Tabela3[[#This Row],[Valor IPM]])</f>
        <v>0</v>
      </c>
    </row>
    <row r="206" spans="1:11" x14ac:dyDescent="0.25">
      <c r="A206" t="str">
        <f t="shared" si="6"/>
        <v>LUCILIA VELLUDO VELONI - 743.085.058-87</v>
      </c>
      <c r="B206" t="str">
        <f>Tabela1[[#This Row],[Contrato]]</f>
        <v>CO-00002364-CT</v>
      </c>
      <c r="C206" t="str">
        <f>Tabela1[[#This Row],[Beneficiario]]</f>
        <v>LUCILIA VELLUDO VELONI</v>
      </c>
      <c r="D206" t="str">
        <f>_xlfn.XLOOKUP(C206,Tabela2[Nome],Tabela2[Nome],"")</f>
        <v>LUCILIA VELLUDO VELONI</v>
      </c>
      <c r="E206" t="str">
        <f>Tabela1[[#This Row],[CPF]]</f>
        <v>743.085.058-87</v>
      </c>
      <c r="F206" t="str">
        <f>_xlfn.XLOOKUP(E206,Tabela2[CPF],Tabela2[CPF],0)</f>
        <v>743.085.058-87</v>
      </c>
      <c r="G206">
        <f>Tabela1[[#This Row],[Valor]]</f>
        <v>19.469999999999899</v>
      </c>
      <c r="H206">
        <f>_xlfn.XLOOKUP(E206,Tabela2[CPF],Tabela2[Valor],0)</f>
        <v>18.2</v>
      </c>
      <c r="I206">
        <f>_xlfn.XLOOKUP(C206,Tabela2[Nome],Tabela2[Valor],0)</f>
        <v>18.2</v>
      </c>
      <c r="J206">
        <f t="shared" si="7"/>
        <v>18.2</v>
      </c>
      <c r="K206" t="b">
        <f>EXACT(Tabela3[[#This Row],[Valor Medicar]],Tabela3[[#This Row],[Valor IPM]])</f>
        <v>0</v>
      </c>
    </row>
    <row r="207" spans="1:11" x14ac:dyDescent="0.25">
      <c r="A207" t="str">
        <f t="shared" si="6"/>
        <v xml:space="preserve"> - 0</v>
      </c>
      <c r="B207" t="str">
        <f>Tabela1[[#This Row],[Contrato]]</f>
        <v>CO-00002364-CT</v>
      </c>
      <c r="C207" t="str">
        <f>Tabela1[[#This Row],[Beneficiario]]</f>
        <v>LUCIO DIAS</v>
      </c>
      <c r="D207" t="str">
        <f>_xlfn.XLOOKUP(C207,Tabela2[Nome],Tabela2[Nome],"")</f>
        <v/>
      </c>
      <c r="E207" t="str">
        <f>Tabela1[[#This Row],[CPF]]</f>
        <v>262.951.138-34</v>
      </c>
      <c r="F207">
        <f>_xlfn.XLOOKUP(E207,Tabela2[CPF],Tabela2[CPF],0)</f>
        <v>0</v>
      </c>
      <c r="G207">
        <f>Tabela1[[#This Row],[Valor]]</f>
        <v>17.440000000000001</v>
      </c>
      <c r="H207">
        <f>_xlfn.XLOOKUP(E207,Tabela2[CPF],Tabela2[Valor],0)</f>
        <v>0</v>
      </c>
      <c r="I207">
        <f>_xlfn.XLOOKUP(C207,Tabela2[Nome],Tabela2[Valor],0)</f>
        <v>0</v>
      </c>
      <c r="J207">
        <f t="shared" si="7"/>
        <v>0</v>
      </c>
      <c r="K207" t="b">
        <f>EXACT(Tabela3[[#This Row],[Valor Medicar]],Tabela3[[#This Row],[Valor IPM]])</f>
        <v>0</v>
      </c>
    </row>
    <row r="208" spans="1:11" x14ac:dyDescent="0.25">
      <c r="A208" t="str">
        <f t="shared" si="6"/>
        <v xml:space="preserve"> - 0</v>
      </c>
      <c r="B208" t="str">
        <f>Tabela1[[#This Row],[Contrato]]</f>
        <v>CO-00002364-CT</v>
      </c>
      <c r="C208" t="str">
        <f>Tabela1[[#This Row],[Beneficiario]]</f>
        <v>LUIZ ARTHUR BRANCO BRAGA</v>
      </c>
      <c r="D208" t="str">
        <f>_xlfn.XLOOKUP(C208,Tabela2[Nome],Tabela2[Nome],"")</f>
        <v/>
      </c>
      <c r="E208" t="str">
        <f>Tabela1[[#This Row],[CPF]]</f>
        <v>020.700.068-91</v>
      </c>
      <c r="F208">
        <f>_xlfn.XLOOKUP(E208,Tabela2[CPF],Tabela2[CPF],0)</f>
        <v>0</v>
      </c>
      <c r="G208">
        <f>Tabela1[[#This Row],[Valor]]</f>
        <v>74.900000000000006</v>
      </c>
      <c r="H208">
        <f>_xlfn.XLOOKUP(E208,Tabela2[CPF],Tabela2[Valor],0)</f>
        <v>0</v>
      </c>
      <c r="I208">
        <f>_xlfn.XLOOKUP(C208,Tabela2[Nome],Tabela2[Valor],0)</f>
        <v>0</v>
      </c>
      <c r="J208">
        <f t="shared" si="7"/>
        <v>0</v>
      </c>
      <c r="K208" t="b">
        <f>EXACT(Tabela3[[#This Row],[Valor Medicar]],Tabela3[[#This Row],[Valor IPM]])</f>
        <v>0</v>
      </c>
    </row>
    <row r="209" spans="1:11" x14ac:dyDescent="0.25">
      <c r="A209" t="str">
        <f t="shared" si="6"/>
        <v>LUIZA MORELLI ZILIOTTO - 098.927.798-43</v>
      </c>
      <c r="B209" t="str">
        <f>Tabela1[[#This Row],[Contrato]]</f>
        <v>CO-00002364-CT</v>
      </c>
      <c r="C209" t="str">
        <f>Tabela1[[#This Row],[Beneficiario]]</f>
        <v>LUIZA MORELLI ZILIOTTO</v>
      </c>
      <c r="D209" t="str">
        <f>_xlfn.XLOOKUP(C209,Tabela2[Nome],Tabela2[Nome],"")</f>
        <v>LUIZA MORELLI ZILIOTTO</v>
      </c>
      <c r="E209" t="str">
        <f>Tabela1[[#This Row],[CPF]]</f>
        <v>098.927.798-43</v>
      </c>
      <c r="F209" t="str">
        <f>_xlfn.XLOOKUP(E209,Tabela2[CPF],Tabela2[CPF],0)</f>
        <v>098.927.798-43</v>
      </c>
      <c r="G209">
        <f>Tabela1[[#This Row],[Valor]]</f>
        <v>95.8599999999999</v>
      </c>
      <c r="H209">
        <f>_xlfn.XLOOKUP(E209,Tabela2[CPF],Tabela2[Valor],0)</f>
        <v>89.6</v>
      </c>
      <c r="I209">
        <f>_xlfn.XLOOKUP(C209,Tabela2[Nome],Tabela2[Valor],0)</f>
        <v>89.6</v>
      </c>
      <c r="J209">
        <f t="shared" si="7"/>
        <v>89.6</v>
      </c>
      <c r="K209" t="b">
        <f>EXACT(Tabela3[[#This Row],[Valor Medicar]],Tabela3[[#This Row],[Valor IPM]])</f>
        <v>0</v>
      </c>
    </row>
    <row r="210" spans="1:11" x14ac:dyDescent="0.25">
      <c r="A210" t="str">
        <f t="shared" si="6"/>
        <v xml:space="preserve"> - 0</v>
      </c>
      <c r="B210" t="str">
        <f>Tabela1[[#This Row],[Contrato]]</f>
        <v>CO-00002364-CT</v>
      </c>
      <c r="C210" t="str">
        <f>Tabela1[[#This Row],[Beneficiario]]</f>
        <v>LUIZA OLIVEIRA DA SILVA</v>
      </c>
      <c r="D210" t="str">
        <f>_xlfn.XLOOKUP(C210,Tabela2[Nome],Tabela2[Nome],"")</f>
        <v/>
      </c>
      <c r="E210" t="str">
        <f>Tabela1[[#This Row],[CPF]]</f>
        <v>833.360.108-10</v>
      </c>
      <c r="F210">
        <f>_xlfn.XLOOKUP(E210,Tabela2[CPF],Tabela2[CPF],0)</f>
        <v>0</v>
      </c>
      <c r="G210">
        <f>Tabela1[[#This Row],[Valor]]</f>
        <v>17.440000000000001</v>
      </c>
      <c r="H210">
        <f>_xlfn.XLOOKUP(E210,Tabela2[CPF],Tabela2[Valor],0)</f>
        <v>0</v>
      </c>
      <c r="I210">
        <f>_xlfn.XLOOKUP(C210,Tabela2[Nome],Tabela2[Valor],0)</f>
        <v>0</v>
      </c>
      <c r="J210">
        <f t="shared" si="7"/>
        <v>0</v>
      </c>
      <c r="K210" t="b">
        <f>EXACT(Tabela3[[#This Row],[Valor Medicar]],Tabela3[[#This Row],[Valor IPM]])</f>
        <v>0</v>
      </c>
    </row>
    <row r="211" spans="1:11" x14ac:dyDescent="0.25">
      <c r="A211" t="str">
        <f t="shared" si="6"/>
        <v>LUZIA APARECIDA DE OLIVEIRA COSTA - 0</v>
      </c>
      <c r="B211" t="str">
        <f>Tabela1[[#This Row],[Contrato]]</f>
        <v>CO-00002364-CT</v>
      </c>
      <c r="C211" t="str">
        <f>Tabela1[[#This Row],[Beneficiario]]</f>
        <v>LUZIA APARECIDA DE OLIVEIRA COSTA</v>
      </c>
      <c r="D211" t="str">
        <f>_xlfn.XLOOKUP(C211,Tabela2[Nome],Tabela2[Nome],"")</f>
        <v>LUZIA APARECIDA DE OLIVEIRA COSTA</v>
      </c>
      <c r="E211" t="str">
        <f>Tabela1[[#This Row],[CPF]]</f>
        <v>.  .  -</v>
      </c>
      <c r="F211">
        <f>_xlfn.XLOOKUP(E211,Tabela2[CPF],Tabela2[CPF],0)</f>
        <v>0</v>
      </c>
      <c r="G211">
        <f>Tabela1[[#This Row],[Valor]]</f>
        <v>115.329999999999</v>
      </c>
      <c r="H211">
        <f>_xlfn.XLOOKUP(E211,Tabela2[CPF],Tabela2[Valor],0)</f>
        <v>0</v>
      </c>
      <c r="I211">
        <f>_xlfn.XLOOKUP(C211,Tabela2[Nome],Tabela2[Valor],0)</f>
        <v>71.400000000000006</v>
      </c>
      <c r="J211">
        <f t="shared" si="7"/>
        <v>71.400000000000006</v>
      </c>
      <c r="K211" t="b">
        <f>EXACT(Tabela3[[#This Row],[Valor Medicar]],Tabela3[[#This Row],[Valor IPM]])</f>
        <v>0</v>
      </c>
    </row>
    <row r="212" spans="1:11" x14ac:dyDescent="0.25">
      <c r="A212" t="str">
        <f t="shared" si="6"/>
        <v xml:space="preserve"> - 0</v>
      </c>
      <c r="B212" t="str">
        <f>Tabela1[[#This Row],[Contrato]]</f>
        <v>CO-00002364-CT</v>
      </c>
      <c r="C212" t="str">
        <f>Tabela1[[#This Row],[Beneficiario]]</f>
        <v>LUZIA DE MARCHI CASTILHO</v>
      </c>
      <c r="D212" t="str">
        <f>_xlfn.XLOOKUP(C212,Tabela2[Nome],Tabela2[Nome],"")</f>
        <v/>
      </c>
      <c r="E212" t="str">
        <f>Tabela1[[#This Row],[CPF]]</f>
        <v>186.498.858-45</v>
      </c>
      <c r="F212">
        <f>_xlfn.XLOOKUP(E212,Tabela2[CPF],Tabela2[CPF],0)</f>
        <v>0</v>
      </c>
      <c r="G212">
        <f>Tabela1[[#This Row],[Valor]]</f>
        <v>56.92</v>
      </c>
      <c r="H212">
        <f>_xlfn.XLOOKUP(E212,Tabela2[CPF],Tabela2[Valor],0)</f>
        <v>0</v>
      </c>
      <c r="I212">
        <f>_xlfn.XLOOKUP(C212,Tabela2[Nome],Tabela2[Valor],0)</f>
        <v>0</v>
      </c>
      <c r="J212">
        <f t="shared" si="7"/>
        <v>0</v>
      </c>
      <c r="K212" t="b">
        <f>EXACT(Tabela3[[#This Row],[Valor Medicar]],Tabela3[[#This Row],[Valor IPM]])</f>
        <v>0</v>
      </c>
    </row>
    <row r="213" spans="1:11" x14ac:dyDescent="0.25">
      <c r="A213" t="str">
        <f t="shared" si="6"/>
        <v xml:space="preserve"> - 0</v>
      </c>
      <c r="B213" t="str">
        <f>Tabela1[[#This Row],[Contrato]]</f>
        <v>CO-00002364-CT</v>
      </c>
      <c r="C213" t="str">
        <f>Tabela1[[#This Row],[Beneficiario]]</f>
        <v>LUZIA GUILHERME MOTTA FRANCISCO</v>
      </c>
      <c r="D213" t="str">
        <f>_xlfn.XLOOKUP(C213,Tabela2[Nome],Tabela2[Nome],"")</f>
        <v/>
      </c>
      <c r="E213" t="str">
        <f>Tabela1[[#This Row],[CPF]]</f>
        <v>163.907.798-79</v>
      </c>
      <c r="F213">
        <f>_xlfn.XLOOKUP(E213,Tabela2[CPF],Tabela2[CPF],0)</f>
        <v>0</v>
      </c>
      <c r="G213">
        <f>Tabela1[[#This Row],[Valor]]</f>
        <v>37.450000000000003</v>
      </c>
      <c r="H213">
        <f>_xlfn.XLOOKUP(E213,Tabela2[CPF],Tabela2[Valor],0)</f>
        <v>0</v>
      </c>
      <c r="I213">
        <f>_xlfn.XLOOKUP(C213,Tabela2[Nome],Tabela2[Valor],0)</f>
        <v>0</v>
      </c>
      <c r="J213">
        <f t="shared" si="7"/>
        <v>0</v>
      </c>
      <c r="K213" t="b">
        <f>EXACT(Tabela3[[#This Row],[Valor Medicar]],Tabela3[[#This Row],[Valor IPM]])</f>
        <v>0</v>
      </c>
    </row>
    <row r="214" spans="1:11" x14ac:dyDescent="0.25">
      <c r="A214" t="str">
        <f t="shared" si="6"/>
        <v xml:space="preserve"> - 0</v>
      </c>
      <c r="B214" t="str">
        <f>Tabela1[[#This Row],[Contrato]]</f>
        <v>CO-00002364-CT</v>
      </c>
      <c r="C214" t="str">
        <f>Tabela1[[#This Row],[Beneficiario]]</f>
        <v>LUZIA LOURENCO NASCIMENTO</v>
      </c>
      <c r="D214" t="str">
        <f>_xlfn.XLOOKUP(C214,Tabela2[Nome],Tabela2[Nome],"")</f>
        <v/>
      </c>
      <c r="E214" t="str">
        <f>Tabela1[[#This Row],[CPF]]</f>
        <v>748.097.508-25</v>
      </c>
      <c r="F214">
        <f>_xlfn.XLOOKUP(E214,Tabela2[CPF],Tabela2[CPF],0)</f>
        <v>0</v>
      </c>
      <c r="G214">
        <f>Tabela1[[#This Row],[Valor]]</f>
        <v>34.880000000000003</v>
      </c>
      <c r="H214">
        <f>_xlfn.XLOOKUP(E214,Tabela2[CPF],Tabela2[Valor],0)</f>
        <v>0</v>
      </c>
      <c r="I214">
        <f>_xlfn.XLOOKUP(C214,Tabela2[Nome],Tabela2[Valor],0)</f>
        <v>0</v>
      </c>
      <c r="J214">
        <f t="shared" si="7"/>
        <v>0</v>
      </c>
      <c r="K214" t="b">
        <f>EXACT(Tabela3[[#This Row],[Valor Medicar]],Tabela3[[#This Row],[Valor IPM]])</f>
        <v>0</v>
      </c>
    </row>
    <row r="215" spans="1:11" x14ac:dyDescent="0.25">
      <c r="A215" t="str">
        <f t="shared" si="6"/>
        <v xml:space="preserve"> - 0</v>
      </c>
      <c r="B215" t="str">
        <f>Tabela1[[#This Row],[Contrato]]</f>
        <v>CO-00002364-CT</v>
      </c>
      <c r="C215" t="str">
        <f>Tabela1[[#This Row],[Beneficiario]]</f>
        <v>LUZIA ROSA GUIMARAES</v>
      </c>
      <c r="D215" t="str">
        <f>_xlfn.XLOOKUP(C215,Tabela2[Nome],Tabela2[Nome],"")</f>
        <v/>
      </c>
      <c r="E215" t="str">
        <f>Tabela1[[#This Row],[CPF]]</f>
        <v>834.215.058-53</v>
      </c>
      <c r="F215">
        <f>_xlfn.XLOOKUP(E215,Tabela2[CPF],Tabela2[CPF],0)</f>
        <v>0</v>
      </c>
      <c r="G215">
        <f>Tabela1[[#This Row],[Valor]]</f>
        <v>72.329999999999899</v>
      </c>
      <c r="H215">
        <f>_xlfn.XLOOKUP(E215,Tabela2[CPF],Tabela2[Valor],0)</f>
        <v>0</v>
      </c>
      <c r="I215">
        <f>_xlfn.XLOOKUP(C215,Tabela2[Nome],Tabela2[Valor],0)</f>
        <v>0</v>
      </c>
      <c r="J215">
        <f t="shared" si="7"/>
        <v>0</v>
      </c>
      <c r="K215" t="b">
        <f>EXACT(Tabela3[[#This Row],[Valor Medicar]],Tabela3[[#This Row],[Valor IPM]])</f>
        <v>0</v>
      </c>
    </row>
    <row r="216" spans="1:11" x14ac:dyDescent="0.25">
      <c r="A216" t="str">
        <f t="shared" si="6"/>
        <v>MAGALI CAMACHO GARCIA - 400.980.018-68</v>
      </c>
      <c r="B216" t="str">
        <f>Tabela1[[#This Row],[Contrato]]</f>
        <v>CO-00002364-CT</v>
      </c>
      <c r="C216" t="str">
        <f>Tabela1[[#This Row],[Beneficiario]]</f>
        <v>MAGALI CAMACHO GARCIA</v>
      </c>
      <c r="D216" t="str">
        <f>_xlfn.XLOOKUP(C216,Tabela2[Nome],Tabela2[Nome],"")</f>
        <v>MAGALI CAMACHO GARCIA</v>
      </c>
      <c r="E216" t="str">
        <f>Tabela1[[#This Row],[CPF]]</f>
        <v>400.980.018-68</v>
      </c>
      <c r="F216" t="str">
        <f>_xlfn.XLOOKUP(E216,Tabela2[CPF],Tabela2[CPF],0)</f>
        <v>400.980.018-68</v>
      </c>
      <c r="G216">
        <f>Tabela1[[#This Row],[Valor]]</f>
        <v>94.37</v>
      </c>
      <c r="H216">
        <f>_xlfn.XLOOKUP(E216,Tabela2[CPF],Tabela2[Valor],0)</f>
        <v>88.2</v>
      </c>
      <c r="I216">
        <f>_xlfn.XLOOKUP(C216,Tabela2[Nome],Tabela2[Valor],0)</f>
        <v>88.2</v>
      </c>
      <c r="J216">
        <f t="shared" si="7"/>
        <v>88.2</v>
      </c>
      <c r="K216" t="b">
        <f>EXACT(Tabela3[[#This Row],[Valor Medicar]],Tabela3[[#This Row],[Valor IPM]])</f>
        <v>0</v>
      </c>
    </row>
    <row r="217" spans="1:11" x14ac:dyDescent="0.25">
      <c r="A217" t="str">
        <f t="shared" si="6"/>
        <v xml:space="preserve"> - 0</v>
      </c>
      <c r="B217" t="str">
        <f>Tabela1[[#This Row],[Contrato]]</f>
        <v>CO-00002364-CT</v>
      </c>
      <c r="C217" t="str">
        <f>Tabela1[[#This Row],[Beneficiario]]</f>
        <v>MANOEL APARECIDO CORREIA</v>
      </c>
      <c r="D217" t="str">
        <f>_xlfn.XLOOKUP(C217,Tabela2[Nome],Tabela2[Nome],"")</f>
        <v/>
      </c>
      <c r="E217" t="str">
        <f>Tabela1[[#This Row],[CPF]]</f>
        <v>328.241.908-25</v>
      </c>
      <c r="F217">
        <f>_xlfn.XLOOKUP(E217,Tabela2[CPF],Tabela2[CPF],0)</f>
        <v>0</v>
      </c>
      <c r="G217">
        <f>Tabela1[[#This Row],[Valor]]</f>
        <v>17.440000000000001</v>
      </c>
      <c r="H217">
        <f>_xlfn.XLOOKUP(E217,Tabela2[CPF],Tabela2[Valor],0)</f>
        <v>0</v>
      </c>
      <c r="I217">
        <f>_xlfn.XLOOKUP(C217,Tabela2[Nome],Tabela2[Valor],0)</f>
        <v>0</v>
      </c>
      <c r="J217">
        <f t="shared" si="7"/>
        <v>0</v>
      </c>
      <c r="K217" t="b">
        <f>EXACT(Tabela3[[#This Row],[Valor Medicar]],Tabela3[[#This Row],[Valor IPM]])</f>
        <v>0</v>
      </c>
    </row>
    <row r="218" spans="1:11" x14ac:dyDescent="0.25">
      <c r="A218" t="str">
        <f t="shared" si="6"/>
        <v>MANOEL SARAIVA - 125.193.838-87</v>
      </c>
      <c r="B218" t="str">
        <f>Tabela1[[#This Row],[Contrato]]</f>
        <v>CO-00002364-CT</v>
      </c>
      <c r="C218" t="str">
        <f>Tabela1[[#This Row],[Beneficiario]]</f>
        <v>MANOEL SARAIVA</v>
      </c>
      <c r="D218" t="str">
        <f>_xlfn.XLOOKUP(C218,Tabela2[Nome],Tabela2[Nome],"")</f>
        <v>MANOEL SARAIVA</v>
      </c>
      <c r="E218" t="str">
        <f>Tabela1[[#This Row],[CPF]]</f>
        <v>125.193.838-87</v>
      </c>
      <c r="F218" t="str">
        <f>_xlfn.XLOOKUP(E218,Tabela2[CPF],Tabela2[CPF],0)</f>
        <v>125.193.838-87</v>
      </c>
      <c r="G218">
        <f>Tabela1[[#This Row],[Valor]]</f>
        <v>34.880000000000003</v>
      </c>
      <c r="H218">
        <f>_xlfn.XLOOKUP(E218,Tabela2[CPF],Tabela2[Valor],0)</f>
        <v>32.6</v>
      </c>
      <c r="I218">
        <f>_xlfn.XLOOKUP(C218,Tabela2[Nome],Tabela2[Valor],0)</f>
        <v>32.6</v>
      </c>
      <c r="J218">
        <f t="shared" si="7"/>
        <v>32.6</v>
      </c>
      <c r="K218" t="b">
        <f>EXACT(Tabela3[[#This Row],[Valor Medicar]],Tabela3[[#This Row],[Valor IPM]])</f>
        <v>0</v>
      </c>
    </row>
    <row r="219" spans="1:11" x14ac:dyDescent="0.25">
      <c r="A219" t="str">
        <f t="shared" si="6"/>
        <v>MARA COSTA ALONSO - 208.595.468-53</v>
      </c>
      <c r="B219" t="str">
        <f>Tabela1[[#This Row],[Contrato]]</f>
        <v>CO-00002364-CT</v>
      </c>
      <c r="C219" t="str">
        <f>Tabela1[[#This Row],[Beneficiario]]</f>
        <v>MARA COSTA ALONSO</v>
      </c>
      <c r="D219" t="str">
        <f>_xlfn.XLOOKUP(C219,Tabela2[Nome],Tabela2[Nome],"")</f>
        <v>MARA COSTA ALONSO</v>
      </c>
      <c r="E219" t="str">
        <f>Tabela1[[#This Row],[CPF]]</f>
        <v>208.595.468-53</v>
      </c>
      <c r="F219" t="str">
        <f>_xlfn.XLOOKUP(E219,Tabela2[CPF],Tabela2[CPF],0)</f>
        <v>208.595.468-53</v>
      </c>
      <c r="G219">
        <f>Tabela1[[#This Row],[Valor]]</f>
        <v>17.440000000000001</v>
      </c>
      <c r="H219">
        <f>_xlfn.XLOOKUP(E219,Tabela2[CPF],Tabela2[Valor],0)</f>
        <v>16.3</v>
      </c>
      <c r="I219">
        <f>_xlfn.XLOOKUP(C219,Tabela2[Nome],Tabela2[Valor],0)</f>
        <v>16.3</v>
      </c>
      <c r="J219">
        <f t="shared" si="7"/>
        <v>16.3</v>
      </c>
      <c r="K219" t="b">
        <f>EXACT(Tabela3[[#This Row],[Valor Medicar]],Tabela3[[#This Row],[Valor IPM]])</f>
        <v>0</v>
      </c>
    </row>
    <row r="220" spans="1:11" x14ac:dyDescent="0.25">
      <c r="A220" t="str">
        <f t="shared" si="6"/>
        <v xml:space="preserve"> - 152.604.108-15</v>
      </c>
      <c r="B220" t="str">
        <f>Tabela1[[#This Row],[Contrato]]</f>
        <v>CO-00002364-CT</v>
      </c>
      <c r="C220" t="str">
        <f>Tabela1[[#This Row],[Beneficiario]]</f>
        <v>MARCELINO JOSE ALMEIDA</v>
      </c>
      <c r="D220" t="str">
        <f>_xlfn.XLOOKUP(C220,Tabela2[Nome],Tabela2[Nome],"")</f>
        <v/>
      </c>
      <c r="E220" t="str">
        <f>Tabela1[[#This Row],[CPF]]</f>
        <v>152.604.108-15</v>
      </c>
      <c r="F220" t="str">
        <f>_xlfn.XLOOKUP(E220,Tabela2[CPF],Tabela2[CPF],0)</f>
        <v>152.604.108-15</v>
      </c>
      <c r="G220">
        <f>Tabela1[[#This Row],[Valor]]</f>
        <v>34.880000000000003</v>
      </c>
      <c r="H220">
        <f>_xlfn.XLOOKUP(E220,Tabela2[CPF],Tabela2[Valor],0)</f>
        <v>32.6</v>
      </c>
      <c r="I220">
        <f>_xlfn.XLOOKUP(C220,Tabela2[Nome],Tabela2[Valor],0)</f>
        <v>0</v>
      </c>
      <c r="J220">
        <f t="shared" si="7"/>
        <v>32.6</v>
      </c>
      <c r="K220" t="b">
        <f>EXACT(Tabela3[[#This Row],[Valor Medicar]],Tabela3[[#This Row],[Valor IPM]])</f>
        <v>0</v>
      </c>
    </row>
    <row r="221" spans="1:11" x14ac:dyDescent="0.25">
      <c r="A221" t="str">
        <f t="shared" si="6"/>
        <v>MARCELO VIEIRA RAMOS - 031.511.178-05</v>
      </c>
      <c r="B221" t="str">
        <f>Tabela1[[#This Row],[Contrato]]</f>
        <v>CO-00002364-CT</v>
      </c>
      <c r="C221" t="str">
        <f>Tabela1[[#This Row],[Beneficiario]]</f>
        <v>MARCELO VIEIRA RAMOS</v>
      </c>
      <c r="D221" t="str">
        <f>_xlfn.XLOOKUP(C221,Tabela2[Nome],Tabela2[Nome],"")</f>
        <v>MARCELO VIEIRA RAMOS</v>
      </c>
      <c r="E221" t="str">
        <f>Tabela1[[#This Row],[CPF]]</f>
        <v>031.511.178-05</v>
      </c>
      <c r="F221" t="str">
        <f>_xlfn.XLOOKUP(E221,Tabela2[CPF],Tabela2[CPF],0)</f>
        <v>031.511.178-05</v>
      </c>
      <c r="G221">
        <f>Tabela1[[#This Row],[Valor]]</f>
        <v>19.469999999999899</v>
      </c>
      <c r="H221">
        <f>_xlfn.XLOOKUP(E221,Tabela2[CPF],Tabela2[Valor],0)</f>
        <v>18.2</v>
      </c>
      <c r="I221">
        <f>_xlfn.XLOOKUP(C221,Tabela2[Nome],Tabela2[Valor],0)</f>
        <v>18.2</v>
      </c>
      <c r="J221">
        <f t="shared" si="7"/>
        <v>18.2</v>
      </c>
      <c r="K221" t="b">
        <f>EXACT(Tabela3[[#This Row],[Valor Medicar]],Tabela3[[#This Row],[Valor IPM]])</f>
        <v>0</v>
      </c>
    </row>
    <row r="222" spans="1:11" x14ac:dyDescent="0.25">
      <c r="A222" t="str">
        <f t="shared" si="6"/>
        <v>MARCIA BERNADETE CAVALCANTE - 570.469.808-53</v>
      </c>
      <c r="B222" t="str">
        <f>Tabela1[[#This Row],[Contrato]]</f>
        <v>CO-00002364-CT</v>
      </c>
      <c r="C222" t="str">
        <f>Tabela1[[#This Row],[Beneficiario]]</f>
        <v>MARCIA BERNADETE CAVALCANTE</v>
      </c>
      <c r="D222" t="str">
        <f>_xlfn.XLOOKUP(C222,Tabela2[Nome],Tabela2[Nome],"")</f>
        <v>MARCIA BERNADETE CAVALCANTE</v>
      </c>
      <c r="E222" t="str">
        <f>Tabela1[[#This Row],[CPF]]</f>
        <v>570.469.808-53</v>
      </c>
      <c r="F222" t="str">
        <f>_xlfn.XLOOKUP(E222,Tabela2[CPF],Tabela2[CPF],0)</f>
        <v>570.469.808-53</v>
      </c>
      <c r="G222">
        <f>Tabela1[[#This Row],[Valor]]</f>
        <v>19.469999999999899</v>
      </c>
      <c r="H222">
        <f>_xlfn.XLOOKUP(E222,Tabela2[CPF],Tabela2[Valor],0)</f>
        <v>18.2</v>
      </c>
      <c r="I222">
        <f>_xlfn.XLOOKUP(C222,Tabela2[Nome],Tabela2[Valor],0)</f>
        <v>18.2</v>
      </c>
      <c r="J222">
        <f t="shared" si="7"/>
        <v>18.2</v>
      </c>
      <c r="K222" t="b">
        <f>EXACT(Tabela3[[#This Row],[Valor Medicar]],Tabela3[[#This Row],[Valor IPM]])</f>
        <v>0</v>
      </c>
    </row>
    <row r="223" spans="1:11" x14ac:dyDescent="0.25">
      <c r="A223" t="str">
        <f t="shared" si="6"/>
        <v xml:space="preserve"> - 0</v>
      </c>
      <c r="B223" t="str">
        <f>Tabela1[[#This Row],[Contrato]]</f>
        <v>CO-00002364-CT</v>
      </c>
      <c r="C223" t="str">
        <f>Tabela1[[#This Row],[Beneficiario]]</f>
        <v>MARCOS LUIS MENEGUETI ALMEIDA</v>
      </c>
      <c r="D223" t="str">
        <f>_xlfn.XLOOKUP(C223,Tabela2[Nome],Tabela2[Nome],"")</f>
        <v/>
      </c>
      <c r="E223">
        <f>Tabela1[[#This Row],[CPF]]</f>
        <v>0</v>
      </c>
      <c r="F223">
        <f>_xlfn.XLOOKUP(E223,Tabela2[CPF],Tabela2[CPF],0)</f>
        <v>0</v>
      </c>
      <c r="G223">
        <f>Tabela1[[#This Row],[Valor]]</f>
        <v>19.469999999999899</v>
      </c>
      <c r="H223">
        <f>_xlfn.XLOOKUP(E223,Tabela2[CPF],Tabela2[Valor],0)</f>
        <v>0</v>
      </c>
      <c r="I223">
        <f>_xlfn.XLOOKUP(C223,Tabela2[Nome],Tabela2[Valor],0)</f>
        <v>0</v>
      </c>
      <c r="J223">
        <f t="shared" si="7"/>
        <v>0</v>
      </c>
      <c r="K223" t="b">
        <f>EXACT(Tabela3[[#This Row],[Valor Medicar]],Tabela3[[#This Row],[Valor IPM]])</f>
        <v>0</v>
      </c>
    </row>
    <row r="224" spans="1:11" x14ac:dyDescent="0.25">
      <c r="A224" t="str">
        <f t="shared" si="6"/>
        <v xml:space="preserve"> - 0</v>
      </c>
      <c r="B224" t="str">
        <f>Tabela1[[#This Row],[Contrato]]</f>
        <v>CO-00002364-CT</v>
      </c>
      <c r="C224" t="str">
        <f>Tabela1[[#This Row],[Beneficiario]]</f>
        <v>MARFISA PEREIRA BALTHAZAR</v>
      </c>
      <c r="D224" t="str">
        <f>_xlfn.XLOOKUP(C224,Tabela2[Nome],Tabela2[Nome],"")</f>
        <v/>
      </c>
      <c r="E224" t="str">
        <f>Tabela1[[#This Row],[CPF]]</f>
        <v>031.511.988-80</v>
      </c>
      <c r="F224">
        <f>_xlfn.XLOOKUP(E224,Tabela2[CPF],Tabela2[CPF],0)</f>
        <v>0</v>
      </c>
      <c r="G224">
        <f>Tabela1[[#This Row],[Valor]]</f>
        <v>97.349999999999895</v>
      </c>
      <c r="H224">
        <f>_xlfn.XLOOKUP(E224,Tabela2[CPF],Tabela2[Valor],0)</f>
        <v>0</v>
      </c>
      <c r="I224">
        <f>_xlfn.XLOOKUP(C224,Tabela2[Nome],Tabela2[Valor],0)</f>
        <v>0</v>
      </c>
      <c r="J224">
        <f t="shared" si="7"/>
        <v>0</v>
      </c>
      <c r="K224" t="b">
        <f>EXACT(Tabela3[[#This Row],[Valor Medicar]],Tabela3[[#This Row],[Valor IPM]])</f>
        <v>0</v>
      </c>
    </row>
    <row r="225" spans="1:11" x14ac:dyDescent="0.25">
      <c r="A225" t="str">
        <f t="shared" si="6"/>
        <v>MARIA ALICE DE OLIVEIRA - 026.507.088-08</v>
      </c>
      <c r="B225" t="str">
        <f>Tabela1[[#This Row],[Contrato]]</f>
        <v>CO-00002364-CT</v>
      </c>
      <c r="C225" t="str">
        <f>Tabela1[[#This Row],[Beneficiario]]</f>
        <v>MARIA ALICE DE OLIVEIRA</v>
      </c>
      <c r="D225" t="str">
        <f>_xlfn.XLOOKUP(C225,Tabela2[Nome],Tabela2[Nome],"")</f>
        <v>MARIA ALICE DE OLIVEIRA</v>
      </c>
      <c r="E225" t="str">
        <f>Tabela1[[#This Row],[CPF]]</f>
        <v>026.507.088-08</v>
      </c>
      <c r="F225" t="str">
        <f>_xlfn.XLOOKUP(E225,Tabela2[CPF],Tabela2[CPF],0)</f>
        <v>026.507.088-08</v>
      </c>
      <c r="G225">
        <f>Tabela1[[#This Row],[Valor]]</f>
        <v>36.909999999999897</v>
      </c>
      <c r="H225">
        <f>_xlfn.XLOOKUP(E225,Tabela2[CPF],Tabela2[Valor],0)</f>
        <v>34.5</v>
      </c>
      <c r="I225">
        <f>_xlfn.XLOOKUP(C225,Tabela2[Nome],Tabela2[Valor],0)</f>
        <v>34.5</v>
      </c>
      <c r="J225">
        <f t="shared" si="7"/>
        <v>34.5</v>
      </c>
      <c r="K225" t="b">
        <f>EXACT(Tabela3[[#This Row],[Valor Medicar]],Tabela3[[#This Row],[Valor IPM]])</f>
        <v>0</v>
      </c>
    </row>
    <row r="226" spans="1:11" x14ac:dyDescent="0.25">
      <c r="A226" t="str">
        <f t="shared" si="6"/>
        <v xml:space="preserve"> - 0</v>
      </c>
      <c r="B226" t="str">
        <f>Tabela1[[#This Row],[Contrato]]</f>
        <v>CO-00002364-CT</v>
      </c>
      <c r="C226" t="str">
        <f>Tabela1[[#This Row],[Beneficiario]]</f>
        <v>MARIA ALZIRA LANCA SILVIO BUSOLLO</v>
      </c>
      <c r="D226" t="str">
        <f>_xlfn.XLOOKUP(C226,Tabela2[Nome],Tabela2[Nome],"")</f>
        <v/>
      </c>
      <c r="E226">
        <f>Tabela1[[#This Row],[CPF]]</f>
        <v>0</v>
      </c>
      <c r="F226">
        <f>_xlfn.XLOOKUP(E226,Tabela2[CPF],Tabela2[CPF],0)</f>
        <v>0</v>
      </c>
      <c r="G226">
        <f>Tabela1[[#This Row],[Valor]]</f>
        <v>122.079999999999</v>
      </c>
      <c r="H226">
        <f>_xlfn.XLOOKUP(E226,Tabela2[CPF],Tabela2[Valor],0)</f>
        <v>0</v>
      </c>
      <c r="I226">
        <f>_xlfn.XLOOKUP(C226,Tabela2[Nome],Tabela2[Valor],0)</f>
        <v>0</v>
      </c>
      <c r="J226">
        <f t="shared" si="7"/>
        <v>0</v>
      </c>
      <c r="K226" t="b">
        <f>EXACT(Tabela3[[#This Row],[Valor Medicar]],Tabela3[[#This Row],[Valor IPM]])</f>
        <v>0</v>
      </c>
    </row>
    <row r="227" spans="1:11" x14ac:dyDescent="0.25">
      <c r="A227" t="str">
        <f t="shared" si="6"/>
        <v>MARIA AMELIA DA SILVA SOARES - 039.017.358-44</v>
      </c>
      <c r="B227" t="str">
        <f>Tabela1[[#This Row],[Contrato]]</f>
        <v>CO-00002364-CT</v>
      </c>
      <c r="C227" t="str">
        <f>Tabela1[[#This Row],[Beneficiario]]</f>
        <v>MARIA AMELIA DA SILVA SOARES</v>
      </c>
      <c r="D227" t="str">
        <f>_xlfn.XLOOKUP(C227,Tabela2[Nome],Tabela2[Nome],"")</f>
        <v>MARIA AMELIA DA SILVA SOARES</v>
      </c>
      <c r="E227" t="str">
        <f>Tabela1[[#This Row],[CPF]]</f>
        <v>039.017.358-44</v>
      </c>
      <c r="F227" t="str">
        <f>_xlfn.XLOOKUP(E227,Tabela2[CPF],Tabela2[CPF],0)</f>
        <v>039.017.358-44</v>
      </c>
      <c r="G227">
        <f>Tabela1[[#This Row],[Valor]]</f>
        <v>17.440000000000001</v>
      </c>
      <c r="H227">
        <f>_xlfn.XLOOKUP(E227,Tabela2[CPF],Tabela2[Valor],0)</f>
        <v>16.3</v>
      </c>
      <c r="I227">
        <f>_xlfn.XLOOKUP(C227,Tabela2[Nome],Tabela2[Valor],0)</f>
        <v>16.3</v>
      </c>
      <c r="J227">
        <f t="shared" si="7"/>
        <v>16.3</v>
      </c>
      <c r="K227" t="b">
        <f>EXACT(Tabela3[[#This Row],[Valor Medicar]],Tabela3[[#This Row],[Valor IPM]])</f>
        <v>0</v>
      </c>
    </row>
    <row r="228" spans="1:11" x14ac:dyDescent="0.25">
      <c r="A228" t="str">
        <f t="shared" si="6"/>
        <v xml:space="preserve"> - 0</v>
      </c>
      <c r="B228" t="str">
        <f>Tabela1[[#This Row],[Contrato]]</f>
        <v>CO-00002364-CT</v>
      </c>
      <c r="C228" t="str">
        <f>Tabela1[[#This Row],[Beneficiario]]</f>
        <v>MARIA ANDREA LIMA DOVICCHI</v>
      </c>
      <c r="D228" t="str">
        <f>_xlfn.XLOOKUP(C228,Tabela2[Nome],Tabela2[Nome],"")</f>
        <v/>
      </c>
      <c r="E228" t="str">
        <f>Tabela1[[#This Row],[CPF]]</f>
        <v>977.592.368-91</v>
      </c>
      <c r="F228">
        <f>_xlfn.XLOOKUP(E228,Tabela2[CPF],Tabela2[CPF],0)</f>
        <v>0</v>
      </c>
      <c r="G228">
        <f>Tabela1[[#This Row],[Valor]]</f>
        <v>17.440000000000001</v>
      </c>
      <c r="H228">
        <f>_xlfn.XLOOKUP(E228,Tabela2[CPF],Tabela2[Valor],0)</f>
        <v>0</v>
      </c>
      <c r="I228">
        <f>_xlfn.XLOOKUP(C228,Tabela2[Nome],Tabela2[Valor],0)</f>
        <v>0</v>
      </c>
      <c r="J228">
        <f t="shared" si="7"/>
        <v>0</v>
      </c>
      <c r="K228" t="b">
        <f>EXACT(Tabela3[[#This Row],[Valor Medicar]],Tabela3[[#This Row],[Valor IPM]])</f>
        <v>0</v>
      </c>
    </row>
    <row r="229" spans="1:11" x14ac:dyDescent="0.25">
      <c r="A229" t="str">
        <f t="shared" si="6"/>
        <v>MARIA ANTONIA SANCHES - 743.966.418-34</v>
      </c>
      <c r="B229" t="str">
        <f>Tabela1[[#This Row],[Contrato]]</f>
        <v>CO-00002364-CT</v>
      </c>
      <c r="C229" t="str">
        <f>Tabela1[[#This Row],[Beneficiario]]</f>
        <v>MARIA ANTONIA SANCHES</v>
      </c>
      <c r="D229" t="str">
        <f>_xlfn.XLOOKUP(C229,Tabela2[Nome],Tabela2[Nome],"")</f>
        <v>MARIA ANTONIA SANCHES</v>
      </c>
      <c r="E229" t="str">
        <f>Tabela1[[#This Row],[CPF]]</f>
        <v>743.966.418-34</v>
      </c>
      <c r="F229" t="str">
        <f>_xlfn.XLOOKUP(E229,Tabela2[CPF],Tabela2[CPF],0)</f>
        <v>743.966.418-34</v>
      </c>
      <c r="G229">
        <f>Tabela1[[#This Row],[Valor]]</f>
        <v>34.880000000000003</v>
      </c>
      <c r="H229">
        <f>_xlfn.XLOOKUP(E229,Tabela2[CPF],Tabela2[Valor],0)</f>
        <v>32.6</v>
      </c>
      <c r="I229">
        <f>_xlfn.XLOOKUP(C229,Tabela2[Nome],Tabela2[Valor],0)</f>
        <v>32.6</v>
      </c>
      <c r="J229">
        <f t="shared" si="7"/>
        <v>32.6</v>
      </c>
      <c r="K229" t="b">
        <f>EXACT(Tabela3[[#This Row],[Valor Medicar]],Tabela3[[#This Row],[Valor IPM]])</f>
        <v>0</v>
      </c>
    </row>
    <row r="230" spans="1:11" x14ac:dyDescent="0.25">
      <c r="A230" t="str">
        <f t="shared" si="6"/>
        <v>MARIA APARECIDA CARDOSO DE MELLO - 082.835.418-97</v>
      </c>
      <c r="B230" t="str">
        <f>Tabela1[[#This Row],[Contrato]]</f>
        <v>CO-00002364-CT</v>
      </c>
      <c r="C230" t="str">
        <f>Tabela1[[#This Row],[Beneficiario]]</f>
        <v>MARIA APARECIDA CARDOSO DE MELLO</v>
      </c>
      <c r="D230" t="str">
        <f>_xlfn.XLOOKUP(C230,Tabela2[Nome],Tabela2[Nome],"")</f>
        <v>MARIA APARECIDA CARDOSO DE MELLO</v>
      </c>
      <c r="E230" t="str">
        <f>Tabela1[[#This Row],[CPF]]</f>
        <v>082.835.418-97</v>
      </c>
      <c r="F230" t="str">
        <f>_xlfn.XLOOKUP(E230,Tabela2[CPF],Tabela2[CPF],0)</f>
        <v>082.835.418-97</v>
      </c>
      <c r="G230">
        <f>Tabela1[[#This Row],[Valor]]</f>
        <v>95.8599999999999</v>
      </c>
      <c r="H230">
        <f>_xlfn.XLOOKUP(E230,Tabela2[CPF],Tabela2[Valor],0)</f>
        <v>89.6</v>
      </c>
      <c r="I230">
        <f>_xlfn.XLOOKUP(C230,Tabela2[Nome],Tabela2[Valor],0)</f>
        <v>89.6</v>
      </c>
      <c r="J230">
        <f t="shared" si="7"/>
        <v>89.6</v>
      </c>
      <c r="K230" t="b">
        <f>EXACT(Tabela3[[#This Row],[Valor Medicar]],Tabela3[[#This Row],[Valor IPM]])</f>
        <v>0</v>
      </c>
    </row>
    <row r="231" spans="1:11" x14ac:dyDescent="0.25">
      <c r="A231" t="str">
        <f t="shared" si="6"/>
        <v xml:space="preserve"> - 219.343.328-36</v>
      </c>
      <c r="B231" t="str">
        <f>Tabela1[[#This Row],[Contrato]]</f>
        <v>CO-00002364-CT</v>
      </c>
      <c r="C231" t="str">
        <f>Tabela1[[#This Row],[Beneficiario]]</f>
        <v>MARIA APARECIDA DA SILVA MACAROFF</v>
      </c>
      <c r="D231" t="str">
        <f>_xlfn.XLOOKUP(C231,Tabela2[Nome],Tabela2[Nome],"")</f>
        <v/>
      </c>
      <c r="E231" t="str">
        <f>Tabela1[[#This Row],[CPF]]</f>
        <v>219.343.328-36</v>
      </c>
      <c r="F231" t="str">
        <f>_xlfn.XLOOKUP(E231,Tabela2[CPF],Tabela2[CPF],0)</f>
        <v>219.343.328-36</v>
      </c>
      <c r="G231">
        <f>Tabela1[[#This Row],[Valor]]</f>
        <v>17.440000000000001</v>
      </c>
      <c r="H231">
        <f>_xlfn.XLOOKUP(E231,Tabela2[CPF],Tabela2[Valor],0)</f>
        <v>16.3</v>
      </c>
      <c r="I231">
        <f>_xlfn.XLOOKUP(C231,Tabela2[Nome],Tabela2[Valor],0)</f>
        <v>0</v>
      </c>
      <c r="J231">
        <f t="shared" si="7"/>
        <v>16.3</v>
      </c>
      <c r="K231" t="b">
        <f>EXACT(Tabela3[[#This Row],[Valor Medicar]],Tabela3[[#This Row],[Valor IPM]])</f>
        <v>0</v>
      </c>
    </row>
    <row r="232" spans="1:11" x14ac:dyDescent="0.25">
      <c r="A232" t="str">
        <f t="shared" si="6"/>
        <v>MARIA APARECIDA DA SILVA MIRANDA - 108.992.058-01</v>
      </c>
      <c r="B232" t="str">
        <f>Tabela1[[#This Row],[Contrato]]</f>
        <v>CO-00002364-CT</v>
      </c>
      <c r="C232" t="str">
        <f>Tabela1[[#This Row],[Beneficiario]]</f>
        <v>MARIA APARECIDA DA SILVA MIRANDA</v>
      </c>
      <c r="D232" t="str">
        <f>_xlfn.XLOOKUP(C232,Tabela2[Nome],Tabela2[Nome],"")</f>
        <v>MARIA APARECIDA DA SILVA MIRANDA</v>
      </c>
      <c r="E232" t="str">
        <f>Tabela1[[#This Row],[CPF]]</f>
        <v>108.992.058-01</v>
      </c>
      <c r="F232" t="str">
        <f>_xlfn.XLOOKUP(E232,Tabela2[CPF],Tabela2[CPF],0)</f>
        <v>108.992.058-01</v>
      </c>
      <c r="G232">
        <f>Tabela1[[#This Row],[Valor]]</f>
        <v>152.78</v>
      </c>
      <c r="H232">
        <f>_xlfn.XLOOKUP(E232,Tabela2[CPF],Tabela2[Valor],0)</f>
        <v>142.80000000000001</v>
      </c>
      <c r="I232">
        <f>_xlfn.XLOOKUP(C232,Tabela2[Nome],Tabela2[Valor],0)</f>
        <v>142.80000000000001</v>
      </c>
      <c r="J232">
        <f t="shared" si="7"/>
        <v>142.80000000000001</v>
      </c>
      <c r="K232" t="b">
        <f>EXACT(Tabela3[[#This Row],[Valor Medicar]],Tabela3[[#This Row],[Valor IPM]])</f>
        <v>0</v>
      </c>
    </row>
    <row r="233" spans="1:11" x14ac:dyDescent="0.25">
      <c r="A233" t="str">
        <f t="shared" si="6"/>
        <v>MARIA APARECIDA DA SILVA NUNES - 056.898.658-00</v>
      </c>
      <c r="B233" t="str">
        <f>Tabela1[[#This Row],[Contrato]]</f>
        <v>CO-00002364-CT</v>
      </c>
      <c r="C233" t="str">
        <f>Tabela1[[#This Row],[Beneficiario]]</f>
        <v>MARIA APARECIDA DA SILVA NUNES</v>
      </c>
      <c r="D233" t="str">
        <f>_xlfn.XLOOKUP(C233,Tabela2[Nome],Tabela2[Nome],"")</f>
        <v>MARIA APARECIDA DA SILVA NUNES</v>
      </c>
      <c r="E233" t="str">
        <f>Tabela1[[#This Row],[CPF]]</f>
        <v>056.898.658-00</v>
      </c>
      <c r="F233" t="str">
        <f>_xlfn.XLOOKUP(E233,Tabela2[CPF],Tabela2[CPF],0)</f>
        <v>056.898.658-00</v>
      </c>
      <c r="G233">
        <f>Tabela1[[#This Row],[Valor]]</f>
        <v>87.2</v>
      </c>
      <c r="H233">
        <f>_xlfn.XLOOKUP(E233,Tabela2[CPF],Tabela2[Valor],0)</f>
        <v>81.5</v>
      </c>
      <c r="I233">
        <f>_xlfn.XLOOKUP(C233,Tabela2[Nome],Tabela2[Valor],0)</f>
        <v>81.5</v>
      </c>
      <c r="J233">
        <f t="shared" si="7"/>
        <v>81.5</v>
      </c>
      <c r="K233" t="b">
        <f>EXACT(Tabela3[[#This Row],[Valor Medicar]],Tabela3[[#This Row],[Valor IPM]])</f>
        <v>0</v>
      </c>
    </row>
    <row r="234" spans="1:11" x14ac:dyDescent="0.25">
      <c r="A234" t="str">
        <f t="shared" si="6"/>
        <v>MARIA APARECIDA DOS SANTOS IZO - 595.276.508-44</v>
      </c>
      <c r="B234" t="str">
        <f>Tabela1[[#This Row],[Contrato]]</f>
        <v>CO-00002364-CT</v>
      </c>
      <c r="C234" t="str">
        <f>Tabela1[[#This Row],[Beneficiario]]</f>
        <v>MARIA APARECIDA DOS SANTOS IZO</v>
      </c>
      <c r="D234" t="str">
        <f>_xlfn.XLOOKUP(C234,Tabela2[Nome],Tabela2[Nome],"")</f>
        <v>MARIA APARECIDA DOS SANTOS IZO</v>
      </c>
      <c r="E234" t="str">
        <f>Tabela1[[#This Row],[CPF]]</f>
        <v>595.276.508-44</v>
      </c>
      <c r="F234" t="str">
        <f>_xlfn.XLOOKUP(E234,Tabela2[CPF],Tabela2[CPF],0)</f>
        <v>595.276.508-44</v>
      </c>
      <c r="G234">
        <f>Tabela1[[#This Row],[Valor]]</f>
        <v>74.900000000000006</v>
      </c>
      <c r="H234">
        <f>_xlfn.XLOOKUP(E234,Tabela2[CPF],Tabela2[Valor],0)</f>
        <v>35</v>
      </c>
      <c r="I234">
        <f>_xlfn.XLOOKUP(C234,Tabela2[Nome],Tabela2[Valor],0)</f>
        <v>35</v>
      </c>
      <c r="J234">
        <f t="shared" si="7"/>
        <v>35</v>
      </c>
      <c r="K234" t="b">
        <f>EXACT(Tabela3[[#This Row],[Valor Medicar]],Tabela3[[#This Row],[Valor IPM]])</f>
        <v>0</v>
      </c>
    </row>
    <row r="235" spans="1:11" x14ac:dyDescent="0.25">
      <c r="A235" t="str">
        <f t="shared" si="6"/>
        <v>MARIA APARECIDA FERNANDES DE ANDRADE - 862.991.408-44</v>
      </c>
      <c r="B235" t="str">
        <f>Tabela1[[#This Row],[Contrato]]</f>
        <v>CO-00002364-CT</v>
      </c>
      <c r="C235" t="str">
        <f>Tabela1[[#This Row],[Beneficiario]]</f>
        <v>MARIA APARECIDA FERNANDES DE ANDRADE</v>
      </c>
      <c r="D235" t="str">
        <f>_xlfn.XLOOKUP(C235,Tabela2[Nome],Tabela2[Nome],"")</f>
        <v>MARIA APARECIDA FERNANDES DE ANDRADE</v>
      </c>
      <c r="E235" t="str">
        <f>Tabela1[[#This Row],[CPF]]</f>
        <v>862.991.408-44</v>
      </c>
      <c r="F235" t="str">
        <f>_xlfn.XLOOKUP(E235,Tabela2[CPF],Tabela2[CPF],0)</f>
        <v>862.991.408-44</v>
      </c>
      <c r="G235">
        <f>Tabela1[[#This Row],[Valor]]</f>
        <v>34.880000000000003</v>
      </c>
      <c r="H235">
        <f>_xlfn.XLOOKUP(E235,Tabela2[CPF],Tabela2[Valor],0)</f>
        <v>32.6</v>
      </c>
      <c r="I235">
        <f>_xlfn.XLOOKUP(C235,Tabela2[Nome],Tabela2[Valor],0)</f>
        <v>32.6</v>
      </c>
      <c r="J235">
        <f t="shared" si="7"/>
        <v>32.6</v>
      </c>
      <c r="K235" t="b">
        <f>EXACT(Tabela3[[#This Row],[Valor Medicar]],Tabela3[[#This Row],[Valor IPM]])</f>
        <v>0</v>
      </c>
    </row>
    <row r="236" spans="1:11" x14ac:dyDescent="0.25">
      <c r="A236" t="str">
        <f t="shared" si="6"/>
        <v xml:space="preserve"> - 049.431.858-94</v>
      </c>
      <c r="B236" t="str">
        <f>Tabela1[[#This Row],[Contrato]]</f>
        <v>CO-00002364-CT</v>
      </c>
      <c r="C236" t="str">
        <f>Tabela1[[#This Row],[Beneficiario]]</f>
        <v>MARIA APARECIDA GONCALVES PALACO</v>
      </c>
      <c r="D236" t="str">
        <f>_xlfn.XLOOKUP(C236,Tabela2[Nome],Tabela2[Nome],"")</f>
        <v/>
      </c>
      <c r="E236" t="str">
        <f>Tabela1[[#This Row],[CPF]]</f>
        <v>049.431.858-94</v>
      </c>
      <c r="F236" t="str">
        <f>_xlfn.XLOOKUP(E236,Tabela2[CPF],Tabela2[CPF],0)</f>
        <v>049.431.858-94</v>
      </c>
      <c r="G236">
        <f>Tabela1[[#This Row],[Valor]]</f>
        <v>69.760000000000005</v>
      </c>
      <c r="H236">
        <f>_xlfn.XLOOKUP(E236,Tabela2[CPF],Tabela2[Valor],0)</f>
        <v>65.2</v>
      </c>
      <c r="I236">
        <f>_xlfn.XLOOKUP(C236,Tabela2[Nome],Tabela2[Valor],0)</f>
        <v>0</v>
      </c>
      <c r="J236">
        <f t="shared" si="7"/>
        <v>65.2</v>
      </c>
      <c r="K236" t="b">
        <f>EXACT(Tabela3[[#This Row],[Valor Medicar]],Tabela3[[#This Row],[Valor IPM]])</f>
        <v>0</v>
      </c>
    </row>
    <row r="237" spans="1:11" x14ac:dyDescent="0.25">
      <c r="A237" t="str">
        <f t="shared" si="6"/>
        <v>MARIA APARECIDA IZOLA FERREIRA - 748.603.648-72</v>
      </c>
      <c r="B237" t="str">
        <f>Tabela1[[#This Row],[Contrato]]</f>
        <v>CO-00002364-CT</v>
      </c>
      <c r="C237" t="str">
        <f>Tabela1[[#This Row],[Beneficiario]]</f>
        <v>MARIA APARECIDA IZOLA FERREIRA</v>
      </c>
      <c r="D237" t="str">
        <f>_xlfn.XLOOKUP(C237,Tabela2[Nome],Tabela2[Nome],"")</f>
        <v>MARIA APARECIDA IZOLA FERREIRA</v>
      </c>
      <c r="E237" t="str">
        <f>Tabela1[[#This Row],[CPF]]</f>
        <v>748.603.648-72</v>
      </c>
      <c r="F237" t="str">
        <f>_xlfn.XLOOKUP(E237,Tabela2[CPF],Tabela2[CPF],0)</f>
        <v>748.603.648-72</v>
      </c>
      <c r="G237">
        <f>Tabela1[[#This Row],[Valor]]</f>
        <v>54.89</v>
      </c>
      <c r="H237">
        <f>_xlfn.XLOOKUP(E237,Tabela2[CPF],Tabela2[Valor],0)</f>
        <v>32.6</v>
      </c>
      <c r="I237">
        <f>_xlfn.XLOOKUP(C237,Tabela2[Nome],Tabela2[Valor],0)</f>
        <v>32.6</v>
      </c>
      <c r="J237">
        <f t="shared" si="7"/>
        <v>32.6</v>
      </c>
      <c r="K237" t="b">
        <f>EXACT(Tabela3[[#This Row],[Valor Medicar]],Tabela3[[#This Row],[Valor IPM]])</f>
        <v>0</v>
      </c>
    </row>
    <row r="238" spans="1:11" x14ac:dyDescent="0.25">
      <c r="A238" t="str">
        <f t="shared" si="6"/>
        <v>MARIA APARECIDA LUCCAS MARTINS - 030.968.448-01</v>
      </c>
      <c r="B238" t="str">
        <f>Tabela1[[#This Row],[Contrato]]</f>
        <v>CO-00002364-CT</v>
      </c>
      <c r="C238" t="str">
        <f>Tabela1[[#This Row],[Beneficiario]]</f>
        <v>MARIA APARECIDA LUCCAS MARTINS</v>
      </c>
      <c r="D238" t="str">
        <f>_xlfn.XLOOKUP(C238,Tabela2[Nome],Tabela2[Nome],"")</f>
        <v>MARIA APARECIDA LUCCAS MARTINS</v>
      </c>
      <c r="E238" t="str">
        <f>Tabela1[[#This Row],[CPF]]</f>
        <v>030.968.448-01</v>
      </c>
      <c r="F238" t="str">
        <f>_xlfn.XLOOKUP(E238,Tabela2[CPF],Tabela2[CPF],0)</f>
        <v>030.968.448-01</v>
      </c>
      <c r="G238">
        <f>Tabela1[[#This Row],[Valor]]</f>
        <v>113.84</v>
      </c>
      <c r="H238">
        <f>_xlfn.XLOOKUP(E238,Tabela2[CPF],Tabela2[Valor],0)</f>
        <v>106.4</v>
      </c>
      <c r="I238">
        <f>_xlfn.XLOOKUP(C238,Tabela2[Nome],Tabela2[Valor],0)</f>
        <v>106.4</v>
      </c>
      <c r="J238">
        <f t="shared" si="7"/>
        <v>106.4</v>
      </c>
      <c r="K238" t="b">
        <f>EXACT(Tabela3[[#This Row],[Valor Medicar]],Tabela3[[#This Row],[Valor IPM]])</f>
        <v>0</v>
      </c>
    </row>
    <row r="239" spans="1:11" x14ac:dyDescent="0.25">
      <c r="A239" t="str">
        <f t="shared" si="6"/>
        <v>MARIA APARECIDA SANTO NICOLA - 071.446.838-02</v>
      </c>
      <c r="B239" t="str">
        <f>Tabela1[[#This Row],[Contrato]]</f>
        <v>CO-00002364-CT</v>
      </c>
      <c r="C239" t="str">
        <f>Tabela1[[#This Row],[Beneficiario]]</f>
        <v>MARIA APARECIDA SANTO NICOLA</v>
      </c>
      <c r="D239" t="str">
        <f>_xlfn.XLOOKUP(C239,Tabela2[Nome],Tabela2[Nome],"")</f>
        <v>MARIA APARECIDA SANTO NICOLA</v>
      </c>
      <c r="E239" t="str">
        <f>Tabela1[[#This Row],[CPF]]</f>
        <v>071.446.838-02</v>
      </c>
      <c r="F239" t="str">
        <f>_xlfn.XLOOKUP(E239,Tabela2[CPF],Tabela2[CPF],0)</f>
        <v>071.446.838-02</v>
      </c>
      <c r="G239">
        <f>Tabela1[[#This Row],[Valor]]</f>
        <v>34.880000000000003</v>
      </c>
      <c r="H239">
        <f>_xlfn.XLOOKUP(E239,Tabela2[CPF],Tabela2[Valor],0)</f>
        <v>32.6</v>
      </c>
      <c r="I239">
        <f>_xlfn.XLOOKUP(C239,Tabela2[Nome],Tabela2[Valor],0)</f>
        <v>32.6</v>
      </c>
      <c r="J239">
        <f t="shared" si="7"/>
        <v>32.6</v>
      </c>
      <c r="K239" t="b">
        <f>EXACT(Tabela3[[#This Row],[Valor Medicar]],Tabela3[[#This Row],[Valor IPM]])</f>
        <v>0</v>
      </c>
    </row>
    <row r="240" spans="1:11" x14ac:dyDescent="0.25">
      <c r="A240" t="str">
        <f t="shared" si="6"/>
        <v xml:space="preserve"> - 0</v>
      </c>
      <c r="B240" t="str">
        <f>Tabela1[[#This Row],[Contrato]]</f>
        <v>CO-00002364-CT</v>
      </c>
      <c r="C240" t="str">
        <f>Tabela1[[#This Row],[Beneficiario]]</f>
        <v>MARIA APARECIDA SILVA DE BRITO</v>
      </c>
      <c r="D240" t="str">
        <f>_xlfn.XLOOKUP(C240,Tabela2[Nome],Tabela2[Nome],"")</f>
        <v/>
      </c>
      <c r="E240" t="str">
        <f>Tabela1[[#This Row],[CPF]]</f>
        <v>183.353.998-24</v>
      </c>
      <c r="F240">
        <f>_xlfn.XLOOKUP(E240,Tabela2[CPF],Tabela2[CPF],0)</f>
        <v>0</v>
      </c>
      <c r="G240">
        <f>Tabela1[[#This Row],[Valor]]</f>
        <v>52.32</v>
      </c>
      <c r="H240">
        <f>_xlfn.XLOOKUP(E240,Tabela2[CPF],Tabela2[Valor],0)</f>
        <v>0</v>
      </c>
      <c r="I240">
        <f>_xlfn.XLOOKUP(C240,Tabela2[Nome],Tabela2[Valor],0)</f>
        <v>0</v>
      </c>
      <c r="J240">
        <f t="shared" si="7"/>
        <v>0</v>
      </c>
      <c r="K240" t="b">
        <f>EXACT(Tabela3[[#This Row],[Valor Medicar]],Tabela3[[#This Row],[Valor IPM]])</f>
        <v>0</v>
      </c>
    </row>
    <row r="241" spans="1:11" x14ac:dyDescent="0.25">
      <c r="A241" t="str">
        <f t="shared" si="6"/>
        <v>MARIA APARECIDA SILVA IGUAL - 149.506.968-07</v>
      </c>
      <c r="B241" t="str">
        <f>Tabela1[[#This Row],[Contrato]]</f>
        <v>CO-00002364-CT</v>
      </c>
      <c r="C241" t="str">
        <f>Tabela1[[#This Row],[Beneficiario]]</f>
        <v>MARIA APARECIDA SILVA IGUAL</v>
      </c>
      <c r="D241" t="str">
        <f>_xlfn.XLOOKUP(C241,Tabela2[Nome],Tabela2[Nome],"")</f>
        <v>MARIA APARECIDA SILVA IGUAL</v>
      </c>
      <c r="E241" t="str">
        <f>Tabela1[[#This Row],[CPF]]</f>
        <v>149.506.968-07</v>
      </c>
      <c r="F241" t="str">
        <f>_xlfn.XLOOKUP(E241,Tabela2[CPF],Tabela2[CPF],0)</f>
        <v>149.506.968-07</v>
      </c>
      <c r="G241">
        <f>Tabela1[[#This Row],[Valor]]</f>
        <v>34.880000000000003</v>
      </c>
      <c r="H241">
        <f>_xlfn.XLOOKUP(E241,Tabela2[CPF],Tabela2[Valor],0)</f>
        <v>32.6</v>
      </c>
      <c r="I241">
        <f>_xlfn.XLOOKUP(C241,Tabela2[Nome],Tabela2[Valor],0)</f>
        <v>32.6</v>
      </c>
      <c r="J241">
        <f t="shared" si="7"/>
        <v>32.6</v>
      </c>
      <c r="K241" t="b">
        <f>EXACT(Tabela3[[#This Row],[Valor Medicar]],Tabela3[[#This Row],[Valor IPM]])</f>
        <v>0</v>
      </c>
    </row>
    <row r="242" spans="1:11" x14ac:dyDescent="0.25">
      <c r="A242" t="str">
        <f t="shared" si="6"/>
        <v>MARIA APPARECIDA FREIRE GRELLET - 743.085.808-20</v>
      </c>
      <c r="B242" t="str">
        <f>Tabela1[[#This Row],[Contrato]]</f>
        <v>CO-00002364-CT</v>
      </c>
      <c r="C242" t="str">
        <f>Tabela1[[#This Row],[Beneficiario]]</f>
        <v>MARIA APPARECIDA FREIRE GRELLET</v>
      </c>
      <c r="D242" t="str">
        <f>_xlfn.XLOOKUP(C242,Tabela2[Nome],Tabela2[Nome],"")</f>
        <v>MARIA APPARECIDA FREIRE GRELLET</v>
      </c>
      <c r="E242" t="str">
        <f>Tabela1[[#This Row],[CPF]]</f>
        <v>743.085.808-20</v>
      </c>
      <c r="F242" t="str">
        <f>_xlfn.XLOOKUP(E242,Tabela2[CPF],Tabela2[CPF],0)</f>
        <v>743.085.808-20</v>
      </c>
      <c r="G242">
        <f>Tabela1[[#This Row],[Valor]]</f>
        <v>106.67</v>
      </c>
      <c r="H242">
        <f>_xlfn.XLOOKUP(E242,Tabela2[CPF],Tabela2[Valor],0)</f>
        <v>99.7</v>
      </c>
      <c r="I242">
        <f>_xlfn.XLOOKUP(C242,Tabela2[Nome],Tabela2[Valor],0)</f>
        <v>99.7</v>
      </c>
      <c r="J242">
        <f t="shared" si="7"/>
        <v>99.7</v>
      </c>
      <c r="K242" t="b">
        <f>EXACT(Tabela3[[#This Row],[Valor Medicar]],Tabela3[[#This Row],[Valor IPM]])</f>
        <v>0</v>
      </c>
    </row>
    <row r="243" spans="1:11" x14ac:dyDescent="0.25">
      <c r="A243" t="str">
        <f t="shared" si="6"/>
        <v>MARIA CELIA JENTZSCH GENARI - 034.746.748-20</v>
      </c>
      <c r="B243" t="str">
        <f>Tabela1[[#This Row],[Contrato]]</f>
        <v>CO-00002364-CT</v>
      </c>
      <c r="C243" t="str">
        <f>Tabela1[[#This Row],[Beneficiario]]</f>
        <v>MARIA CELIA JENTZSCH GENARI</v>
      </c>
      <c r="D243" t="str">
        <f>_xlfn.XLOOKUP(C243,Tabela2[Nome],Tabela2[Nome],"")</f>
        <v>MARIA CELIA JENTZSCH GENARI</v>
      </c>
      <c r="E243" t="str">
        <f>Tabela1[[#This Row],[CPF]]</f>
        <v>034.746.748-20</v>
      </c>
      <c r="F243" t="str">
        <f>_xlfn.XLOOKUP(E243,Tabela2[CPF],Tabela2[CPF],0)</f>
        <v>034.746.748-20</v>
      </c>
      <c r="G243">
        <f>Tabela1[[#This Row],[Valor]]</f>
        <v>17.440000000000001</v>
      </c>
      <c r="H243">
        <f>_xlfn.XLOOKUP(E243,Tabela2[CPF],Tabela2[Valor],0)</f>
        <v>16.3</v>
      </c>
      <c r="I243">
        <f>_xlfn.XLOOKUP(C243,Tabela2[Nome],Tabela2[Valor],0)</f>
        <v>16.3</v>
      </c>
      <c r="J243">
        <f t="shared" si="7"/>
        <v>16.3</v>
      </c>
      <c r="K243" t="b">
        <f>EXACT(Tabela3[[#This Row],[Valor Medicar]],Tabela3[[#This Row],[Valor IPM]])</f>
        <v>0</v>
      </c>
    </row>
    <row r="244" spans="1:11" x14ac:dyDescent="0.25">
      <c r="A244" t="str">
        <f t="shared" si="6"/>
        <v>MARIA CLELIA LOURENCO - 196.424.058-14</v>
      </c>
      <c r="B244" t="str">
        <f>Tabela1[[#This Row],[Contrato]]</f>
        <v>CO-00002364-CT</v>
      </c>
      <c r="C244" t="str">
        <f>Tabela1[[#This Row],[Beneficiario]]</f>
        <v>MARIA CLELIA LOURENCO</v>
      </c>
      <c r="D244" t="str">
        <f>_xlfn.XLOOKUP(C244,Tabela2[Nome],Tabela2[Nome],"")</f>
        <v>MARIA CLELIA LOURENCO</v>
      </c>
      <c r="E244" t="str">
        <f>Tabela1[[#This Row],[CPF]]</f>
        <v>196.424.058-14</v>
      </c>
      <c r="F244" t="str">
        <f>_xlfn.XLOOKUP(E244,Tabela2[CPF],Tabela2[CPF],0)</f>
        <v>196.424.058-14</v>
      </c>
      <c r="G244">
        <f>Tabela1[[#This Row],[Valor]]</f>
        <v>19.469999999999899</v>
      </c>
      <c r="H244">
        <f>_xlfn.XLOOKUP(E244,Tabela2[CPF],Tabela2[Valor],0)</f>
        <v>18.2</v>
      </c>
      <c r="I244">
        <f>_xlfn.XLOOKUP(C244,Tabela2[Nome],Tabela2[Valor],0)</f>
        <v>18.2</v>
      </c>
      <c r="J244">
        <f t="shared" si="7"/>
        <v>18.2</v>
      </c>
      <c r="K244" t="b">
        <f>EXACT(Tabela3[[#This Row],[Valor Medicar]],Tabela3[[#This Row],[Valor IPM]])</f>
        <v>0</v>
      </c>
    </row>
    <row r="245" spans="1:11" x14ac:dyDescent="0.25">
      <c r="A245" t="str">
        <f t="shared" si="6"/>
        <v xml:space="preserve"> - 0</v>
      </c>
      <c r="B245" t="str">
        <f>Tabela1[[#This Row],[Contrato]]</f>
        <v>CO-00002364-CT</v>
      </c>
      <c r="C245" t="str">
        <f>Tabela1[[#This Row],[Beneficiario]]</f>
        <v>MARIA CONCEICAO GOMES</v>
      </c>
      <c r="D245" t="str">
        <f>_xlfn.XLOOKUP(C245,Tabela2[Nome],Tabela2[Nome],"")</f>
        <v/>
      </c>
      <c r="E245" t="str">
        <f>Tabela1[[#This Row],[CPF]]</f>
        <v>542.612.448-53</v>
      </c>
      <c r="F245">
        <f>_xlfn.XLOOKUP(E245,Tabela2[CPF],Tabela2[CPF],0)</f>
        <v>0</v>
      </c>
      <c r="G245">
        <f>Tabela1[[#This Row],[Valor]]</f>
        <v>37.450000000000003</v>
      </c>
      <c r="H245">
        <f>_xlfn.XLOOKUP(E245,Tabela2[CPF],Tabela2[Valor],0)</f>
        <v>0</v>
      </c>
      <c r="I245">
        <f>_xlfn.XLOOKUP(C245,Tabela2[Nome],Tabela2[Valor],0)</f>
        <v>0</v>
      </c>
      <c r="J245">
        <f t="shared" si="7"/>
        <v>0</v>
      </c>
      <c r="K245" t="b">
        <f>EXACT(Tabela3[[#This Row],[Valor Medicar]],Tabela3[[#This Row],[Valor IPM]])</f>
        <v>0</v>
      </c>
    </row>
    <row r="246" spans="1:11" x14ac:dyDescent="0.25">
      <c r="A246" t="str">
        <f t="shared" si="6"/>
        <v>MARIA CRISTINA GAMEIRO E SILVA - 034.765.618-87</v>
      </c>
      <c r="B246" t="str">
        <f>Tabela1[[#This Row],[Contrato]]</f>
        <v>CO-00002364-CT</v>
      </c>
      <c r="C246" t="str">
        <f>Tabela1[[#This Row],[Beneficiario]]</f>
        <v>MARIA CRISTINA GAMEIRO E SILVA</v>
      </c>
      <c r="D246" t="str">
        <f>_xlfn.XLOOKUP(C246,Tabela2[Nome],Tabela2[Nome],"")</f>
        <v>MARIA CRISTINA GAMEIRO E SILVA</v>
      </c>
      <c r="E246" t="str">
        <f>Tabela1[[#This Row],[CPF]]</f>
        <v>034.765.618-87</v>
      </c>
      <c r="F246" t="str">
        <f>_xlfn.XLOOKUP(E246,Tabela2[CPF],Tabela2[CPF],0)</f>
        <v>034.765.618-87</v>
      </c>
      <c r="G246">
        <f>Tabela1[[#This Row],[Valor]]</f>
        <v>38.939999999999898</v>
      </c>
      <c r="H246">
        <f>_xlfn.XLOOKUP(E246,Tabela2[CPF],Tabela2[Valor],0)</f>
        <v>18.2</v>
      </c>
      <c r="I246">
        <f>_xlfn.XLOOKUP(C246,Tabela2[Nome],Tabela2[Valor],0)</f>
        <v>18.2</v>
      </c>
      <c r="J246">
        <f t="shared" si="7"/>
        <v>18.2</v>
      </c>
      <c r="K246" t="b">
        <f>EXACT(Tabela3[[#This Row],[Valor Medicar]],Tabela3[[#This Row],[Valor IPM]])</f>
        <v>0</v>
      </c>
    </row>
    <row r="247" spans="1:11" x14ac:dyDescent="0.25">
      <c r="A247" t="str">
        <f t="shared" si="6"/>
        <v xml:space="preserve"> - 0</v>
      </c>
      <c r="B247" t="str">
        <f>Tabela1[[#This Row],[Contrato]]</f>
        <v>CO-00002364-CT</v>
      </c>
      <c r="C247" t="str">
        <f>Tabela1[[#This Row],[Beneficiario]]</f>
        <v>MARIA CRUZ GONCALVES DA SILVA</v>
      </c>
      <c r="D247" t="str">
        <f>_xlfn.XLOOKUP(C247,Tabela2[Nome],Tabela2[Nome],"")</f>
        <v/>
      </c>
      <c r="E247" t="str">
        <f>Tabela1[[#This Row],[CPF]]</f>
        <v>446.841.778-15</v>
      </c>
      <c r="F247">
        <f>_xlfn.XLOOKUP(E247,Tabela2[CPF],Tabela2[CPF],0)</f>
        <v>0</v>
      </c>
      <c r="G247">
        <f>Tabela1[[#This Row],[Valor]]</f>
        <v>52.32</v>
      </c>
      <c r="H247">
        <f>_xlfn.XLOOKUP(E247,Tabela2[CPF],Tabela2[Valor],0)</f>
        <v>0</v>
      </c>
      <c r="I247">
        <f>_xlfn.XLOOKUP(C247,Tabela2[Nome],Tabela2[Valor],0)</f>
        <v>0</v>
      </c>
      <c r="J247">
        <f t="shared" si="7"/>
        <v>0</v>
      </c>
      <c r="K247" t="b">
        <f>EXACT(Tabela3[[#This Row],[Valor Medicar]],Tabela3[[#This Row],[Valor IPM]])</f>
        <v>0</v>
      </c>
    </row>
    <row r="248" spans="1:11" x14ac:dyDescent="0.25">
      <c r="A248" t="str">
        <f t="shared" si="6"/>
        <v>MARIA DA CONCEICAO ARRUDA SCHIAVON - 222.132.488-93</v>
      </c>
      <c r="B248" t="str">
        <f>Tabela1[[#This Row],[Contrato]]</f>
        <v>CO-00002364-CT</v>
      </c>
      <c r="C248" t="str">
        <f>Tabela1[[#This Row],[Beneficiario]]</f>
        <v>MARIA DA CONCEICAO ARRUDA SCHIAVON</v>
      </c>
      <c r="D248" t="str">
        <f>_xlfn.XLOOKUP(C248,Tabela2[Nome],Tabela2[Nome],"")</f>
        <v>MARIA DA CONCEICAO ARRUDA SCHIAVON</v>
      </c>
      <c r="E248" t="str">
        <f>Tabela1[[#This Row],[CPF]]</f>
        <v>222.132.488-93</v>
      </c>
      <c r="F248" t="str">
        <f>_xlfn.XLOOKUP(E248,Tabela2[CPF],Tabela2[CPF],0)</f>
        <v>222.132.488-93</v>
      </c>
      <c r="G248">
        <f>Tabela1[[#This Row],[Valor]]</f>
        <v>37.450000000000003</v>
      </c>
      <c r="H248">
        <f>_xlfn.XLOOKUP(E248,Tabela2[CPF],Tabela2[Valor],0)</f>
        <v>35</v>
      </c>
      <c r="I248">
        <f>_xlfn.XLOOKUP(C248,Tabela2[Nome],Tabela2[Valor],0)</f>
        <v>35</v>
      </c>
      <c r="J248">
        <f t="shared" si="7"/>
        <v>35</v>
      </c>
      <c r="K248" t="b">
        <f>EXACT(Tabela3[[#This Row],[Valor Medicar]],Tabela3[[#This Row],[Valor IPM]])</f>
        <v>0</v>
      </c>
    </row>
    <row r="249" spans="1:11" x14ac:dyDescent="0.25">
      <c r="A249" t="str">
        <f t="shared" si="6"/>
        <v xml:space="preserve"> - 0</v>
      </c>
      <c r="B249" t="str">
        <f>Tabela1[[#This Row],[Contrato]]</f>
        <v>CO-00002364-CT</v>
      </c>
      <c r="C249" t="str">
        <f>Tabela1[[#This Row],[Beneficiario]]</f>
        <v>MARIA DA SILVA MORAES</v>
      </c>
      <c r="D249" t="str">
        <f>_xlfn.XLOOKUP(C249,Tabela2[Nome],Tabela2[Nome],"")</f>
        <v/>
      </c>
      <c r="E249" t="str">
        <f>Tabela1[[#This Row],[CPF]]</f>
        <v>141.139.938-23</v>
      </c>
      <c r="F249">
        <f>_xlfn.XLOOKUP(E249,Tabela2[CPF],Tabela2[CPF],0)</f>
        <v>0</v>
      </c>
      <c r="G249">
        <f>Tabela1[[#This Row],[Valor]]</f>
        <v>76.39</v>
      </c>
      <c r="H249">
        <f>_xlfn.XLOOKUP(E249,Tabela2[CPF],Tabela2[Valor],0)</f>
        <v>0</v>
      </c>
      <c r="I249">
        <f>_xlfn.XLOOKUP(C249,Tabela2[Nome],Tabela2[Valor],0)</f>
        <v>0</v>
      </c>
      <c r="J249">
        <f t="shared" si="7"/>
        <v>0</v>
      </c>
      <c r="K249" t="b">
        <f>EXACT(Tabela3[[#This Row],[Valor Medicar]],Tabela3[[#This Row],[Valor IPM]])</f>
        <v>0</v>
      </c>
    </row>
    <row r="250" spans="1:11" x14ac:dyDescent="0.25">
      <c r="A250" t="str">
        <f t="shared" si="6"/>
        <v>MARIA DE FATIMA MORAES DOS SANTOS - 246.506.248-43</v>
      </c>
      <c r="B250" t="str">
        <f>Tabela1[[#This Row],[Contrato]]</f>
        <v>CO-00002364-CT</v>
      </c>
      <c r="C250" t="str">
        <f>Tabela1[[#This Row],[Beneficiario]]</f>
        <v>MARIA DE FATIMA MORAES DOS SANTOS</v>
      </c>
      <c r="D250" t="str">
        <f>_xlfn.XLOOKUP(C250,Tabela2[Nome],Tabela2[Nome],"")</f>
        <v>MARIA DE FATIMA MORAES DOS SANTOS</v>
      </c>
      <c r="E250" t="str">
        <f>Tabela1[[#This Row],[CPF]]</f>
        <v>246.506.248-43</v>
      </c>
      <c r="F250" t="str">
        <f>_xlfn.XLOOKUP(E250,Tabela2[CPF],Tabela2[CPF],0)</f>
        <v>246.506.248-43</v>
      </c>
      <c r="G250">
        <f>Tabela1[[#This Row],[Valor]]</f>
        <v>35.42</v>
      </c>
      <c r="H250">
        <f>_xlfn.XLOOKUP(E250,Tabela2[CPF],Tabela2[Valor],0)</f>
        <v>33.1</v>
      </c>
      <c r="I250">
        <f>_xlfn.XLOOKUP(C250,Tabela2[Nome],Tabela2[Valor],0)</f>
        <v>33.1</v>
      </c>
      <c r="J250">
        <f t="shared" si="7"/>
        <v>33.1</v>
      </c>
      <c r="K250" t="b">
        <f>EXACT(Tabela3[[#This Row],[Valor Medicar]],Tabela3[[#This Row],[Valor IPM]])</f>
        <v>0</v>
      </c>
    </row>
    <row r="251" spans="1:11" x14ac:dyDescent="0.25">
      <c r="A251" t="str">
        <f t="shared" si="6"/>
        <v>MARIA DE LIMA SILVA - 0</v>
      </c>
      <c r="B251" t="str">
        <f>Tabela1[[#This Row],[Contrato]]</f>
        <v>CO-00002364-CT</v>
      </c>
      <c r="C251" t="str">
        <f>Tabela1[[#This Row],[Beneficiario]]</f>
        <v>MARIA DE LIMA SILVA</v>
      </c>
      <c r="D251" t="str">
        <f>_xlfn.XLOOKUP(C251,Tabela2[Nome],Tabela2[Nome],"")</f>
        <v>MARIA DE LIMA SILVA</v>
      </c>
      <c r="E251">
        <f>Tabela1[[#This Row],[CPF]]</f>
        <v>0</v>
      </c>
      <c r="F251">
        <f>_xlfn.XLOOKUP(E251,Tabela2[CPF],Tabela2[CPF],0)</f>
        <v>0</v>
      </c>
      <c r="G251">
        <f>Tabela1[[#This Row],[Valor]]</f>
        <v>17.440000000000001</v>
      </c>
      <c r="H251">
        <f>_xlfn.XLOOKUP(E251,Tabela2[CPF],Tabela2[Valor],0)</f>
        <v>0</v>
      </c>
      <c r="I251">
        <f>_xlfn.XLOOKUP(C251,Tabela2[Nome],Tabela2[Valor],0)</f>
        <v>16.3</v>
      </c>
      <c r="J251">
        <f t="shared" si="7"/>
        <v>16.3</v>
      </c>
      <c r="K251" t="b">
        <f>EXACT(Tabela3[[#This Row],[Valor Medicar]],Tabela3[[#This Row],[Valor IPM]])</f>
        <v>0</v>
      </c>
    </row>
    <row r="252" spans="1:11" x14ac:dyDescent="0.25">
      <c r="A252" t="str">
        <f t="shared" si="6"/>
        <v>MARIA DE LOURDES LOPES - 863.839.498-53</v>
      </c>
      <c r="B252" t="str">
        <f>Tabela1[[#This Row],[Contrato]]</f>
        <v>CO-00002364-CT</v>
      </c>
      <c r="C252" t="str">
        <f>Tabela1[[#This Row],[Beneficiario]]</f>
        <v>MARIA DE LOURDES LOPES</v>
      </c>
      <c r="D252" t="str">
        <f>_xlfn.XLOOKUP(C252,Tabela2[Nome],Tabela2[Nome],"")</f>
        <v>MARIA DE LOURDES LOPES</v>
      </c>
      <c r="E252" t="str">
        <f>Tabela1[[#This Row],[CPF]]</f>
        <v>863.839.498-53</v>
      </c>
      <c r="F252" t="str">
        <f>_xlfn.XLOOKUP(E252,Tabela2[CPF],Tabela2[CPF],0)</f>
        <v>863.839.498-53</v>
      </c>
      <c r="G252">
        <f>Tabela1[[#This Row],[Valor]]</f>
        <v>52.32</v>
      </c>
      <c r="H252">
        <f>_xlfn.XLOOKUP(E252,Tabela2[CPF],Tabela2[Valor],0)</f>
        <v>48.9</v>
      </c>
      <c r="I252">
        <f>_xlfn.XLOOKUP(C252,Tabela2[Nome],Tabela2[Valor],0)</f>
        <v>48.9</v>
      </c>
      <c r="J252">
        <f t="shared" si="7"/>
        <v>48.9</v>
      </c>
      <c r="K252" t="b">
        <f>EXACT(Tabela3[[#This Row],[Valor Medicar]],Tabela3[[#This Row],[Valor IPM]])</f>
        <v>0</v>
      </c>
    </row>
    <row r="253" spans="1:11" x14ac:dyDescent="0.25">
      <c r="A253" t="str">
        <f t="shared" si="6"/>
        <v xml:space="preserve"> - 0</v>
      </c>
      <c r="B253" t="str">
        <f>Tabela1[[#This Row],[Contrato]]</f>
        <v>CO-00002364-CT</v>
      </c>
      <c r="C253" t="str">
        <f>Tabela1[[#This Row],[Beneficiario]]</f>
        <v>MARIA DE OLIVEIRA PESSAMILIO</v>
      </c>
      <c r="D253" t="str">
        <f>_xlfn.XLOOKUP(C253,Tabela2[Nome],Tabela2[Nome],"")</f>
        <v/>
      </c>
      <c r="E253" t="str">
        <f>Tabela1[[#This Row],[CPF]]</f>
        <v>045.718.658-56</v>
      </c>
      <c r="F253">
        <f>_xlfn.XLOOKUP(E253,Tabela2[CPF],Tabela2[CPF],0)</f>
        <v>0</v>
      </c>
      <c r="G253">
        <f>Tabela1[[#This Row],[Valor]]</f>
        <v>37.450000000000003</v>
      </c>
      <c r="H253">
        <f>_xlfn.XLOOKUP(E253,Tabela2[CPF],Tabela2[Valor],0)</f>
        <v>0</v>
      </c>
      <c r="I253">
        <f>_xlfn.XLOOKUP(C253,Tabela2[Nome],Tabela2[Valor],0)</f>
        <v>0</v>
      </c>
      <c r="J253">
        <f t="shared" si="7"/>
        <v>0</v>
      </c>
      <c r="K253" t="b">
        <f>EXACT(Tabela3[[#This Row],[Valor Medicar]],Tabela3[[#This Row],[Valor IPM]])</f>
        <v>0</v>
      </c>
    </row>
    <row r="254" spans="1:11" x14ac:dyDescent="0.25">
      <c r="A254" t="str">
        <f t="shared" si="6"/>
        <v xml:space="preserve"> - 162.251.298-71</v>
      </c>
      <c r="B254" t="str">
        <f>Tabela1[[#This Row],[Contrato]]</f>
        <v>CO-00002364-CT</v>
      </c>
      <c r="C254" t="str">
        <f>Tabela1[[#This Row],[Beneficiario]]</f>
        <v>MARIA DIVINA SILVEIRA SILVA</v>
      </c>
      <c r="D254" t="str">
        <f>_xlfn.XLOOKUP(C254,Tabela2[Nome],Tabela2[Nome],"")</f>
        <v/>
      </c>
      <c r="E254" t="str">
        <f>Tabela1[[#This Row],[CPF]]</f>
        <v>162.251.298-71</v>
      </c>
      <c r="F254" t="str">
        <f>_xlfn.XLOOKUP(E254,Tabela2[CPF],Tabela2[CPF],0)</f>
        <v>162.251.298-71</v>
      </c>
      <c r="G254">
        <f>Tabela1[[#This Row],[Valor]]</f>
        <v>36.909999999999897</v>
      </c>
      <c r="H254">
        <f>_xlfn.XLOOKUP(E254,Tabela2[CPF],Tabela2[Valor],0)</f>
        <v>16.3</v>
      </c>
      <c r="I254">
        <f>_xlfn.XLOOKUP(C254,Tabela2[Nome],Tabela2[Valor],0)</f>
        <v>0</v>
      </c>
      <c r="J254">
        <f t="shared" si="7"/>
        <v>16.3</v>
      </c>
      <c r="K254" t="b">
        <f>EXACT(Tabela3[[#This Row],[Valor Medicar]],Tabela3[[#This Row],[Valor IPM]])</f>
        <v>0</v>
      </c>
    </row>
    <row r="255" spans="1:11" x14ac:dyDescent="0.25">
      <c r="A255" t="str">
        <f t="shared" si="6"/>
        <v xml:space="preserve"> - 063.898.548-03</v>
      </c>
      <c r="B255" t="str">
        <f>Tabela1[[#This Row],[Contrato]]</f>
        <v>CO-00002364-CT</v>
      </c>
      <c r="C255" t="str">
        <f>Tabela1[[#This Row],[Beneficiario]]</f>
        <v>MARIA DO CARMO FERNANDES PAULO</v>
      </c>
      <c r="D255" t="str">
        <f>_xlfn.XLOOKUP(C255,Tabela2[Nome],Tabela2[Nome],"")</f>
        <v/>
      </c>
      <c r="E255" t="str">
        <f>Tabela1[[#This Row],[CPF]]</f>
        <v>063.898.548-03</v>
      </c>
      <c r="F255" t="str">
        <f>_xlfn.XLOOKUP(E255,Tabela2[CPF],Tabela2[CPF],0)</f>
        <v>063.898.548-03</v>
      </c>
      <c r="G255">
        <f>Tabela1[[#This Row],[Valor]]</f>
        <v>52.8599999999999</v>
      </c>
      <c r="H255">
        <f>_xlfn.XLOOKUP(E255,Tabela2[CPF],Tabela2[Valor],0)</f>
        <v>49.4</v>
      </c>
      <c r="I255">
        <f>_xlfn.XLOOKUP(C255,Tabela2[Nome],Tabela2[Valor],0)</f>
        <v>0</v>
      </c>
      <c r="J255">
        <f t="shared" si="7"/>
        <v>49.4</v>
      </c>
      <c r="K255" t="b">
        <f>EXACT(Tabela3[[#This Row],[Valor Medicar]],Tabela3[[#This Row],[Valor IPM]])</f>
        <v>0</v>
      </c>
    </row>
    <row r="256" spans="1:11" x14ac:dyDescent="0.25">
      <c r="A256" t="str">
        <f t="shared" si="6"/>
        <v xml:space="preserve"> - 0</v>
      </c>
      <c r="B256" t="str">
        <f>Tabela1[[#This Row],[Contrato]]</f>
        <v>CO-00002364-CT</v>
      </c>
      <c r="C256" t="str">
        <f>Tabela1[[#This Row],[Beneficiario]]</f>
        <v>MARIA DO CARMO FURTADO MARIN</v>
      </c>
      <c r="D256" t="str">
        <f>_xlfn.XLOOKUP(C256,Tabela2[Nome],Tabela2[Nome],"")</f>
        <v/>
      </c>
      <c r="E256" t="str">
        <f>Tabela1[[#This Row],[CPF]]</f>
        <v>.  .  -</v>
      </c>
      <c r="F256">
        <f>_xlfn.XLOOKUP(E256,Tabela2[CPF],Tabela2[CPF],0)</f>
        <v>0</v>
      </c>
      <c r="G256">
        <f>Tabela1[[#This Row],[Valor]]</f>
        <v>76.39</v>
      </c>
      <c r="H256">
        <f>_xlfn.XLOOKUP(E256,Tabela2[CPF],Tabela2[Valor],0)</f>
        <v>0</v>
      </c>
      <c r="I256">
        <f>_xlfn.XLOOKUP(C256,Tabela2[Nome],Tabela2[Valor],0)</f>
        <v>0</v>
      </c>
      <c r="J256">
        <f t="shared" si="7"/>
        <v>0</v>
      </c>
      <c r="K256" t="b">
        <f>EXACT(Tabela3[[#This Row],[Valor Medicar]],Tabela3[[#This Row],[Valor IPM]])</f>
        <v>0</v>
      </c>
    </row>
    <row r="257" spans="1:11" x14ac:dyDescent="0.25">
      <c r="A257" t="str">
        <f t="shared" si="6"/>
        <v xml:space="preserve"> - 0</v>
      </c>
      <c r="B257" t="str">
        <f>Tabela1[[#This Row],[Contrato]]</f>
        <v>CO-00002364-CT</v>
      </c>
      <c r="C257" t="str">
        <f>Tabela1[[#This Row],[Beneficiario]]</f>
        <v>MARIA DO PORTO MOURA RIBEIRO</v>
      </c>
      <c r="D257" t="str">
        <f>_xlfn.XLOOKUP(C257,Tabela2[Nome],Tabela2[Nome],"")</f>
        <v/>
      </c>
      <c r="E257" t="str">
        <f>Tabela1[[#This Row],[CPF]]</f>
        <v xml:space="preserve">   .   .   -</v>
      </c>
      <c r="F257">
        <f>_xlfn.XLOOKUP(E257,Tabela2[CPF],Tabela2[CPF],0)</f>
        <v>0</v>
      </c>
      <c r="G257">
        <f>Tabela1[[#This Row],[Valor]]</f>
        <v>17.440000000000001</v>
      </c>
      <c r="H257">
        <f>_xlfn.XLOOKUP(E257,Tabela2[CPF],Tabela2[Valor],0)</f>
        <v>0</v>
      </c>
      <c r="I257">
        <f>_xlfn.XLOOKUP(C257,Tabela2[Nome],Tabela2[Valor],0)</f>
        <v>0</v>
      </c>
      <c r="J257">
        <f t="shared" si="7"/>
        <v>0</v>
      </c>
      <c r="K257" t="b">
        <f>EXACT(Tabela3[[#This Row],[Valor Medicar]],Tabela3[[#This Row],[Valor IPM]])</f>
        <v>0</v>
      </c>
    </row>
    <row r="258" spans="1:11" x14ac:dyDescent="0.25">
      <c r="A258" t="str">
        <f t="shared" si="6"/>
        <v xml:space="preserve"> - 031.994.308-99</v>
      </c>
      <c r="B258" t="str">
        <f>Tabela1[[#This Row],[Contrato]]</f>
        <v>CO-00002364-CT</v>
      </c>
      <c r="C258" t="str">
        <f>Tabela1[[#This Row],[Beneficiario]]</f>
        <v>MARIA DULCE FIGUEREDO MIL HOMENS</v>
      </c>
      <c r="D258" t="str">
        <f>_xlfn.XLOOKUP(C258,Tabela2[Nome],Tabela2[Nome],"")</f>
        <v/>
      </c>
      <c r="E258" t="str">
        <f>Tabela1[[#This Row],[CPF]]</f>
        <v>031.994.308-99</v>
      </c>
      <c r="F258" t="str">
        <f>_xlfn.XLOOKUP(E258,Tabela2[CPF],Tabela2[CPF],0)</f>
        <v>031.994.308-99</v>
      </c>
      <c r="G258">
        <f>Tabela1[[#This Row],[Valor]]</f>
        <v>35.42</v>
      </c>
      <c r="H258">
        <f>_xlfn.XLOOKUP(E258,Tabela2[CPF],Tabela2[Valor],0)</f>
        <v>33.1</v>
      </c>
      <c r="I258">
        <f>_xlfn.XLOOKUP(C258,Tabela2[Nome],Tabela2[Valor],0)</f>
        <v>0</v>
      </c>
      <c r="J258">
        <f t="shared" si="7"/>
        <v>33.1</v>
      </c>
      <c r="K258" t="b">
        <f>EXACT(Tabela3[[#This Row],[Valor Medicar]],Tabela3[[#This Row],[Valor IPM]])</f>
        <v>0</v>
      </c>
    </row>
    <row r="259" spans="1:11" x14ac:dyDescent="0.25">
      <c r="A259" t="str">
        <f t="shared" ref="A259:A322" si="8">_xlfn.CONCAT(D259," - ",F259)</f>
        <v xml:space="preserve"> - 019.934.858-80</v>
      </c>
      <c r="B259" t="str">
        <f>Tabela1[[#This Row],[Contrato]]</f>
        <v>CO-00002364-CT</v>
      </c>
      <c r="C259" t="str">
        <f>Tabela1[[#This Row],[Beneficiario]]</f>
        <v>MARIA ERLY AZEVEDO</v>
      </c>
      <c r="D259" t="str">
        <f>_xlfn.XLOOKUP(C259,Tabela2[Nome],Tabela2[Nome],"")</f>
        <v/>
      </c>
      <c r="E259" t="str">
        <f>Tabela1[[#This Row],[CPF]]</f>
        <v>019.934.858-80</v>
      </c>
      <c r="F259" t="str">
        <f>_xlfn.XLOOKUP(E259,Tabela2[CPF],Tabela2[CPF],0)</f>
        <v>019.934.858-80</v>
      </c>
      <c r="G259">
        <f>Tabela1[[#This Row],[Valor]]</f>
        <v>35.42</v>
      </c>
      <c r="H259">
        <f>_xlfn.XLOOKUP(E259,Tabela2[CPF],Tabela2[Valor],0)</f>
        <v>33.1</v>
      </c>
      <c r="I259">
        <f>_xlfn.XLOOKUP(C259,Tabela2[Nome],Tabela2[Valor],0)</f>
        <v>0</v>
      </c>
      <c r="J259">
        <f t="shared" ref="J259:J322" si="9">IF(H259&gt;0,H259,IF(I259&gt;0,I259,0))</f>
        <v>33.1</v>
      </c>
      <c r="K259" t="b">
        <f>EXACT(Tabela3[[#This Row],[Valor Medicar]],Tabela3[[#This Row],[Valor IPM]])</f>
        <v>0</v>
      </c>
    </row>
    <row r="260" spans="1:11" x14ac:dyDescent="0.25">
      <c r="A260" t="str">
        <f t="shared" si="8"/>
        <v>MARIA EUNICE DOS SANTOS - 542.593.128-04</v>
      </c>
      <c r="B260" t="str">
        <f>Tabela1[[#This Row],[Contrato]]</f>
        <v>CO-00002364-CT</v>
      </c>
      <c r="C260" t="str">
        <f>Tabela1[[#This Row],[Beneficiario]]</f>
        <v>MARIA EUNICE DOS SANTOS</v>
      </c>
      <c r="D260" t="str">
        <f>_xlfn.XLOOKUP(C260,Tabela2[Nome],Tabela2[Nome],"")</f>
        <v>MARIA EUNICE DOS SANTOS</v>
      </c>
      <c r="E260" t="str">
        <f>Tabela1[[#This Row],[CPF]]</f>
        <v>542.593.128-04</v>
      </c>
      <c r="F260" t="str">
        <f>_xlfn.XLOOKUP(E260,Tabela2[CPF],Tabela2[CPF],0)</f>
        <v>542.593.128-04</v>
      </c>
      <c r="G260">
        <f>Tabela1[[#This Row],[Valor]]</f>
        <v>34.880000000000003</v>
      </c>
      <c r="H260">
        <f>_xlfn.XLOOKUP(E260,Tabela2[CPF],Tabela2[Valor],0)</f>
        <v>32.6</v>
      </c>
      <c r="I260">
        <f>_xlfn.XLOOKUP(C260,Tabela2[Nome],Tabela2[Valor],0)</f>
        <v>32.6</v>
      </c>
      <c r="J260">
        <f t="shared" si="9"/>
        <v>32.6</v>
      </c>
      <c r="K260" t="b">
        <f>EXACT(Tabela3[[#This Row],[Valor Medicar]],Tabela3[[#This Row],[Valor IPM]])</f>
        <v>0</v>
      </c>
    </row>
    <row r="261" spans="1:11" x14ac:dyDescent="0.25">
      <c r="A261" t="str">
        <f t="shared" si="8"/>
        <v xml:space="preserve"> - 0</v>
      </c>
      <c r="B261" t="str">
        <f>Tabela1[[#This Row],[Contrato]]</f>
        <v>CO-00002364-CT</v>
      </c>
      <c r="C261" t="str">
        <f>Tabela1[[#This Row],[Beneficiario]]</f>
        <v>MARIA FRANCISCA PILEGGI MARTINELLI</v>
      </c>
      <c r="D261" t="str">
        <f>_xlfn.XLOOKUP(C261,Tabela2[Nome],Tabela2[Nome],"")</f>
        <v/>
      </c>
      <c r="E261" t="str">
        <f>Tabela1[[#This Row],[CPF]]</f>
        <v>021.439.258-91</v>
      </c>
      <c r="F261">
        <f>_xlfn.XLOOKUP(E261,Tabela2[CPF],Tabela2[CPF],0)</f>
        <v>0</v>
      </c>
      <c r="G261">
        <f>Tabela1[[#This Row],[Valor]]</f>
        <v>34.880000000000003</v>
      </c>
      <c r="H261">
        <f>_xlfn.XLOOKUP(E261,Tabela2[CPF],Tabela2[Valor],0)</f>
        <v>0</v>
      </c>
      <c r="I261">
        <f>_xlfn.XLOOKUP(C261,Tabela2[Nome],Tabela2[Valor],0)</f>
        <v>0</v>
      </c>
      <c r="J261">
        <f t="shared" si="9"/>
        <v>0</v>
      </c>
      <c r="K261" t="b">
        <f>EXACT(Tabela3[[#This Row],[Valor Medicar]],Tabela3[[#This Row],[Valor IPM]])</f>
        <v>0</v>
      </c>
    </row>
    <row r="262" spans="1:11" x14ac:dyDescent="0.25">
      <c r="A262" t="str">
        <f t="shared" si="8"/>
        <v>MARIA GEORGINA SEC JARDIM - 222.291.178-82</v>
      </c>
      <c r="B262" t="str">
        <f>Tabela1[[#This Row],[Contrato]]</f>
        <v>CO-00002364-CT</v>
      </c>
      <c r="C262" t="str">
        <f>Tabela1[[#This Row],[Beneficiario]]</f>
        <v>MARIA GEORGINA SEC JARDIM</v>
      </c>
      <c r="D262" t="str">
        <f>_xlfn.XLOOKUP(C262,Tabela2[Nome],Tabela2[Nome],"")</f>
        <v>MARIA GEORGINA SEC JARDIM</v>
      </c>
      <c r="E262" t="str">
        <f>Tabela1[[#This Row],[CPF]]</f>
        <v>222.291.178-82</v>
      </c>
      <c r="F262" t="str">
        <f>_xlfn.XLOOKUP(E262,Tabela2[CPF],Tabela2[CPF],0)</f>
        <v>222.291.178-82</v>
      </c>
      <c r="G262">
        <f>Tabela1[[#This Row],[Valor]]</f>
        <v>76.39</v>
      </c>
      <c r="H262">
        <f>_xlfn.XLOOKUP(E262,Tabela2[CPF],Tabela2[Valor],0)</f>
        <v>71.400000000000006</v>
      </c>
      <c r="I262">
        <f>_xlfn.XLOOKUP(C262,Tabela2[Nome],Tabela2[Valor],0)</f>
        <v>71.400000000000006</v>
      </c>
      <c r="J262">
        <f t="shared" si="9"/>
        <v>71.400000000000006</v>
      </c>
      <c r="K262" t="b">
        <f>EXACT(Tabela3[[#This Row],[Valor Medicar]],Tabela3[[#This Row],[Valor IPM]])</f>
        <v>0</v>
      </c>
    </row>
    <row r="263" spans="1:11" x14ac:dyDescent="0.25">
      <c r="A263" t="str">
        <f t="shared" si="8"/>
        <v>MARIA GORETTI NERY DANIEL - 0</v>
      </c>
      <c r="B263" t="str">
        <f>Tabela1[[#This Row],[Contrato]]</f>
        <v>CO-00002364-CT</v>
      </c>
      <c r="C263" t="str">
        <f>Tabela1[[#This Row],[Beneficiario]]</f>
        <v>MARIA GORETTI NERY DANIEL</v>
      </c>
      <c r="D263" t="str">
        <f>_xlfn.XLOOKUP(C263,Tabela2[Nome],Tabela2[Nome],"")</f>
        <v>MARIA GORETTI NERY DANIEL</v>
      </c>
      <c r="E263" t="str">
        <f>Tabela1[[#This Row],[CPF]]</f>
        <v>131.135.198-10</v>
      </c>
      <c r="F263">
        <f>_xlfn.XLOOKUP(E263,Tabela2[CPF],Tabela2[CPF],0)</f>
        <v>0</v>
      </c>
      <c r="G263">
        <f>Tabela1[[#This Row],[Valor]]</f>
        <v>401.42</v>
      </c>
      <c r="H263">
        <f>_xlfn.XLOOKUP(E263,Tabela2[CPF],Tabela2[Valor],0)</f>
        <v>0</v>
      </c>
      <c r="I263">
        <f>_xlfn.XLOOKUP(C263,Tabela2[Nome],Tabela2[Valor],0)</f>
        <v>198.8</v>
      </c>
      <c r="J263">
        <f t="shared" si="9"/>
        <v>198.8</v>
      </c>
      <c r="K263" t="b">
        <f>EXACT(Tabela3[[#This Row],[Valor Medicar]],Tabela3[[#This Row],[Valor IPM]])</f>
        <v>0</v>
      </c>
    </row>
    <row r="264" spans="1:11" x14ac:dyDescent="0.25">
      <c r="A264" t="str">
        <f t="shared" si="8"/>
        <v>MARIA HELENA ALIOTTI - 551.261.208-59</v>
      </c>
      <c r="B264" t="str">
        <f>Tabela1[[#This Row],[Contrato]]</f>
        <v>CO-00002364-CT</v>
      </c>
      <c r="C264" t="str">
        <f>Tabela1[[#This Row],[Beneficiario]]</f>
        <v>MARIA HELENA ALIOTTI</v>
      </c>
      <c r="D264" t="str">
        <f>_xlfn.XLOOKUP(C264,Tabela2[Nome],Tabela2[Nome],"")</f>
        <v>MARIA HELENA ALIOTTI</v>
      </c>
      <c r="E264" t="str">
        <f>Tabela1[[#This Row],[CPF]]</f>
        <v>551.261.208-59</v>
      </c>
      <c r="F264" t="str">
        <f>_xlfn.XLOOKUP(E264,Tabela2[CPF],Tabela2[CPF],0)</f>
        <v>551.261.208-59</v>
      </c>
      <c r="G264">
        <f>Tabela1[[#This Row],[Valor]]</f>
        <v>52.32</v>
      </c>
      <c r="H264">
        <f>_xlfn.XLOOKUP(E264,Tabela2[CPF],Tabela2[Valor],0)</f>
        <v>48.9</v>
      </c>
      <c r="I264">
        <f>_xlfn.XLOOKUP(C264,Tabela2[Nome],Tabela2[Valor],0)</f>
        <v>48.9</v>
      </c>
      <c r="J264">
        <f t="shared" si="9"/>
        <v>48.9</v>
      </c>
      <c r="K264" t="b">
        <f>EXACT(Tabela3[[#This Row],[Valor Medicar]],Tabela3[[#This Row],[Valor IPM]])</f>
        <v>0</v>
      </c>
    </row>
    <row r="265" spans="1:11" x14ac:dyDescent="0.25">
      <c r="A265" t="str">
        <f t="shared" si="8"/>
        <v>MARIA HELENA APARECIDA PADULA OLIVEIRA - 122.388.388-48</v>
      </c>
      <c r="B265" t="str">
        <f>Tabela1[[#This Row],[Contrato]]</f>
        <v>CO-00002364-CT</v>
      </c>
      <c r="C265" t="str">
        <f>Tabela1[[#This Row],[Beneficiario]]</f>
        <v>MARIA HELENA APARECIDA PADULA OLIVEIRA</v>
      </c>
      <c r="D265" t="str">
        <f>_xlfn.XLOOKUP(C265,Tabela2[Nome],Tabela2[Nome],"")</f>
        <v>MARIA HELENA APARECIDA PADULA OLIVEIRA</v>
      </c>
      <c r="E265" t="str">
        <f>Tabela1[[#This Row],[CPF]]</f>
        <v>122.388.388-48</v>
      </c>
      <c r="F265" t="str">
        <f>_xlfn.XLOOKUP(E265,Tabela2[CPF],Tabela2[CPF],0)</f>
        <v>122.388.388-48</v>
      </c>
      <c r="G265">
        <f>Tabela1[[#This Row],[Valor]]</f>
        <v>58.409999999999897</v>
      </c>
      <c r="H265">
        <f>_xlfn.XLOOKUP(E265,Tabela2[CPF],Tabela2[Valor],0)</f>
        <v>36.4</v>
      </c>
      <c r="I265">
        <f>_xlfn.XLOOKUP(C265,Tabela2[Nome],Tabela2[Valor],0)</f>
        <v>36.4</v>
      </c>
      <c r="J265">
        <f t="shared" si="9"/>
        <v>36.4</v>
      </c>
      <c r="K265" t="b">
        <f>EXACT(Tabela3[[#This Row],[Valor Medicar]],Tabela3[[#This Row],[Valor IPM]])</f>
        <v>0</v>
      </c>
    </row>
    <row r="266" spans="1:11" x14ac:dyDescent="0.25">
      <c r="A266" t="str">
        <f t="shared" si="8"/>
        <v xml:space="preserve"> - 0</v>
      </c>
      <c r="B266" t="str">
        <f>Tabela1[[#This Row],[Contrato]]</f>
        <v>CO-00002364-CT</v>
      </c>
      <c r="C266" t="str">
        <f>Tabela1[[#This Row],[Beneficiario]]</f>
        <v>MARIA HELENA CINALLI JUNQUEIRA GARCIA</v>
      </c>
      <c r="D266" t="str">
        <f>_xlfn.XLOOKUP(C266,Tabela2[Nome],Tabela2[Nome],"")</f>
        <v/>
      </c>
      <c r="E266" t="str">
        <f>Tabela1[[#This Row],[CPF]]</f>
        <v>162.234.488-05</v>
      </c>
      <c r="F266">
        <f>_xlfn.XLOOKUP(E266,Tabela2[CPF],Tabela2[CPF],0)</f>
        <v>0</v>
      </c>
      <c r="G266">
        <f>Tabela1[[#This Row],[Valor]]</f>
        <v>133.31</v>
      </c>
      <c r="H266">
        <f>_xlfn.XLOOKUP(E266,Tabela2[CPF],Tabela2[Valor],0)</f>
        <v>0</v>
      </c>
      <c r="I266">
        <f>_xlfn.XLOOKUP(C266,Tabela2[Nome],Tabela2[Valor],0)</f>
        <v>0</v>
      </c>
      <c r="J266">
        <f t="shared" si="9"/>
        <v>0</v>
      </c>
      <c r="K266" t="b">
        <f>EXACT(Tabela3[[#This Row],[Valor Medicar]],Tabela3[[#This Row],[Valor IPM]])</f>
        <v>0</v>
      </c>
    </row>
    <row r="267" spans="1:11" x14ac:dyDescent="0.25">
      <c r="A267" t="str">
        <f t="shared" si="8"/>
        <v>MARIA HELENA DA SILVA - 005.744.208-86</v>
      </c>
      <c r="B267" t="str">
        <f>Tabela1[[#This Row],[Contrato]]</f>
        <v>CO-00002364-CT</v>
      </c>
      <c r="C267" t="str">
        <f>Tabela1[[#This Row],[Beneficiario]]</f>
        <v>MARIA HELENA DA SILVA</v>
      </c>
      <c r="D267" t="str">
        <f>_xlfn.XLOOKUP(C267,Tabela2[Nome],Tabela2[Nome],"")</f>
        <v>MARIA HELENA DA SILVA</v>
      </c>
      <c r="E267" t="str">
        <f>Tabela1[[#This Row],[CPF]]</f>
        <v>005.744.208-86</v>
      </c>
      <c r="F267" t="str">
        <f>_xlfn.XLOOKUP(E267,Tabela2[CPF],Tabela2[CPF],0)</f>
        <v>005.744.208-86</v>
      </c>
      <c r="G267">
        <f>Tabela1[[#This Row],[Valor]]</f>
        <v>95.8599999999999</v>
      </c>
      <c r="H267">
        <f>_xlfn.XLOOKUP(E267,Tabela2[CPF],Tabela2[Valor],0)</f>
        <v>71.400000000000006</v>
      </c>
      <c r="I267">
        <f>_xlfn.XLOOKUP(C267,Tabela2[Nome],Tabela2[Valor],0)</f>
        <v>71.400000000000006</v>
      </c>
      <c r="J267">
        <f t="shared" si="9"/>
        <v>71.400000000000006</v>
      </c>
      <c r="K267" t="b">
        <f>EXACT(Tabela3[[#This Row],[Valor Medicar]],Tabela3[[#This Row],[Valor IPM]])</f>
        <v>0</v>
      </c>
    </row>
    <row r="268" spans="1:11" x14ac:dyDescent="0.25">
      <c r="A268" t="str">
        <f t="shared" si="8"/>
        <v xml:space="preserve"> - 0</v>
      </c>
      <c r="B268" t="str">
        <f>Tabela1[[#This Row],[Contrato]]</f>
        <v>CO-00002364-CT</v>
      </c>
      <c r="C268" t="str">
        <f>Tabela1[[#This Row],[Beneficiario]]</f>
        <v>MARIA HELENA ORSI</v>
      </c>
      <c r="D268" t="str">
        <f>_xlfn.XLOOKUP(C268,Tabela2[Nome],Tabela2[Nome],"")</f>
        <v/>
      </c>
      <c r="E268" t="str">
        <f>Tabela1[[#This Row],[CPF]]</f>
        <v>306.038.468-15</v>
      </c>
      <c r="F268">
        <f>_xlfn.XLOOKUP(E268,Tabela2[CPF],Tabela2[CPF],0)</f>
        <v>0</v>
      </c>
      <c r="G268">
        <f>Tabela1[[#This Row],[Valor]]</f>
        <v>17.440000000000001</v>
      </c>
      <c r="H268">
        <f>_xlfn.XLOOKUP(E268,Tabela2[CPF],Tabela2[Valor],0)</f>
        <v>0</v>
      </c>
      <c r="I268">
        <f>_xlfn.XLOOKUP(C268,Tabela2[Nome],Tabela2[Valor],0)</f>
        <v>0</v>
      </c>
      <c r="J268">
        <f t="shared" si="9"/>
        <v>0</v>
      </c>
      <c r="K268" t="b">
        <f>EXACT(Tabela3[[#This Row],[Valor Medicar]],Tabela3[[#This Row],[Valor IPM]])</f>
        <v>0</v>
      </c>
    </row>
    <row r="269" spans="1:11" x14ac:dyDescent="0.25">
      <c r="A269" t="str">
        <f t="shared" si="8"/>
        <v>MARIA HONORIA DE BARROS RAMOS - 039.377.748-07</v>
      </c>
      <c r="B269" t="str">
        <f>Tabela1[[#This Row],[Contrato]]</f>
        <v>CO-00002364-CT</v>
      </c>
      <c r="C269" t="str">
        <f>Tabela1[[#This Row],[Beneficiario]]</f>
        <v>MARIA HONORIA DE BARROS RAMOS</v>
      </c>
      <c r="D269" t="str">
        <f>_xlfn.XLOOKUP(C269,Tabela2[Nome],Tabela2[Nome],"")</f>
        <v>MARIA HONORIA DE BARROS RAMOS</v>
      </c>
      <c r="E269" t="str">
        <f>Tabela1[[#This Row],[CPF]]</f>
        <v>039.377.748-07</v>
      </c>
      <c r="F269" t="str">
        <f>_xlfn.XLOOKUP(E269,Tabela2[CPF],Tabela2[CPF],0)</f>
        <v>039.377.748-07</v>
      </c>
      <c r="G269">
        <f>Tabela1[[#This Row],[Valor]]</f>
        <v>111.81</v>
      </c>
      <c r="H269">
        <f>_xlfn.XLOOKUP(E269,Tabela2[CPF],Tabela2[Valor],0)</f>
        <v>86.3</v>
      </c>
      <c r="I269">
        <f>_xlfn.XLOOKUP(C269,Tabela2[Nome],Tabela2[Valor],0)</f>
        <v>86.3</v>
      </c>
      <c r="J269">
        <f t="shared" si="9"/>
        <v>86.3</v>
      </c>
      <c r="K269" t="b">
        <f>EXACT(Tabela3[[#This Row],[Valor Medicar]],Tabela3[[#This Row],[Valor IPM]])</f>
        <v>0</v>
      </c>
    </row>
    <row r="270" spans="1:11" x14ac:dyDescent="0.25">
      <c r="A270" t="str">
        <f t="shared" si="8"/>
        <v xml:space="preserve"> - 0</v>
      </c>
      <c r="B270" t="str">
        <f>Tabela1[[#This Row],[Contrato]]</f>
        <v>CO-00002364-CT</v>
      </c>
      <c r="C270" t="str">
        <f>Tabela1[[#This Row],[Beneficiario]]</f>
        <v>MARIA INES GALLI JABALI</v>
      </c>
      <c r="D270" t="str">
        <f>_xlfn.XLOOKUP(C270,Tabela2[Nome],Tabela2[Nome],"")</f>
        <v/>
      </c>
      <c r="E270" t="str">
        <f>Tabela1[[#This Row],[CPF]]</f>
        <v>306.036.688-87</v>
      </c>
      <c r="F270">
        <f>_xlfn.XLOOKUP(E270,Tabela2[CPF],Tabela2[CPF],0)</f>
        <v>0</v>
      </c>
      <c r="G270">
        <f>Tabela1[[#This Row],[Valor]]</f>
        <v>87.2</v>
      </c>
      <c r="H270">
        <f>_xlfn.XLOOKUP(E270,Tabela2[CPF],Tabela2[Valor],0)</f>
        <v>0</v>
      </c>
      <c r="I270">
        <f>_xlfn.XLOOKUP(C270,Tabela2[Nome],Tabela2[Valor],0)</f>
        <v>0</v>
      </c>
      <c r="J270">
        <f t="shared" si="9"/>
        <v>0</v>
      </c>
      <c r="K270" t="b">
        <f>EXACT(Tabela3[[#This Row],[Valor Medicar]],Tabela3[[#This Row],[Valor IPM]])</f>
        <v>0</v>
      </c>
    </row>
    <row r="271" spans="1:11" x14ac:dyDescent="0.25">
      <c r="A271" t="str">
        <f t="shared" si="8"/>
        <v>MARIA JOSE BASTOS ALVES - 062.644.438-16</v>
      </c>
      <c r="B271" t="str">
        <f>Tabela1[[#This Row],[Contrato]]</f>
        <v>CO-00002364-CT</v>
      </c>
      <c r="C271" t="str">
        <f>Tabela1[[#This Row],[Beneficiario]]</f>
        <v>MARIA JOSE BASTOS ALVES</v>
      </c>
      <c r="D271" t="str">
        <f>_xlfn.XLOOKUP(C271,Tabela2[Nome],Tabela2[Nome],"")</f>
        <v>MARIA JOSE BASTOS ALVES</v>
      </c>
      <c r="E271" t="str">
        <f>Tabela1[[#This Row],[CPF]]</f>
        <v>062.644.438-16</v>
      </c>
      <c r="F271" t="str">
        <f>_xlfn.XLOOKUP(E271,Tabela2[CPF],Tabela2[CPF],0)</f>
        <v>062.644.438-16</v>
      </c>
      <c r="G271">
        <f>Tabela1[[#This Row],[Valor]]</f>
        <v>34.880000000000003</v>
      </c>
      <c r="H271">
        <f>_xlfn.XLOOKUP(E271,Tabela2[CPF],Tabela2[Valor],0)</f>
        <v>32.6</v>
      </c>
      <c r="I271">
        <f>_xlfn.XLOOKUP(C271,Tabela2[Nome],Tabela2[Valor],0)</f>
        <v>32.6</v>
      </c>
      <c r="J271">
        <f t="shared" si="9"/>
        <v>32.6</v>
      </c>
      <c r="K271" t="b">
        <f>EXACT(Tabela3[[#This Row],[Valor Medicar]],Tabela3[[#This Row],[Valor IPM]])</f>
        <v>0</v>
      </c>
    </row>
    <row r="272" spans="1:11" x14ac:dyDescent="0.25">
      <c r="A272" t="str">
        <f t="shared" si="8"/>
        <v>MARIA JOSE JACOB VASCONCELOS - 138.525.488-29</v>
      </c>
      <c r="B272" t="str">
        <f>Tabela1[[#This Row],[Contrato]]</f>
        <v>CO-00002364-CT</v>
      </c>
      <c r="C272" t="str">
        <f>Tabela1[[#This Row],[Beneficiario]]</f>
        <v>MARIA JOSE JACOB VASCONCELOS</v>
      </c>
      <c r="D272" t="str">
        <f>_xlfn.XLOOKUP(C272,Tabela2[Nome],Tabela2[Nome],"")</f>
        <v>MARIA JOSE JACOB VASCONCELOS</v>
      </c>
      <c r="E272" t="str">
        <f>Tabela1[[#This Row],[CPF]]</f>
        <v>138.525.488-29</v>
      </c>
      <c r="F272" t="str">
        <f>_xlfn.XLOOKUP(E272,Tabela2[CPF],Tabela2[CPF],0)</f>
        <v>138.525.488-29</v>
      </c>
      <c r="G272">
        <f>Tabela1[[#This Row],[Valor]]</f>
        <v>71.790000000000006</v>
      </c>
      <c r="H272">
        <f>_xlfn.XLOOKUP(E272,Tabela2[CPF],Tabela2[Valor],0)</f>
        <v>67.099999999999994</v>
      </c>
      <c r="I272">
        <f>_xlfn.XLOOKUP(C272,Tabela2[Nome],Tabela2[Valor],0)</f>
        <v>67.099999999999994</v>
      </c>
      <c r="J272">
        <f t="shared" si="9"/>
        <v>67.099999999999994</v>
      </c>
      <c r="K272" t="b">
        <f>EXACT(Tabela3[[#This Row],[Valor Medicar]],Tabela3[[#This Row],[Valor IPM]])</f>
        <v>0</v>
      </c>
    </row>
    <row r="273" spans="1:11" x14ac:dyDescent="0.25">
      <c r="A273" t="str">
        <f t="shared" si="8"/>
        <v xml:space="preserve"> - 019.877.888-00</v>
      </c>
      <c r="B273" t="str">
        <f>Tabela1[[#This Row],[Contrato]]</f>
        <v>CO-00002364-CT</v>
      </c>
      <c r="C273" t="str">
        <f>Tabela1[[#This Row],[Beneficiario]]</f>
        <v>MARIA JOSE MARCAL FERRERI</v>
      </c>
      <c r="D273" t="str">
        <f>_xlfn.XLOOKUP(C273,Tabela2[Nome],Tabela2[Nome],"")</f>
        <v/>
      </c>
      <c r="E273" t="str">
        <f>Tabela1[[#This Row],[CPF]]</f>
        <v>019.877.888-00</v>
      </c>
      <c r="F273" t="str">
        <f>_xlfn.XLOOKUP(E273,Tabela2[CPF],Tabela2[CPF],0)</f>
        <v>019.877.888-00</v>
      </c>
      <c r="G273">
        <f>Tabela1[[#This Row],[Valor]]</f>
        <v>17.440000000000001</v>
      </c>
      <c r="H273">
        <f>_xlfn.XLOOKUP(E273,Tabela2[CPF],Tabela2[Valor],0)</f>
        <v>16.3</v>
      </c>
      <c r="I273">
        <f>_xlfn.XLOOKUP(C273,Tabela2[Nome],Tabela2[Valor],0)</f>
        <v>0</v>
      </c>
      <c r="J273">
        <f t="shared" si="9"/>
        <v>16.3</v>
      </c>
      <c r="K273" t="b">
        <f>EXACT(Tabela3[[#This Row],[Valor Medicar]],Tabela3[[#This Row],[Valor IPM]])</f>
        <v>0</v>
      </c>
    </row>
    <row r="274" spans="1:11" x14ac:dyDescent="0.25">
      <c r="A274" t="str">
        <f t="shared" si="8"/>
        <v>MARIA JOSE RUFINO CARDOSO - 0</v>
      </c>
      <c r="B274" t="str">
        <f>Tabela1[[#This Row],[Contrato]]</f>
        <v>CO-00002364-CT</v>
      </c>
      <c r="C274" t="str">
        <f>Tabela1[[#This Row],[Beneficiario]]</f>
        <v>MARIA JOSE RUFINO CARDOSO</v>
      </c>
      <c r="D274" t="str">
        <f>_xlfn.XLOOKUP(C274,Tabela2[Nome],Tabela2[Nome],"")</f>
        <v>MARIA JOSE RUFINO CARDOSO</v>
      </c>
      <c r="E274" t="str">
        <f>Tabela1[[#This Row],[CPF]]</f>
        <v>445.401.168-00</v>
      </c>
      <c r="F274">
        <f>_xlfn.XLOOKUP(E274,Tabela2[CPF],Tabela2[CPF],0)</f>
        <v>0</v>
      </c>
      <c r="G274">
        <f>Tabela1[[#This Row],[Valor]]</f>
        <v>52.32</v>
      </c>
      <c r="H274">
        <f>_xlfn.XLOOKUP(E274,Tabela2[CPF],Tabela2[Valor],0)</f>
        <v>0</v>
      </c>
      <c r="I274">
        <f>_xlfn.XLOOKUP(C274,Tabela2[Nome],Tabela2[Valor],0)</f>
        <v>48.9</v>
      </c>
      <c r="J274">
        <f t="shared" si="9"/>
        <v>48.9</v>
      </c>
      <c r="K274" t="b">
        <f>EXACT(Tabela3[[#This Row],[Valor Medicar]],Tabela3[[#This Row],[Valor IPM]])</f>
        <v>0</v>
      </c>
    </row>
    <row r="275" spans="1:11" x14ac:dyDescent="0.25">
      <c r="A275" t="str">
        <f t="shared" si="8"/>
        <v>MARIA LEONILDA BORTOLIN - 019.871.088-76</v>
      </c>
      <c r="B275" t="str">
        <f>Tabela1[[#This Row],[Contrato]]</f>
        <v>CO-00002364-CT</v>
      </c>
      <c r="C275" t="str">
        <f>Tabela1[[#This Row],[Beneficiario]]</f>
        <v>MARIA LEONILDA BORTOLIN</v>
      </c>
      <c r="D275" t="str">
        <f>_xlfn.XLOOKUP(C275,Tabela2[Nome],Tabela2[Nome],"")</f>
        <v>MARIA LEONILDA BORTOLIN</v>
      </c>
      <c r="E275" t="str">
        <f>Tabela1[[#This Row],[CPF]]</f>
        <v>019.871.088-76</v>
      </c>
      <c r="F275" t="str">
        <f>_xlfn.XLOOKUP(E275,Tabela2[CPF],Tabela2[CPF],0)</f>
        <v>019.871.088-76</v>
      </c>
      <c r="G275">
        <f>Tabela1[[#This Row],[Valor]]</f>
        <v>17.440000000000001</v>
      </c>
      <c r="H275">
        <f>_xlfn.XLOOKUP(E275,Tabela2[CPF],Tabela2[Valor],0)</f>
        <v>16.3</v>
      </c>
      <c r="I275">
        <f>_xlfn.XLOOKUP(C275,Tabela2[Nome],Tabela2[Valor],0)</f>
        <v>16.3</v>
      </c>
      <c r="J275">
        <f t="shared" si="9"/>
        <v>16.3</v>
      </c>
      <c r="K275" t="b">
        <f>EXACT(Tabela3[[#This Row],[Valor Medicar]],Tabela3[[#This Row],[Valor IPM]])</f>
        <v>0</v>
      </c>
    </row>
    <row r="276" spans="1:11" x14ac:dyDescent="0.25">
      <c r="A276" t="str">
        <f t="shared" si="8"/>
        <v>MARIA LUCIA PIERUCCI - 0</v>
      </c>
      <c r="B276" t="str">
        <f>Tabela1[[#This Row],[Contrato]]</f>
        <v>CO-00002364-CT</v>
      </c>
      <c r="C276" t="str">
        <f>Tabela1[[#This Row],[Beneficiario]]</f>
        <v>MARIA LUCIA PIERUCCI</v>
      </c>
      <c r="D276" t="str">
        <f>_xlfn.XLOOKUP(C276,Tabela2[Nome],Tabela2[Nome],"")</f>
        <v>MARIA LUCIA PIERUCCI</v>
      </c>
      <c r="E276">
        <f>Tabela1[[#This Row],[CPF]]</f>
        <v>0</v>
      </c>
      <c r="F276">
        <f>_xlfn.XLOOKUP(E276,Tabela2[CPF],Tabela2[CPF],0)</f>
        <v>0</v>
      </c>
      <c r="G276">
        <f>Tabela1[[#This Row],[Valor]]</f>
        <v>17.440000000000001</v>
      </c>
      <c r="H276">
        <f>_xlfn.XLOOKUP(E276,Tabela2[CPF],Tabela2[Valor],0)</f>
        <v>0</v>
      </c>
      <c r="I276">
        <f>_xlfn.XLOOKUP(C276,Tabela2[Nome],Tabela2[Valor],0)</f>
        <v>16.3</v>
      </c>
      <c r="J276">
        <f t="shared" si="9"/>
        <v>16.3</v>
      </c>
      <c r="K276" t="b">
        <f>EXACT(Tabela3[[#This Row],[Valor Medicar]],Tabela3[[#This Row],[Valor IPM]])</f>
        <v>0</v>
      </c>
    </row>
    <row r="277" spans="1:11" x14ac:dyDescent="0.25">
      <c r="A277" t="str">
        <f t="shared" si="8"/>
        <v>MARIA LUCIA TONI CRUZ - 050.960.298-32</v>
      </c>
      <c r="B277" t="str">
        <f>Tabela1[[#This Row],[Contrato]]</f>
        <v>CO-00002364-CT</v>
      </c>
      <c r="C277" t="str">
        <f>Tabela1[[#This Row],[Beneficiario]]</f>
        <v>MARIA LUCIA TONI CRUZ</v>
      </c>
      <c r="D277" t="str">
        <f>_xlfn.XLOOKUP(C277,Tabela2[Nome],Tabela2[Nome],"")</f>
        <v>MARIA LUCIA TONI CRUZ</v>
      </c>
      <c r="E277" t="str">
        <f>Tabela1[[#This Row],[CPF]]</f>
        <v>050.960.298-32</v>
      </c>
      <c r="F277" t="str">
        <f>_xlfn.XLOOKUP(E277,Tabela2[CPF],Tabela2[CPF],0)</f>
        <v>050.960.298-32</v>
      </c>
      <c r="G277">
        <f>Tabela1[[#This Row],[Valor]]</f>
        <v>87.739999999999895</v>
      </c>
      <c r="H277">
        <f>_xlfn.XLOOKUP(E277,Tabela2[CPF],Tabela2[Valor],0)</f>
        <v>82</v>
      </c>
      <c r="I277">
        <f>_xlfn.XLOOKUP(C277,Tabela2[Nome],Tabela2[Valor],0)</f>
        <v>82</v>
      </c>
      <c r="J277">
        <f t="shared" si="9"/>
        <v>82</v>
      </c>
      <c r="K277" t="b">
        <f>EXACT(Tabela3[[#This Row],[Valor Medicar]],Tabela3[[#This Row],[Valor IPM]])</f>
        <v>0</v>
      </c>
    </row>
    <row r="278" spans="1:11" x14ac:dyDescent="0.25">
      <c r="A278" t="str">
        <f t="shared" si="8"/>
        <v>MARIA LUIZA OLIVA TEO - 0</v>
      </c>
      <c r="B278" t="str">
        <f>Tabela1[[#This Row],[Contrato]]</f>
        <v>CO-00002364-CT</v>
      </c>
      <c r="C278" t="str">
        <f>Tabela1[[#This Row],[Beneficiario]]</f>
        <v>MARIA LUIZA OLIVA TEO</v>
      </c>
      <c r="D278" t="str">
        <f>_xlfn.XLOOKUP(C278,Tabela2[Nome],Tabela2[Nome],"")</f>
        <v>MARIA LUIZA OLIVA TEO</v>
      </c>
      <c r="E278" t="str">
        <f>Tabela1[[#This Row],[CPF]]</f>
        <v xml:space="preserve">   .   .   -</v>
      </c>
      <c r="F278">
        <f>_xlfn.XLOOKUP(E278,Tabela2[CPF],Tabela2[CPF],0)</f>
        <v>0</v>
      </c>
      <c r="G278">
        <f>Tabela1[[#This Row],[Valor]]</f>
        <v>87.74</v>
      </c>
      <c r="H278">
        <f>_xlfn.XLOOKUP(E278,Tabela2[CPF],Tabela2[Valor],0)</f>
        <v>0</v>
      </c>
      <c r="I278">
        <f>_xlfn.XLOOKUP(C278,Tabela2[Nome],Tabela2[Valor],0)</f>
        <v>82</v>
      </c>
      <c r="J278">
        <f t="shared" si="9"/>
        <v>82</v>
      </c>
      <c r="K278" t="b">
        <f>EXACT(Tabela3[[#This Row],[Valor Medicar]],Tabela3[[#This Row],[Valor IPM]])</f>
        <v>0</v>
      </c>
    </row>
    <row r="279" spans="1:11" x14ac:dyDescent="0.25">
      <c r="A279" t="str">
        <f t="shared" si="8"/>
        <v>MARIA MARCIA GIMENES MARNE - 122.257.698-85</v>
      </c>
      <c r="B279" t="str">
        <f>Tabela1[[#This Row],[Contrato]]</f>
        <v>CO-00002364-CT</v>
      </c>
      <c r="C279" t="str">
        <f>Tabela1[[#This Row],[Beneficiario]]</f>
        <v>MARIA MARCIA GIMENES MARNE</v>
      </c>
      <c r="D279" t="str">
        <f>_xlfn.XLOOKUP(C279,Tabela2[Nome],Tabela2[Nome],"")</f>
        <v>MARIA MARCIA GIMENES MARNE</v>
      </c>
      <c r="E279" t="str">
        <f>Tabela1[[#This Row],[CPF]]</f>
        <v>122.257.698-85</v>
      </c>
      <c r="F279" t="str">
        <f>_xlfn.XLOOKUP(E279,Tabela2[CPF],Tabela2[CPF],0)</f>
        <v>122.257.698-85</v>
      </c>
      <c r="G279">
        <f>Tabela1[[#This Row],[Valor]]</f>
        <v>56.92</v>
      </c>
      <c r="H279">
        <f>_xlfn.XLOOKUP(E279,Tabela2[CPF],Tabela2[Valor],0)</f>
        <v>35</v>
      </c>
      <c r="I279">
        <f>_xlfn.XLOOKUP(C279,Tabela2[Nome],Tabela2[Valor],0)</f>
        <v>35</v>
      </c>
      <c r="J279">
        <f t="shared" si="9"/>
        <v>35</v>
      </c>
      <c r="K279" t="b">
        <f>EXACT(Tabela3[[#This Row],[Valor Medicar]],Tabela3[[#This Row],[Valor IPM]])</f>
        <v>0</v>
      </c>
    </row>
    <row r="280" spans="1:11" x14ac:dyDescent="0.25">
      <c r="A280" t="str">
        <f t="shared" si="8"/>
        <v xml:space="preserve"> - 0</v>
      </c>
      <c r="B280" t="str">
        <f>Tabela1[[#This Row],[Contrato]]</f>
        <v>CO-00002364-CT</v>
      </c>
      <c r="C280" t="str">
        <f>Tabela1[[#This Row],[Beneficiario]]</f>
        <v>MARIA MERCEDES GONCALVES DA COSTA</v>
      </c>
      <c r="D280" t="str">
        <f>_xlfn.XLOOKUP(C280,Tabela2[Nome],Tabela2[Nome],"")</f>
        <v/>
      </c>
      <c r="E280" t="str">
        <f>Tabela1[[#This Row],[CPF]]</f>
        <v>144.392.188-22</v>
      </c>
      <c r="F280">
        <f>_xlfn.XLOOKUP(E280,Tabela2[CPF],Tabela2[CPF],0)</f>
        <v>0</v>
      </c>
      <c r="G280">
        <f>Tabela1[[#This Row],[Valor]]</f>
        <v>35.42</v>
      </c>
      <c r="H280">
        <f>_xlfn.XLOOKUP(E280,Tabela2[CPF],Tabela2[Valor],0)</f>
        <v>0</v>
      </c>
      <c r="I280">
        <f>_xlfn.XLOOKUP(C280,Tabela2[Nome],Tabela2[Valor],0)</f>
        <v>0</v>
      </c>
      <c r="J280">
        <f t="shared" si="9"/>
        <v>0</v>
      </c>
      <c r="K280" t="b">
        <f>EXACT(Tabela3[[#This Row],[Valor Medicar]],Tabela3[[#This Row],[Valor IPM]])</f>
        <v>0</v>
      </c>
    </row>
    <row r="281" spans="1:11" x14ac:dyDescent="0.25">
      <c r="A281" t="str">
        <f t="shared" si="8"/>
        <v>MARIA NAZARETH DOS SANTOS - 0</v>
      </c>
      <c r="B281" t="str">
        <f>Tabela1[[#This Row],[Contrato]]</f>
        <v>CO-00002364-CT</v>
      </c>
      <c r="C281" t="str">
        <f>Tabela1[[#This Row],[Beneficiario]]</f>
        <v>MARIA NAZARETH DOS SANTOS</v>
      </c>
      <c r="D281" t="str">
        <f>_xlfn.XLOOKUP(C281,Tabela2[Nome],Tabela2[Nome],"")</f>
        <v>MARIA NAZARETH DOS SANTOS</v>
      </c>
      <c r="E281" t="str">
        <f>Tabela1[[#This Row],[CPF]]</f>
        <v>999.999.999-99</v>
      </c>
      <c r="F281">
        <f>_xlfn.XLOOKUP(E281,Tabela2[CPF],Tabela2[CPF],0)</f>
        <v>0</v>
      </c>
      <c r="G281">
        <f>Tabela1[[#This Row],[Valor]]</f>
        <v>34.880000000000003</v>
      </c>
      <c r="H281">
        <f>_xlfn.XLOOKUP(E281,Tabela2[CPF],Tabela2[Valor],0)</f>
        <v>0</v>
      </c>
      <c r="I281">
        <f>_xlfn.XLOOKUP(C281,Tabela2[Nome],Tabela2[Valor],0)</f>
        <v>32.6</v>
      </c>
      <c r="J281">
        <f t="shared" si="9"/>
        <v>32.6</v>
      </c>
      <c r="K281" t="b">
        <f>EXACT(Tabela3[[#This Row],[Valor Medicar]],Tabela3[[#This Row],[Valor IPM]])</f>
        <v>0</v>
      </c>
    </row>
    <row r="282" spans="1:11" x14ac:dyDescent="0.25">
      <c r="A282" t="str">
        <f t="shared" si="8"/>
        <v>MARIA RITA ALVES ANDRADE - 098.860.238-56</v>
      </c>
      <c r="B282" t="str">
        <f>Tabela1[[#This Row],[Contrato]]</f>
        <v>CO-00002364-CT</v>
      </c>
      <c r="C282" t="str">
        <f>Tabela1[[#This Row],[Beneficiario]]</f>
        <v>MARIA RITA ALVES ANDRADE</v>
      </c>
      <c r="D282" t="str">
        <f>_xlfn.XLOOKUP(C282,Tabela2[Nome],Tabela2[Nome],"")</f>
        <v>MARIA RITA ALVES ANDRADE</v>
      </c>
      <c r="E282" t="str">
        <f>Tabela1[[#This Row],[CPF]]</f>
        <v>098.860.238-56</v>
      </c>
      <c r="F282" t="str">
        <f>_xlfn.XLOOKUP(E282,Tabela2[CPF],Tabela2[CPF],0)</f>
        <v>098.860.238-56</v>
      </c>
      <c r="G282">
        <f>Tabela1[[#This Row],[Valor]]</f>
        <v>19.469999999999899</v>
      </c>
      <c r="H282">
        <f>_xlfn.XLOOKUP(E282,Tabela2[CPF],Tabela2[Valor],0)</f>
        <v>18.2</v>
      </c>
      <c r="I282">
        <f>_xlfn.XLOOKUP(C282,Tabela2[Nome],Tabela2[Valor],0)</f>
        <v>18.2</v>
      </c>
      <c r="J282">
        <f t="shared" si="9"/>
        <v>18.2</v>
      </c>
      <c r="K282" t="b">
        <f>EXACT(Tabela3[[#This Row],[Valor Medicar]],Tabela3[[#This Row],[Valor IPM]])</f>
        <v>0</v>
      </c>
    </row>
    <row r="283" spans="1:11" x14ac:dyDescent="0.25">
      <c r="A283" t="str">
        <f t="shared" si="8"/>
        <v>MARIA RITA CINTRA COELHO - 980.440.798-15</v>
      </c>
      <c r="B283" t="str">
        <f>Tabela1[[#This Row],[Contrato]]</f>
        <v>CO-00002364-CT</v>
      </c>
      <c r="C283" t="str">
        <f>Tabela1[[#This Row],[Beneficiario]]</f>
        <v>MARIA RITA CINTRA COELHO</v>
      </c>
      <c r="D283" t="str">
        <f>_xlfn.XLOOKUP(C283,Tabela2[Nome],Tabela2[Nome],"")</f>
        <v>MARIA RITA CINTRA COELHO</v>
      </c>
      <c r="E283" t="str">
        <f>Tabela1[[#This Row],[CPF]]</f>
        <v>980.440.798-15</v>
      </c>
      <c r="F283" t="str">
        <f>_xlfn.XLOOKUP(E283,Tabela2[CPF],Tabela2[CPF],0)</f>
        <v>980.440.798-15</v>
      </c>
      <c r="G283">
        <f>Tabela1[[#This Row],[Valor]]</f>
        <v>37.450000000000003</v>
      </c>
      <c r="H283">
        <f>_xlfn.XLOOKUP(E283,Tabela2[CPF],Tabela2[Valor],0)</f>
        <v>35</v>
      </c>
      <c r="I283">
        <f>_xlfn.XLOOKUP(C283,Tabela2[Nome],Tabela2[Valor],0)</f>
        <v>35</v>
      </c>
      <c r="J283">
        <f t="shared" si="9"/>
        <v>35</v>
      </c>
      <c r="K283" t="b">
        <f>EXACT(Tabela3[[#This Row],[Valor Medicar]],Tabela3[[#This Row],[Valor IPM]])</f>
        <v>0</v>
      </c>
    </row>
    <row r="284" spans="1:11" x14ac:dyDescent="0.25">
      <c r="A284" t="str">
        <f t="shared" si="8"/>
        <v>MARIA ROSA FRANCISCO - 052.796.438-74</v>
      </c>
      <c r="B284" t="str">
        <f>Tabela1[[#This Row],[Contrato]]</f>
        <v>CO-00002364-CT</v>
      </c>
      <c r="C284" t="str">
        <f>Tabela1[[#This Row],[Beneficiario]]</f>
        <v>MARIA ROSA FRANCISCO</v>
      </c>
      <c r="D284" t="str">
        <f>_xlfn.XLOOKUP(C284,Tabela2[Nome],Tabela2[Nome],"")</f>
        <v>MARIA ROSA FRANCISCO</v>
      </c>
      <c r="E284" t="str">
        <f>Tabela1[[#This Row],[CPF]]</f>
        <v>052.796.438-74</v>
      </c>
      <c r="F284" t="str">
        <f>_xlfn.XLOOKUP(E284,Tabela2[CPF],Tabela2[CPF],0)</f>
        <v>052.796.438-74</v>
      </c>
      <c r="G284">
        <f>Tabela1[[#This Row],[Valor]]</f>
        <v>17.440000000000001</v>
      </c>
      <c r="H284">
        <f>_xlfn.XLOOKUP(E284,Tabela2[CPF],Tabela2[Valor],0)</f>
        <v>16.3</v>
      </c>
      <c r="I284">
        <f>_xlfn.XLOOKUP(C284,Tabela2[Nome],Tabela2[Valor],0)</f>
        <v>16.3</v>
      </c>
      <c r="J284">
        <f t="shared" si="9"/>
        <v>16.3</v>
      </c>
      <c r="K284" t="b">
        <f>EXACT(Tabela3[[#This Row],[Valor Medicar]],Tabela3[[#This Row],[Valor IPM]])</f>
        <v>0</v>
      </c>
    </row>
    <row r="285" spans="1:11" x14ac:dyDescent="0.25">
      <c r="A285" t="str">
        <f t="shared" si="8"/>
        <v>MARIA TEREZA PEREZ TONELLI - 0</v>
      </c>
      <c r="B285" t="str">
        <f>Tabela1[[#This Row],[Contrato]]</f>
        <v>CO-00002364-CT</v>
      </c>
      <c r="C285" t="str">
        <f>Tabela1[[#This Row],[Beneficiario]]</f>
        <v>MARIA TEREZA PEREZ TONELLI</v>
      </c>
      <c r="D285" t="str">
        <f>_xlfn.XLOOKUP(C285,Tabela2[Nome],Tabela2[Nome],"")</f>
        <v>MARIA TEREZA PEREZ TONELLI</v>
      </c>
      <c r="E285" t="str">
        <f>Tabela1[[#This Row],[CPF]]</f>
        <v>196.441.158-05</v>
      </c>
      <c r="F285">
        <f>_xlfn.XLOOKUP(E285,Tabela2[CPF],Tabela2[CPF],0)</f>
        <v>0</v>
      </c>
      <c r="G285">
        <f>Tabela1[[#This Row],[Valor]]</f>
        <v>141.13999999999999</v>
      </c>
      <c r="H285">
        <f>_xlfn.XLOOKUP(E285,Tabela2[CPF],Tabela2[Valor],0)</f>
        <v>0</v>
      </c>
      <c r="I285">
        <f>_xlfn.XLOOKUP(C285,Tabela2[Nome],Tabela2[Valor],0)</f>
        <v>115.1</v>
      </c>
      <c r="J285">
        <f t="shared" si="9"/>
        <v>115.1</v>
      </c>
      <c r="K285" t="b">
        <f>EXACT(Tabela3[[#This Row],[Valor Medicar]],Tabela3[[#This Row],[Valor IPM]])</f>
        <v>0</v>
      </c>
    </row>
    <row r="286" spans="1:11" x14ac:dyDescent="0.25">
      <c r="A286" t="str">
        <f t="shared" si="8"/>
        <v>MARIA THEREZINHA DE AGUIAR SEABRA - 747.927.178-68</v>
      </c>
      <c r="B286" t="str">
        <f>Tabela1[[#This Row],[Contrato]]</f>
        <v>CO-00002364-CT</v>
      </c>
      <c r="C286" t="str">
        <f>Tabela1[[#This Row],[Beneficiario]]</f>
        <v>MARIA THEREZINHA DE AGUIAR SEABRA</v>
      </c>
      <c r="D286" t="str">
        <f>_xlfn.XLOOKUP(C286,Tabela2[Nome],Tabela2[Nome],"")</f>
        <v>MARIA THEREZINHA DE AGUIAR SEABRA</v>
      </c>
      <c r="E286" t="str">
        <f>Tabela1[[#This Row],[CPF]]</f>
        <v>747.927.178-68</v>
      </c>
      <c r="F286" t="str">
        <f>_xlfn.XLOOKUP(E286,Tabela2[CPF],Tabela2[CPF],0)</f>
        <v>747.927.178-68</v>
      </c>
      <c r="G286">
        <f>Tabela1[[#This Row],[Valor]]</f>
        <v>17.440000000000001</v>
      </c>
      <c r="H286">
        <f>_xlfn.XLOOKUP(E286,Tabela2[CPF],Tabela2[Valor],0)</f>
        <v>16.3</v>
      </c>
      <c r="I286">
        <f>_xlfn.XLOOKUP(C286,Tabela2[Nome],Tabela2[Valor],0)</f>
        <v>16.3</v>
      </c>
      <c r="J286">
        <f t="shared" si="9"/>
        <v>16.3</v>
      </c>
      <c r="K286" t="b">
        <f>EXACT(Tabela3[[#This Row],[Valor Medicar]],Tabela3[[#This Row],[Valor IPM]])</f>
        <v>0</v>
      </c>
    </row>
    <row r="287" spans="1:11" x14ac:dyDescent="0.25">
      <c r="A287" t="str">
        <f t="shared" si="8"/>
        <v xml:space="preserve"> - 0</v>
      </c>
      <c r="B287" t="str">
        <f>Tabela1[[#This Row],[Contrato]]</f>
        <v>CO-00002364-CT</v>
      </c>
      <c r="C287" t="str">
        <f>Tabela1[[#This Row],[Beneficiario]]</f>
        <v>MARIA VENDRUSCULO SILVA</v>
      </c>
      <c r="D287" t="str">
        <f>_xlfn.XLOOKUP(C287,Tabela2[Nome],Tabela2[Nome],"")</f>
        <v/>
      </c>
      <c r="E287" t="str">
        <f>Tabela1[[#This Row],[CPF]]</f>
        <v>493.856.238-34</v>
      </c>
      <c r="F287">
        <f>_xlfn.XLOOKUP(E287,Tabela2[CPF],Tabela2[CPF],0)</f>
        <v>0</v>
      </c>
      <c r="G287">
        <f>Tabela1[[#This Row],[Valor]]</f>
        <v>36.909999999999897</v>
      </c>
      <c r="H287">
        <f>_xlfn.XLOOKUP(E287,Tabela2[CPF],Tabela2[Valor],0)</f>
        <v>0</v>
      </c>
      <c r="I287">
        <f>_xlfn.XLOOKUP(C287,Tabela2[Nome],Tabela2[Valor],0)</f>
        <v>0</v>
      </c>
      <c r="J287">
        <f t="shared" si="9"/>
        <v>0</v>
      </c>
      <c r="K287" t="b">
        <f>EXACT(Tabela3[[#This Row],[Valor Medicar]],Tabela3[[#This Row],[Valor IPM]])</f>
        <v>0</v>
      </c>
    </row>
    <row r="288" spans="1:11" x14ac:dyDescent="0.25">
      <c r="A288" t="str">
        <f t="shared" si="8"/>
        <v>MARIA ZUELY ALVES LIBRANDI - 051.842.838-97</v>
      </c>
      <c r="B288" t="str">
        <f>Tabela1[[#This Row],[Contrato]]</f>
        <v>CO-00002364-CT</v>
      </c>
      <c r="C288" t="str">
        <f>Tabela1[[#This Row],[Beneficiario]]</f>
        <v>MARIA ZUELY ALVES LIBRANDI</v>
      </c>
      <c r="D288" t="str">
        <f>_xlfn.XLOOKUP(C288,Tabela2[Nome],Tabela2[Nome],"")</f>
        <v>MARIA ZUELY ALVES LIBRANDI</v>
      </c>
      <c r="E288" t="str">
        <f>Tabela1[[#This Row],[CPF]]</f>
        <v>051.842.838-97</v>
      </c>
      <c r="F288" t="str">
        <f>_xlfn.XLOOKUP(E288,Tabela2[CPF],Tabela2[CPF],0)</f>
        <v>051.842.838-97</v>
      </c>
      <c r="G288">
        <f>Tabela1[[#This Row],[Valor]]</f>
        <v>69.760000000000005</v>
      </c>
      <c r="H288">
        <f>_xlfn.XLOOKUP(E288,Tabela2[CPF],Tabela2[Valor],0)</f>
        <v>65.2</v>
      </c>
      <c r="I288">
        <f>_xlfn.XLOOKUP(C288,Tabela2[Nome],Tabela2[Valor],0)</f>
        <v>65.2</v>
      </c>
      <c r="J288">
        <f t="shared" si="9"/>
        <v>65.2</v>
      </c>
      <c r="K288" t="b">
        <f>EXACT(Tabela3[[#This Row],[Valor Medicar]],Tabela3[[#This Row],[Valor IPM]])</f>
        <v>0</v>
      </c>
    </row>
    <row r="289" spans="1:11" x14ac:dyDescent="0.25">
      <c r="A289" t="str">
        <f t="shared" si="8"/>
        <v>MARILDA DE ALMEIDA - 073.411.168-11</v>
      </c>
      <c r="B289" t="str">
        <f>Tabela1[[#This Row],[Contrato]]</f>
        <v>CO-00002364-CT</v>
      </c>
      <c r="C289" t="str">
        <f>Tabela1[[#This Row],[Beneficiario]]</f>
        <v>MARILDA DE ALMEIDA</v>
      </c>
      <c r="D289" t="str">
        <f>_xlfn.XLOOKUP(C289,Tabela2[Nome],Tabela2[Nome],"")</f>
        <v>MARILDA DE ALMEIDA</v>
      </c>
      <c r="E289" t="str">
        <f>Tabela1[[#This Row],[CPF]]</f>
        <v>073.411.168-11</v>
      </c>
      <c r="F289" t="str">
        <f>_xlfn.XLOOKUP(E289,Tabela2[CPF],Tabela2[CPF],0)</f>
        <v>073.411.168-11</v>
      </c>
      <c r="G289">
        <f>Tabela1[[#This Row],[Valor]]</f>
        <v>19.469999999999899</v>
      </c>
      <c r="H289">
        <f>_xlfn.XLOOKUP(E289,Tabela2[CPF],Tabela2[Valor],0)</f>
        <v>18.2</v>
      </c>
      <c r="I289">
        <f>_xlfn.XLOOKUP(C289,Tabela2[Nome],Tabela2[Valor],0)</f>
        <v>18.2</v>
      </c>
      <c r="J289">
        <f t="shared" si="9"/>
        <v>18.2</v>
      </c>
      <c r="K289" t="b">
        <f>EXACT(Tabela3[[#This Row],[Valor Medicar]],Tabela3[[#This Row],[Valor IPM]])</f>
        <v>0</v>
      </c>
    </row>
    <row r="290" spans="1:11" x14ac:dyDescent="0.25">
      <c r="A290" t="str">
        <f t="shared" si="8"/>
        <v>MARILENA DA PONTE BERNARDES - 051.842.848-69</v>
      </c>
      <c r="B290" t="str">
        <f>Tabela1[[#This Row],[Contrato]]</f>
        <v>CO-00002364-CT</v>
      </c>
      <c r="C290" t="str">
        <f>Tabela1[[#This Row],[Beneficiario]]</f>
        <v>MARILENA DA PONTE BERNARDES</v>
      </c>
      <c r="D290" t="str">
        <f>_xlfn.XLOOKUP(C290,Tabela2[Nome],Tabela2[Nome],"")</f>
        <v>MARILENA DA PONTE BERNARDES</v>
      </c>
      <c r="E290" t="str">
        <f>Tabela1[[#This Row],[CPF]]</f>
        <v>051.842.848-69</v>
      </c>
      <c r="F290" t="str">
        <f>_xlfn.XLOOKUP(E290,Tabela2[CPF],Tabela2[CPF],0)</f>
        <v>051.842.848-69</v>
      </c>
      <c r="G290">
        <f>Tabela1[[#This Row],[Valor]]</f>
        <v>87.2</v>
      </c>
      <c r="H290">
        <f>_xlfn.XLOOKUP(E290,Tabela2[CPF],Tabela2[Valor],0)</f>
        <v>81.5</v>
      </c>
      <c r="I290">
        <f>_xlfn.XLOOKUP(C290,Tabela2[Nome],Tabela2[Valor],0)</f>
        <v>81.5</v>
      </c>
      <c r="J290">
        <f t="shared" si="9"/>
        <v>81.5</v>
      </c>
      <c r="K290" t="b">
        <f>EXACT(Tabela3[[#This Row],[Valor Medicar]],Tabela3[[#This Row],[Valor IPM]])</f>
        <v>0</v>
      </c>
    </row>
    <row r="291" spans="1:11" x14ac:dyDescent="0.25">
      <c r="A291" t="str">
        <f t="shared" si="8"/>
        <v>MARILENA DOS SANTOS GARCIA - 122.284.468-07</v>
      </c>
      <c r="B291" t="str">
        <f>Tabela1[[#This Row],[Contrato]]</f>
        <v>CO-00002364-CT</v>
      </c>
      <c r="C291" t="str">
        <f>Tabela1[[#This Row],[Beneficiario]]</f>
        <v>MARILENA DOS SANTOS GARCIA</v>
      </c>
      <c r="D291" t="str">
        <f>_xlfn.XLOOKUP(C291,Tabela2[Nome],Tabela2[Nome],"")</f>
        <v>MARILENA DOS SANTOS GARCIA</v>
      </c>
      <c r="E291" t="str">
        <f>Tabela1[[#This Row],[CPF]]</f>
        <v>122.284.468-07</v>
      </c>
      <c r="F291" t="str">
        <f>_xlfn.XLOOKUP(E291,Tabela2[CPF],Tabela2[CPF],0)</f>
        <v>122.284.468-07</v>
      </c>
      <c r="G291">
        <f>Tabela1[[#This Row],[Valor]]</f>
        <v>38.939999999999898</v>
      </c>
      <c r="H291">
        <f>_xlfn.XLOOKUP(E291,Tabela2[CPF],Tabela2[Valor],0)</f>
        <v>36.4</v>
      </c>
      <c r="I291">
        <f>_xlfn.XLOOKUP(C291,Tabela2[Nome],Tabela2[Valor],0)</f>
        <v>36.4</v>
      </c>
      <c r="J291">
        <f t="shared" si="9"/>
        <v>36.4</v>
      </c>
      <c r="K291" t="b">
        <f>EXACT(Tabela3[[#This Row],[Valor Medicar]],Tabela3[[#This Row],[Valor IPM]])</f>
        <v>0</v>
      </c>
    </row>
    <row r="292" spans="1:11" x14ac:dyDescent="0.25">
      <c r="A292" t="str">
        <f t="shared" si="8"/>
        <v>MARILENA RODRIGUES GONCALVES - 748.218.658-15</v>
      </c>
      <c r="B292" t="str">
        <f>Tabela1[[#This Row],[Contrato]]</f>
        <v>CO-00002364-CT</v>
      </c>
      <c r="C292" t="str">
        <f>Tabela1[[#This Row],[Beneficiario]]</f>
        <v>MARILENA RODRIGUES GONCALVES</v>
      </c>
      <c r="D292" t="str">
        <f>_xlfn.XLOOKUP(C292,Tabela2[Nome],Tabela2[Nome],"")</f>
        <v>MARILENA RODRIGUES GONCALVES</v>
      </c>
      <c r="E292" t="str">
        <f>Tabela1[[#This Row],[CPF]]</f>
        <v>748.218.658-15</v>
      </c>
      <c r="F292" t="str">
        <f>_xlfn.XLOOKUP(E292,Tabela2[CPF],Tabela2[CPF],0)</f>
        <v>748.218.658-15</v>
      </c>
      <c r="G292">
        <f>Tabela1[[#This Row],[Valor]]</f>
        <v>109.239999999999</v>
      </c>
      <c r="H292">
        <f>_xlfn.XLOOKUP(E292,Tabela2[CPF],Tabela2[Valor],0)</f>
        <v>83.9</v>
      </c>
      <c r="I292">
        <f>_xlfn.XLOOKUP(C292,Tabela2[Nome],Tabela2[Valor],0)</f>
        <v>83.9</v>
      </c>
      <c r="J292">
        <f t="shared" si="9"/>
        <v>83.9</v>
      </c>
      <c r="K292" t="b">
        <f>EXACT(Tabela3[[#This Row],[Valor Medicar]],Tabela3[[#This Row],[Valor IPM]])</f>
        <v>0</v>
      </c>
    </row>
    <row r="293" spans="1:11" x14ac:dyDescent="0.25">
      <c r="A293" t="str">
        <f t="shared" si="8"/>
        <v>MARISA HEREDIA - 0</v>
      </c>
      <c r="B293" t="str">
        <f>Tabela1[[#This Row],[Contrato]]</f>
        <v>CO-00002364-CT</v>
      </c>
      <c r="C293" t="str">
        <f>Tabela1[[#This Row],[Beneficiario]]</f>
        <v>MARISA HEREDIA</v>
      </c>
      <c r="D293" t="str">
        <f>_xlfn.XLOOKUP(C293,Tabela2[Nome],Tabela2[Nome],"")</f>
        <v>MARISA HEREDIA</v>
      </c>
      <c r="E293" t="str">
        <f>Tabela1[[#This Row],[CPF]]</f>
        <v>144.393.558-11</v>
      </c>
      <c r="F293">
        <f>_xlfn.XLOOKUP(E293,Tabela2[CPF],Tabela2[CPF],0)</f>
        <v>0</v>
      </c>
      <c r="G293">
        <f>Tabela1[[#This Row],[Valor]]</f>
        <v>92.34</v>
      </c>
      <c r="H293">
        <f>_xlfn.XLOOKUP(E293,Tabela2[CPF],Tabela2[Valor],0)</f>
        <v>0</v>
      </c>
      <c r="I293">
        <f>_xlfn.XLOOKUP(C293,Tabela2[Nome],Tabela2[Valor],0)</f>
        <v>74.900000000000006</v>
      </c>
      <c r="J293">
        <f t="shared" si="9"/>
        <v>74.900000000000006</v>
      </c>
      <c r="K293" t="b">
        <f>EXACT(Tabela3[[#This Row],[Valor Medicar]],Tabela3[[#This Row],[Valor IPM]])</f>
        <v>0</v>
      </c>
    </row>
    <row r="294" spans="1:11" x14ac:dyDescent="0.25">
      <c r="A294" t="str">
        <f t="shared" si="8"/>
        <v xml:space="preserve"> - 0</v>
      </c>
      <c r="B294" t="str">
        <f>Tabela1[[#This Row],[Contrato]]</f>
        <v>CO-00002364-CT</v>
      </c>
      <c r="C294" t="str">
        <f>Tabela1[[#This Row],[Beneficiario]]</f>
        <v>MARLEN DA PONTE MARCONDES</v>
      </c>
      <c r="D294" t="str">
        <f>_xlfn.XLOOKUP(C294,Tabela2[Nome],Tabela2[Nome],"")</f>
        <v/>
      </c>
      <c r="E294" t="str">
        <f>Tabela1[[#This Row],[CPF]]</f>
        <v>071.665.318-43</v>
      </c>
      <c r="F294">
        <f>_xlfn.XLOOKUP(E294,Tabela2[CPF],Tabela2[CPF],0)</f>
        <v>0</v>
      </c>
      <c r="G294">
        <f>Tabela1[[#This Row],[Valor]]</f>
        <v>52.32</v>
      </c>
      <c r="H294">
        <f>_xlfn.XLOOKUP(E294,Tabela2[CPF],Tabela2[Valor],0)</f>
        <v>0</v>
      </c>
      <c r="I294">
        <f>_xlfn.XLOOKUP(C294,Tabela2[Nome],Tabela2[Valor],0)</f>
        <v>0</v>
      </c>
      <c r="J294">
        <f t="shared" si="9"/>
        <v>0</v>
      </c>
      <c r="K294" t="b">
        <f>EXACT(Tabela3[[#This Row],[Valor Medicar]],Tabela3[[#This Row],[Valor IPM]])</f>
        <v>0</v>
      </c>
    </row>
    <row r="295" spans="1:11" x14ac:dyDescent="0.25">
      <c r="A295" t="str">
        <f t="shared" si="8"/>
        <v xml:space="preserve"> - 0</v>
      </c>
      <c r="B295" t="str">
        <f>Tabela1[[#This Row],[Contrato]]</f>
        <v>CO-00002364-CT</v>
      </c>
      <c r="C295" t="str">
        <f>Tabela1[[#This Row],[Beneficiario]]</f>
        <v>MATILDE DE OLIVEIRA CARVALHO</v>
      </c>
      <c r="D295" t="str">
        <f>_xlfn.XLOOKUP(C295,Tabela2[Nome],Tabela2[Nome],"")</f>
        <v/>
      </c>
      <c r="E295" t="str">
        <f>Tabela1[[#This Row],[CPF]]</f>
        <v>002.712.708-70</v>
      </c>
      <c r="F295">
        <f>_xlfn.XLOOKUP(E295,Tabela2[CPF],Tabela2[CPF],0)</f>
        <v>0</v>
      </c>
      <c r="G295">
        <f>Tabela1[[#This Row],[Valor]]</f>
        <v>34.880000000000003</v>
      </c>
      <c r="H295">
        <f>_xlfn.XLOOKUP(E295,Tabela2[CPF],Tabela2[Valor],0)</f>
        <v>0</v>
      </c>
      <c r="I295">
        <f>_xlfn.XLOOKUP(C295,Tabela2[Nome],Tabela2[Valor],0)</f>
        <v>0</v>
      </c>
      <c r="J295">
        <f t="shared" si="9"/>
        <v>0</v>
      </c>
      <c r="K295" t="b">
        <f>EXACT(Tabela3[[#This Row],[Valor Medicar]],Tabela3[[#This Row],[Valor IPM]])</f>
        <v>0</v>
      </c>
    </row>
    <row r="296" spans="1:11" x14ac:dyDescent="0.25">
      <c r="A296" t="str">
        <f t="shared" si="8"/>
        <v xml:space="preserve"> - 0</v>
      </c>
      <c r="B296" t="str">
        <f>Tabela1[[#This Row],[Contrato]]</f>
        <v>CO-00002364-CT</v>
      </c>
      <c r="C296" t="str">
        <f>Tabela1[[#This Row],[Beneficiario]]</f>
        <v>MIGUEL BORGES</v>
      </c>
      <c r="D296" t="str">
        <f>_xlfn.XLOOKUP(C296,Tabela2[Nome],Tabela2[Nome],"")</f>
        <v/>
      </c>
      <c r="E296" t="str">
        <f>Tabela1[[#This Row],[CPF]]</f>
        <v>483.198.728-04</v>
      </c>
      <c r="F296">
        <f>_xlfn.XLOOKUP(E296,Tabela2[CPF],Tabela2[CPF],0)</f>
        <v>0</v>
      </c>
      <c r="G296">
        <f>Tabela1[[#This Row],[Valor]]</f>
        <v>52.32</v>
      </c>
      <c r="H296">
        <f>_xlfn.XLOOKUP(E296,Tabela2[CPF],Tabela2[Valor],0)</f>
        <v>0</v>
      </c>
      <c r="I296">
        <f>_xlfn.XLOOKUP(C296,Tabela2[Nome],Tabela2[Valor],0)</f>
        <v>0</v>
      </c>
      <c r="J296">
        <f t="shared" si="9"/>
        <v>0</v>
      </c>
      <c r="K296" t="b">
        <f>EXACT(Tabela3[[#This Row],[Valor Medicar]],Tabela3[[#This Row],[Valor IPM]])</f>
        <v>0</v>
      </c>
    </row>
    <row r="297" spans="1:11" x14ac:dyDescent="0.25">
      <c r="A297" t="str">
        <f t="shared" si="8"/>
        <v xml:space="preserve"> - 0</v>
      </c>
      <c r="B297" t="str">
        <f>Tabela1[[#This Row],[Contrato]]</f>
        <v>CO-00002364-CT</v>
      </c>
      <c r="C297" t="str">
        <f>Tabela1[[#This Row],[Beneficiario]]</f>
        <v>MIGUEL DA SILVA</v>
      </c>
      <c r="D297" t="str">
        <f>_xlfn.XLOOKUP(C297,Tabela2[Nome],Tabela2[Nome],"")</f>
        <v/>
      </c>
      <c r="E297" t="str">
        <f>Tabela1[[#This Row],[CPF]]</f>
        <v>203.562.938-15</v>
      </c>
      <c r="F297">
        <f>_xlfn.XLOOKUP(E297,Tabela2[CPF],Tabela2[CPF],0)</f>
        <v>0</v>
      </c>
      <c r="G297">
        <f>Tabela1[[#This Row],[Valor]]</f>
        <v>90.31</v>
      </c>
      <c r="H297">
        <f>_xlfn.XLOOKUP(E297,Tabela2[CPF],Tabela2[Valor],0)</f>
        <v>0</v>
      </c>
      <c r="I297">
        <f>_xlfn.XLOOKUP(C297,Tabela2[Nome],Tabela2[Valor],0)</f>
        <v>0</v>
      </c>
      <c r="J297">
        <f t="shared" si="9"/>
        <v>0</v>
      </c>
      <c r="K297" t="b">
        <f>EXACT(Tabela3[[#This Row],[Valor Medicar]],Tabela3[[#This Row],[Valor IPM]])</f>
        <v>0</v>
      </c>
    </row>
    <row r="298" spans="1:11" x14ac:dyDescent="0.25">
      <c r="A298" t="str">
        <f t="shared" si="8"/>
        <v>MIRIAM BORGES GERMANO - 862.772.278-15</v>
      </c>
      <c r="B298" t="str">
        <f>Tabela1[[#This Row],[Contrato]]</f>
        <v>CO-00002364-CT</v>
      </c>
      <c r="C298" t="str">
        <f>Tabela1[[#This Row],[Beneficiario]]</f>
        <v>MIRIAM BORGES GERMANO</v>
      </c>
      <c r="D298" t="str">
        <f>_xlfn.XLOOKUP(C298,Tabela2[Nome],Tabela2[Nome],"")</f>
        <v>MIRIAM BORGES GERMANO</v>
      </c>
      <c r="E298" t="str">
        <f>Tabela1[[#This Row],[CPF]]</f>
        <v>862.772.278-15</v>
      </c>
      <c r="F298" t="str">
        <f>_xlfn.XLOOKUP(E298,Tabela2[CPF],Tabela2[CPF],0)</f>
        <v>862.772.278-15</v>
      </c>
      <c r="G298">
        <f>Tabela1[[#This Row],[Valor]]</f>
        <v>58.409999999999897</v>
      </c>
      <c r="H298">
        <f>_xlfn.XLOOKUP(E298,Tabela2[CPF],Tabela2[Valor],0)</f>
        <v>54.6</v>
      </c>
      <c r="I298">
        <f>_xlfn.XLOOKUP(C298,Tabela2[Nome],Tabela2[Valor],0)</f>
        <v>54.6</v>
      </c>
      <c r="J298">
        <f t="shared" si="9"/>
        <v>54.6</v>
      </c>
      <c r="K298" t="b">
        <f>EXACT(Tabela3[[#This Row],[Valor Medicar]],Tabela3[[#This Row],[Valor IPM]])</f>
        <v>0</v>
      </c>
    </row>
    <row r="299" spans="1:11" x14ac:dyDescent="0.25">
      <c r="A299" t="str">
        <f t="shared" si="8"/>
        <v>MIRIAN CELLA GULFIER - 294.240.388-87</v>
      </c>
      <c r="B299" t="str">
        <f>Tabela1[[#This Row],[Contrato]]</f>
        <v>CO-00002364-CT</v>
      </c>
      <c r="C299" t="str">
        <f>Tabela1[[#This Row],[Beneficiario]]</f>
        <v>MIRIAN CELLA GULFIER</v>
      </c>
      <c r="D299" t="str">
        <f>_xlfn.XLOOKUP(C299,Tabela2[Nome],Tabela2[Nome],"")</f>
        <v>MIRIAN CELLA GULFIER</v>
      </c>
      <c r="E299" t="str">
        <f>Tabela1[[#This Row],[CPF]]</f>
        <v>294.240.388-87</v>
      </c>
      <c r="F299" t="str">
        <f>_xlfn.XLOOKUP(E299,Tabela2[CPF],Tabela2[CPF],0)</f>
        <v>294.240.388-87</v>
      </c>
      <c r="G299">
        <f>Tabela1[[#This Row],[Valor]]</f>
        <v>19.469999999999899</v>
      </c>
      <c r="H299">
        <f>_xlfn.XLOOKUP(E299,Tabela2[CPF],Tabela2[Valor],0)</f>
        <v>35</v>
      </c>
      <c r="I299">
        <f>_xlfn.XLOOKUP(C299,Tabela2[Nome],Tabela2[Valor],0)</f>
        <v>35</v>
      </c>
      <c r="J299">
        <f t="shared" si="9"/>
        <v>35</v>
      </c>
      <c r="K299" t="b">
        <f>EXACT(Tabela3[[#This Row],[Valor Medicar]],Tabela3[[#This Row],[Valor IPM]])</f>
        <v>0</v>
      </c>
    </row>
    <row r="300" spans="1:11" x14ac:dyDescent="0.25">
      <c r="A300" t="str">
        <f t="shared" si="8"/>
        <v xml:space="preserve"> - 156.227.538-05</v>
      </c>
      <c r="B300" t="str">
        <f>Tabela1[[#This Row],[Contrato]]</f>
        <v>CO-00002364-CT</v>
      </c>
      <c r="C300" t="str">
        <f>Tabela1[[#This Row],[Beneficiario]]</f>
        <v>MIRIAN MARIA DA SILVA MELO</v>
      </c>
      <c r="D300" t="str">
        <f>_xlfn.XLOOKUP(C300,Tabela2[Nome],Tabela2[Nome],"")</f>
        <v/>
      </c>
      <c r="E300" t="str">
        <f>Tabela1[[#This Row],[CPF]]</f>
        <v>156.227.538-05</v>
      </c>
      <c r="F300" t="str">
        <f>_xlfn.XLOOKUP(E300,Tabela2[CPF],Tabela2[CPF],0)</f>
        <v>156.227.538-05</v>
      </c>
      <c r="G300">
        <f>Tabela1[[#This Row],[Valor]]</f>
        <v>58.409999999999897</v>
      </c>
      <c r="H300">
        <f>_xlfn.XLOOKUP(E300,Tabela2[CPF],Tabela2[Valor],0)</f>
        <v>36.4</v>
      </c>
      <c r="I300">
        <f>_xlfn.XLOOKUP(C300,Tabela2[Nome],Tabela2[Valor],0)</f>
        <v>0</v>
      </c>
      <c r="J300">
        <f t="shared" si="9"/>
        <v>36.4</v>
      </c>
      <c r="K300" t="b">
        <f>EXACT(Tabela3[[#This Row],[Valor Medicar]],Tabela3[[#This Row],[Valor IPM]])</f>
        <v>0</v>
      </c>
    </row>
    <row r="301" spans="1:11" x14ac:dyDescent="0.25">
      <c r="A301" t="str">
        <f t="shared" si="8"/>
        <v xml:space="preserve"> - 0</v>
      </c>
      <c r="B301" t="str">
        <f>Tabela1[[#This Row],[Contrato]]</f>
        <v>CO-00002364-CT</v>
      </c>
      <c r="C301" t="str">
        <f>Tabela1[[#This Row],[Beneficiario]]</f>
        <v>MIRTA CARRADINI POLIN</v>
      </c>
      <c r="D301" t="str">
        <f>_xlfn.XLOOKUP(C301,Tabela2[Nome],Tabela2[Nome],"")</f>
        <v/>
      </c>
      <c r="E301" t="str">
        <f>Tabela1[[#This Row],[CPF]]</f>
        <v>088.424.478-46</v>
      </c>
      <c r="F301">
        <f>_xlfn.XLOOKUP(E301,Tabela2[CPF],Tabela2[CPF],0)</f>
        <v>0</v>
      </c>
      <c r="G301">
        <f>Tabela1[[#This Row],[Valor]]</f>
        <v>69.760000000000005</v>
      </c>
      <c r="H301">
        <f>_xlfn.XLOOKUP(E301,Tabela2[CPF],Tabela2[Valor],0)</f>
        <v>0</v>
      </c>
      <c r="I301">
        <f>_xlfn.XLOOKUP(C301,Tabela2[Nome],Tabela2[Valor],0)</f>
        <v>0</v>
      </c>
      <c r="J301">
        <f t="shared" si="9"/>
        <v>0</v>
      </c>
      <c r="K301" t="b">
        <f>EXACT(Tabela3[[#This Row],[Valor Medicar]],Tabela3[[#This Row],[Valor IPM]])</f>
        <v>0</v>
      </c>
    </row>
    <row r="302" spans="1:11" x14ac:dyDescent="0.25">
      <c r="A302" t="str">
        <f t="shared" si="8"/>
        <v xml:space="preserve"> - 0</v>
      </c>
      <c r="B302" t="str">
        <f>Tabela1[[#This Row],[Contrato]]</f>
        <v>CO-00002364-CT</v>
      </c>
      <c r="C302" t="str">
        <f>Tabela1[[#This Row],[Beneficiario]]</f>
        <v>MIRTES MERLI PONTON</v>
      </c>
      <c r="D302" t="str">
        <f>_xlfn.XLOOKUP(C302,Tabela2[Nome],Tabela2[Nome],"")</f>
        <v/>
      </c>
      <c r="E302" t="str">
        <f>Tabela1[[#This Row],[CPF]]</f>
        <v>000.267.978-79</v>
      </c>
      <c r="F302">
        <f>_xlfn.XLOOKUP(E302,Tabela2[CPF],Tabela2[CPF],0)</f>
        <v>0</v>
      </c>
      <c r="G302">
        <f>Tabela1[[#This Row],[Valor]]</f>
        <v>17.440000000000001</v>
      </c>
      <c r="H302">
        <f>_xlfn.XLOOKUP(E302,Tabela2[CPF],Tabela2[Valor],0)</f>
        <v>0</v>
      </c>
      <c r="I302">
        <f>_xlfn.XLOOKUP(C302,Tabela2[Nome],Tabela2[Valor],0)</f>
        <v>0</v>
      </c>
      <c r="J302">
        <f t="shared" si="9"/>
        <v>0</v>
      </c>
      <c r="K302" t="b">
        <f>EXACT(Tabela3[[#This Row],[Valor Medicar]],Tabela3[[#This Row],[Valor IPM]])</f>
        <v>0</v>
      </c>
    </row>
    <row r="303" spans="1:11" x14ac:dyDescent="0.25">
      <c r="A303" t="str">
        <f t="shared" si="8"/>
        <v xml:space="preserve"> - 0</v>
      </c>
      <c r="B303" t="str">
        <f>Tabela1[[#This Row],[Contrato]]</f>
        <v>CO-00002364-CT</v>
      </c>
      <c r="C303" t="str">
        <f>Tabela1[[#This Row],[Beneficiario]]</f>
        <v>MYRIAN FRANCO</v>
      </c>
      <c r="D303" t="str">
        <f>_xlfn.XLOOKUP(C303,Tabela2[Nome],Tabela2[Nome],"")</f>
        <v/>
      </c>
      <c r="E303" t="str">
        <f>Tabela1[[#This Row],[CPF]]</f>
        <v>262.872.858-34</v>
      </c>
      <c r="F303">
        <f>_xlfn.XLOOKUP(E303,Tabela2[CPF],Tabela2[CPF],0)</f>
        <v>0</v>
      </c>
      <c r="G303">
        <f>Tabela1[[#This Row],[Valor]]</f>
        <v>17.440000000000001</v>
      </c>
      <c r="H303">
        <f>_xlfn.XLOOKUP(E303,Tabela2[CPF],Tabela2[Valor],0)</f>
        <v>0</v>
      </c>
      <c r="I303">
        <f>_xlfn.XLOOKUP(C303,Tabela2[Nome],Tabela2[Valor],0)</f>
        <v>0</v>
      </c>
      <c r="J303">
        <f t="shared" si="9"/>
        <v>0</v>
      </c>
      <c r="K303" t="b">
        <f>EXACT(Tabela3[[#This Row],[Valor Medicar]],Tabela3[[#This Row],[Valor IPM]])</f>
        <v>0</v>
      </c>
    </row>
    <row r="304" spans="1:11" x14ac:dyDescent="0.25">
      <c r="A304" t="str">
        <f t="shared" si="8"/>
        <v>NADIR MELO DE ARAUJO PAVANIN - 195.022.968-85</v>
      </c>
      <c r="B304" t="str">
        <f>Tabela1[[#This Row],[Contrato]]</f>
        <v>CO-00002364-CT</v>
      </c>
      <c r="C304" t="str">
        <f>Tabela1[[#This Row],[Beneficiario]]</f>
        <v>NADIR MELO DE ARAUJO PAVANIN</v>
      </c>
      <c r="D304" t="str">
        <f>_xlfn.XLOOKUP(C304,Tabela2[Nome],Tabela2[Nome],"")</f>
        <v>NADIR MELO DE ARAUJO PAVANIN</v>
      </c>
      <c r="E304" t="str">
        <f>Tabela1[[#This Row],[CPF]]</f>
        <v>195.022.968-85</v>
      </c>
      <c r="F304" t="str">
        <f>_xlfn.XLOOKUP(E304,Tabela2[CPF],Tabela2[CPF],0)</f>
        <v>195.022.968-85</v>
      </c>
      <c r="G304">
        <f>Tabela1[[#This Row],[Valor]]</f>
        <v>17.440000000000001</v>
      </c>
      <c r="H304">
        <f>_xlfn.XLOOKUP(E304,Tabela2[CPF],Tabela2[Valor],0)</f>
        <v>16.3</v>
      </c>
      <c r="I304">
        <f>_xlfn.XLOOKUP(C304,Tabela2[Nome],Tabela2[Valor],0)</f>
        <v>16.3</v>
      </c>
      <c r="J304">
        <f t="shared" si="9"/>
        <v>16.3</v>
      </c>
      <c r="K304" t="b">
        <f>EXACT(Tabela3[[#This Row],[Valor Medicar]],Tabela3[[#This Row],[Valor IPM]])</f>
        <v>0</v>
      </c>
    </row>
    <row r="305" spans="1:11" x14ac:dyDescent="0.25">
      <c r="A305" t="str">
        <f t="shared" si="8"/>
        <v xml:space="preserve"> - 0</v>
      </c>
      <c r="B305" t="str">
        <f>Tabela1[[#This Row],[Contrato]]</f>
        <v>CO-00002364-CT</v>
      </c>
      <c r="C305" t="str">
        <f>Tabela1[[#This Row],[Beneficiario]]</f>
        <v>NANCY PELICANO DELFINI</v>
      </c>
      <c r="D305" t="str">
        <f>_xlfn.XLOOKUP(C305,Tabela2[Nome],Tabela2[Nome],"")</f>
        <v/>
      </c>
      <c r="E305" t="str">
        <f>Tabela1[[#This Row],[CPF]]</f>
        <v>262.809.228-04</v>
      </c>
      <c r="F305">
        <f>_xlfn.XLOOKUP(E305,Tabela2[CPF],Tabela2[CPF],0)</f>
        <v>0</v>
      </c>
      <c r="G305">
        <f>Tabela1[[#This Row],[Valor]]</f>
        <v>104.64</v>
      </c>
      <c r="H305">
        <f>_xlfn.XLOOKUP(E305,Tabela2[CPF],Tabela2[Valor],0)</f>
        <v>0</v>
      </c>
      <c r="I305">
        <f>_xlfn.XLOOKUP(C305,Tabela2[Nome],Tabela2[Valor],0)</f>
        <v>0</v>
      </c>
      <c r="J305">
        <f t="shared" si="9"/>
        <v>0</v>
      </c>
      <c r="K305" t="b">
        <f>EXACT(Tabela3[[#This Row],[Valor Medicar]],Tabela3[[#This Row],[Valor IPM]])</f>
        <v>0</v>
      </c>
    </row>
    <row r="306" spans="1:11" x14ac:dyDescent="0.25">
      <c r="A306" t="str">
        <f t="shared" si="8"/>
        <v xml:space="preserve"> - 0</v>
      </c>
      <c r="B306" t="str">
        <f>Tabela1[[#This Row],[Contrato]]</f>
        <v>CO-00002364-CT</v>
      </c>
      <c r="C306" t="str">
        <f>Tabela1[[#This Row],[Beneficiario]]</f>
        <v>NATALIA GARCIA MACHADO MENEGUETI</v>
      </c>
      <c r="D306" t="str">
        <f>_xlfn.XLOOKUP(C306,Tabela2[Nome],Tabela2[Nome],"")</f>
        <v/>
      </c>
      <c r="E306">
        <f>Tabela1[[#This Row],[CPF]]</f>
        <v>0</v>
      </c>
      <c r="F306">
        <f>_xlfn.XLOOKUP(E306,Tabela2[CPF],Tabela2[CPF],0)</f>
        <v>0</v>
      </c>
      <c r="G306">
        <f>Tabela1[[#This Row],[Valor]]</f>
        <v>19.469999999999899</v>
      </c>
      <c r="H306">
        <f>_xlfn.XLOOKUP(E306,Tabela2[CPF],Tabela2[Valor],0)</f>
        <v>0</v>
      </c>
      <c r="I306">
        <f>_xlfn.XLOOKUP(C306,Tabela2[Nome],Tabela2[Valor],0)</f>
        <v>0</v>
      </c>
      <c r="J306">
        <f t="shared" si="9"/>
        <v>0</v>
      </c>
      <c r="K306" t="b">
        <f>EXACT(Tabela3[[#This Row],[Valor Medicar]],Tabela3[[#This Row],[Valor IPM]])</f>
        <v>0</v>
      </c>
    </row>
    <row r="307" spans="1:11" x14ac:dyDescent="0.25">
      <c r="A307" t="str">
        <f t="shared" si="8"/>
        <v>NATALINA LOPES DA SILVA - 071.675.708-77</v>
      </c>
      <c r="B307" t="str">
        <f>Tabela1[[#This Row],[Contrato]]</f>
        <v>CO-00002364-CT</v>
      </c>
      <c r="C307" t="str">
        <f>Tabela1[[#This Row],[Beneficiario]]</f>
        <v>NATALINA LOPES DA SILVA</v>
      </c>
      <c r="D307" t="str">
        <f>_xlfn.XLOOKUP(C307,Tabela2[Nome],Tabela2[Nome],"")</f>
        <v>NATALINA LOPES DA SILVA</v>
      </c>
      <c r="E307" t="str">
        <f>Tabela1[[#This Row],[CPF]]</f>
        <v>071.675.708-77</v>
      </c>
      <c r="F307" t="str">
        <f>_xlfn.XLOOKUP(E307,Tabela2[CPF],Tabela2[CPF],0)</f>
        <v>071.675.708-77</v>
      </c>
      <c r="G307">
        <f>Tabela1[[#This Row],[Valor]]</f>
        <v>19.469999999999899</v>
      </c>
      <c r="H307">
        <f>_xlfn.XLOOKUP(E307,Tabela2[CPF],Tabela2[Valor],0)</f>
        <v>18.2</v>
      </c>
      <c r="I307">
        <f>_xlfn.XLOOKUP(C307,Tabela2[Nome],Tabela2[Valor],0)</f>
        <v>18.2</v>
      </c>
      <c r="J307">
        <f t="shared" si="9"/>
        <v>18.2</v>
      </c>
      <c r="K307" t="b">
        <f>EXACT(Tabela3[[#This Row],[Valor Medicar]],Tabela3[[#This Row],[Valor IPM]])</f>
        <v>0</v>
      </c>
    </row>
    <row r="308" spans="1:11" x14ac:dyDescent="0.25">
      <c r="A308" t="str">
        <f t="shared" si="8"/>
        <v>NATALINA TOMICO NAGAYOSHI - 019.774.308-05</v>
      </c>
      <c r="B308" t="str">
        <f>Tabela1[[#This Row],[Contrato]]</f>
        <v>CO-00002364-CT</v>
      </c>
      <c r="C308" t="str">
        <f>Tabela1[[#This Row],[Beneficiario]]</f>
        <v>NATALINA TOMICO NAGAYOSHI</v>
      </c>
      <c r="D308" t="str">
        <f>_xlfn.XLOOKUP(C308,Tabela2[Nome],Tabela2[Nome],"")</f>
        <v>NATALINA TOMICO NAGAYOSHI</v>
      </c>
      <c r="E308" t="str">
        <f>Tabela1[[#This Row],[CPF]]</f>
        <v>019.774.308-05</v>
      </c>
      <c r="F308" t="str">
        <f>_xlfn.XLOOKUP(E308,Tabela2[CPF],Tabela2[CPF],0)</f>
        <v>019.774.308-05</v>
      </c>
      <c r="G308">
        <f>Tabela1[[#This Row],[Valor]]</f>
        <v>58.409999999999897</v>
      </c>
      <c r="H308">
        <f>_xlfn.XLOOKUP(E308,Tabela2[CPF],Tabela2[Valor],0)</f>
        <v>18.2</v>
      </c>
      <c r="I308">
        <f>_xlfn.XLOOKUP(C308,Tabela2[Nome],Tabela2[Valor],0)</f>
        <v>18.2</v>
      </c>
      <c r="J308">
        <f t="shared" si="9"/>
        <v>18.2</v>
      </c>
      <c r="K308" t="b">
        <f>EXACT(Tabela3[[#This Row],[Valor Medicar]],Tabela3[[#This Row],[Valor IPM]])</f>
        <v>0</v>
      </c>
    </row>
    <row r="309" spans="1:11" x14ac:dyDescent="0.25">
      <c r="A309" t="str">
        <f t="shared" si="8"/>
        <v>NAYR DE SOUZA RODRIGUES - 0</v>
      </c>
      <c r="B309" t="str">
        <f>Tabela1[[#This Row],[Contrato]]</f>
        <v>CO-00002364-CT</v>
      </c>
      <c r="C309" t="str">
        <f>Tabela1[[#This Row],[Beneficiario]]</f>
        <v>NAYR DE SOUZA RODRIGUES</v>
      </c>
      <c r="D309" t="str">
        <f>_xlfn.XLOOKUP(C309,Tabela2[Nome],Tabela2[Nome],"")</f>
        <v>NAYR DE SOUZA RODRIGUES</v>
      </c>
      <c r="E309">
        <f>Tabela1[[#This Row],[CPF]]</f>
        <v>0</v>
      </c>
      <c r="F309">
        <f>_xlfn.XLOOKUP(E309,Tabela2[CPF],Tabela2[CPF],0)</f>
        <v>0</v>
      </c>
      <c r="G309">
        <f>Tabela1[[#This Row],[Valor]]</f>
        <v>17.440000000000001</v>
      </c>
      <c r="H309">
        <f>_xlfn.XLOOKUP(E309,Tabela2[CPF],Tabela2[Valor],0)</f>
        <v>0</v>
      </c>
      <c r="I309">
        <f>_xlfn.XLOOKUP(C309,Tabela2[Nome],Tabela2[Valor],0)</f>
        <v>16.3</v>
      </c>
      <c r="J309">
        <f t="shared" si="9"/>
        <v>16.3</v>
      </c>
      <c r="K309" t="b">
        <f>EXACT(Tabela3[[#This Row],[Valor Medicar]],Tabela3[[#This Row],[Valor IPM]])</f>
        <v>0</v>
      </c>
    </row>
    <row r="310" spans="1:11" x14ac:dyDescent="0.25">
      <c r="A310" t="str">
        <f t="shared" si="8"/>
        <v>NEIDE BASTOS GUIOTI - 150.704.638-37</v>
      </c>
      <c r="B310" t="str">
        <f>Tabela1[[#This Row],[Contrato]]</f>
        <v>CO-00002364-CT</v>
      </c>
      <c r="C310" t="str">
        <f>Tabela1[[#This Row],[Beneficiario]]</f>
        <v>NEIDE BASTOS GUIOTI</v>
      </c>
      <c r="D310" t="str">
        <f>_xlfn.XLOOKUP(C310,Tabela2[Nome],Tabela2[Nome],"")</f>
        <v>NEIDE BASTOS GUIOTI</v>
      </c>
      <c r="E310" t="str">
        <f>Tabela1[[#This Row],[CPF]]</f>
        <v>150.704.638-37</v>
      </c>
      <c r="F310" t="str">
        <f>_xlfn.XLOOKUP(E310,Tabela2[CPF],Tabela2[CPF],0)</f>
        <v>150.704.638-37</v>
      </c>
      <c r="G310">
        <f>Tabela1[[#This Row],[Valor]]</f>
        <v>0</v>
      </c>
      <c r="H310">
        <f>_xlfn.XLOOKUP(E310,Tabela2[CPF],Tabela2[Valor],0)</f>
        <v>35</v>
      </c>
      <c r="I310">
        <f>_xlfn.XLOOKUP(C310,Tabela2[Nome],Tabela2[Valor],0)</f>
        <v>35</v>
      </c>
      <c r="J310">
        <f t="shared" si="9"/>
        <v>35</v>
      </c>
      <c r="K310" t="b">
        <f>EXACT(Tabela3[[#This Row],[Valor Medicar]],Tabela3[[#This Row],[Valor IPM]])</f>
        <v>0</v>
      </c>
    </row>
    <row r="311" spans="1:11" x14ac:dyDescent="0.25">
      <c r="A311" t="str">
        <f t="shared" si="8"/>
        <v>NEIDE BASTOS GUIOTI - 150.704.638-37</v>
      </c>
      <c r="B311" t="str">
        <f>Tabela1[[#This Row],[Contrato]]</f>
        <v>CO-00002364-CT</v>
      </c>
      <c r="C311" t="str">
        <f>Tabela1[[#This Row],[Beneficiario]]</f>
        <v>NEIDE BASTOS GUIOTI</v>
      </c>
      <c r="D311" t="str">
        <f>_xlfn.XLOOKUP(C311,Tabela2[Nome],Tabela2[Nome],"")</f>
        <v>NEIDE BASTOS GUIOTI</v>
      </c>
      <c r="E311" t="str">
        <f>Tabela1[[#This Row],[CPF]]</f>
        <v>150.704.638-37</v>
      </c>
      <c r="F311" t="str">
        <f>_xlfn.XLOOKUP(E311,Tabela2[CPF],Tabela2[CPF],0)</f>
        <v>150.704.638-37</v>
      </c>
      <c r="G311">
        <f>Tabela1[[#This Row],[Valor]]</f>
        <v>37.450000000000003</v>
      </c>
      <c r="H311">
        <f>_xlfn.XLOOKUP(E311,Tabela2[CPF],Tabela2[Valor],0)</f>
        <v>35</v>
      </c>
      <c r="I311">
        <f>_xlfn.XLOOKUP(C311,Tabela2[Nome],Tabela2[Valor],0)</f>
        <v>35</v>
      </c>
      <c r="J311">
        <f t="shared" si="9"/>
        <v>35</v>
      </c>
      <c r="K311" t="b">
        <f>EXACT(Tabela3[[#This Row],[Valor Medicar]],Tabela3[[#This Row],[Valor IPM]])</f>
        <v>0</v>
      </c>
    </row>
    <row r="312" spans="1:11" x14ac:dyDescent="0.25">
      <c r="A312" t="str">
        <f t="shared" si="8"/>
        <v>NEIDE PERCIANI CAMPANER - 020.476.698-20</v>
      </c>
      <c r="B312" t="str">
        <f>Tabela1[[#This Row],[Contrato]]</f>
        <v>CO-00002364-CT</v>
      </c>
      <c r="C312" t="str">
        <f>Tabela1[[#This Row],[Beneficiario]]</f>
        <v>NEIDE PERCIANI CAMPANER</v>
      </c>
      <c r="D312" t="str">
        <f>_xlfn.XLOOKUP(C312,Tabela2[Nome],Tabela2[Nome],"")</f>
        <v>NEIDE PERCIANI CAMPANER</v>
      </c>
      <c r="E312" t="str">
        <f>Tabela1[[#This Row],[CPF]]</f>
        <v>020.476.698-20</v>
      </c>
      <c r="F312" t="str">
        <f>_xlfn.XLOOKUP(E312,Tabela2[CPF],Tabela2[CPF],0)</f>
        <v>020.476.698-20</v>
      </c>
      <c r="G312">
        <f>Tabela1[[#This Row],[Valor]]</f>
        <v>17.440000000000001</v>
      </c>
      <c r="H312">
        <f>_xlfn.XLOOKUP(E312,Tabela2[CPF],Tabela2[Valor],0)</f>
        <v>16.3</v>
      </c>
      <c r="I312">
        <f>_xlfn.XLOOKUP(C312,Tabela2[Nome],Tabela2[Valor],0)</f>
        <v>16.3</v>
      </c>
      <c r="J312">
        <f t="shared" si="9"/>
        <v>16.3</v>
      </c>
      <c r="K312" t="b">
        <f>EXACT(Tabela3[[#This Row],[Valor Medicar]],Tabela3[[#This Row],[Valor IPM]])</f>
        <v>0</v>
      </c>
    </row>
    <row r="313" spans="1:11" x14ac:dyDescent="0.25">
      <c r="A313" t="str">
        <f t="shared" si="8"/>
        <v>NEIVA MARIA GUEDES BEZERRA - 071.665.438-50</v>
      </c>
      <c r="B313" t="str">
        <f>Tabela1[[#This Row],[Contrato]]</f>
        <v>CO-00002364-CT</v>
      </c>
      <c r="C313" t="str">
        <f>Tabela1[[#This Row],[Beneficiario]]</f>
        <v>NEIVA MARIA GUEDES BEZERRA</v>
      </c>
      <c r="D313" t="str">
        <f>_xlfn.XLOOKUP(C313,Tabela2[Nome],Tabela2[Nome],"")</f>
        <v>NEIVA MARIA GUEDES BEZERRA</v>
      </c>
      <c r="E313" t="str">
        <f>Tabela1[[#This Row],[CPF]]</f>
        <v>071.665.438-50</v>
      </c>
      <c r="F313" t="str">
        <f>_xlfn.XLOOKUP(E313,Tabela2[CPF],Tabela2[CPF],0)</f>
        <v>071.665.438-50</v>
      </c>
      <c r="G313">
        <f>Tabela1[[#This Row],[Valor]]</f>
        <v>17.440000000000001</v>
      </c>
      <c r="H313">
        <f>_xlfn.XLOOKUP(E313,Tabela2[CPF],Tabela2[Valor],0)</f>
        <v>16.3</v>
      </c>
      <c r="I313">
        <f>_xlfn.XLOOKUP(C313,Tabela2[Nome],Tabela2[Valor],0)</f>
        <v>16.3</v>
      </c>
      <c r="J313">
        <f t="shared" si="9"/>
        <v>16.3</v>
      </c>
      <c r="K313" t="b">
        <f>EXACT(Tabela3[[#This Row],[Valor Medicar]],Tabela3[[#This Row],[Valor IPM]])</f>
        <v>0</v>
      </c>
    </row>
    <row r="314" spans="1:11" x14ac:dyDescent="0.25">
      <c r="A314" t="str">
        <f t="shared" si="8"/>
        <v>NELI MARLENE PAOLINELLI LEONE - 549.729.908-30</v>
      </c>
      <c r="B314" t="str">
        <f>Tabela1[[#This Row],[Contrato]]</f>
        <v>CO-00002364-CT</v>
      </c>
      <c r="C314" t="str">
        <f>Tabela1[[#This Row],[Beneficiario]]</f>
        <v>NELI MARLENE PAOLINELLI LEONE</v>
      </c>
      <c r="D314" t="str">
        <f>_xlfn.XLOOKUP(C314,Tabela2[Nome],Tabela2[Nome],"")</f>
        <v>NELI MARLENE PAOLINELLI LEONE</v>
      </c>
      <c r="E314" t="str">
        <f>Tabela1[[#This Row],[CPF]]</f>
        <v>549.729.908-30</v>
      </c>
      <c r="F314" t="str">
        <f>_xlfn.XLOOKUP(E314,Tabela2[CPF],Tabela2[CPF],0)</f>
        <v>549.729.908-30</v>
      </c>
      <c r="G314">
        <f>Tabela1[[#This Row],[Valor]]</f>
        <v>34.880000000000003</v>
      </c>
      <c r="H314">
        <f>_xlfn.XLOOKUP(E314,Tabela2[CPF],Tabela2[Valor],0)</f>
        <v>48.9</v>
      </c>
      <c r="I314">
        <f>_xlfn.XLOOKUP(C314,Tabela2[Nome],Tabela2[Valor],0)</f>
        <v>48.9</v>
      </c>
      <c r="J314">
        <f t="shared" si="9"/>
        <v>48.9</v>
      </c>
      <c r="K314" t="b">
        <f>EXACT(Tabela3[[#This Row],[Valor Medicar]],Tabela3[[#This Row],[Valor IPM]])</f>
        <v>0</v>
      </c>
    </row>
    <row r="315" spans="1:11" x14ac:dyDescent="0.25">
      <c r="A315" t="str">
        <f t="shared" si="8"/>
        <v>NELSON DIAS MOREIRA - 442.526.338-34</v>
      </c>
      <c r="B315" t="str">
        <f>Tabela1[[#This Row],[Contrato]]</f>
        <v>CO-00002364-CT</v>
      </c>
      <c r="C315" t="str">
        <f>Tabela1[[#This Row],[Beneficiario]]</f>
        <v>NELSON DIAS MOREIRA</v>
      </c>
      <c r="D315" t="str">
        <f>_xlfn.XLOOKUP(C315,Tabela2[Nome],Tabela2[Nome],"")</f>
        <v>NELSON DIAS MOREIRA</v>
      </c>
      <c r="E315" t="str">
        <f>Tabela1[[#This Row],[CPF]]</f>
        <v>442.526.338-34</v>
      </c>
      <c r="F315" t="str">
        <f>_xlfn.XLOOKUP(E315,Tabela2[CPF],Tabela2[CPF],0)</f>
        <v>442.526.338-34</v>
      </c>
      <c r="G315">
        <f>Tabela1[[#This Row],[Valor]]</f>
        <v>34.880000000000003</v>
      </c>
      <c r="H315">
        <f>_xlfn.XLOOKUP(E315,Tabela2[CPF],Tabela2[Valor],0)</f>
        <v>32.6</v>
      </c>
      <c r="I315">
        <f>_xlfn.XLOOKUP(C315,Tabela2[Nome],Tabela2[Valor],0)</f>
        <v>32.6</v>
      </c>
      <c r="J315">
        <f t="shared" si="9"/>
        <v>32.6</v>
      </c>
      <c r="K315" t="b">
        <f>EXACT(Tabela3[[#This Row],[Valor Medicar]],Tabela3[[#This Row],[Valor IPM]])</f>
        <v>0</v>
      </c>
    </row>
    <row r="316" spans="1:11" x14ac:dyDescent="0.25">
      <c r="A316" t="str">
        <f t="shared" si="8"/>
        <v>NEUSA REGINA DE PAULA E SILVA - 046.719.418-13</v>
      </c>
      <c r="B316" t="str">
        <f>Tabela1[[#This Row],[Contrato]]</f>
        <v>CO-00002364-CT</v>
      </c>
      <c r="C316" t="str">
        <f>Tabela1[[#This Row],[Beneficiario]]</f>
        <v>NEUSA REGINA DE PAULA E SILVA</v>
      </c>
      <c r="D316" t="str">
        <f>_xlfn.XLOOKUP(C316,Tabela2[Nome],Tabela2[Nome],"")</f>
        <v>NEUSA REGINA DE PAULA E SILVA</v>
      </c>
      <c r="E316" t="str">
        <f>Tabela1[[#This Row],[CPF]]</f>
        <v>046.719.418-13</v>
      </c>
      <c r="F316" t="str">
        <f>_xlfn.XLOOKUP(E316,Tabela2[CPF],Tabela2[CPF],0)</f>
        <v>046.719.418-13</v>
      </c>
      <c r="G316">
        <f>Tabela1[[#This Row],[Valor]]</f>
        <v>17.440000000000001</v>
      </c>
      <c r="H316">
        <f>_xlfn.XLOOKUP(E316,Tabela2[CPF],Tabela2[Valor],0)</f>
        <v>16.3</v>
      </c>
      <c r="I316">
        <f>_xlfn.XLOOKUP(C316,Tabela2[Nome],Tabela2[Valor],0)</f>
        <v>16.3</v>
      </c>
      <c r="J316">
        <f t="shared" si="9"/>
        <v>16.3</v>
      </c>
      <c r="K316" t="b">
        <f>EXACT(Tabela3[[#This Row],[Valor Medicar]],Tabela3[[#This Row],[Valor IPM]])</f>
        <v>0</v>
      </c>
    </row>
    <row r="317" spans="1:11" x14ac:dyDescent="0.25">
      <c r="A317" t="str">
        <f t="shared" si="8"/>
        <v>NEUSA SCHIAVONI FURLAN - 245.821.788-55</v>
      </c>
      <c r="B317" t="str">
        <f>Tabela1[[#This Row],[Contrato]]</f>
        <v>CO-00002364-CT</v>
      </c>
      <c r="C317" t="str">
        <f>Tabela1[[#This Row],[Beneficiario]]</f>
        <v>NEUSA SCHIAVONI FURLAN</v>
      </c>
      <c r="D317" t="str">
        <f>_xlfn.XLOOKUP(C317,Tabela2[Nome],Tabela2[Nome],"")</f>
        <v>NEUSA SCHIAVONI FURLAN</v>
      </c>
      <c r="E317" t="str">
        <f>Tabela1[[#This Row],[CPF]]</f>
        <v>245.821.788-55</v>
      </c>
      <c r="F317" t="str">
        <f>_xlfn.XLOOKUP(E317,Tabela2[CPF],Tabela2[CPF],0)</f>
        <v>245.821.788-55</v>
      </c>
      <c r="G317">
        <f>Tabela1[[#This Row],[Valor]]</f>
        <v>36.909999999999897</v>
      </c>
      <c r="H317">
        <f>_xlfn.XLOOKUP(E317,Tabela2[CPF],Tabela2[Valor],0)</f>
        <v>16.3</v>
      </c>
      <c r="I317">
        <f>_xlfn.XLOOKUP(C317,Tabela2[Nome],Tabela2[Valor],0)</f>
        <v>16.3</v>
      </c>
      <c r="J317">
        <f t="shared" si="9"/>
        <v>16.3</v>
      </c>
      <c r="K317" t="b">
        <f>EXACT(Tabela3[[#This Row],[Valor Medicar]],Tabela3[[#This Row],[Valor IPM]])</f>
        <v>0</v>
      </c>
    </row>
    <row r="318" spans="1:11" x14ac:dyDescent="0.25">
      <c r="A318" t="str">
        <f t="shared" si="8"/>
        <v xml:space="preserve"> - 0</v>
      </c>
      <c r="B318" t="str">
        <f>Tabela1[[#This Row],[Contrato]]</f>
        <v>CO-00002364-CT</v>
      </c>
      <c r="C318" t="str">
        <f>Tabela1[[#This Row],[Beneficiario]]</f>
        <v>NEUZA LOPES RIBEIRO</v>
      </c>
      <c r="D318" t="str">
        <f>_xlfn.XLOOKUP(C318,Tabela2[Nome],Tabela2[Nome],"")</f>
        <v/>
      </c>
      <c r="E318" t="str">
        <f>Tabela1[[#This Row],[CPF]]</f>
        <v>.  .  -</v>
      </c>
      <c r="F318">
        <f>_xlfn.XLOOKUP(E318,Tabela2[CPF],Tabela2[CPF],0)</f>
        <v>0</v>
      </c>
      <c r="G318">
        <f>Tabela1[[#This Row],[Valor]]</f>
        <v>54.349999999999902</v>
      </c>
      <c r="H318">
        <f>_xlfn.XLOOKUP(E318,Tabela2[CPF],Tabela2[Valor],0)</f>
        <v>0</v>
      </c>
      <c r="I318">
        <f>_xlfn.XLOOKUP(C318,Tabela2[Nome],Tabela2[Valor],0)</f>
        <v>0</v>
      </c>
      <c r="J318">
        <f t="shared" si="9"/>
        <v>0</v>
      </c>
      <c r="K318" t="b">
        <f>EXACT(Tabela3[[#This Row],[Valor Medicar]],Tabela3[[#This Row],[Valor IPM]])</f>
        <v>0</v>
      </c>
    </row>
    <row r="319" spans="1:11" x14ac:dyDescent="0.25">
      <c r="A319" t="str">
        <f t="shared" si="8"/>
        <v>NEUZA RODRIGUES - 343.239.458-68</v>
      </c>
      <c r="B319" t="str">
        <f>Tabela1[[#This Row],[Contrato]]</f>
        <v>CO-00002364-CT</v>
      </c>
      <c r="C319" t="str">
        <f>Tabela1[[#This Row],[Beneficiario]]</f>
        <v>NEUZA RODRIGUES</v>
      </c>
      <c r="D319" t="str">
        <f>_xlfn.XLOOKUP(C319,Tabela2[Nome],Tabela2[Nome],"")</f>
        <v>NEUZA RODRIGUES</v>
      </c>
      <c r="E319" t="str">
        <f>Tabela1[[#This Row],[CPF]]</f>
        <v>343.239.458-68</v>
      </c>
      <c r="F319" t="str">
        <f>_xlfn.XLOOKUP(E319,Tabela2[CPF],Tabela2[CPF],0)</f>
        <v>343.239.458-68</v>
      </c>
      <c r="G319">
        <f>Tabela1[[#This Row],[Valor]]</f>
        <v>115.329999999999</v>
      </c>
      <c r="H319">
        <f>_xlfn.XLOOKUP(E319,Tabela2[CPF],Tabela2[Valor],0)</f>
        <v>107.8</v>
      </c>
      <c r="I319">
        <f>_xlfn.XLOOKUP(C319,Tabela2[Nome],Tabela2[Valor],0)</f>
        <v>107.8</v>
      </c>
      <c r="J319">
        <f t="shared" si="9"/>
        <v>107.8</v>
      </c>
      <c r="K319" t="b">
        <f>EXACT(Tabela3[[#This Row],[Valor Medicar]],Tabela3[[#This Row],[Valor IPM]])</f>
        <v>0</v>
      </c>
    </row>
    <row r="320" spans="1:11" x14ac:dyDescent="0.25">
      <c r="A320" t="str">
        <f t="shared" si="8"/>
        <v>NILZA DA CUNHA - 032.024.808-98</v>
      </c>
      <c r="B320" t="str">
        <f>Tabela1[[#This Row],[Contrato]]</f>
        <v>CO-00002364-CT</v>
      </c>
      <c r="C320" t="str">
        <f>Tabela1[[#This Row],[Beneficiario]]</f>
        <v>NILZA DA CUNHA</v>
      </c>
      <c r="D320" t="str">
        <f>_xlfn.XLOOKUP(C320,Tabela2[Nome],Tabela2[Nome],"")</f>
        <v>NILZA DA CUNHA</v>
      </c>
      <c r="E320" t="str">
        <f>Tabela1[[#This Row],[CPF]]</f>
        <v>032.024.808-98</v>
      </c>
      <c r="F320" t="str">
        <f>_xlfn.XLOOKUP(E320,Tabela2[CPF],Tabela2[CPF],0)</f>
        <v>032.024.808-98</v>
      </c>
      <c r="G320">
        <f>Tabela1[[#This Row],[Valor]]</f>
        <v>19.469999999999899</v>
      </c>
      <c r="H320">
        <f>_xlfn.XLOOKUP(E320,Tabela2[CPF],Tabela2[Valor],0)</f>
        <v>18.2</v>
      </c>
      <c r="I320">
        <f>_xlfn.XLOOKUP(C320,Tabela2[Nome],Tabela2[Valor],0)</f>
        <v>18.2</v>
      </c>
      <c r="J320">
        <f t="shared" si="9"/>
        <v>18.2</v>
      </c>
      <c r="K320" t="b">
        <f>EXACT(Tabela3[[#This Row],[Valor Medicar]],Tabela3[[#This Row],[Valor IPM]])</f>
        <v>0</v>
      </c>
    </row>
    <row r="321" spans="1:11" x14ac:dyDescent="0.25">
      <c r="A321" t="str">
        <f t="shared" si="8"/>
        <v xml:space="preserve"> - 0</v>
      </c>
      <c r="B321" t="str">
        <f>Tabela1[[#This Row],[Contrato]]</f>
        <v>CO-00002364-CT</v>
      </c>
      <c r="C321" t="str">
        <f>Tabela1[[#This Row],[Beneficiario]]</f>
        <v>NOREDINO JACINTO DE SOUSA</v>
      </c>
      <c r="D321" t="str">
        <f>_xlfn.XLOOKUP(C321,Tabela2[Nome],Tabela2[Nome],"")</f>
        <v/>
      </c>
      <c r="E321" t="str">
        <f>Tabela1[[#This Row],[CPF]]</f>
        <v>308.932.758-91</v>
      </c>
      <c r="F321">
        <f>_xlfn.XLOOKUP(E321,Tabela2[CPF],Tabela2[CPF],0)</f>
        <v>0</v>
      </c>
      <c r="G321">
        <f>Tabela1[[#This Row],[Valor]]</f>
        <v>34.880000000000003</v>
      </c>
      <c r="H321">
        <f>_xlfn.XLOOKUP(E321,Tabela2[CPF],Tabela2[Valor],0)</f>
        <v>0</v>
      </c>
      <c r="I321">
        <f>_xlfn.XLOOKUP(C321,Tabela2[Nome],Tabela2[Valor],0)</f>
        <v>0</v>
      </c>
      <c r="J321">
        <f t="shared" si="9"/>
        <v>0</v>
      </c>
      <c r="K321" t="b">
        <f>EXACT(Tabela3[[#This Row],[Valor Medicar]],Tabela3[[#This Row],[Valor IPM]])</f>
        <v>0</v>
      </c>
    </row>
    <row r="322" spans="1:11" x14ac:dyDescent="0.25">
      <c r="A322" t="str">
        <f t="shared" si="8"/>
        <v>NUBIA APARECIDA DE ANDRADE - 413.988.238-72</v>
      </c>
      <c r="B322" t="str">
        <f>Tabela1[[#This Row],[Contrato]]</f>
        <v>CO-00002364-CT</v>
      </c>
      <c r="C322" t="str">
        <f>Tabela1[[#This Row],[Beneficiario]]</f>
        <v>NUBIA APARECIDA DE ANDRADE</v>
      </c>
      <c r="D322" t="str">
        <f>_xlfn.XLOOKUP(C322,Tabela2[Nome],Tabela2[Nome],"")</f>
        <v>NUBIA APARECIDA DE ANDRADE</v>
      </c>
      <c r="E322" t="str">
        <f>Tabela1[[#This Row],[CPF]]</f>
        <v>413.988.238-72</v>
      </c>
      <c r="F322" t="str">
        <f>_xlfn.XLOOKUP(E322,Tabela2[CPF],Tabela2[CPF],0)</f>
        <v>413.988.238-72</v>
      </c>
      <c r="G322">
        <f>Tabela1[[#This Row],[Valor]]</f>
        <v>17.440000000000001</v>
      </c>
      <c r="H322">
        <f>_xlfn.XLOOKUP(E322,Tabela2[CPF],Tabela2[Valor],0)</f>
        <v>16.3</v>
      </c>
      <c r="I322">
        <f>_xlfn.XLOOKUP(C322,Tabela2[Nome],Tabela2[Valor],0)</f>
        <v>16.3</v>
      </c>
      <c r="J322">
        <f t="shared" si="9"/>
        <v>16.3</v>
      </c>
      <c r="K322" t="b">
        <f>EXACT(Tabela3[[#This Row],[Valor Medicar]],Tabela3[[#This Row],[Valor IPM]])</f>
        <v>0</v>
      </c>
    </row>
    <row r="323" spans="1:11" x14ac:dyDescent="0.25">
      <c r="A323" t="str">
        <f t="shared" ref="A323:A386" si="10">_xlfn.CONCAT(D323," - ",F323)</f>
        <v>ODAIR LUIZ NALI - 358.044.408-53</v>
      </c>
      <c r="B323" t="str">
        <f>Tabela1[[#This Row],[Contrato]]</f>
        <v>CO-00002364-CT</v>
      </c>
      <c r="C323" t="str">
        <f>Tabela1[[#This Row],[Beneficiario]]</f>
        <v>ODAIR LUIZ NALI</v>
      </c>
      <c r="D323" t="str">
        <f>_xlfn.XLOOKUP(C323,Tabela2[Nome],Tabela2[Nome],"")</f>
        <v>ODAIR LUIZ NALI</v>
      </c>
      <c r="E323" t="str">
        <f>Tabela1[[#This Row],[CPF]]</f>
        <v>358.044.408-53</v>
      </c>
      <c r="F323" t="str">
        <f>_xlfn.XLOOKUP(E323,Tabela2[CPF],Tabela2[CPF],0)</f>
        <v>358.044.408-53</v>
      </c>
      <c r="G323">
        <f>Tabela1[[#This Row],[Valor]]</f>
        <v>97.349999999999895</v>
      </c>
      <c r="H323">
        <f>_xlfn.XLOOKUP(E323,Tabela2[CPF],Tabela2[Valor],0)</f>
        <v>91</v>
      </c>
      <c r="I323">
        <f>_xlfn.XLOOKUP(C323,Tabela2[Nome],Tabela2[Valor],0)</f>
        <v>91</v>
      </c>
      <c r="J323">
        <f t="shared" ref="J323:J386" si="11">IF(H323&gt;0,H323,IF(I323&gt;0,I323,0))</f>
        <v>91</v>
      </c>
      <c r="K323" t="b">
        <f>EXACT(Tabela3[[#This Row],[Valor Medicar]],Tabela3[[#This Row],[Valor IPM]])</f>
        <v>0</v>
      </c>
    </row>
    <row r="324" spans="1:11" x14ac:dyDescent="0.25">
      <c r="A324" t="str">
        <f t="shared" si="10"/>
        <v>ODILA CLELIA ZANANDREA MARCOMIN - 101.722.458-77</v>
      </c>
      <c r="B324" t="str">
        <f>Tabela1[[#This Row],[Contrato]]</f>
        <v>CO-00002364-CT</v>
      </c>
      <c r="C324" t="str">
        <f>Tabela1[[#This Row],[Beneficiario]]</f>
        <v>ODILA CLELIA ZANANDREA MARCOMIN</v>
      </c>
      <c r="D324" t="str">
        <f>_xlfn.XLOOKUP(C324,Tabela2[Nome],Tabela2[Nome],"")</f>
        <v>ODILA CLELIA ZANANDREA MARCOMIN</v>
      </c>
      <c r="E324" t="str">
        <f>Tabela1[[#This Row],[CPF]]</f>
        <v>101.722.458-77</v>
      </c>
      <c r="F324" t="str">
        <f>_xlfn.XLOOKUP(E324,Tabela2[CPF],Tabela2[CPF],0)</f>
        <v>101.722.458-77</v>
      </c>
      <c r="G324">
        <f>Tabela1[[#This Row],[Valor]]</f>
        <v>38.939999999999898</v>
      </c>
      <c r="H324">
        <f>_xlfn.XLOOKUP(E324,Tabela2[CPF],Tabela2[Valor],0)</f>
        <v>36.4</v>
      </c>
      <c r="I324">
        <f>_xlfn.XLOOKUP(C324,Tabela2[Nome],Tabela2[Valor],0)</f>
        <v>36.4</v>
      </c>
      <c r="J324">
        <f t="shared" si="11"/>
        <v>36.4</v>
      </c>
      <c r="K324" t="b">
        <f>EXACT(Tabela3[[#This Row],[Valor Medicar]],Tabela3[[#This Row],[Valor IPM]])</f>
        <v>0</v>
      </c>
    </row>
    <row r="325" spans="1:11" x14ac:dyDescent="0.25">
      <c r="A325" t="str">
        <f t="shared" si="10"/>
        <v xml:space="preserve"> - 0</v>
      </c>
      <c r="B325" t="str">
        <f>Tabela1[[#This Row],[Contrato]]</f>
        <v>CO-00002364-CT</v>
      </c>
      <c r="C325" t="str">
        <f>Tabela1[[#This Row],[Beneficiario]]</f>
        <v>ODILLIA CAPELLARI CARDONE</v>
      </c>
      <c r="D325" t="str">
        <f>_xlfn.XLOOKUP(C325,Tabela2[Nome],Tabela2[Nome],"")</f>
        <v/>
      </c>
      <c r="E325" t="str">
        <f>Tabela1[[#This Row],[CPF]]</f>
        <v>056.902.918-03</v>
      </c>
      <c r="F325">
        <f>_xlfn.XLOOKUP(E325,Tabela2[CPF],Tabela2[CPF],0)</f>
        <v>0</v>
      </c>
      <c r="G325">
        <f>Tabela1[[#This Row],[Valor]]</f>
        <v>17.440000000000001</v>
      </c>
      <c r="H325">
        <f>_xlfn.XLOOKUP(E325,Tabela2[CPF],Tabela2[Valor],0)</f>
        <v>0</v>
      </c>
      <c r="I325">
        <f>_xlfn.XLOOKUP(C325,Tabela2[Nome],Tabela2[Valor],0)</f>
        <v>0</v>
      </c>
      <c r="J325">
        <f t="shared" si="11"/>
        <v>0</v>
      </c>
      <c r="K325" t="b">
        <f>EXACT(Tabela3[[#This Row],[Valor Medicar]],Tabela3[[#This Row],[Valor IPM]])</f>
        <v>0</v>
      </c>
    </row>
    <row r="326" spans="1:11" x14ac:dyDescent="0.25">
      <c r="A326" t="str">
        <f t="shared" si="10"/>
        <v xml:space="preserve"> - 0</v>
      </c>
      <c r="B326" t="str">
        <f>Tabela1[[#This Row],[Contrato]]</f>
        <v>CO-00002364-CT</v>
      </c>
      <c r="C326" t="str">
        <f>Tabela1[[#This Row],[Beneficiario]]</f>
        <v>OLAZIO BERNARDES</v>
      </c>
      <c r="D326" t="str">
        <f>_xlfn.XLOOKUP(C326,Tabela2[Nome],Tabela2[Nome],"")</f>
        <v/>
      </c>
      <c r="E326" t="str">
        <f>Tabela1[[#This Row],[CPF]]</f>
        <v>019.941.618-41</v>
      </c>
      <c r="F326">
        <f>_xlfn.XLOOKUP(E326,Tabela2[CPF],Tabela2[CPF],0)</f>
        <v>0</v>
      </c>
      <c r="G326">
        <f>Tabela1[[#This Row],[Valor]]</f>
        <v>34.880000000000003</v>
      </c>
      <c r="H326">
        <f>_xlfn.XLOOKUP(E326,Tabela2[CPF],Tabela2[Valor],0)</f>
        <v>0</v>
      </c>
      <c r="I326">
        <f>_xlfn.XLOOKUP(C326,Tabela2[Nome],Tabela2[Valor],0)</f>
        <v>0</v>
      </c>
      <c r="J326">
        <f t="shared" si="11"/>
        <v>0</v>
      </c>
      <c r="K326" t="b">
        <f>EXACT(Tabela3[[#This Row],[Valor Medicar]],Tabela3[[#This Row],[Valor IPM]])</f>
        <v>0</v>
      </c>
    </row>
    <row r="327" spans="1:11" x14ac:dyDescent="0.25">
      <c r="A327" t="str">
        <f t="shared" si="10"/>
        <v>OLGA GIMENEZ BERNARDI - 212.659.398-37</v>
      </c>
      <c r="B327" t="str">
        <f>Tabela1[[#This Row],[Contrato]]</f>
        <v>CO-00002364-CT</v>
      </c>
      <c r="C327" t="str">
        <f>Tabela1[[#This Row],[Beneficiario]]</f>
        <v>OLGA GIMENEZ BERNARDI</v>
      </c>
      <c r="D327" t="str">
        <f>_xlfn.XLOOKUP(C327,Tabela2[Nome],Tabela2[Nome],"")</f>
        <v>OLGA GIMENEZ BERNARDI</v>
      </c>
      <c r="E327" t="str">
        <f>Tabela1[[#This Row],[CPF]]</f>
        <v>212.659.398-37</v>
      </c>
      <c r="F327" t="str">
        <f>_xlfn.XLOOKUP(E327,Tabela2[CPF],Tabela2[CPF],0)</f>
        <v>212.659.398-37</v>
      </c>
      <c r="G327">
        <f>Tabela1[[#This Row],[Valor]]</f>
        <v>34.880000000000003</v>
      </c>
      <c r="H327">
        <f>_xlfn.XLOOKUP(E327,Tabela2[CPF],Tabela2[Valor],0)</f>
        <v>32.6</v>
      </c>
      <c r="I327">
        <f>_xlfn.XLOOKUP(C327,Tabela2[Nome],Tabela2[Valor],0)</f>
        <v>32.6</v>
      </c>
      <c r="J327">
        <f t="shared" si="11"/>
        <v>32.6</v>
      </c>
      <c r="K327" t="b">
        <f>EXACT(Tabela3[[#This Row],[Valor Medicar]],Tabela3[[#This Row],[Valor IPM]])</f>
        <v>0</v>
      </c>
    </row>
    <row r="328" spans="1:11" x14ac:dyDescent="0.25">
      <c r="A328" t="str">
        <f t="shared" si="10"/>
        <v xml:space="preserve"> - 0</v>
      </c>
      <c r="B328" t="str">
        <f>Tabela1[[#This Row],[Contrato]]</f>
        <v>CO-00002364-CT</v>
      </c>
      <c r="C328" t="str">
        <f>Tabela1[[#This Row],[Beneficiario]]</f>
        <v>OLINDA SPESAMIL GUEDES</v>
      </c>
      <c r="D328" t="str">
        <f>_xlfn.XLOOKUP(C328,Tabela2[Nome],Tabela2[Nome],"")</f>
        <v/>
      </c>
      <c r="E328" t="str">
        <f>Tabela1[[#This Row],[CPF]]</f>
        <v>542.602.568-15</v>
      </c>
      <c r="F328">
        <f>_xlfn.XLOOKUP(E328,Tabela2[CPF],Tabela2[CPF],0)</f>
        <v>0</v>
      </c>
      <c r="G328">
        <f>Tabela1[[#This Row],[Valor]]</f>
        <v>19.469999999999899</v>
      </c>
      <c r="H328">
        <f>_xlfn.XLOOKUP(E328,Tabela2[CPF],Tabela2[Valor],0)</f>
        <v>0</v>
      </c>
      <c r="I328">
        <f>_xlfn.XLOOKUP(C328,Tabela2[Nome],Tabela2[Valor],0)</f>
        <v>0</v>
      </c>
      <c r="J328">
        <f t="shared" si="11"/>
        <v>0</v>
      </c>
      <c r="K328" t="b">
        <f>EXACT(Tabela3[[#This Row],[Valor Medicar]],Tabela3[[#This Row],[Valor IPM]])</f>
        <v>0</v>
      </c>
    </row>
    <row r="329" spans="1:11" x14ac:dyDescent="0.25">
      <c r="A329" t="str">
        <f t="shared" si="10"/>
        <v>OPHELIA CHIARELLI MINELLI - 075.004.838-72</v>
      </c>
      <c r="B329" t="str">
        <f>Tabela1[[#This Row],[Contrato]]</f>
        <v>CO-00002364-CT</v>
      </c>
      <c r="C329" t="str">
        <f>Tabela1[[#This Row],[Beneficiario]]</f>
        <v>OPHELIA CHIARELLI MINELLI</v>
      </c>
      <c r="D329" t="str">
        <f>_xlfn.XLOOKUP(C329,Tabela2[Nome],Tabela2[Nome],"")</f>
        <v>OPHELIA CHIARELLI MINELLI</v>
      </c>
      <c r="E329" t="str">
        <f>Tabela1[[#This Row],[CPF]]</f>
        <v>075.004.838-72</v>
      </c>
      <c r="F329" t="str">
        <f>_xlfn.XLOOKUP(E329,Tabela2[CPF],Tabela2[CPF],0)</f>
        <v>075.004.838-72</v>
      </c>
      <c r="G329">
        <f>Tabela1[[#This Row],[Valor]]</f>
        <v>34.880000000000003</v>
      </c>
      <c r="H329">
        <f>_xlfn.XLOOKUP(E329,Tabela2[CPF],Tabela2[Valor],0)</f>
        <v>32.6</v>
      </c>
      <c r="I329">
        <f>_xlfn.XLOOKUP(C329,Tabela2[Nome],Tabela2[Valor],0)</f>
        <v>32.6</v>
      </c>
      <c r="J329">
        <f t="shared" si="11"/>
        <v>32.6</v>
      </c>
      <c r="K329" t="b">
        <f>EXACT(Tabela3[[#This Row],[Valor Medicar]],Tabela3[[#This Row],[Valor IPM]])</f>
        <v>0</v>
      </c>
    </row>
    <row r="330" spans="1:11" x14ac:dyDescent="0.25">
      <c r="A330" t="str">
        <f t="shared" si="10"/>
        <v>OPHELIA MOSCA DE SOUZA - 980.640.378-91</v>
      </c>
      <c r="B330" t="str">
        <f>Tabela1[[#This Row],[Contrato]]</f>
        <v>CO-00002364-CT</v>
      </c>
      <c r="C330" t="str">
        <f>Tabela1[[#This Row],[Beneficiario]]</f>
        <v>OPHELIA MOSCA DE SOUZA</v>
      </c>
      <c r="D330" t="str">
        <f>_xlfn.XLOOKUP(C330,Tabela2[Nome],Tabela2[Nome],"")</f>
        <v>OPHELIA MOSCA DE SOUZA</v>
      </c>
      <c r="E330" t="str">
        <f>Tabela1[[#This Row],[CPF]]</f>
        <v>980.640.378-91</v>
      </c>
      <c r="F330" t="str">
        <f>_xlfn.XLOOKUP(E330,Tabela2[CPF],Tabela2[CPF],0)</f>
        <v>980.640.378-91</v>
      </c>
      <c r="G330">
        <f>Tabela1[[#This Row],[Valor]]</f>
        <v>56.92</v>
      </c>
      <c r="H330">
        <f>_xlfn.XLOOKUP(E330,Tabela2[CPF],Tabela2[Valor],0)</f>
        <v>53.2</v>
      </c>
      <c r="I330">
        <f>_xlfn.XLOOKUP(C330,Tabela2[Nome],Tabela2[Valor],0)</f>
        <v>53.2</v>
      </c>
      <c r="J330">
        <f t="shared" si="11"/>
        <v>53.2</v>
      </c>
      <c r="K330" t="b">
        <f>EXACT(Tabela3[[#This Row],[Valor Medicar]],Tabela3[[#This Row],[Valor IPM]])</f>
        <v>0</v>
      </c>
    </row>
    <row r="331" spans="1:11" x14ac:dyDescent="0.25">
      <c r="A331" t="str">
        <f t="shared" si="10"/>
        <v xml:space="preserve"> - 0</v>
      </c>
      <c r="B331" t="str">
        <f>Tabela1[[#This Row],[Contrato]]</f>
        <v>CO-00002364-CT</v>
      </c>
      <c r="C331" t="str">
        <f>Tabela1[[#This Row],[Beneficiario]]</f>
        <v>ORIVAL FELISBERTO</v>
      </c>
      <c r="D331" t="str">
        <f>_xlfn.XLOOKUP(C331,Tabela2[Nome],Tabela2[Nome],"")</f>
        <v/>
      </c>
      <c r="E331" t="str">
        <f>Tabela1[[#This Row],[CPF]]</f>
        <v>744.906.568-15</v>
      </c>
      <c r="F331">
        <f>_xlfn.XLOOKUP(E331,Tabela2[CPF],Tabela2[CPF],0)</f>
        <v>0</v>
      </c>
      <c r="G331">
        <f>Tabela1[[#This Row],[Valor]]</f>
        <v>58.409999999999897</v>
      </c>
      <c r="H331">
        <f>_xlfn.XLOOKUP(E331,Tabela2[CPF],Tabela2[Valor],0)</f>
        <v>0</v>
      </c>
      <c r="I331">
        <f>_xlfn.XLOOKUP(C331,Tabela2[Nome],Tabela2[Valor],0)</f>
        <v>0</v>
      </c>
      <c r="J331">
        <f t="shared" si="11"/>
        <v>0</v>
      </c>
      <c r="K331" t="b">
        <f>EXACT(Tabela3[[#This Row],[Valor Medicar]],Tabela3[[#This Row],[Valor IPM]])</f>
        <v>0</v>
      </c>
    </row>
    <row r="332" spans="1:11" x14ac:dyDescent="0.25">
      <c r="A332" t="str">
        <f t="shared" si="10"/>
        <v xml:space="preserve"> - 041.118.838-00</v>
      </c>
      <c r="B332" t="str">
        <f>Tabela1[[#This Row],[Contrato]]</f>
        <v>CO-00002364-CT</v>
      </c>
      <c r="C332" t="str">
        <f>Tabela1[[#This Row],[Beneficiario]]</f>
        <v>ORTENCIA AUGUSTA GUIDETI DE OLIVEIRA</v>
      </c>
      <c r="D332" t="str">
        <f>_xlfn.XLOOKUP(C332,Tabela2[Nome],Tabela2[Nome],"")</f>
        <v/>
      </c>
      <c r="E332" t="str">
        <f>Tabela1[[#This Row],[CPF]]</f>
        <v>041.118.838-00</v>
      </c>
      <c r="F332" t="str">
        <f>_xlfn.XLOOKUP(E332,Tabela2[CPF],Tabela2[CPF],0)</f>
        <v>041.118.838-00</v>
      </c>
      <c r="G332">
        <f>Tabela1[[#This Row],[Valor]]</f>
        <v>35.42</v>
      </c>
      <c r="H332">
        <f>_xlfn.XLOOKUP(E332,Tabela2[CPF],Tabela2[Valor],0)</f>
        <v>33.1</v>
      </c>
      <c r="I332">
        <f>_xlfn.XLOOKUP(C332,Tabela2[Nome],Tabela2[Valor],0)</f>
        <v>0</v>
      </c>
      <c r="J332">
        <f t="shared" si="11"/>
        <v>33.1</v>
      </c>
      <c r="K332" t="b">
        <f>EXACT(Tabela3[[#This Row],[Valor Medicar]],Tabela3[[#This Row],[Valor IPM]])</f>
        <v>0</v>
      </c>
    </row>
    <row r="333" spans="1:11" x14ac:dyDescent="0.25">
      <c r="A333" t="str">
        <f t="shared" si="10"/>
        <v xml:space="preserve"> - 0</v>
      </c>
      <c r="B333" t="str">
        <f>Tabela1[[#This Row],[Contrato]]</f>
        <v>CO-00002364-CT</v>
      </c>
      <c r="C333" t="str">
        <f>Tabela1[[#This Row],[Beneficiario]]</f>
        <v>OSWALDO SARANZO I</v>
      </c>
      <c r="D333" t="str">
        <f>_xlfn.XLOOKUP(C333,Tabela2[Nome],Tabela2[Nome],"")</f>
        <v/>
      </c>
      <c r="E333" t="str">
        <f>Tabela1[[#This Row],[CPF]]</f>
        <v>743.139.758-53</v>
      </c>
      <c r="F333">
        <f>_xlfn.XLOOKUP(E333,Tabela2[CPF],Tabela2[CPF],0)</f>
        <v>0</v>
      </c>
      <c r="G333">
        <f>Tabela1[[#This Row],[Valor]]</f>
        <v>34.880000000000003</v>
      </c>
      <c r="H333">
        <f>_xlfn.XLOOKUP(E333,Tabela2[CPF],Tabela2[Valor],0)</f>
        <v>0</v>
      </c>
      <c r="I333">
        <f>_xlfn.XLOOKUP(C333,Tabela2[Nome],Tabela2[Valor],0)</f>
        <v>0</v>
      </c>
      <c r="J333">
        <f t="shared" si="11"/>
        <v>0</v>
      </c>
      <c r="K333" t="b">
        <f>EXACT(Tabela3[[#This Row],[Valor Medicar]],Tabela3[[#This Row],[Valor IPM]])</f>
        <v>0</v>
      </c>
    </row>
    <row r="334" spans="1:11" x14ac:dyDescent="0.25">
      <c r="A334" t="str">
        <f t="shared" si="10"/>
        <v xml:space="preserve"> - 0</v>
      </c>
      <c r="B334" t="str">
        <f>Tabela1[[#This Row],[Contrato]]</f>
        <v>CO-00002364-CT</v>
      </c>
      <c r="C334" t="str">
        <f>Tabela1[[#This Row],[Beneficiario]]</f>
        <v>OVIDIO SANDRIN</v>
      </c>
      <c r="D334" t="str">
        <f>_xlfn.XLOOKUP(C334,Tabela2[Nome],Tabela2[Nome],"")</f>
        <v/>
      </c>
      <c r="E334" t="str">
        <f>Tabela1[[#This Row],[CPF]]</f>
        <v>156.852.258-49</v>
      </c>
      <c r="F334">
        <f>_xlfn.XLOOKUP(E334,Tabela2[CPF],Tabela2[CPF],0)</f>
        <v>0</v>
      </c>
      <c r="G334">
        <f>Tabela1[[#This Row],[Valor]]</f>
        <v>17.440000000000001</v>
      </c>
      <c r="H334">
        <f>_xlfn.XLOOKUP(E334,Tabela2[CPF],Tabela2[Valor],0)</f>
        <v>0</v>
      </c>
      <c r="I334">
        <f>_xlfn.XLOOKUP(C334,Tabela2[Nome],Tabela2[Valor],0)</f>
        <v>0</v>
      </c>
      <c r="J334">
        <f t="shared" si="11"/>
        <v>0</v>
      </c>
      <c r="K334" t="b">
        <f>EXACT(Tabela3[[#This Row],[Valor Medicar]],Tabela3[[#This Row],[Valor IPM]])</f>
        <v>0</v>
      </c>
    </row>
    <row r="335" spans="1:11" x14ac:dyDescent="0.25">
      <c r="A335" t="str">
        <f t="shared" si="10"/>
        <v>PAULO GOMES ALVARENGA - 0</v>
      </c>
      <c r="B335" t="str">
        <f>Tabela1[[#This Row],[Contrato]]</f>
        <v>CO-00002364-CT</v>
      </c>
      <c r="C335" t="str">
        <f>Tabela1[[#This Row],[Beneficiario]]</f>
        <v>PAULO GOMES ALVARENGA</v>
      </c>
      <c r="D335" t="str">
        <f>_xlfn.XLOOKUP(C335,Tabela2[Nome],Tabela2[Nome],"")</f>
        <v>PAULO GOMES ALVARENGA</v>
      </c>
      <c r="E335">
        <f>Tabela1[[#This Row],[CPF]]</f>
        <v>0</v>
      </c>
      <c r="F335">
        <f>_xlfn.XLOOKUP(E335,Tabela2[CPF],Tabela2[CPF],0)</f>
        <v>0</v>
      </c>
      <c r="G335">
        <f>Tabela1[[#This Row],[Valor]]</f>
        <v>17.440000000000001</v>
      </c>
      <c r="H335">
        <f>_xlfn.XLOOKUP(E335,Tabela2[CPF],Tabela2[Valor],0)</f>
        <v>0</v>
      </c>
      <c r="I335">
        <f>_xlfn.XLOOKUP(C335,Tabela2[Nome],Tabela2[Valor],0)</f>
        <v>17.440000000000001</v>
      </c>
      <c r="J335">
        <f t="shared" si="11"/>
        <v>17.440000000000001</v>
      </c>
      <c r="K335" t="b">
        <f>EXACT(Tabela3[[#This Row],[Valor Medicar]],Tabela3[[#This Row],[Valor IPM]])</f>
        <v>1</v>
      </c>
    </row>
    <row r="336" spans="1:11" x14ac:dyDescent="0.25">
      <c r="A336" t="str">
        <f t="shared" si="10"/>
        <v xml:space="preserve"> - 0</v>
      </c>
      <c r="B336" t="str">
        <f>Tabela1[[#This Row],[Contrato]]</f>
        <v>CO-00002364-CT</v>
      </c>
      <c r="C336" t="str">
        <f>Tabela1[[#This Row],[Beneficiario]]</f>
        <v>PEDRO ARANTES</v>
      </c>
      <c r="D336" t="str">
        <f>_xlfn.XLOOKUP(C336,Tabela2[Nome],Tabela2[Nome],"")</f>
        <v/>
      </c>
      <c r="E336">
        <f>Tabela1[[#This Row],[CPF]]</f>
        <v>0</v>
      </c>
      <c r="F336">
        <f>_xlfn.XLOOKUP(E336,Tabela2[CPF],Tabela2[CPF],0)</f>
        <v>0</v>
      </c>
      <c r="G336">
        <f>Tabela1[[#This Row],[Valor]]</f>
        <v>34.880000000000003</v>
      </c>
      <c r="H336">
        <f>_xlfn.XLOOKUP(E336,Tabela2[CPF],Tabela2[Valor],0)</f>
        <v>0</v>
      </c>
      <c r="I336">
        <f>_xlfn.XLOOKUP(C336,Tabela2[Nome],Tabela2[Valor],0)</f>
        <v>0</v>
      </c>
      <c r="J336">
        <f t="shared" si="11"/>
        <v>0</v>
      </c>
      <c r="K336" t="b">
        <f>EXACT(Tabela3[[#This Row],[Valor Medicar]],Tabela3[[#This Row],[Valor IPM]])</f>
        <v>0</v>
      </c>
    </row>
    <row r="337" spans="1:11" x14ac:dyDescent="0.25">
      <c r="A337" t="str">
        <f t="shared" si="10"/>
        <v xml:space="preserve"> - 0</v>
      </c>
      <c r="B337" t="str">
        <f>Tabela1[[#This Row],[Contrato]]</f>
        <v>CO-00002364-CT</v>
      </c>
      <c r="C337" t="str">
        <f>Tabela1[[#This Row],[Beneficiario]]</f>
        <v>RAFAEL BASSOTELLI</v>
      </c>
      <c r="D337" t="str">
        <f>_xlfn.XLOOKUP(C337,Tabela2[Nome],Tabela2[Nome],"")</f>
        <v/>
      </c>
      <c r="E337" t="str">
        <f>Tabela1[[#This Row],[CPF]]</f>
        <v>002.818.508-01</v>
      </c>
      <c r="F337">
        <f>_xlfn.XLOOKUP(E337,Tabela2[CPF],Tabela2[CPF],0)</f>
        <v>0</v>
      </c>
      <c r="G337">
        <f>Tabela1[[#This Row],[Valor]]</f>
        <v>34.880000000000003</v>
      </c>
      <c r="H337">
        <f>_xlfn.XLOOKUP(E337,Tabela2[CPF],Tabela2[Valor],0)</f>
        <v>0</v>
      </c>
      <c r="I337">
        <f>_xlfn.XLOOKUP(C337,Tabela2[Nome],Tabela2[Valor],0)</f>
        <v>0</v>
      </c>
      <c r="J337">
        <f t="shared" si="11"/>
        <v>0</v>
      </c>
      <c r="K337" t="b">
        <f>EXACT(Tabela3[[#This Row],[Valor Medicar]],Tabela3[[#This Row],[Valor IPM]])</f>
        <v>0</v>
      </c>
    </row>
    <row r="338" spans="1:11" x14ac:dyDescent="0.25">
      <c r="A338" t="str">
        <f t="shared" si="10"/>
        <v xml:space="preserve"> - 0</v>
      </c>
      <c r="B338" t="str">
        <f>Tabela1[[#This Row],[Contrato]]</f>
        <v>CO-00002364-CT</v>
      </c>
      <c r="C338" t="str">
        <f>Tabela1[[#This Row],[Beneficiario]]</f>
        <v>RAPHAEL SANGREGORIO</v>
      </c>
      <c r="D338" t="str">
        <f>_xlfn.XLOOKUP(C338,Tabela2[Nome],Tabela2[Nome],"")</f>
        <v/>
      </c>
      <c r="E338" t="str">
        <f>Tabela1[[#This Row],[CPF]]</f>
        <v>862.614.798-87</v>
      </c>
      <c r="F338">
        <f>_xlfn.XLOOKUP(E338,Tabela2[CPF],Tabela2[CPF],0)</f>
        <v>0</v>
      </c>
      <c r="G338">
        <f>Tabela1[[#This Row],[Valor]]</f>
        <v>76.39</v>
      </c>
      <c r="H338">
        <f>_xlfn.XLOOKUP(E338,Tabela2[CPF],Tabela2[Valor],0)</f>
        <v>0</v>
      </c>
      <c r="I338">
        <f>_xlfn.XLOOKUP(C338,Tabela2[Nome],Tabela2[Valor],0)</f>
        <v>0</v>
      </c>
      <c r="J338">
        <f t="shared" si="11"/>
        <v>0</v>
      </c>
      <c r="K338" t="b">
        <f>EXACT(Tabela3[[#This Row],[Valor Medicar]],Tabela3[[#This Row],[Valor IPM]])</f>
        <v>0</v>
      </c>
    </row>
    <row r="339" spans="1:11" x14ac:dyDescent="0.25">
      <c r="A339" t="str">
        <f t="shared" si="10"/>
        <v xml:space="preserve"> - 0</v>
      </c>
      <c r="B339" t="str">
        <f>Tabela1[[#This Row],[Contrato]]</f>
        <v>CO-00002364-CT</v>
      </c>
      <c r="C339" t="str">
        <f>Tabela1[[#This Row],[Beneficiario]]</f>
        <v>RAPHAEL SANGREGORIO</v>
      </c>
      <c r="D339" t="str">
        <f>_xlfn.XLOOKUP(C339,Tabela2[Nome],Tabela2[Nome],"")</f>
        <v/>
      </c>
      <c r="E339" t="str">
        <f>Tabela1[[#This Row],[CPF]]</f>
        <v>862.614.798-87</v>
      </c>
      <c r="F339">
        <f>_xlfn.XLOOKUP(E339,Tabela2[CPF],Tabela2[CPF],0)</f>
        <v>0</v>
      </c>
      <c r="G339">
        <f>Tabela1[[#This Row],[Valor]]</f>
        <v>54.349999999999902</v>
      </c>
      <c r="H339">
        <f>_xlfn.XLOOKUP(E339,Tabela2[CPF],Tabela2[Valor],0)</f>
        <v>0</v>
      </c>
      <c r="I339">
        <f>_xlfn.XLOOKUP(C339,Tabela2[Nome],Tabela2[Valor],0)</f>
        <v>0</v>
      </c>
      <c r="J339">
        <f t="shared" si="11"/>
        <v>0</v>
      </c>
      <c r="K339" t="b">
        <f>EXACT(Tabela3[[#This Row],[Valor Medicar]],Tabela3[[#This Row],[Valor IPM]])</f>
        <v>0</v>
      </c>
    </row>
    <row r="340" spans="1:11" x14ac:dyDescent="0.25">
      <c r="A340" t="str">
        <f t="shared" si="10"/>
        <v>REGINA AMELIA VICHNEVSKY FERRACINI - 159.930.628-00</v>
      </c>
      <c r="B340" t="str">
        <f>Tabela1[[#This Row],[Contrato]]</f>
        <v>CO-00002364-CT</v>
      </c>
      <c r="C340" t="str">
        <f>Tabela1[[#This Row],[Beneficiario]]</f>
        <v>REGINA AMELIA VICHNEVSKY FERRACINI</v>
      </c>
      <c r="D340" t="str">
        <f>_xlfn.XLOOKUP(C340,Tabela2[Nome],Tabela2[Nome],"")</f>
        <v>REGINA AMELIA VICHNEVSKY FERRACINI</v>
      </c>
      <c r="E340" t="str">
        <f>Tabela1[[#This Row],[CPF]]</f>
        <v>159.930.628-00</v>
      </c>
      <c r="F340" t="str">
        <f>_xlfn.XLOOKUP(E340,Tabela2[CPF],Tabela2[CPF],0)</f>
        <v>159.930.628-00</v>
      </c>
      <c r="G340">
        <f>Tabela1[[#This Row],[Valor]]</f>
        <v>34.880000000000003</v>
      </c>
      <c r="H340">
        <f>_xlfn.XLOOKUP(E340,Tabela2[CPF],Tabela2[Valor],0)</f>
        <v>32.6</v>
      </c>
      <c r="I340">
        <f>_xlfn.XLOOKUP(C340,Tabela2[Nome],Tabela2[Valor],0)</f>
        <v>32.6</v>
      </c>
      <c r="J340">
        <f t="shared" si="11"/>
        <v>32.6</v>
      </c>
      <c r="K340" t="b">
        <f>EXACT(Tabela3[[#This Row],[Valor Medicar]],Tabela3[[#This Row],[Valor IPM]])</f>
        <v>0</v>
      </c>
    </row>
    <row r="341" spans="1:11" x14ac:dyDescent="0.25">
      <c r="A341" t="str">
        <f t="shared" si="10"/>
        <v>REGINA CELIA PITANGUI QUEIRUJA - 258.921.028-07</v>
      </c>
      <c r="B341" t="str">
        <f>Tabela1[[#This Row],[Contrato]]</f>
        <v>CO-00002364-CT</v>
      </c>
      <c r="C341" t="str">
        <f>Tabela1[[#This Row],[Beneficiario]]</f>
        <v>REGINA CELIA PITANGUI QUEIRUJA</v>
      </c>
      <c r="D341" t="str">
        <f>_xlfn.XLOOKUP(C341,Tabela2[Nome],Tabela2[Nome],"")</f>
        <v>REGINA CELIA PITANGUI QUEIRUJA</v>
      </c>
      <c r="E341" t="str">
        <f>Tabela1[[#This Row],[CPF]]</f>
        <v>258.921.028-07</v>
      </c>
      <c r="F341" t="str">
        <f>_xlfn.XLOOKUP(E341,Tabela2[CPF],Tabela2[CPF],0)</f>
        <v>258.921.028-07</v>
      </c>
      <c r="G341">
        <f>Tabela1[[#This Row],[Valor]]</f>
        <v>52.32</v>
      </c>
      <c r="H341">
        <f>_xlfn.XLOOKUP(E341,Tabela2[CPF],Tabela2[Valor],0)</f>
        <v>48.9</v>
      </c>
      <c r="I341">
        <f>_xlfn.XLOOKUP(C341,Tabela2[Nome],Tabela2[Valor],0)</f>
        <v>48.9</v>
      </c>
      <c r="J341">
        <f t="shared" si="11"/>
        <v>48.9</v>
      </c>
      <c r="K341" t="b">
        <f>EXACT(Tabela3[[#This Row],[Valor Medicar]],Tabela3[[#This Row],[Valor IPM]])</f>
        <v>0</v>
      </c>
    </row>
    <row r="342" spans="1:11" x14ac:dyDescent="0.25">
      <c r="A342" t="str">
        <f t="shared" si="10"/>
        <v>RENY CURY - 125.966.988-20</v>
      </c>
      <c r="B342" t="str">
        <f>Tabela1[[#This Row],[Contrato]]</f>
        <v>CO-00002364-CT</v>
      </c>
      <c r="C342" t="str">
        <f>Tabela1[[#This Row],[Beneficiario]]</f>
        <v>RENY CURY</v>
      </c>
      <c r="D342" t="str">
        <f>_xlfn.XLOOKUP(C342,Tabela2[Nome],Tabela2[Nome],"")</f>
        <v>RENY CURY</v>
      </c>
      <c r="E342" t="str">
        <f>Tabela1[[#This Row],[CPF]]</f>
        <v>125.966.988-20</v>
      </c>
      <c r="F342" t="str">
        <f>_xlfn.XLOOKUP(E342,Tabela2[CPF],Tabela2[CPF],0)</f>
        <v>125.966.988-20</v>
      </c>
      <c r="G342">
        <f>Tabela1[[#This Row],[Valor]]</f>
        <v>69.760000000000005</v>
      </c>
      <c r="H342">
        <f>_xlfn.XLOOKUP(E342,Tabela2[CPF],Tabela2[Valor],0)</f>
        <v>65.2</v>
      </c>
      <c r="I342">
        <f>_xlfn.XLOOKUP(C342,Tabela2[Nome],Tabela2[Valor],0)</f>
        <v>65.2</v>
      </c>
      <c r="J342">
        <f t="shared" si="11"/>
        <v>65.2</v>
      </c>
      <c r="K342" t="b">
        <f>EXACT(Tabela3[[#This Row],[Valor Medicar]],Tabela3[[#This Row],[Valor IPM]])</f>
        <v>0</v>
      </c>
    </row>
    <row r="343" spans="1:11" x14ac:dyDescent="0.25">
      <c r="A343" t="str">
        <f t="shared" si="10"/>
        <v xml:space="preserve"> - 0</v>
      </c>
      <c r="B343" t="str">
        <f>Tabela1[[#This Row],[Contrato]]</f>
        <v>CO-00002364-CT</v>
      </c>
      <c r="C343" t="str">
        <f>Tabela1[[#This Row],[Beneficiario]]</f>
        <v>RITA LUCERA DE CASTRO</v>
      </c>
      <c r="D343" t="str">
        <f>_xlfn.XLOOKUP(C343,Tabela2[Nome],Tabela2[Nome],"")</f>
        <v/>
      </c>
      <c r="E343">
        <f>Tabela1[[#This Row],[CPF]]</f>
        <v>0</v>
      </c>
      <c r="F343">
        <f>_xlfn.XLOOKUP(E343,Tabela2[CPF],Tabela2[CPF],0)</f>
        <v>0</v>
      </c>
      <c r="G343">
        <f>Tabela1[[#This Row],[Valor]]</f>
        <v>19.469999999999899</v>
      </c>
      <c r="H343">
        <f>_xlfn.XLOOKUP(E343,Tabela2[CPF],Tabela2[Valor],0)</f>
        <v>0</v>
      </c>
      <c r="I343">
        <f>_xlfn.XLOOKUP(C343,Tabela2[Nome],Tabela2[Valor],0)</f>
        <v>0</v>
      </c>
      <c r="J343">
        <f t="shared" si="11"/>
        <v>0</v>
      </c>
      <c r="K343" t="b">
        <f>EXACT(Tabela3[[#This Row],[Valor Medicar]],Tabela3[[#This Row],[Valor IPM]])</f>
        <v>0</v>
      </c>
    </row>
    <row r="344" spans="1:11" x14ac:dyDescent="0.25">
      <c r="A344" t="str">
        <f t="shared" si="10"/>
        <v xml:space="preserve"> - 0</v>
      </c>
      <c r="B344" t="str">
        <f>Tabela1[[#This Row],[Contrato]]</f>
        <v>CO-00002364-CT</v>
      </c>
      <c r="C344" t="str">
        <f>Tabela1[[#This Row],[Beneficiario]]</f>
        <v>ROBERTO FALEIROS ROCHA</v>
      </c>
      <c r="D344" t="str">
        <f>_xlfn.XLOOKUP(C344,Tabela2[Nome],Tabela2[Nome],"")</f>
        <v/>
      </c>
      <c r="E344" t="str">
        <f>Tabela1[[#This Row],[CPF]]</f>
        <v>155.959.518-34</v>
      </c>
      <c r="F344">
        <f>_xlfn.XLOOKUP(E344,Tabela2[CPF],Tabela2[CPF],0)</f>
        <v>0</v>
      </c>
      <c r="G344">
        <f>Tabela1[[#This Row],[Valor]]</f>
        <v>37.450000000000003</v>
      </c>
      <c r="H344">
        <f>_xlfn.XLOOKUP(E344,Tabela2[CPF],Tabela2[Valor],0)</f>
        <v>0</v>
      </c>
      <c r="I344">
        <f>_xlfn.XLOOKUP(C344,Tabela2[Nome],Tabela2[Valor],0)</f>
        <v>0</v>
      </c>
      <c r="J344">
        <f t="shared" si="11"/>
        <v>0</v>
      </c>
      <c r="K344" t="b">
        <f>EXACT(Tabela3[[#This Row],[Valor Medicar]],Tabela3[[#This Row],[Valor IPM]])</f>
        <v>0</v>
      </c>
    </row>
    <row r="345" spans="1:11" x14ac:dyDescent="0.25">
      <c r="A345" t="str">
        <f t="shared" si="10"/>
        <v>ROGELIO GENARI - 034.782.978-34</v>
      </c>
      <c r="B345" t="str">
        <f>Tabela1[[#This Row],[Contrato]]</f>
        <v>CO-00002364-CT</v>
      </c>
      <c r="C345" t="str">
        <f>Tabela1[[#This Row],[Beneficiario]]</f>
        <v>ROGELIO GENARI</v>
      </c>
      <c r="D345" t="str">
        <f>_xlfn.XLOOKUP(C345,Tabela2[Nome],Tabela2[Nome],"")</f>
        <v>ROGELIO GENARI</v>
      </c>
      <c r="E345" t="str">
        <f>Tabela1[[#This Row],[CPF]]</f>
        <v>034.782.978-34</v>
      </c>
      <c r="F345" t="str">
        <f>_xlfn.XLOOKUP(E345,Tabela2[CPF],Tabela2[CPF],0)</f>
        <v>034.782.978-34</v>
      </c>
      <c r="G345">
        <f>Tabela1[[#This Row],[Valor]]</f>
        <v>17.440000000000001</v>
      </c>
      <c r="H345">
        <f>_xlfn.XLOOKUP(E345,Tabela2[CPF],Tabela2[Valor],0)</f>
        <v>16.3</v>
      </c>
      <c r="I345">
        <f>_xlfn.XLOOKUP(C345,Tabela2[Nome],Tabela2[Valor],0)</f>
        <v>16.3</v>
      </c>
      <c r="J345">
        <f t="shared" si="11"/>
        <v>16.3</v>
      </c>
      <c r="K345" t="b">
        <f>EXACT(Tabela3[[#This Row],[Valor Medicar]],Tabela3[[#This Row],[Valor IPM]])</f>
        <v>0</v>
      </c>
    </row>
    <row r="346" spans="1:11" x14ac:dyDescent="0.25">
      <c r="A346" t="str">
        <f t="shared" si="10"/>
        <v>ROMILDA LUCIA SARAIVA - 227.021.218-53</v>
      </c>
      <c r="B346" t="str">
        <f>Tabela1[[#This Row],[Contrato]]</f>
        <v>CO-00002364-CT</v>
      </c>
      <c r="C346" t="str">
        <f>Tabela1[[#This Row],[Beneficiario]]</f>
        <v>ROMILDA LUCIA SARAIVA</v>
      </c>
      <c r="D346" t="str">
        <f>_xlfn.XLOOKUP(C346,Tabela2[Nome],Tabela2[Nome],"")</f>
        <v>ROMILDA LUCIA SARAIVA</v>
      </c>
      <c r="E346" t="str">
        <f>Tabela1[[#This Row],[CPF]]</f>
        <v>227.021.218-53</v>
      </c>
      <c r="F346" t="str">
        <f>_xlfn.XLOOKUP(E346,Tabela2[CPF],Tabela2[CPF],0)</f>
        <v>227.021.218-53</v>
      </c>
      <c r="G346">
        <f>Tabela1[[#This Row],[Valor]]</f>
        <v>34.880000000000003</v>
      </c>
      <c r="H346">
        <f>_xlfn.XLOOKUP(E346,Tabela2[CPF],Tabela2[Valor],0)</f>
        <v>32.6</v>
      </c>
      <c r="I346">
        <f>_xlfn.XLOOKUP(C346,Tabela2[Nome],Tabela2[Valor],0)</f>
        <v>32.6</v>
      </c>
      <c r="J346">
        <f t="shared" si="11"/>
        <v>32.6</v>
      </c>
      <c r="K346" t="b">
        <f>EXACT(Tabela3[[#This Row],[Valor Medicar]],Tabela3[[#This Row],[Valor IPM]])</f>
        <v>0</v>
      </c>
    </row>
    <row r="347" spans="1:11" x14ac:dyDescent="0.25">
      <c r="A347" t="str">
        <f t="shared" si="10"/>
        <v>ROMILDA MATIAS BATISTA CINTRA - 062.568.118-52</v>
      </c>
      <c r="B347" t="str">
        <f>Tabela1[[#This Row],[Contrato]]</f>
        <v>CO-00002364-CT</v>
      </c>
      <c r="C347" t="str">
        <f>Tabela1[[#This Row],[Beneficiario]]</f>
        <v>ROMILDA MATIAS BATISTA CINTRA</v>
      </c>
      <c r="D347" t="str">
        <f>_xlfn.XLOOKUP(C347,Tabela2[Nome],Tabela2[Nome],"")</f>
        <v>ROMILDA MATIAS BATISTA CINTRA</v>
      </c>
      <c r="E347" t="str">
        <f>Tabela1[[#This Row],[CPF]]</f>
        <v>062.568.118-52</v>
      </c>
      <c r="F347" t="str">
        <f>_xlfn.XLOOKUP(E347,Tabela2[CPF],Tabela2[CPF],0)</f>
        <v>062.568.118-52</v>
      </c>
      <c r="G347">
        <f>Tabela1[[#This Row],[Valor]]</f>
        <v>36.909999999999897</v>
      </c>
      <c r="H347">
        <f>_xlfn.XLOOKUP(E347,Tabela2[CPF],Tabela2[Valor],0)</f>
        <v>34.5</v>
      </c>
      <c r="I347">
        <f>_xlfn.XLOOKUP(C347,Tabela2[Nome],Tabela2[Valor],0)</f>
        <v>34.5</v>
      </c>
      <c r="J347">
        <f t="shared" si="11"/>
        <v>34.5</v>
      </c>
      <c r="K347" t="b">
        <f>EXACT(Tabela3[[#This Row],[Valor Medicar]],Tabela3[[#This Row],[Valor IPM]])</f>
        <v>0</v>
      </c>
    </row>
    <row r="348" spans="1:11" x14ac:dyDescent="0.25">
      <c r="A348" t="str">
        <f t="shared" si="10"/>
        <v xml:space="preserve"> - 081.533.778-76</v>
      </c>
      <c r="B348" t="str">
        <f>Tabela1[[#This Row],[Contrato]]</f>
        <v>CO-00002364-CT</v>
      </c>
      <c r="C348" t="str">
        <f>Tabela1[[#This Row],[Beneficiario]]</f>
        <v>ROSA LOPES TAFELI</v>
      </c>
      <c r="D348" t="str">
        <f>_xlfn.XLOOKUP(C348,Tabela2[Nome],Tabela2[Nome],"")</f>
        <v/>
      </c>
      <c r="E348" t="str">
        <f>Tabela1[[#This Row],[CPF]]</f>
        <v>081.533.778-76</v>
      </c>
      <c r="F348" t="str">
        <f>_xlfn.XLOOKUP(E348,Tabela2[CPF],Tabela2[CPF],0)</f>
        <v>081.533.778-76</v>
      </c>
      <c r="G348">
        <f>Tabela1[[#This Row],[Valor]]</f>
        <v>17.440000000000001</v>
      </c>
      <c r="H348">
        <f>_xlfn.XLOOKUP(E348,Tabela2[CPF],Tabela2[Valor],0)</f>
        <v>16.3</v>
      </c>
      <c r="I348">
        <f>_xlfn.XLOOKUP(C348,Tabela2[Nome],Tabela2[Valor],0)</f>
        <v>0</v>
      </c>
      <c r="J348">
        <f t="shared" si="11"/>
        <v>16.3</v>
      </c>
      <c r="K348" t="b">
        <f>EXACT(Tabela3[[#This Row],[Valor Medicar]],Tabela3[[#This Row],[Valor IPM]])</f>
        <v>0</v>
      </c>
    </row>
    <row r="349" spans="1:11" x14ac:dyDescent="0.25">
      <c r="A349" t="str">
        <f t="shared" si="10"/>
        <v xml:space="preserve"> - 046.079.188-57</v>
      </c>
      <c r="B349" t="str">
        <f>Tabela1[[#This Row],[Contrato]]</f>
        <v>CO-00002364-CT</v>
      </c>
      <c r="C349" t="str">
        <f>Tabela1[[#This Row],[Beneficiario]]</f>
        <v>ROSA MARIA BRAZ PINTO</v>
      </c>
      <c r="D349" t="str">
        <f>_xlfn.XLOOKUP(C349,Tabela2[Nome],Tabela2[Nome],"")</f>
        <v/>
      </c>
      <c r="E349" t="str">
        <f>Tabela1[[#This Row],[CPF]]</f>
        <v>046.079.188-57</v>
      </c>
      <c r="F349" t="str">
        <f>_xlfn.XLOOKUP(E349,Tabela2[CPF],Tabela2[CPF],0)</f>
        <v>046.079.188-57</v>
      </c>
      <c r="G349">
        <f>Tabela1[[#This Row],[Valor]]</f>
        <v>34.880000000000003</v>
      </c>
      <c r="H349">
        <f>_xlfn.XLOOKUP(E349,Tabela2[CPF],Tabela2[Valor],0)</f>
        <v>32.6</v>
      </c>
      <c r="I349">
        <f>_xlfn.XLOOKUP(C349,Tabela2[Nome],Tabela2[Valor],0)</f>
        <v>0</v>
      </c>
      <c r="J349">
        <f t="shared" si="11"/>
        <v>32.6</v>
      </c>
      <c r="K349" t="b">
        <f>EXACT(Tabela3[[#This Row],[Valor Medicar]],Tabela3[[#This Row],[Valor IPM]])</f>
        <v>0</v>
      </c>
    </row>
    <row r="350" spans="1:11" x14ac:dyDescent="0.25">
      <c r="A350" t="str">
        <f t="shared" si="10"/>
        <v xml:space="preserve"> - 0</v>
      </c>
      <c r="B350" t="str">
        <f>Tabela1[[#This Row],[Contrato]]</f>
        <v>CO-00002364-CT</v>
      </c>
      <c r="C350" t="str">
        <f>Tabela1[[#This Row],[Beneficiario]]</f>
        <v>ROSA QUIRINO DE MELLO</v>
      </c>
      <c r="D350" t="str">
        <f>_xlfn.XLOOKUP(C350,Tabela2[Nome],Tabela2[Nome],"")</f>
        <v/>
      </c>
      <c r="E350" t="str">
        <f>Tabela1[[#This Row],[CPF]]</f>
        <v>748.224.628-20</v>
      </c>
      <c r="F350">
        <f>_xlfn.XLOOKUP(E350,Tabela2[CPF],Tabela2[CPF],0)</f>
        <v>0</v>
      </c>
      <c r="G350">
        <f>Tabela1[[#This Row],[Valor]]</f>
        <v>37.450000000000003</v>
      </c>
      <c r="H350">
        <f>_xlfn.XLOOKUP(E350,Tabela2[CPF],Tabela2[Valor],0)</f>
        <v>0</v>
      </c>
      <c r="I350">
        <f>_xlfn.XLOOKUP(C350,Tabela2[Nome],Tabela2[Valor],0)</f>
        <v>0</v>
      </c>
      <c r="J350">
        <f t="shared" si="11"/>
        <v>0</v>
      </c>
      <c r="K350" t="b">
        <f>EXACT(Tabela3[[#This Row],[Valor Medicar]],Tabela3[[#This Row],[Valor IPM]])</f>
        <v>0</v>
      </c>
    </row>
    <row r="351" spans="1:11" x14ac:dyDescent="0.25">
      <c r="A351" t="str">
        <f t="shared" si="10"/>
        <v xml:space="preserve"> - 032.278.318-64</v>
      </c>
      <c r="B351" t="str">
        <f>Tabela1[[#This Row],[Contrato]]</f>
        <v>CO-00002364-CT</v>
      </c>
      <c r="C351" t="str">
        <f>Tabela1[[#This Row],[Beneficiario]]</f>
        <v>ROSA RESTINE VECCHI</v>
      </c>
      <c r="D351" t="str">
        <f>_xlfn.XLOOKUP(C351,Tabela2[Nome],Tabela2[Nome],"")</f>
        <v/>
      </c>
      <c r="E351" t="str">
        <f>Tabela1[[#This Row],[CPF]]</f>
        <v>032.278.318-64</v>
      </c>
      <c r="F351" t="str">
        <f>_xlfn.XLOOKUP(E351,Tabela2[CPF],Tabela2[CPF],0)</f>
        <v>032.278.318-64</v>
      </c>
      <c r="G351">
        <f>Tabela1[[#This Row],[Valor]]</f>
        <v>38.939999999999898</v>
      </c>
      <c r="H351">
        <f>_xlfn.XLOOKUP(E351,Tabela2[CPF],Tabela2[Valor],0)</f>
        <v>36.4</v>
      </c>
      <c r="I351">
        <f>_xlfn.XLOOKUP(C351,Tabela2[Nome],Tabela2[Valor],0)</f>
        <v>0</v>
      </c>
      <c r="J351">
        <f t="shared" si="11"/>
        <v>36.4</v>
      </c>
      <c r="K351" t="b">
        <f>EXACT(Tabela3[[#This Row],[Valor Medicar]],Tabela3[[#This Row],[Valor IPM]])</f>
        <v>0</v>
      </c>
    </row>
    <row r="352" spans="1:11" x14ac:dyDescent="0.25">
      <c r="A352" t="str">
        <f t="shared" si="10"/>
        <v xml:space="preserve"> - 0</v>
      </c>
      <c r="B352" t="str">
        <f>Tabela1[[#This Row],[Contrato]]</f>
        <v>CO-00002364-CT</v>
      </c>
      <c r="C352" t="str">
        <f>Tabela1[[#This Row],[Beneficiario]]</f>
        <v>ROSALINA BIGAY BOMBONATO</v>
      </c>
      <c r="D352" t="str">
        <f>_xlfn.XLOOKUP(C352,Tabela2[Nome],Tabela2[Nome],"")</f>
        <v/>
      </c>
      <c r="E352" t="str">
        <f>Tabela1[[#This Row],[CPF]]</f>
        <v>308.960.298-91</v>
      </c>
      <c r="F352">
        <f>_xlfn.XLOOKUP(E352,Tabela2[CPF],Tabela2[CPF],0)</f>
        <v>0</v>
      </c>
      <c r="G352">
        <f>Tabela1[[#This Row],[Valor]]</f>
        <v>155.759999999999</v>
      </c>
      <c r="H352">
        <f>_xlfn.XLOOKUP(E352,Tabela2[CPF],Tabela2[Valor],0)</f>
        <v>0</v>
      </c>
      <c r="I352">
        <f>_xlfn.XLOOKUP(C352,Tabela2[Nome],Tabela2[Valor],0)</f>
        <v>0</v>
      </c>
      <c r="J352">
        <f t="shared" si="11"/>
        <v>0</v>
      </c>
      <c r="K352" t="b">
        <f>EXACT(Tabela3[[#This Row],[Valor Medicar]],Tabela3[[#This Row],[Valor IPM]])</f>
        <v>0</v>
      </c>
    </row>
    <row r="353" spans="1:11" x14ac:dyDescent="0.25">
      <c r="A353" t="str">
        <f t="shared" si="10"/>
        <v xml:space="preserve"> - 163.902.328-37</v>
      </c>
      <c r="B353" t="str">
        <f>Tabela1[[#This Row],[Contrato]]</f>
        <v>CO-00002364-CT</v>
      </c>
      <c r="C353" t="str">
        <f>Tabela1[[#This Row],[Beneficiario]]</f>
        <v>ROSANGELA PEREIRA LOPES CICILINI</v>
      </c>
      <c r="D353" t="str">
        <f>_xlfn.XLOOKUP(C353,Tabela2[Nome],Tabela2[Nome],"")</f>
        <v/>
      </c>
      <c r="E353" t="str">
        <f>Tabela1[[#This Row],[CPF]]</f>
        <v>163.902.328-37</v>
      </c>
      <c r="F353" t="str">
        <f>_xlfn.XLOOKUP(E353,Tabela2[CPF],Tabela2[CPF],0)</f>
        <v>163.902.328-37</v>
      </c>
      <c r="G353">
        <f>Tabela1[[#This Row],[Valor]]</f>
        <v>38.939999999999898</v>
      </c>
      <c r="H353">
        <f>_xlfn.XLOOKUP(E353,Tabela2[CPF],Tabela2[Valor],0)</f>
        <v>36.4</v>
      </c>
      <c r="I353">
        <f>_xlfn.XLOOKUP(C353,Tabela2[Nome],Tabela2[Valor],0)</f>
        <v>0</v>
      </c>
      <c r="J353">
        <f t="shared" si="11"/>
        <v>36.4</v>
      </c>
      <c r="K353" t="b">
        <f>EXACT(Tabela3[[#This Row],[Valor Medicar]],Tabela3[[#This Row],[Valor IPM]])</f>
        <v>0</v>
      </c>
    </row>
    <row r="354" spans="1:11" x14ac:dyDescent="0.25">
      <c r="A354" t="str">
        <f t="shared" si="10"/>
        <v>ROSE MARY PINHAL PEREIRA TERRIVEL - 452.856.408-49</v>
      </c>
      <c r="B354" t="str">
        <f>Tabela1[[#This Row],[Contrato]]</f>
        <v>CO-00002364-CT</v>
      </c>
      <c r="C354" t="str">
        <f>Tabela1[[#This Row],[Beneficiario]]</f>
        <v>ROSE MARY PINHAL PEREIRA TERRIVEL</v>
      </c>
      <c r="D354" t="str">
        <f>_xlfn.XLOOKUP(C354,Tabela2[Nome],Tabela2[Nome],"")</f>
        <v>ROSE MARY PINHAL PEREIRA TERRIVEL</v>
      </c>
      <c r="E354" t="str">
        <f>Tabela1[[#This Row],[CPF]]</f>
        <v>452.856.408-49</v>
      </c>
      <c r="F354" t="str">
        <f>_xlfn.XLOOKUP(E354,Tabela2[CPF],Tabela2[CPF],0)</f>
        <v>452.856.408-49</v>
      </c>
      <c r="G354">
        <f>Tabela1[[#This Row],[Valor]]</f>
        <v>87.2</v>
      </c>
      <c r="H354">
        <f>_xlfn.XLOOKUP(E354,Tabela2[CPF],Tabela2[Valor],0)</f>
        <v>81.5</v>
      </c>
      <c r="I354">
        <f>_xlfn.XLOOKUP(C354,Tabela2[Nome],Tabela2[Valor],0)</f>
        <v>81.5</v>
      </c>
      <c r="J354">
        <f t="shared" si="11"/>
        <v>81.5</v>
      </c>
      <c r="K354" t="b">
        <f>EXACT(Tabela3[[#This Row],[Valor Medicar]],Tabela3[[#This Row],[Valor IPM]])</f>
        <v>0</v>
      </c>
    </row>
    <row r="355" spans="1:11" x14ac:dyDescent="0.25">
      <c r="A355" t="str">
        <f t="shared" si="10"/>
        <v xml:space="preserve"> - 0</v>
      </c>
      <c r="B355" t="str">
        <f>Tabela1[[#This Row],[Contrato]]</f>
        <v>CO-00002364-CT</v>
      </c>
      <c r="C355" t="str">
        <f>Tabela1[[#This Row],[Beneficiario]]</f>
        <v>ROSENDO CASANOVA</v>
      </c>
      <c r="D355" t="str">
        <f>_xlfn.XLOOKUP(C355,Tabela2[Nome],Tabela2[Nome],"")</f>
        <v/>
      </c>
      <c r="E355" t="str">
        <f>Tabela1[[#This Row],[CPF]]</f>
        <v>232.259.718-04</v>
      </c>
      <c r="F355">
        <f>_xlfn.XLOOKUP(E355,Tabela2[CPF],Tabela2[CPF],0)</f>
        <v>0</v>
      </c>
      <c r="G355">
        <f>Tabela1[[#This Row],[Valor]]</f>
        <v>38.939999999999898</v>
      </c>
      <c r="H355">
        <f>_xlfn.XLOOKUP(E355,Tabela2[CPF],Tabela2[Valor],0)</f>
        <v>0</v>
      </c>
      <c r="I355">
        <f>_xlfn.XLOOKUP(C355,Tabela2[Nome],Tabela2[Valor],0)</f>
        <v>0</v>
      </c>
      <c r="J355">
        <f t="shared" si="11"/>
        <v>0</v>
      </c>
      <c r="K355" t="b">
        <f>EXACT(Tabela3[[#This Row],[Valor Medicar]],Tabela3[[#This Row],[Valor IPM]])</f>
        <v>0</v>
      </c>
    </row>
    <row r="356" spans="1:11" x14ac:dyDescent="0.25">
      <c r="A356" t="str">
        <f t="shared" si="10"/>
        <v xml:space="preserve"> - 0</v>
      </c>
      <c r="B356" t="str">
        <f>Tabela1[[#This Row],[Contrato]]</f>
        <v>CO-00002364-CT</v>
      </c>
      <c r="C356" t="str">
        <f>Tabela1[[#This Row],[Beneficiario]]</f>
        <v>RUBENS GAMBA</v>
      </c>
      <c r="D356" t="str">
        <f>_xlfn.XLOOKUP(C356,Tabela2[Nome],Tabela2[Nome],"")</f>
        <v/>
      </c>
      <c r="E356" t="str">
        <f>Tabela1[[#This Row],[CPF]]</f>
        <v>306.163.108-97</v>
      </c>
      <c r="F356">
        <f>_xlfn.XLOOKUP(E356,Tabela2[CPF],Tabela2[CPF],0)</f>
        <v>0</v>
      </c>
      <c r="G356">
        <f>Tabela1[[#This Row],[Valor]]</f>
        <v>34.880000000000003</v>
      </c>
      <c r="H356">
        <f>_xlfn.XLOOKUP(E356,Tabela2[CPF],Tabela2[Valor],0)</f>
        <v>0</v>
      </c>
      <c r="I356">
        <f>_xlfn.XLOOKUP(C356,Tabela2[Nome],Tabela2[Valor],0)</f>
        <v>0</v>
      </c>
      <c r="J356">
        <f t="shared" si="11"/>
        <v>0</v>
      </c>
      <c r="K356" t="b">
        <f>EXACT(Tabela3[[#This Row],[Valor Medicar]],Tabela3[[#This Row],[Valor IPM]])</f>
        <v>0</v>
      </c>
    </row>
    <row r="357" spans="1:11" x14ac:dyDescent="0.25">
      <c r="A357" t="str">
        <f t="shared" si="10"/>
        <v xml:space="preserve"> - 0</v>
      </c>
      <c r="B357" t="str">
        <f>Tabela1[[#This Row],[Contrato]]</f>
        <v>CO-00002364-CT</v>
      </c>
      <c r="C357" t="str">
        <f>Tabela1[[#This Row],[Beneficiario]]</f>
        <v>RUBENS ROSSI</v>
      </c>
      <c r="D357" t="str">
        <f>_xlfn.XLOOKUP(C357,Tabela2[Nome],Tabela2[Nome],"")</f>
        <v/>
      </c>
      <c r="E357" t="str">
        <f>Tabela1[[#This Row],[CPF]]</f>
        <v>126.006.288-00</v>
      </c>
      <c r="F357">
        <f>_xlfn.XLOOKUP(E357,Tabela2[CPF],Tabela2[CPF],0)</f>
        <v>0</v>
      </c>
      <c r="G357">
        <f>Tabela1[[#This Row],[Valor]]</f>
        <v>38.939999999999898</v>
      </c>
      <c r="H357">
        <f>_xlfn.XLOOKUP(E357,Tabela2[CPF],Tabela2[Valor],0)</f>
        <v>0</v>
      </c>
      <c r="I357">
        <f>_xlfn.XLOOKUP(C357,Tabela2[Nome],Tabela2[Valor],0)</f>
        <v>0</v>
      </c>
      <c r="J357">
        <f t="shared" si="11"/>
        <v>0</v>
      </c>
      <c r="K357" t="b">
        <f>EXACT(Tabela3[[#This Row],[Valor Medicar]],Tabela3[[#This Row],[Valor IPM]])</f>
        <v>0</v>
      </c>
    </row>
    <row r="358" spans="1:11" x14ac:dyDescent="0.25">
      <c r="A358" t="str">
        <f t="shared" si="10"/>
        <v xml:space="preserve"> - 0</v>
      </c>
      <c r="B358" t="str">
        <f>Tabela1[[#This Row],[Contrato]]</f>
        <v>CO-00002364-CT</v>
      </c>
      <c r="C358" t="str">
        <f>Tabela1[[#This Row],[Beneficiario]]</f>
        <v>RUTH BRUSSOLO</v>
      </c>
      <c r="D358" t="str">
        <f>_xlfn.XLOOKUP(C358,Tabela2[Nome],Tabela2[Nome],"")</f>
        <v/>
      </c>
      <c r="E358" t="str">
        <f>Tabela1[[#This Row],[CPF]]</f>
        <v>242.192.318-20</v>
      </c>
      <c r="F358">
        <f>_xlfn.XLOOKUP(E358,Tabela2[CPF],Tabela2[CPF],0)</f>
        <v>0</v>
      </c>
      <c r="G358">
        <f>Tabela1[[#This Row],[Valor]]</f>
        <v>17.440000000000001</v>
      </c>
      <c r="H358">
        <f>_xlfn.XLOOKUP(E358,Tabela2[CPF],Tabela2[Valor],0)</f>
        <v>0</v>
      </c>
      <c r="I358">
        <f>_xlfn.XLOOKUP(C358,Tabela2[Nome],Tabela2[Valor],0)</f>
        <v>0</v>
      </c>
      <c r="J358">
        <f t="shared" si="11"/>
        <v>0</v>
      </c>
      <c r="K358" t="b">
        <f>EXACT(Tabela3[[#This Row],[Valor Medicar]],Tabela3[[#This Row],[Valor IPM]])</f>
        <v>0</v>
      </c>
    </row>
    <row r="359" spans="1:11" x14ac:dyDescent="0.25">
      <c r="A359" t="str">
        <f t="shared" si="10"/>
        <v xml:space="preserve"> - 0</v>
      </c>
      <c r="B359" t="str">
        <f>Tabela1[[#This Row],[Contrato]]</f>
        <v>CO-00002364-CT</v>
      </c>
      <c r="C359" t="str">
        <f>Tabela1[[#This Row],[Beneficiario]]</f>
        <v>SALVADOR CATANANTE</v>
      </c>
      <c r="D359" t="str">
        <f>_xlfn.XLOOKUP(C359,Tabela2[Nome],Tabela2[Nome],"")</f>
        <v/>
      </c>
      <c r="E359" t="str">
        <f>Tabela1[[#This Row],[CPF]]</f>
        <v>149.872.448-53</v>
      </c>
      <c r="F359">
        <f>_xlfn.XLOOKUP(E359,Tabela2[CPF],Tabela2[CPF],0)</f>
        <v>0</v>
      </c>
      <c r="G359">
        <f>Tabela1[[#This Row],[Valor]]</f>
        <v>34.880000000000003</v>
      </c>
      <c r="H359">
        <f>_xlfn.XLOOKUP(E359,Tabela2[CPF],Tabela2[Valor],0)</f>
        <v>0</v>
      </c>
      <c r="I359">
        <f>_xlfn.XLOOKUP(C359,Tabela2[Nome],Tabela2[Valor],0)</f>
        <v>0</v>
      </c>
      <c r="J359">
        <f t="shared" si="11"/>
        <v>0</v>
      </c>
      <c r="K359" t="b">
        <f>EXACT(Tabela3[[#This Row],[Valor Medicar]],Tabela3[[#This Row],[Valor IPM]])</f>
        <v>0</v>
      </c>
    </row>
    <row r="360" spans="1:11" x14ac:dyDescent="0.25">
      <c r="A360" t="str">
        <f t="shared" si="10"/>
        <v>SANDRA ELISABETE SILVA SOUZA - 092.032.708-76</v>
      </c>
      <c r="B360" t="str">
        <f>Tabela1[[#This Row],[Contrato]]</f>
        <v>CO-00002364-CT</v>
      </c>
      <c r="C360" t="str">
        <f>Tabela1[[#This Row],[Beneficiario]]</f>
        <v>SANDRA ELISABETE SILVA SOUZA</v>
      </c>
      <c r="D360" t="str">
        <f>_xlfn.XLOOKUP(C360,Tabela2[Nome],Tabela2[Nome],"")</f>
        <v>SANDRA ELISABETE SILVA SOUZA</v>
      </c>
      <c r="E360" t="str">
        <f>Tabela1[[#This Row],[CPF]]</f>
        <v>092.032.708-76</v>
      </c>
      <c r="F360" t="str">
        <f>_xlfn.XLOOKUP(E360,Tabela2[CPF],Tabela2[CPF],0)</f>
        <v>092.032.708-76</v>
      </c>
      <c r="G360">
        <f>Tabela1[[#This Row],[Valor]]</f>
        <v>54.349999999999902</v>
      </c>
      <c r="H360">
        <f>_xlfn.XLOOKUP(E360,Tabela2[CPF],Tabela2[Valor],0)</f>
        <v>32.6</v>
      </c>
      <c r="I360">
        <f>_xlfn.XLOOKUP(C360,Tabela2[Nome],Tabela2[Valor],0)</f>
        <v>32.6</v>
      </c>
      <c r="J360">
        <f t="shared" si="11"/>
        <v>32.6</v>
      </c>
      <c r="K360" t="b">
        <f>EXACT(Tabela3[[#This Row],[Valor Medicar]],Tabela3[[#This Row],[Valor IPM]])</f>
        <v>0</v>
      </c>
    </row>
    <row r="361" spans="1:11" x14ac:dyDescent="0.25">
      <c r="A361" t="str">
        <f t="shared" si="10"/>
        <v xml:space="preserve"> - 0</v>
      </c>
      <c r="B361" t="str">
        <f>Tabela1[[#This Row],[Contrato]]</f>
        <v>CO-00002364-CT</v>
      </c>
      <c r="C361" t="str">
        <f>Tabela1[[#This Row],[Beneficiario]]</f>
        <v>SEBASTIANA BENEDITA LOPES JACOB</v>
      </c>
      <c r="D361" t="str">
        <f>_xlfn.XLOOKUP(C361,Tabela2[Nome],Tabela2[Nome],"")</f>
        <v/>
      </c>
      <c r="E361">
        <f>Tabela1[[#This Row],[CPF]]</f>
        <v>0</v>
      </c>
      <c r="F361">
        <f>_xlfn.XLOOKUP(E361,Tabela2[CPF],Tabela2[CPF],0)</f>
        <v>0</v>
      </c>
      <c r="G361">
        <f>Tabela1[[#This Row],[Valor]]</f>
        <v>17.440000000000001</v>
      </c>
      <c r="H361">
        <f>_xlfn.XLOOKUP(E361,Tabela2[CPF],Tabela2[Valor],0)</f>
        <v>0</v>
      </c>
      <c r="I361">
        <f>_xlfn.XLOOKUP(C361,Tabela2[Nome],Tabela2[Valor],0)</f>
        <v>0</v>
      </c>
      <c r="J361">
        <f t="shared" si="11"/>
        <v>0</v>
      </c>
      <c r="K361" t="b">
        <f>EXACT(Tabela3[[#This Row],[Valor Medicar]],Tabela3[[#This Row],[Valor IPM]])</f>
        <v>0</v>
      </c>
    </row>
    <row r="362" spans="1:11" x14ac:dyDescent="0.25">
      <c r="A362" t="str">
        <f t="shared" si="10"/>
        <v xml:space="preserve"> - 0</v>
      </c>
      <c r="B362" t="str">
        <f>Tabela1[[#This Row],[Contrato]]</f>
        <v>CO-00002364-CT</v>
      </c>
      <c r="C362" t="str">
        <f>Tabela1[[#This Row],[Beneficiario]]</f>
        <v>SEBASTIANA DE ARAUJO</v>
      </c>
      <c r="D362" t="str">
        <f>_xlfn.XLOOKUP(C362,Tabela2[Nome],Tabela2[Nome],"")</f>
        <v/>
      </c>
      <c r="E362" t="str">
        <f>Tabela1[[#This Row],[CPF]]</f>
        <v>864.823.008-04</v>
      </c>
      <c r="F362">
        <f>_xlfn.XLOOKUP(E362,Tabela2[CPF],Tabela2[CPF],0)</f>
        <v>0</v>
      </c>
      <c r="G362">
        <f>Tabela1[[#This Row],[Valor]]</f>
        <v>17.440000000000001</v>
      </c>
      <c r="H362">
        <f>_xlfn.XLOOKUP(E362,Tabela2[CPF],Tabela2[Valor],0)</f>
        <v>0</v>
      </c>
      <c r="I362">
        <f>_xlfn.XLOOKUP(C362,Tabela2[Nome],Tabela2[Valor],0)</f>
        <v>0</v>
      </c>
      <c r="J362">
        <f t="shared" si="11"/>
        <v>0</v>
      </c>
      <c r="K362" t="b">
        <f>EXACT(Tabela3[[#This Row],[Valor Medicar]],Tabela3[[#This Row],[Valor IPM]])</f>
        <v>0</v>
      </c>
    </row>
    <row r="363" spans="1:11" x14ac:dyDescent="0.25">
      <c r="A363" t="str">
        <f t="shared" si="10"/>
        <v>SEBASTIANA DE OLIVEIRA SOUZA MASTRANGELO - 071.652.158-08</v>
      </c>
      <c r="B363" t="str">
        <f>Tabela1[[#This Row],[Contrato]]</f>
        <v>CO-00002364-CT</v>
      </c>
      <c r="C363" t="str">
        <f>Tabela1[[#This Row],[Beneficiario]]</f>
        <v>SEBASTIANA DE OLIVEIRA SOUZA MASTRANGELO</v>
      </c>
      <c r="D363" t="str">
        <f>_xlfn.XLOOKUP(C363,Tabela2[Nome],Tabela2[Nome],"")</f>
        <v>SEBASTIANA DE OLIVEIRA SOUZA MASTRANGELO</v>
      </c>
      <c r="E363" t="str">
        <f>Tabela1[[#This Row],[CPF]]</f>
        <v>071.652.158-08</v>
      </c>
      <c r="F363" t="str">
        <f>_xlfn.XLOOKUP(E363,Tabela2[CPF],Tabela2[CPF],0)</f>
        <v>071.652.158-08</v>
      </c>
      <c r="G363">
        <f>Tabela1[[#This Row],[Valor]]</f>
        <v>37.450000000000003</v>
      </c>
      <c r="H363">
        <f>_xlfn.XLOOKUP(E363,Tabela2[CPF],Tabela2[Valor],0)</f>
        <v>35</v>
      </c>
      <c r="I363">
        <f>_xlfn.XLOOKUP(C363,Tabela2[Nome],Tabela2[Valor],0)</f>
        <v>35</v>
      </c>
      <c r="J363">
        <f t="shared" si="11"/>
        <v>35</v>
      </c>
      <c r="K363" t="b">
        <f>EXACT(Tabela3[[#This Row],[Valor Medicar]],Tabela3[[#This Row],[Valor IPM]])</f>
        <v>0</v>
      </c>
    </row>
    <row r="364" spans="1:11" x14ac:dyDescent="0.25">
      <c r="A364" t="str">
        <f t="shared" si="10"/>
        <v xml:space="preserve"> - 0</v>
      </c>
      <c r="B364" t="str">
        <f>Tabela1[[#This Row],[Contrato]]</f>
        <v>CO-00002364-CT</v>
      </c>
      <c r="C364" t="str">
        <f>Tabela1[[#This Row],[Beneficiario]]</f>
        <v>SEBASTIAO COELHO DE PINA</v>
      </c>
      <c r="D364" t="str">
        <f>_xlfn.XLOOKUP(C364,Tabela2[Nome],Tabela2[Nome],"")</f>
        <v/>
      </c>
      <c r="E364">
        <f>Tabela1[[#This Row],[CPF]]</f>
        <v>0</v>
      </c>
      <c r="F364">
        <f>_xlfn.XLOOKUP(E364,Tabela2[CPF],Tabela2[CPF],0)</f>
        <v>0</v>
      </c>
      <c r="G364">
        <f>Tabela1[[#This Row],[Valor]]</f>
        <v>17.440000000000001</v>
      </c>
      <c r="H364">
        <f>_xlfn.XLOOKUP(E364,Tabela2[CPF],Tabela2[Valor],0)</f>
        <v>0</v>
      </c>
      <c r="I364">
        <f>_xlfn.XLOOKUP(C364,Tabela2[Nome],Tabela2[Valor],0)</f>
        <v>0</v>
      </c>
      <c r="J364">
        <f t="shared" si="11"/>
        <v>0</v>
      </c>
      <c r="K364" t="b">
        <f>EXACT(Tabela3[[#This Row],[Valor Medicar]],Tabela3[[#This Row],[Valor IPM]])</f>
        <v>0</v>
      </c>
    </row>
    <row r="365" spans="1:11" x14ac:dyDescent="0.25">
      <c r="A365" t="str">
        <f t="shared" si="10"/>
        <v xml:space="preserve"> - 0</v>
      </c>
      <c r="B365" t="str">
        <f>Tabela1[[#This Row],[Contrato]]</f>
        <v>CO-00002364-CT</v>
      </c>
      <c r="C365" t="str">
        <f>Tabela1[[#This Row],[Beneficiario]]</f>
        <v>SEBASTIAO IZIDIO</v>
      </c>
      <c r="D365" t="str">
        <f>_xlfn.XLOOKUP(C365,Tabela2[Nome],Tabela2[Nome],"")</f>
        <v/>
      </c>
      <c r="E365" t="str">
        <f>Tabela1[[#This Row],[CPF]]</f>
        <v>242.333.908-91</v>
      </c>
      <c r="F365">
        <f>_xlfn.XLOOKUP(E365,Tabela2[CPF],Tabela2[CPF],0)</f>
        <v>0</v>
      </c>
      <c r="G365">
        <f>Tabela1[[#This Row],[Valor]]</f>
        <v>69.760000000000005</v>
      </c>
      <c r="H365">
        <f>_xlfn.XLOOKUP(E365,Tabela2[CPF],Tabela2[Valor],0)</f>
        <v>0</v>
      </c>
      <c r="I365">
        <f>_xlfn.XLOOKUP(C365,Tabela2[Nome],Tabela2[Valor],0)</f>
        <v>0</v>
      </c>
      <c r="J365">
        <f t="shared" si="11"/>
        <v>0</v>
      </c>
      <c r="K365" t="b">
        <f>EXACT(Tabela3[[#This Row],[Valor Medicar]],Tabela3[[#This Row],[Valor IPM]])</f>
        <v>0</v>
      </c>
    </row>
    <row r="366" spans="1:11" x14ac:dyDescent="0.25">
      <c r="A366" t="str">
        <f t="shared" si="10"/>
        <v>SEBASTIAO JOSE PUGA - 746.920.708-20</v>
      </c>
      <c r="B366" t="str">
        <f>Tabela1[[#This Row],[Contrato]]</f>
        <v>CO-00002364-CT</v>
      </c>
      <c r="C366" t="str">
        <f>Tabela1[[#This Row],[Beneficiario]]</f>
        <v>SEBASTIAO JOSE PUGA</v>
      </c>
      <c r="D366" t="str">
        <f>_xlfn.XLOOKUP(C366,Tabela2[Nome],Tabela2[Nome],"")</f>
        <v>SEBASTIAO JOSE PUGA</v>
      </c>
      <c r="E366" t="str">
        <f>Tabela1[[#This Row],[CPF]]</f>
        <v>746.920.708-20</v>
      </c>
      <c r="F366" t="str">
        <f>_xlfn.XLOOKUP(E366,Tabela2[CPF],Tabela2[CPF],0)</f>
        <v>746.920.708-20</v>
      </c>
      <c r="G366">
        <f>Tabela1[[#This Row],[Valor]]</f>
        <v>34.880000000000003</v>
      </c>
      <c r="H366">
        <f>_xlfn.XLOOKUP(E366,Tabela2[CPF],Tabela2[Valor],0)</f>
        <v>32.6</v>
      </c>
      <c r="I366">
        <f>_xlfn.XLOOKUP(C366,Tabela2[Nome],Tabela2[Valor],0)</f>
        <v>32.6</v>
      </c>
      <c r="J366">
        <f t="shared" si="11"/>
        <v>32.6</v>
      </c>
      <c r="K366" t="b">
        <f>EXACT(Tabela3[[#This Row],[Valor Medicar]],Tabela3[[#This Row],[Valor IPM]])</f>
        <v>0</v>
      </c>
    </row>
    <row r="367" spans="1:11" x14ac:dyDescent="0.25">
      <c r="A367" t="str">
        <f t="shared" si="10"/>
        <v>SEBASTIAO PINTO - 020.642.568-65</v>
      </c>
      <c r="B367" t="str">
        <f>Tabela1[[#This Row],[Contrato]]</f>
        <v>CO-00002364-CT</v>
      </c>
      <c r="C367" t="str">
        <f>Tabela1[[#This Row],[Beneficiario]]</f>
        <v>SEBASTIAO PINTO</v>
      </c>
      <c r="D367" t="str">
        <f>_xlfn.XLOOKUP(C367,Tabela2[Nome],Tabela2[Nome],"")</f>
        <v>SEBASTIAO PINTO</v>
      </c>
      <c r="E367" t="str">
        <f>Tabela1[[#This Row],[CPF]]</f>
        <v>020.642.568-65</v>
      </c>
      <c r="F367" t="str">
        <f>_xlfn.XLOOKUP(E367,Tabela2[CPF],Tabela2[CPF],0)</f>
        <v>020.642.568-65</v>
      </c>
      <c r="G367">
        <f>Tabela1[[#This Row],[Valor]]</f>
        <v>54.89</v>
      </c>
      <c r="H367">
        <f>_xlfn.XLOOKUP(E367,Tabela2[CPF],Tabela2[Valor],0)</f>
        <v>51.3</v>
      </c>
      <c r="I367">
        <f>_xlfn.XLOOKUP(C367,Tabela2[Nome],Tabela2[Valor],0)</f>
        <v>51.3</v>
      </c>
      <c r="J367">
        <f t="shared" si="11"/>
        <v>51.3</v>
      </c>
      <c r="K367" t="b">
        <f>EXACT(Tabela3[[#This Row],[Valor Medicar]],Tabela3[[#This Row],[Valor IPM]])</f>
        <v>0</v>
      </c>
    </row>
    <row r="368" spans="1:11" x14ac:dyDescent="0.25">
      <c r="A368" t="str">
        <f t="shared" si="10"/>
        <v>SILMARA COSTA RODRIGUES DE SA - 052.721.008-08</v>
      </c>
      <c r="B368" t="str">
        <f>Tabela1[[#This Row],[Contrato]]</f>
        <v>CO-00002364-CT</v>
      </c>
      <c r="C368" t="str">
        <f>Tabela1[[#This Row],[Beneficiario]]</f>
        <v>SILMARA COSTA RODRIGUES DE SA</v>
      </c>
      <c r="D368" t="str">
        <f>_xlfn.XLOOKUP(C368,Tabela2[Nome],Tabela2[Nome],"")</f>
        <v>SILMARA COSTA RODRIGUES DE SA</v>
      </c>
      <c r="E368" t="str">
        <f>Tabela1[[#This Row],[CPF]]</f>
        <v>052.721.008-08</v>
      </c>
      <c r="F368" t="str">
        <f>_xlfn.XLOOKUP(E368,Tabela2[CPF],Tabela2[CPF],0)</f>
        <v>052.721.008-08</v>
      </c>
      <c r="G368">
        <f>Tabela1[[#This Row],[Valor]]</f>
        <v>56.92</v>
      </c>
      <c r="H368">
        <f>_xlfn.XLOOKUP(E368,Tabela2[CPF],Tabela2[Valor],0)</f>
        <v>35</v>
      </c>
      <c r="I368">
        <f>_xlfn.XLOOKUP(C368,Tabela2[Nome],Tabela2[Valor],0)</f>
        <v>35</v>
      </c>
      <c r="J368">
        <f t="shared" si="11"/>
        <v>35</v>
      </c>
      <c r="K368" t="b">
        <f>EXACT(Tabela3[[#This Row],[Valor Medicar]],Tabela3[[#This Row],[Valor IPM]])</f>
        <v>0</v>
      </c>
    </row>
    <row r="369" spans="1:11" x14ac:dyDescent="0.25">
      <c r="A369" t="str">
        <f t="shared" si="10"/>
        <v>SILVIA BARBOSA - 249.290.398-27</v>
      </c>
      <c r="B369" t="str">
        <f>Tabela1[[#This Row],[Contrato]]</f>
        <v>CO-00002364-CT</v>
      </c>
      <c r="C369" t="str">
        <f>Tabela1[[#This Row],[Beneficiario]]</f>
        <v>SILVIA BARBOSA</v>
      </c>
      <c r="D369" t="str">
        <f>_xlfn.XLOOKUP(C369,Tabela2[Nome],Tabela2[Nome],"")</f>
        <v>SILVIA BARBOSA</v>
      </c>
      <c r="E369" t="str">
        <f>Tabela1[[#This Row],[CPF]]</f>
        <v>249.290.398-27</v>
      </c>
      <c r="F369" t="str">
        <f>_xlfn.XLOOKUP(E369,Tabela2[CPF],Tabela2[CPF],0)</f>
        <v>249.290.398-27</v>
      </c>
      <c r="G369">
        <f>Tabela1[[#This Row],[Valor]]</f>
        <v>34.880000000000003</v>
      </c>
      <c r="H369">
        <f>_xlfn.XLOOKUP(E369,Tabela2[CPF],Tabela2[Valor],0)</f>
        <v>32.6</v>
      </c>
      <c r="I369">
        <f>_xlfn.XLOOKUP(C369,Tabela2[Nome],Tabela2[Valor],0)</f>
        <v>32.6</v>
      </c>
      <c r="J369">
        <f t="shared" si="11"/>
        <v>32.6</v>
      </c>
      <c r="K369" t="b">
        <f>EXACT(Tabela3[[#This Row],[Valor Medicar]],Tabela3[[#This Row],[Valor IPM]])</f>
        <v>0</v>
      </c>
    </row>
    <row r="370" spans="1:11" x14ac:dyDescent="0.25">
      <c r="A370" t="str">
        <f t="shared" si="10"/>
        <v>SILVIA DEL VECCHIO - 186.489.638-85</v>
      </c>
      <c r="B370" t="str">
        <f>Tabela1[[#This Row],[Contrato]]</f>
        <v>CO-00002364-CT</v>
      </c>
      <c r="C370" t="str">
        <f>Tabela1[[#This Row],[Beneficiario]]</f>
        <v>SILVIA DEL VECCHIO</v>
      </c>
      <c r="D370" t="str">
        <f>_xlfn.XLOOKUP(C370,Tabela2[Nome],Tabela2[Nome],"")</f>
        <v>SILVIA DEL VECCHIO</v>
      </c>
      <c r="E370" t="str">
        <f>Tabela1[[#This Row],[CPF]]</f>
        <v>186.489.638-85</v>
      </c>
      <c r="F370" t="str">
        <f>_xlfn.XLOOKUP(E370,Tabela2[CPF],Tabela2[CPF],0)</f>
        <v>186.489.638-85</v>
      </c>
      <c r="G370">
        <f>Tabela1[[#This Row],[Valor]]</f>
        <v>19.469999999999899</v>
      </c>
      <c r="H370">
        <f>_xlfn.XLOOKUP(E370,Tabela2[CPF],Tabela2[Valor],0)</f>
        <v>18.2</v>
      </c>
      <c r="I370">
        <f>_xlfn.XLOOKUP(C370,Tabela2[Nome],Tabela2[Valor],0)</f>
        <v>18.2</v>
      </c>
      <c r="J370">
        <f t="shared" si="11"/>
        <v>18.2</v>
      </c>
      <c r="K370" t="b">
        <f>EXACT(Tabela3[[#This Row],[Valor Medicar]],Tabela3[[#This Row],[Valor IPM]])</f>
        <v>0</v>
      </c>
    </row>
    <row r="371" spans="1:11" x14ac:dyDescent="0.25">
      <c r="A371" t="str">
        <f t="shared" si="10"/>
        <v>SILVIA LUCIA PEREIRA DA SILVA - 208.624.239-53</v>
      </c>
      <c r="B371" t="str">
        <f>Tabela1[[#This Row],[Contrato]]</f>
        <v>CO-00002364-CT</v>
      </c>
      <c r="C371" t="str">
        <f>Tabela1[[#This Row],[Beneficiario]]</f>
        <v>SILVIA LUCIA PEREIRA DA SILVA</v>
      </c>
      <c r="D371" t="str">
        <f>_xlfn.XLOOKUP(C371,Tabela2[Nome],Tabela2[Nome],"")</f>
        <v>SILVIA LUCIA PEREIRA DA SILVA</v>
      </c>
      <c r="E371" t="str">
        <f>Tabela1[[#This Row],[CPF]]</f>
        <v>208.624.239-53</v>
      </c>
      <c r="F371" t="str">
        <f>_xlfn.XLOOKUP(E371,Tabela2[CPF],Tabela2[CPF],0)</f>
        <v>208.624.239-53</v>
      </c>
      <c r="G371">
        <f>Tabela1[[#This Row],[Valor]]</f>
        <v>38.939999999999898</v>
      </c>
      <c r="H371">
        <f>_xlfn.XLOOKUP(E371,Tabela2[CPF],Tabela2[Valor],0)</f>
        <v>18.2</v>
      </c>
      <c r="I371">
        <f>_xlfn.XLOOKUP(C371,Tabela2[Nome],Tabela2[Valor],0)</f>
        <v>18.2</v>
      </c>
      <c r="J371">
        <f t="shared" si="11"/>
        <v>18.2</v>
      </c>
      <c r="K371" t="b">
        <f>EXACT(Tabela3[[#This Row],[Valor Medicar]],Tabela3[[#This Row],[Valor IPM]])</f>
        <v>0</v>
      </c>
    </row>
    <row r="372" spans="1:11" x14ac:dyDescent="0.25">
      <c r="A372" t="str">
        <f t="shared" si="10"/>
        <v xml:space="preserve"> - 0</v>
      </c>
      <c r="B372" t="str">
        <f>Tabela1[[#This Row],[Contrato]]</f>
        <v>CO-00002364-CT</v>
      </c>
      <c r="C372" t="str">
        <f>Tabela1[[#This Row],[Beneficiario]]</f>
        <v>SILVIA RITA VALLADA ZAMBON</v>
      </c>
      <c r="D372" t="str">
        <f>_xlfn.XLOOKUP(C372,Tabela2[Nome],Tabela2[Nome],"")</f>
        <v/>
      </c>
      <c r="E372" t="str">
        <f>Tabela1[[#This Row],[CPF]]</f>
        <v>048.051.238-85</v>
      </c>
      <c r="F372">
        <f>_xlfn.XLOOKUP(E372,Tabela2[CPF],Tabela2[CPF],0)</f>
        <v>0</v>
      </c>
      <c r="G372">
        <f>Tabela1[[#This Row],[Valor]]</f>
        <v>19.469999999999899</v>
      </c>
      <c r="H372">
        <f>_xlfn.XLOOKUP(E372,Tabela2[CPF],Tabela2[Valor],0)</f>
        <v>0</v>
      </c>
      <c r="I372">
        <f>_xlfn.XLOOKUP(C372,Tabela2[Nome],Tabela2[Valor],0)</f>
        <v>0</v>
      </c>
      <c r="J372">
        <f t="shared" si="11"/>
        <v>0</v>
      </c>
      <c r="K372" t="b">
        <f>EXACT(Tabela3[[#This Row],[Valor Medicar]],Tabela3[[#This Row],[Valor IPM]])</f>
        <v>0</v>
      </c>
    </row>
    <row r="373" spans="1:11" x14ac:dyDescent="0.25">
      <c r="A373" t="str">
        <f t="shared" si="10"/>
        <v>SILVIO FERREIRA - 140.458.188-04</v>
      </c>
      <c r="B373" t="str">
        <f>Tabela1[[#This Row],[Contrato]]</f>
        <v>CO-00002364-CT</v>
      </c>
      <c r="C373" t="str">
        <f>Tabela1[[#This Row],[Beneficiario]]</f>
        <v>SILVIO FERREIRA</v>
      </c>
      <c r="D373" t="str">
        <f>_xlfn.XLOOKUP(C373,Tabela2[Nome],Tabela2[Nome],"")</f>
        <v>SILVIO FERREIRA</v>
      </c>
      <c r="E373" t="str">
        <f>Tabela1[[#This Row],[CPF]]</f>
        <v>140.458.188-04</v>
      </c>
      <c r="F373" t="str">
        <f>_xlfn.XLOOKUP(E373,Tabela2[CPF],Tabela2[CPF],0)</f>
        <v>140.458.188-04</v>
      </c>
      <c r="G373">
        <f>Tabela1[[#This Row],[Valor]]</f>
        <v>34.880000000000003</v>
      </c>
      <c r="H373">
        <f>_xlfn.XLOOKUP(E373,Tabela2[CPF],Tabela2[Valor],0)</f>
        <v>32.6</v>
      </c>
      <c r="I373">
        <f>_xlfn.XLOOKUP(C373,Tabela2[Nome],Tabela2[Valor],0)</f>
        <v>32.6</v>
      </c>
      <c r="J373">
        <f t="shared" si="11"/>
        <v>32.6</v>
      </c>
      <c r="K373" t="b">
        <f>EXACT(Tabela3[[#This Row],[Valor Medicar]],Tabela3[[#This Row],[Valor IPM]])</f>
        <v>0</v>
      </c>
    </row>
    <row r="374" spans="1:11" x14ac:dyDescent="0.25">
      <c r="A374" t="str">
        <f t="shared" si="10"/>
        <v>SOLANGE APARECIDA FERNANDES - 071.641.708-19</v>
      </c>
      <c r="B374" t="str">
        <f>Tabela1[[#This Row],[Contrato]]</f>
        <v>CO-00002364-CT</v>
      </c>
      <c r="C374" t="str">
        <f>Tabela1[[#This Row],[Beneficiario]]</f>
        <v>SOLANGE APARECIDA FERNANDES</v>
      </c>
      <c r="D374" t="str">
        <f>_xlfn.XLOOKUP(C374,Tabela2[Nome],Tabela2[Nome],"")</f>
        <v>SOLANGE APARECIDA FERNANDES</v>
      </c>
      <c r="E374" t="str">
        <f>Tabela1[[#This Row],[CPF]]</f>
        <v>071.641.708-19</v>
      </c>
      <c r="F374" t="str">
        <f>_xlfn.XLOOKUP(E374,Tabela2[CPF],Tabela2[CPF],0)</f>
        <v>071.641.708-19</v>
      </c>
      <c r="G374">
        <f>Tabela1[[#This Row],[Valor]]</f>
        <v>173.74</v>
      </c>
      <c r="H374">
        <f>_xlfn.XLOOKUP(E374,Tabela2[CPF],Tabela2[Valor],0)</f>
        <v>126</v>
      </c>
      <c r="I374">
        <f>_xlfn.XLOOKUP(C374,Tabela2[Nome],Tabela2[Valor],0)</f>
        <v>126</v>
      </c>
      <c r="J374">
        <f t="shared" si="11"/>
        <v>126</v>
      </c>
      <c r="K374" t="b">
        <f>EXACT(Tabela3[[#This Row],[Valor Medicar]],Tabela3[[#This Row],[Valor IPM]])</f>
        <v>0</v>
      </c>
    </row>
    <row r="375" spans="1:11" x14ac:dyDescent="0.25">
      <c r="A375" t="str">
        <f t="shared" si="10"/>
        <v>SOLANGE THEREZA MOCO DE SEIXAS - 044.302.298-48</v>
      </c>
      <c r="B375" t="str">
        <f>Tabela1[[#This Row],[Contrato]]</f>
        <v>CO-00002364-CT</v>
      </c>
      <c r="C375" t="str">
        <f>Tabela1[[#This Row],[Beneficiario]]</f>
        <v>SOLANGE THEREZA MOCO DE SEIXAS</v>
      </c>
      <c r="D375" t="str">
        <f>_xlfn.XLOOKUP(C375,Tabela2[Nome],Tabela2[Nome],"")</f>
        <v>SOLANGE THEREZA MOCO DE SEIXAS</v>
      </c>
      <c r="E375" t="str">
        <f>Tabela1[[#This Row],[CPF]]</f>
        <v>044.302.298-48</v>
      </c>
      <c r="F375" t="str">
        <f>_xlfn.XLOOKUP(E375,Tabela2[CPF],Tabela2[CPF],0)</f>
        <v>044.302.298-48</v>
      </c>
      <c r="G375">
        <f>Tabela1[[#This Row],[Valor]]</f>
        <v>37.450000000000003</v>
      </c>
      <c r="H375">
        <f>_xlfn.XLOOKUP(E375,Tabela2[CPF],Tabela2[Valor],0)</f>
        <v>35</v>
      </c>
      <c r="I375">
        <f>_xlfn.XLOOKUP(C375,Tabela2[Nome],Tabela2[Valor],0)</f>
        <v>35</v>
      </c>
      <c r="J375">
        <f t="shared" si="11"/>
        <v>35</v>
      </c>
      <c r="K375" t="b">
        <f>EXACT(Tabela3[[#This Row],[Valor Medicar]],Tabela3[[#This Row],[Valor IPM]])</f>
        <v>0</v>
      </c>
    </row>
    <row r="376" spans="1:11" x14ac:dyDescent="0.25">
      <c r="A376" t="str">
        <f t="shared" si="10"/>
        <v>SONIA MARIA FERREIRA - 074.587.518-19</v>
      </c>
      <c r="B376" t="str">
        <f>Tabela1[[#This Row],[Contrato]]</f>
        <v>CO-00002364-CT</v>
      </c>
      <c r="C376" t="str">
        <f>Tabela1[[#This Row],[Beneficiario]]</f>
        <v>SONIA MARIA FERREIRA</v>
      </c>
      <c r="D376" t="str">
        <f>_xlfn.XLOOKUP(C376,Tabela2[Nome],Tabela2[Nome],"")</f>
        <v>SONIA MARIA FERREIRA</v>
      </c>
      <c r="E376" t="str">
        <f>Tabela1[[#This Row],[CPF]]</f>
        <v>074.587.518-19</v>
      </c>
      <c r="F376" t="str">
        <f>_xlfn.XLOOKUP(E376,Tabela2[CPF],Tabela2[CPF],0)</f>
        <v>074.587.518-19</v>
      </c>
      <c r="G376">
        <f>Tabela1[[#This Row],[Valor]]</f>
        <v>56.92</v>
      </c>
      <c r="H376">
        <f>_xlfn.XLOOKUP(E376,Tabela2[CPF],Tabela2[Valor],0)</f>
        <v>35</v>
      </c>
      <c r="I376">
        <f>_xlfn.XLOOKUP(C376,Tabela2[Nome],Tabela2[Valor],0)</f>
        <v>35</v>
      </c>
      <c r="J376">
        <f t="shared" si="11"/>
        <v>35</v>
      </c>
      <c r="K376" t="b">
        <f>EXACT(Tabela3[[#This Row],[Valor Medicar]],Tabela3[[#This Row],[Valor IPM]])</f>
        <v>0</v>
      </c>
    </row>
    <row r="377" spans="1:11" x14ac:dyDescent="0.25">
      <c r="A377" t="str">
        <f t="shared" si="10"/>
        <v>SONIA MARIA LEONOR FELIPPE PEREIRA - 275.331.048-38</v>
      </c>
      <c r="B377" t="str">
        <f>Tabela1[[#This Row],[Contrato]]</f>
        <v>CO-00002364-CT</v>
      </c>
      <c r="C377" t="str">
        <f>Tabela1[[#This Row],[Beneficiario]]</f>
        <v>SONIA MARIA LEONOR FELIPPE PEREIRA</v>
      </c>
      <c r="D377" t="str">
        <f>_xlfn.XLOOKUP(C377,Tabela2[Nome],Tabela2[Nome],"")</f>
        <v>SONIA MARIA LEONOR FELIPPE PEREIRA</v>
      </c>
      <c r="E377" t="str">
        <f>Tabela1[[#This Row],[CPF]]</f>
        <v>275.331.048-38</v>
      </c>
      <c r="F377" t="str">
        <f>_xlfn.XLOOKUP(E377,Tabela2[CPF],Tabela2[CPF],0)</f>
        <v>275.331.048-38</v>
      </c>
      <c r="G377">
        <f>Tabela1[[#This Row],[Valor]]</f>
        <v>34.880000000000003</v>
      </c>
      <c r="H377">
        <f>_xlfn.XLOOKUP(E377,Tabela2[CPF],Tabela2[Valor],0)</f>
        <v>32.6</v>
      </c>
      <c r="I377">
        <f>_xlfn.XLOOKUP(C377,Tabela2[Nome],Tabela2[Valor],0)</f>
        <v>32.6</v>
      </c>
      <c r="J377">
        <f t="shared" si="11"/>
        <v>32.6</v>
      </c>
      <c r="K377" t="b">
        <f>EXACT(Tabela3[[#This Row],[Valor Medicar]],Tabela3[[#This Row],[Valor IPM]])</f>
        <v>0</v>
      </c>
    </row>
    <row r="378" spans="1:11" x14ac:dyDescent="0.25">
      <c r="A378" t="str">
        <f t="shared" si="10"/>
        <v>SONIA REGINA DE SOUZA BERNARDES - 551.206.288-34</v>
      </c>
      <c r="B378" t="str">
        <f>Tabela1[[#This Row],[Contrato]]</f>
        <v>CO-00002364-CT</v>
      </c>
      <c r="C378" t="str">
        <f>Tabela1[[#This Row],[Beneficiario]]</f>
        <v>SONIA REGINA DE SOUZA BERNARDES</v>
      </c>
      <c r="D378" t="str">
        <f>_xlfn.XLOOKUP(C378,Tabela2[Nome],Tabela2[Nome],"")</f>
        <v>SONIA REGINA DE SOUZA BERNARDES</v>
      </c>
      <c r="E378" t="str">
        <f>Tabela1[[#This Row],[CPF]]</f>
        <v>551.206.288-34</v>
      </c>
      <c r="F378" t="str">
        <f>_xlfn.XLOOKUP(E378,Tabela2[CPF],Tabela2[CPF],0)</f>
        <v>551.206.288-34</v>
      </c>
      <c r="G378">
        <f>Tabela1[[#This Row],[Valor]]</f>
        <v>106.67</v>
      </c>
      <c r="H378">
        <f>_xlfn.XLOOKUP(E378,Tabela2[CPF],Tabela2[Valor],0)</f>
        <v>99.7</v>
      </c>
      <c r="I378">
        <f>_xlfn.XLOOKUP(C378,Tabela2[Nome],Tabela2[Valor],0)</f>
        <v>99.7</v>
      </c>
      <c r="J378">
        <f t="shared" si="11"/>
        <v>99.7</v>
      </c>
      <c r="K378" t="b">
        <f>EXACT(Tabela3[[#This Row],[Valor Medicar]],Tabela3[[#This Row],[Valor IPM]])</f>
        <v>0</v>
      </c>
    </row>
    <row r="379" spans="1:11" x14ac:dyDescent="0.25">
      <c r="A379" t="str">
        <f t="shared" si="10"/>
        <v xml:space="preserve"> - 0</v>
      </c>
      <c r="B379" t="str">
        <f>Tabela1[[#This Row],[Contrato]]</f>
        <v>CO-00002364-CT</v>
      </c>
      <c r="C379" t="str">
        <f>Tabela1[[#This Row],[Beneficiario]]</f>
        <v>STELA MARIS RODRIGUES DA SILVEIRA</v>
      </c>
      <c r="D379" t="str">
        <f>_xlfn.XLOOKUP(C379,Tabela2[Nome],Tabela2[Nome],"")</f>
        <v/>
      </c>
      <c r="E379" t="str">
        <f>Tabela1[[#This Row],[CPF]]</f>
        <v>291.192.608-06</v>
      </c>
      <c r="F379">
        <f>_xlfn.XLOOKUP(E379,Tabela2[CPF],Tabela2[CPF],0)</f>
        <v>0</v>
      </c>
      <c r="G379">
        <f>Tabela1[[#This Row],[Valor]]</f>
        <v>34.880000000000003</v>
      </c>
      <c r="H379">
        <f>_xlfn.XLOOKUP(E379,Tabela2[CPF],Tabela2[Valor],0)</f>
        <v>0</v>
      </c>
      <c r="I379">
        <f>_xlfn.XLOOKUP(C379,Tabela2[Nome],Tabela2[Valor],0)</f>
        <v>0</v>
      </c>
      <c r="J379">
        <f t="shared" si="11"/>
        <v>0</v>
      </c>
      <c r="K379" t="b">
        <f>EXACT(Tabela3[[#This Row],[Valor Medicar]],Tabela3[[#This Row],[Valor IPM]])</f>
        <v>0</v>
      </c>
    </row>
    <row r="380" spans="1:11" x14ac:dyDescent="0.25">
      <c r="A380" t="str">
        <f t="shared" si="10"/>
        <v>STELA MATUTINA RODRIGUES MARQUES - 175.490.628-11</v>
      </c>
      <c r="B380" t="str">
        <f>Tabela1[[#This Row],[Contrato]]</f>
        <v>CO-00002364-CT</v>
      </c>
      <c r="C380" t="str">
        <f>Tabela1[[#This Row],[Beneficiario]]</f>
        <v>STELA MATUTINA RODRIGUES MARQUES</v>
      </c>
      <c r="D380" t="str">
        <f>_xlfn.XLOOKUP(C380,Tabela2[Nome],Tabela2[Nome],"")</f>
        <v>STELA MATUTINA RODRIGUES MARQUES</v>
      </c>
      <c r="E380" t="str">
        <f>Tabela1[[#This Row],[CPF]]</f>
        <v>175.490.628-11</v>
      </c>
      <c r="F380" t="str">
        <f>_xlfn.XLOOKUP(E380,Tabela2[CPF],Tabela2[CPF],0)</f>
        <v>175.490.628-11</v>
      </c>
      <c r="G380">
        <f>Tabela1[[#This Row],[Valor]]</f>
        <v>87.2</v>
      </c>
      <c r="H380">
        <f>_xlfn.XLOOKUP(E380,Tabela2[CPF],Tabela2[Valor],0)</f>
        <v>81.5</v>
      </c>
      <c r="I380">
        <f>_xlfn.XLOOKUP(C380,Tabela2[Nome],Tabela2[Valor],0)</f>
        <v>81.5</v>
      </c>
      <c r="J380">
        <f t="shared" si="11"/>
        <v>81.5</v>
      </c>
      <c r="K380" t="b">
        <f>EXACT(Tabela3[[#This Row],[Valor Medicar]],Tabela3[[#This Row],[Valor IPM]])</f>
        <v>0</v>
      </c>
    </row>
    <row r="381" spans="1:11" x14ac:dyDescent="0.25">
      <c r="A381" t="str">
        <f t="shared" si="10"/>
        <v xml:space="preserve"> - 0</v>
      </c>
      <c r="B381" t="str">
        <f>Tabela1[[#This Row],[Contrato]]</f>
        <v>CO-00002364-CT</v>
      </c>
      <c r="C381" t="str">
        <f>Tabela1[[#This Row],[Beneficiario]]</f>
        <v>STELA PEREIRA DE ALMEIDA MOREIRA</v>
      </c>
      <c r="D381" t="str">
        <f>_xlfn.XLOOKUP(C381,Tabela2[Nome],Tabela2[Nome],"")</f>
        <v/>
      </c>
      <c r="E381" t="str">
        <f>Tabela1[[#This Row],[CPF]]</f>
        <v>862.980.468-87</v>
      </c>
      <c r="F381">
        <f>_xlfn.XLOOKUP(E381,Tabela2[CPF],Tabela2[CPF],0)</f>
        <v>0</v>
      </c>
      <c r="G381">
        <f>Tabela1[[#This Row],[Valor]]</f>
        <v>35.42</v>
      </c>
      <c r="H381">
        <f>_xlfn.XLOOKUP(E381,Tabela2[CPF],Tabela2[Valor],0)</f>
        <v>0</v>
      </c>
      <c r="I381">
        <f>_xlfn.XLOOKUP(C381,Tabela2[Nome],Tabela2[Valor],0)</f>
        <v>0</v>
      </c>
      <c r="J381">
        <f t="shared" si="11"/>
        <v>0</v>
      </c>
      <c r="K381" t="b">
        <f>EXACT(Tabela3[[#This Row],[Valor Medicar]],Tabela3[[#This Row],[Valor IPM]])</f>
        <v>0</v>
      </c>
    </row>
    <row r="382" spans="1:11" x14ac:dyDescent="0.25">
      <c r="A382" t="str">
        <f t="shared" si="10"/>
        <v>SYLVIA CAPRETZ LOURENCO - 002.749.718-60</v>
      </c>
      <c r="B382" t="str">
        <f>Tabela1[[#This Row],[Contrato]]</f>
        <v>CO-00002364-CT</v>
      </c>
      <c r="C382" t="str">
        <f>Tabela1[[#This Row],[Beneficiario]]</f>
        <v>SYLVIA CAPRETZ LOURENCO</v>
      </c>
      <c r="D382" t="str">
        <f>_xlfn.XLOOKUP(C382,Tabela2[Nome],Tabela2[Nome],"")</f>
        <v>SYLVIA CAPRETZ LOURENCO</v>
      </c>
      <c r="E382" t="str">
        <f>Tabela1[[#This Row],[CPF]]</f>
        <v>002.749.718-60</v>
      </c>
      <c r="F382" t="str">
        <f>_xlfn.XLOOKUP(E382,Tabela2[CPF],Tabela2[CPF],0)</f>
        <v>002.749.718-60</v>
      </c>
      <c r="G382">
        <f>Tabela1[[#This Row],[Valor]]</f>
        <v>17.440000000000001</v>
      </c>
      <c r="H382">
        <f>_xlfn.XLOOKUP(E382,Tabela2[CPF],Tabela2[Valor],0)</f>
        <v>16.3</v>
      </c>
      <c r="I382">
        <f>_xlfn.XLOOKUP(C382,Tabela2[Nome],Tabela2[Valor],0)</f>
        <v>16.3</v>
      </c>
      <c r="J382">
        <f t="shared" si="11"/>
        <v>16.3</v>
      </c>
      <c r="K382" t="b">
        <f>EXACT(Tabela3[[#This Row],[Valor Medicar]],Tabela3[[#This Row],[Valor IPM]])</f>
        <v>0</v>
      </c>
    </row>
    <row r="383" spans="1:11" x14ac:dyDescent="0.25">
      <c r="A383" t="str">
        <f t="shared" si="10"/>
        <v xml:space="preserve"> - 0</v>
      </c>
      <c r="B383" t="str">
        <f>Tabela1[[#This Row],[Contrato]]</f>
        <v>CO-00002364-CT</v>
      </c>
      <c r="C383" t="str">
        <f>Tabela1[[#This Row],[Beneficiario]]</f>
        <v>TEREZA ROSSI</v>
      </c>
      <c r="D383" t="str">
        <f>_xlfn.XLOOKUP(C383,Tabela2[Nome],Tabela2[Nome],"")</f>
        <v/>
      </c>
      <c r="E383" t="str">
        <f>Tabela1[[#This Row],[CPF]]</f>
        <v>296.437.168-72</v>
      </c>
      <c r="F383">
        <f>_xlfn.XLOOKUP(E383,Tabela2[CPF],Tabela2[CPF],0)</f>
        <v>0</v>
      </c>
      <c r="G383">
        <f>Tabela1[[#This Row],[Valor]]</f>
        <v>19.469999999999899</v>
      </c>
      <c r="H383">
        <f>_xlfn.XLOOKUP(E383,Tabela2[CPF],Tabela2[Valor],0)</f>
        <v>0</v>
      </c>
      <c r="I383">
        <f>_xlfn.XLOOKUP(C383,Tabela2[Nome],Tabela2[Valor],0)</f>
        <v>0</v>
      </c>
      <c r="J383">
        <f t="shared" si="11"/>
        <v>0</v>
      </c>
      <c r="K383" t="b">
        <f>EXACT(Tabela3[[#This Row],[Valor Medicar]],Tabela3[[#This Row],[Valor IPM]])</f>
        <v>0</v>
      </c>
    </row>
    <row r="384" spans="1:11" x14ac:dyDescent="0.25">
      <c r="A384" t="str">
        <f t="shared" si="10"/>
        <v>THEREZA BAPTISTA DE MOURA - 054.338.508-62</v>
      </c>
      <c r="B384" t="str">
        <f>Tabela1[[#This Row],[Contrato]]</f>
        <v>CO-00002364-CT</v>
      </c>
      <c r="C384" t="str">
        <f>Tabela1[[#This Row],[Beneficiario]]</f>
        <v>THEREZA BAPTISTA DE MOURA</v>
      </c>
      <c r="D384" t="str">
        <f>_xlfn.XLOOKUP(C384,Tabela2[Nome],Tabela2[Nome],"")</f>
        <v>THEREZA BAPTISTA DE MOURA</v>
      </c>
      <c r="E384" t="str">
        <f>Tabela1[[#This Row],[CPF]]</f>
        <v>054.338.508-62</v>
      </c>
      <c r="F384" t="str">
        <f>_xlfn.XLOOKUP(E384,Tabela2[CPF],Tabela2[CPF],0)</f>
        <v>054.338.508-62</v>
      </c>
      <c r="G384">
        <f>Tabela1[[#This Row],[Valor]]</f>
        <v>69.760000000000005</v>
      </c>
      <c r="H384">
        <f>_xlfn.XLOOKUP(E384,Tabela2[CPF],Tabela2[Valor],0)</f>
        <v>65.2</v>
      </c>
      <c r="I384">
        <f>_xlfn.XLOOKUP(C384,Tabela2[Nome],Tabela2[Valor],0)</f>
        <v>65.2</v>
      </c>
      <c r="J384">
        <f t="shared" si="11"/>
        <v>65.2</v>
      </c>
      <c r="K384" t="b">
        <f>EXACT(Tabela3[[#This Row],[Valor Medicar]],Tabela3[[#This Row],[Valor IPM]])</f>
        <v>0</v>
      </c>
    </row>
    <row r="385" spans="1:11" x14ac:dyDescent="0.25">
      <c r="A385" t="str">
        <f t="shared" si="10"/>
        <v>THEREZA JUSTINO ROSA DOS SANTOS - 143.808.988-06</v>
      </c>
      <c r="B385" t="str">
        <f>Tabela1[[#This Row],[Contrato]]</f>
        <v>CO-00002364-CT</v>
      </c>
      <c r="C385" t="str">
        <f>Tabela1[[#This Row],[Beneficiario]]</f>
        <v>THEREZA JUSTINO ROSA DOS SANTOS</v>
      </c>
      <c r="D385" t="str">
        <f>_xlfn.XLOOKUP(C385,Tabela2[Nome],Tabela2[Nome],"")</f>
        <v>THEREZA JUSTINO ROSA DOS SANTOS</v>
      </c>
      <c r="E385" t="str">
        <f>Tabela1[[#This Row],[CPF]]</f>
        <v>143.808.988-06</v>
      </c>
      <c r="F385" t="str">
        <f>_xlfn.XLOOKUP(E385,Tabela2[CPF],Tabela2[CPF],0)</f>
        <v>143.808.988-06</v>
      </c>
      <c r="G385">
        <f>Tabela1[[#This Row],[Valor]]</f>
        <v>34.880000000000003</v>
      </c>
      <c r="H385">
        <f>_xlfn.XLOOKUP(E385,Tabela2[CPF],Tabela2[Valor],0)</f>
        <v>32.6</v>
      </c>
      <c r="I385">
        <f>_xlfn.XLOOKUP(C385,Tabela2[Nome],Tabela2[Valor],0)</f>
        <v>32.6</v>
      </c>
      <c r="J385">
        <f t="shared" si="11"/>
        <v>32.6</v>
      </c>
      <c r="K385" t="b">
        <f>EXACT(Tabela3[[#This Row],[Valor Medicar]],Tabela3[[#This Row],[Valor IPM]])</f>
        <v>0</v>
      </c>
    </row>
    <row r="386" spans="1:11" x14ac:dyDescent="0.25">
      <c r="A386" t="str">
        <f t="shared" si="10"/>
        <v>THEREZINHA CAMARA DA SILVA - 183.348.858-06</v>
      </c>
      <c r="B386" t="str">
        <f>Tabela1[[#This Row],[Contrato]]</f>
        <v>CO-00002364-CT</v>
      </c>
      <c r="C386" t="str">
        <f>Tabela1[[#This Row],[Beneficiario]]</f>
        <v>THEREZINHA CAMARA DA SILVA</v>
      </c>
      <c r="D386" t="str">
        <f>_xlfn.XLOOKUP(C386,Tabela2[Nome],Tabela2[Nome],"")</f>
        <v>THEREZINHA CAMARA DA SILVA</v>
      </c>
      <c r="E386" t="str">
        <f>Tabela1[[#This Row],[CPF]]</f>
        <v>183.348.858-06</v>
      </c>
      <c r="F386" t="str">
        <f>_xlfn.XLOOKUP(E386,Tabela2[CPF],Tabela2[CPF],0)</f>
        <v>183.348.858-06</v>
      </c>
      <c r="G386">
        <f>Tabela1[[#This Row],[Valor]]</f>
        <v>34.880000000000003</v>
      </c>
      <c r="H386">
        <f>_xlfn.XLOOKUP(E386,Tabela2[CPF],Tabela2[Valor],0)</f>
        <v>32.6</v>
      </c>
      <c r="I386">
        <f>_xlfn.XLOOKUP(C386,Tabela2[Nome],Tabela2[Valor],0)</f>
        <v>32.6</v>
      </c>
      <c r="J386">
        <f t="shared" si="11"/>
        <v>32.6</v>
      </c>
      <c r="K386" t="b">
        <f>EXACT(Tabela3[[#This Row],[Valor Medicar]],Tabela3[[#This Row],[Valor IPM]])</f>
        <v>0</v>
      </c>
    </row>
    <row r="387" spans="1:11" x14ac:dyDescent="0.25">
      <c r="A387" t="str">
        <f t="shared" ref="A387:A412" si="12">_xlfn.CONCAT(D387," - ",F387)</f>
        <v xml:space="preserve"> - 0</v>
      </c>
      <c r="B387" t="str">
        <f>Tabela1[[#This Row],[Contrato]]</f>
        <v>CO-00002364-CT</v>
      </c>
      <c r="C387" t="str">
        <f>Tabela1[[#This Row],[Beneficiario]]</f>
        <v>THEREZINHA GARCIA BOSSA</v>
      </c>
      <c r="D387" t="str">
        <f>_xlfn.XLOOKUP(C387,Tabela2[Nome],Tabela2[Nome],"")</f>
        <v/>
      </c>
      <c r="E387" t="str">
        <f>Tabela1[[#This Row],[CPF]]</f>
        <v>980.533.708-10</v>
      </c>
      <c r="F387">
        <f>_xlfn.XLOOKUP(E387,Tabela2[CPF],Tabela2[CPF],0)</f>
        <v>0</v>
      </c>
      <c r="G387">
        <f>Tabela1[[#This Row],[Valor]]</f>
        <v>19.469999999999899</v>
      </c>
      <c r="H387">
        <f>_xlfn.XLOOKUP(E387,Tabela2[CPF],Tabela2[Valor],0)</f>
        <v>0</v>
      </c>
      <c r="I387">
        <f>_xlfn.XLOOKUP(C387,Tabela2[Nome],Tabela2[Valor],0)</f>
        <v>0</v>
      </c>
      <c r="J387">
        <f t="shared" ref="J387:J412" si="13">IF(H387&gt;0,H387,IF(I387&gt;0,I387,0))</f>
        <v>0</v>
      </c>
      <c r="K387" t="b">
        <f>EXACT(Tabela3[[#This Row],[Valor Medicar]],Tabela3[[#This Row],[Valor IPM]])</f>
        <v>0</v>
      </c>
    </row>
    <row r="388" spans="1:11" x14ac:dyDescent="0.25">
      <c r="A388" t="str">
        <f t="shared" si="12"/>
        <v>THEREZINHA ROSA CERCHIARO PEDROSO - 235.342.738-34</v>
      </c>
      <c r="B388" t="str">
        <f>Tabela1[[#This Row],[Contrato]]</f>
        <v>CO-00002364-CT</v>
      </c>
      <c r="C388" t="str">
        <f>Tabela1[[#This Row],[Beneficiario]]</f>
        <v>THEREZINHA ROSA CERCHIARO PEDROSO</v>
      </c>
      <c r="D388" t="str">
        <f>_xlfn.XLOOKUP(C388,Tabela2[Nome],Tabela2[Nome],"")</f>
        <v>THEREZINHA ROSA CERCHIARO PEDROSO</v>
      </c>
      <c r="E388" t="str">
        <f>Tabela1[[#This Row],[CPF]]</f>
        <v>235.342.738-34</v>
      </c>
      <c r="F388" t="str">
        <f>_xlfn.XLOOKUP(E388,Tabela2[CPF],Tabela2[CPF],0)</f>
        <v>235.342.738-34</v>
      </c>
      <c r="G388">
        <f>Tabela1[[#This Row],[Valor]]</f>
        <v>17.440000000000001</v>
      </c>
      <c r="H388">
        <f>_xlfn.XLOOKUP(E388,Tabela2[CPF],Tabela2[Valor],0)</f>
        <v>16.3</v>
      </c>
      <c r="I388">
        <f>_xlfn.XLOOKUP(C388,Tabela2[Nome],Tabela2[Valor],0)</f>
        <v>16.3</v>
      </c>
      <c r="J388">
        <f t="shared" si="13"/>
        <v>16.3</v>
      </c>
      <c r="K388" t="b">
        <f>EXACT(Tabela3[[#This Row],[Valor Medicar]],Tabela3[[#This Row],[Valor IPM]])</f>
        <v>0</v>
      </c>
    </row>
    <row r="389" spans="1:11" x14ac:dyDescent="0.25">
      <c r="A389" t="str">
        <f t="shared" si="12"/>
        <v>TOSHIMI OZAKI - 744.415.318-34</v>
      </c>
      <c r="B389" t="str">
        <f>Tabela1[[#This Row],[Contrato]]</f>
        <v>CO-00002364-CT</v>
      </c>
      <c r="C389" t="str">
        <f>Tabela1[[#This Row],[Beneficiario]]</f>
        <v>TOSHIMI OZAKI</v>
      </c>
      <c r="D389" t="str">
        <f>_xlfn.XLOOKUP(C389,Tabela2[Nome],Tabela2[Nome],"")</f>
        <v>TOSHIMI OZAKI</v>
      </c>
      <c r="E389" t="str">
        <f>Tabela1[[#This Row],[CPF]]</f>
        <v>744.415.318-34</v>
      </c>
      <c r="F389" t="str">
        <f>_xlfn.XLOOKUP(E389,Tabela2[CPF],Tabela2[CPF],0)</f>
        <v>744.415.318-34</v>
      </c>
      <c r="G389">
        <f>Tabela1[[#This Row],[Valor]]</f>
        <v>17.440000000000001</v>
      </c>
      <c r="H389">
        <f>_xlfn.XLOOKUP(E389,Tabela2[CPF],Tabela2[Valor],0)</f>
        <v>16.3</v>
      </c>
      <c r="I389">
        <f>_xlfn.XLOOKUP(C389,Tabela2[Nome],Tabela2[Valor],0)</f>
        <v>16.3</v>
      </c>
      <c r="J389">
        <f t="shared" si="13"/>
        <v>16.3</v>
      </c>
      <c r="K389" t="b">
        <f>EXACT(Tabela3[[#This Row],[Valor Medicar]],Tabela3[[#This Row],[Valor IPM]])</f>
        <v>0</v>
      </c>
    </row>
    <row r="390" spans="1:11" x14ac:dyDescent="0.25">
      <c r="A390" t="str">
        <f t="shared" si="12"/>
        <v>VALDIVA SOARES DA SILVA - 742.969.308-34</v>
      </c>
      <c r="B390" t="str">
        <f>Tabela1[[#This Row],[Contrato]]</f>
        <v>CO-00002364-CT</v>
      </c>
      <c r="C390" t="str">
        <f>Tabela1[[#This Row],[Beneficiario]]</f>
        <v>VALDIVA SOARES DA SILVA</v>
      </c>
      <c r="D390" t="str">
        <f>_xlfn.XLOOKUP(C390,Tabela2[Nome],Tabela2[Nome],"")</f>
        <v>VALDIVA SOARES DA SILVA</v>
      </c>
      <c r="E390" t="str">
        <f>Tabela1[[#This Row],[CPF]]</f>
        <v>742.969.308-34</v>
      </c>
      <c r="F390" t="str">
        <f>_xlfn.XLOOKUP(E390,Tabela2[CPF],Tabela2[CPF],0)</f>
        <v>742.969.308-34</v>
      </c>
      <c r="G390">
        <f>Tabela1[[#This Row],[Valor]]</f>
        <v>36.909999999999897</v>
      </c>
      <c r="H390">
        <f>_xlfn.XLOOKUP(E390,Tabela2[CPF],Tabela2[Valor],0)</f>
        <v>16.3</v>
      </c>
      <c r="I390">
        <f>_xlfn.XLOOKUP(C390,Tabela2[Nome],Tabela2[Valor],0)</f>
        <v>16.3</v>
      </c>
      <c r="J390">
        <f t="shared" si="13"/>
        <v>16.3</v>
      </c>
      <c r="K390" t="b">
        <f>EXACT(Tabela3[[#This Row],[Valor Medicar]],Tabela3[[#This Row],[Valor IPM]])</f>
        <v>0</v>
      </c>
    </row>
    <row r="391" spans="1:11" x14ac:dyDescent="0.25">
      <c r="A391" t="str">
        <f t="shared" si="12"/>
        <v xml:space="preserve"> - 020.162.948-84</v>
      </c>
      <c r="B391" t="str">
        <f>Tabela1[[#This Row],[Contrato]]</f>
        <v>CO-00002364-CT</v>
      </c>
      <c r="C391" t="str">
        <f>Tabela1[[#This Row],[Beneficiario]]</f>
        <v>VALERIA TERESINHA NOGUEIRA MANFREDI</v>
      </c>
      <c r="D391" t="str">
        <f>_xlfn.XLOOKUP(C391,Tabela2[Nome],Tabela2[Nome],"")</f>
        <v/>
      </c>
      <c r="E391" t="str">
        <f>Tabela1[[#This Row],[CPF]]</f>
        <v>020.162.948-84</v>
      </c>
      <c r="F391" t="str">
        <f>_xlfn.XLOOKUP(E391,Tabela2[CPF],Tabela2[CPF],0)</f>
        <v>020.162.948-84</v>
      </c>
      <c r="G391">
        <f>Tabela1[[#This Row],[Valor]]</f>
        <v>87.2</v>
      </c>
      <c r="H391">
        <f>_xlfn.XLOOKUP(E391,Tabela2[CPF],Tabela2[Valor],0)</f>
        <v>81.5</v>
      </c>
      <c r="I391">
        <f>_xlfn.XLOOKUP(C391,Tabela2[Nome],Tabela2[Valor],0)</f>
        <v>0</v>
      </c>
      <c r="J391">
        <f t="shared" si="13"/>
        <v>81.5</v>
      </c>
      <c r="K391" t="b">
        <f>EXACT(Tabela3[[#This Row],[Valor Medicar]],Tabela3[[#This Row],[Valor IPM]])</f>
        <v>0</v>
      </c>
    </row>
    <row r="392" spans="1:11" x14ac:dyDescent="0.25">
      <c r="A392" t="str">
        <f t="shared" si="12"/>
        <v>VALTER MACHADO - 212.675.298-49</v>
      </c>
      <c r="B392" t="str">
        <f>Tabela1[[#This Row],[Contrato]]</f>
        <v>CO-00002364-CT</v>
      </c>
      <c r="C392" t="str">
        <f>Tabela1[[#This Row],[Beneficiario]]</f>
        <v>VALTER MACHADO</v>
      </c>
      <c r="D392" t="str">
        <f>_xlfn.XLOOKUP(C392,Tabela2[Nome],Tabela2[Nome],"")</f>
        <v>VALTER MACHADO</v>
      </c>
      <c r="E392" t="str">
        <f>Tabela1[[#This Row],[CPF]]</f>
        <v>212.675.298-49</v>
      </c>
      <c r="F392" t="str">
        <f>_xlfn.XLOOKUP(E392,Tabela2[CPF],Tabela2[CPF],0)</f>
        <v>212.675.298-49</v>
      </c>
      <c r="G392">
        <f>Tabela1[[#This Row],[Valor]]</f>
        <v>54.89</v>
      </c>
      <c r="H392">
        <f>_xlfn.XLOOKUP(E392,Tabela2[CPF],Tabela2[Valor],0)</f>
        <v>51.3</v>
      </c>
      <c r="I392">
        <f>_xlfn.XLOOKUP(C392,Tabela2[Nome],Tabela2[Valor],0)</f>
        <v>51.3</v>
      </c>
      <c r="J392">
        <f t="shared" si="13"/>
        <v>51.3</v>
      </c>
      <c r="K392" t="b">
        <f>EXACT(Tabela3[[#This Row],[Valor Medicar]],Tabela3[[#This Row],[Valor IPM]])</f>
        <v>0</v>
      </c>
    </row>
    <row r="393" spans="1:11" x14ac:dyDescent="0.25">
      <c r="A393" t="str">
        <f t="shared" si="12"/>
        <v xml:space="preserve"> - 071.859.778-86</v>
      </c>
      <c r="B393" t="str">
        <f>Tabela1[[#This Row],[Contrato]]</f>
        <v>CO-00002364-CT</v>
      </c>
      <c r="C393" t="str">
        <f>Tabela1[[#This Row],[Beneficiario]]</f>
        <v>VANDECI FERREIRA DA COSTA SAMPAIO</v>
      </c>
      <c r="D393" t="str">
        <f>_xlfn.XLOOKUP(C393,Tabela2[Nome],Tabela2[Nome],"")</f>
        <v/>
      </c>
      <c r="E393" t="str">
        <f>Tabela1[[#This Row],[CPF]]</f>
        <v>071.859.778-86</v>
      </c>
      <c r="F393" t="str">
        <f>_xlfn.XLOOKUP(E393,Tabela2[CPF],Tabela2[CPF],0)</f>
        <v>071.859.778-86</v>
      </c>
      <c r="G393">
        <f>Tabela1[[#This Row],[Valor]]</f>
        <v>52.32</v>
      </c>
      <c r="H393">
        <f>_xlfn.XLOOKUP(E393,Tabela2[CPF],Tabela2[Valor],0)</f>
        <v>48.9</v>
      </c>
      <c r="I393">
        <f>_xlfn.XLOOKUP(C393,Tabela2[Nome],Tabela2[Valor],0)</f>
        <v>0</v>
      </c>
      <c r="J393">
        <f t="shared" si="13"/>
        <v>48.9</v>
      </c>
      <c r="K393" t="b">
        <f>EXACT(Tabela3[[#This Row],[Valor Medicar]],Tabela3[[#This Row],[Valor IPM]])</f>
        <v>0</v>
      </c>
    </row>
    <row r="394" spans="1:11" x14ac:dyDescent="0.25">
      <c r="A394" t="str">
        <f t="shared" si="12"/>
        <v>VERA DE MORAES MORENO - 746.940.148-20</v>
      </c>
      <c r="B394" t="str">
        <f>Tabela1[[#This Row],[Contrato]]</f>
        <v>CO-00002364-CT</v>
      </c>
      <c r="C394" t="str">
        <f>Tabela1[[#This Row],[Beneficiario]]</f>
        <v>VERA DE MORAES MORENO</v>
      </c>
      <c r="D394" t="str">
        <f>_xlfn.XLOOKUP(C394,Tabela2[Nome],Tabela2[Nome],"")</f>
        <v>VERA DE MORAES MORENO</v>
      </c>
      <c r="E394" t="str">
        <f>Tabela1[[#This Row],[CPF]]</f>
        <v>746.940.148-20</v>
      </c>
      <c r="F394" t="str">
        <f>_xlfn.XLOOKUP(E394,Tabela2[CPF],Tabela2[CPF],0)</f>
        <v>746.940.148-20</v>
      </c>
      <c r="G394">
        <f>Tabela1[[#This Row],[Valor]]</f>
        <v>70.299999999999898</v>
      </c>
      <c r="H394">
        <f>_xlfn.XLOOKUP(E394,Tabela2[CPF],Tabela2[Valor],0)</f>
        <v>65.7</v>
      </c>
      <c r="I394">
        <f>_xlfn.XLOOKUP(C394,Tabela2[Nome],Tabela2[Valor],0)</f>
        <v>65.7</v>
      </c>
      <c r="J394">
        <f t="shared" si="13"/>
        <v>65.7</v>
      </c>
      <c r="K394" t="b">
        <f>EXACT(Tabela3[[#This Row],[Valor Medicar]],Tabela3[[#This Row],[Valor IPM]])</f>
        <v>0</v>
      </c>
    </row>
    <row r="395" spans="1:11" x14ac:dyDescent="0.25">
      <c r="A395" t="str">
        <f t="shared" si="12"/>
        <v>VERA LIGIA MACEDO DE LACERDA CHAVES - 164.051.668-99</v>
      </c>
      <c r="B395" t="str">
        <f>Tabela1[[#This Row],[Contrato]]</f>
        <v>CO-00002364-CT</v>
      </c>
      <c r="C395" t="str">
        <f>Tabela1[[#This Row],[Beneficiario]]</f>
        <v>VERA LIGIA MACEDO DE LACERDA CHAVES</v>
      </c>
      <c r="D395" t="str">
        <f>_xlfn.XLOOKUP(C395,Tabela2[Nome],Tabela2[Nome],"")</f>
        <v>VERA LIGIA MACEDO DE LACERDA CHAVES</v>
      </c>
      <c r="E395" t="str">
        <f>Tabela1[[#This Row],[CPF]]</f>
        <v>164.051.668-99</v>
      </c>
      <c r="F395" t="str">
        <f>_xlfn.XLOOKUP(E395,Tabela2[CPF],Tabela2[CPF],0)</f>
        <v>164.051.668-99</v>
      </c>
      <c r="G395">
        <f>Tabela1[[#This Row],[Valor]]</f>
        <v>37.450000000000003</v>
      </c>
      <c r="H395">
        <f>_xlfn.XLOOKUP(E395,Tabela2[CPF],Tabela2[Valor],0)</f>
        <v>35</v>
      </c>
      <c r="I395">
        <f>_xlfn.XLOOKUP(C395,Tabela2[Nome],Tabela2[Valor],0)</f>
        <v>35</v>
      </c>
      <c r="J395">
        <f t="shared" si="13"/>
        <v>35</v>
      </c>
      <c r="K395" t="b">
        <f>EXACT(Tabela3[[#This Row],[Valor Medicar]],Tabela3[[#This Row],[Valor IPM]])</f>
        <v>0</v>
      </c>
    </row>
    <row r="396" spans="1:11" x14ac:dyDescent="0.25">
      <c r="A396" t="str">
        <f t="shared" si="12"/>
        <v>VERA LUCIA ALVES GOMES DE CARVALHO - 020.182.188-59</v>
      </c>
      <c r="B396" t="str">
        <f>Tabela1[[#This Row],[Contrato]]</f>
        <v>CO-00002364-CT</v>
      </c>
      <c r="C396" t="str">
        <f>Tabela1[[#This Row],[Beneficiario]]</f>
        <v>VERA LUCIA ALVES GOMES DE CARVALHO</v>
      </c>
      <c r="D396" t="str">
        <f>_xlfn.XLOOKUP(C396,Tabela2[Nome],Tabela2[Nome],"")</f>
        <v>VERA LUCIA ALVES GOMES DE CARVALHO</v>
      </c>
      <c r="E396" t="str">
        <f>Tabela1[[#This Row],[CPF]]</f>
        <v>020.182.188-59</v>
      </c>
      <c r="F396" t="str">
        <f>_xlfn.XLOOKUP(E396,Tabela2[CPF],Tabela2[CPF],0)</f>
        <v>020.182.188-59</v>
      </c>
      <c r="G396">
        <f>Tabela1[[#This Row],[Valor]]</f>
        <v>95.8599999999999</v>
      </c>
      <c r="H396">
        <f>_xlfn.XLOOKUP(E396,Tabela2[CPF],Tabela2[Valor],0)</f>
        <v>89.6</v>
      </c>
      <c r="I396">
        <f>_xlfn.XLOOKUP(C396,Tabela2[Nome],Tabela2[Valor],0)</f>
        <v>89.6</v>
      </c>
      <c r="J396">
        <f t="shared" si="13"/>
        <v>89.6</v>
      </c>
      <c r="K396" t="b">
        <f>EXACT(Tabela3[[#This Row],[Valor Medicar]],Tabela3[[#This Row],[Valor IPM]])</f>
        <v>0</v>
      </c>
    </row>
    <row r="397" spans="1:11" x14ac:dyDescent="0.25">
      <c r="A397" t="str">
        <f t="shared" si="12"/>
        <v>VERA LUCIA BONOMI - 174.109.638-32</v>
      </c>
      <c r="B397" t="str">
        <f>Tabela1[[#This Row],[Contrato]]</f>
        <v>CO-00002364-CT</v>
      </c>
      <c r="C397" t="str">
        <f>Tabela1[[#This Row],[Beneficiario]]</f>
        <v>VERA LUCIA BONOMI</v>
      </c>
      <c r="D397" t="str">
        <f>_xlfn.XLOOKUP(C397,Tabela2[Nome],Tabela2[Nome],"")</f>
        <v>VERA LUCIA BONOMI</v>
      </c>
      <c r="E397" t="str">
        <f>Tabela1[[#This Row],[CPF]]</f>
        <v>174.109.638-32</v>
      </c>
      <c r="F397" t="str">
        <f>_xlfn.XLOOKUP(E397,Tabela2[CPF],Tabela2[CPF],0)</f>
        <v>174.109.638-32</v>
      </c>
      <c r="G397">
        <f>Tabela1[[#This Row],[Valor]]</f>
        <v>17.440000000000001</v>
      </c>
      <c r="H397">
        <f>_xlfn.XLOOKUP(E397,Tabela2[CPF],Tabela2[Valor],0)</f>
        <v>16.3</v>
      </c>
      <c r="I397">
        <f>_xlfn.XLOOKUP(C397,Tabela2[Nome],Tabela2[Valor],0)</f>
        <v>16.3</v>
      </c>
      <c r="J397">
        <f t="shared" si="13"/>
        <v>16.3</v>
      </c>
      <c r="K397" t="b">
        <f>EXACT(Tabela3[[#This Row],[Valor Medicar]],Tabela3[[#This Row],[Valor IPM]])</f>
        <v>0</v>
      </c>
    </row>
    <row r="398" spans="1:11" x14ac:dyDescent="0.25">
      <c r="A398" t="str">
        <f t="shared" si="12"/>
        <v>VERA LUCIA DA SILVEIRA - 552.046.008-68</v>
      </c>
      <c r="B398" t="str">
        <f>Tabela1[[#This Row],[Contrato]]</f>
        <v>CO-00002364-CT</v>
      </c>
      <c r="C398" t="str">
        <f>Tabela1[[#This Row],[Beneficiario]]</f>
        <v>VERA LUCIA DA SILVEIRA</v>
      </c>
      <c r="D398" t="str">
        <f>_xlfn.XLOOKUP(C398,Tabela2[Nome],Tabela2[Nome],"")</f>
        <v>VERA LUCIA DA SILVEIRA</v>
      </c>
      <c r="E398" t="str">
        <f>Tabela1[[#This Row],[CPF]]</f>
        <v>552.046.008-68</v>
      </c>
      <c r="F398" t="str">
        <f>_xlfn.XLOOKUP(E398,Tabela2[CPF],Tabela2[CPF],0)</f>
        <v>552.046.008-68</v>
      </c>
      <c r="G398">
        <f>Tabela1[[#This Row],[Valor]]</f>
        <v>52.32</v>
      </c>
      <c r="H398">
        <f>_xlfn.XLOOKUP(E398,Tabela2[CPF],Tabela2[Valor],0)</f>
        <v>48.9</v>
      </c>
      <c r="I398">
        <f>_xlfn.XLOOKUP(C398,Tabela2[Nome],Tabela2[Valor],0)</f>
        <v>48.9</v>
      </c>
      <c r="J398">
        <f t="shared" si="13"/>
        <v>48.9</v>
      </c>
      <c r="K398" t="b">
        <f>EXACT(Tabela3[[#This Row],[Valor Medicar]],Tabela3[[#This Row],[Valor IPM]])</f>
        <v>0</v>
      </c>
    </row>
    <row r="399" spans="1:11" x14ac:dyDescent="0.25">
      <c r="A399" t="str">
        <f t="shared" si="12"/>
        <v xml:space="preserve"> - 0</v>
      </c>
      <c r="B399" t="str">
        <f>Tabela1[[#This Row],[Contrato]]</f>
        <v>CO-00002364-CT</v>
      </c>
      <c r="C399" t="str">
        <f>Tabela1[[#This Row],[Beneficiario]]</f>
        <v>VERA LUCIA MARINHO</v>
      </c>
      <c r="D399" t="str">
        <f>_xlfn.XLOOKUP(C399,Tabela2[Nome],Tabela2[Nome],"")</f>
        <v/>
      </c>
      <c r="E399" t="str">
        <f>Tabela1[[#This Row],[CPF]]</f>
        <v>688.976.008-59</v>
      </c>
      <c r="F399">
        <f>_xlfn.XLOOKUP(E399,Tabela2[CPF],Tabela2[CPF],0)</f>
        <v>0</v>
      </c>
      <c r="G399">
        <f>Tabela1[[#This Row],[Valor]]</f>
        <v>37.450000000000003</v>
      </c>
      <c r="H399">
        <f>_xlfn.XLOOKUP(E399,Tabela2[CPF],Tabela2[Valor],0)</f>
        <v>0</v>
      </c>
      <c r="I399">
        <f>_xlfn.XLOOKUP(C399,Tabela2[Nome],Tabela2[Valor],0)</f>
        <v>0</v>
      </c>
      <c r="J399">
        <f t="shared" si="13"/>
        <v>0</v>
      </c>
      <c r="K399" t="b">
        <f>EXACT(Tabela3[[#This Row],[Valor Medicar]],Tabela3[[#This Row],[Valor IPM]])</f>
        <v>0</v>
      </c>
    </row>
    <row r="400" spans="1:11" x14ac:dyDescent="0.25">
      <c r="A400" t="str">
        <f t="shared" si="12"/>
        <v>VERA LUCIA MESQUITA DE CASTRO GONCALEZ - 744.576.678-20</v>
      </c>
      <c r="B400" t="str">
        <f>Tabela1[[#This Row],[Contrato]]</f>
        <v>CO-00002364-CT</v>
      </c>
      <c r="C400" t="str">
        <f>Tabela1[[#This Row],[Beneficiario]]</f>
        <v>VERA LUCIA MESQUITA DE CASTRO GONCALEZ</v>
      </c>
      <c r="D400" t="str">
        <f>_xlfn.XLOOKUP(C400,Tabela2[Nome],Tabela2[Nome],"")</f>
        <v>VERA LUCIA MESQUITA DE CASTRO GONCALEZ</v>
      </c>
      <c r="E400" t="str">
        <f>Tabela1[[#This Row],[CPF]]</f>
        <v>744.576.678-20</v>
      </c>
      <c r="F400" t="str">
        <f>_xlfn.XLOOKUP(E400,Tabela2[CPF],Tabela2[CPF],0)</f>
        <v>744.576.678-20</v>
      </c>
      <c r="G400">
        <f>Tabela1[[#This Row],[Valor]]</f>
        <v>37.450000000000003</v>
      </c>
      <c r="H400">
        <f>_xlfn.XLOOKUP(E400,Tabela2[CPF],Tabela2[Valor],0)</f>
        <v>35</v>
      </c>
      <c r="I400">
        <f>_xlfn.XLOOKUP(C400,Tabela2[Nome],Tabela2[Valor],0)</f>
        <v>35</v>
      </c>
      <c r="J400">
        <f t="shared" si="13"/>
        <v>35</v>
      </c>
      <c r="K400" t="b">
        <f>EXACT(Tabela3[[#This Row],[Valor Medicar]],Tabela3[[#This Row],[Valor IPM]])</f>
        <v>0</v>
      </c>
    </row>
    <row r="401" spans="1:11" x14ac:dyDescent="0.25">
      <c r="A401" t="str">
        <f t="shared" si="12"/>
        <v>VERA LUCIA POTERIO - 020.098.128-59</v>
      </c>
      <c r="B401" t="str">
        <f>Tabela1[[#This Row],[Contrato]]</f>
        <v>CO-00002364-CT</v>
      </c>
      <c r="C401" t="str">
        <f>Tabela1[[#This Row],[Beneficiario]]</f>
        <v>VERA LUCIA POTERIO</v>
      </c>
      <c r="D401" t="str">
        <f>_xlfn.XLOOKUP(C401,Tabela2[Nome],Tabela2[Nome],"")</f>
        <v>VERA LUCIA POTERIO</v>
      </c>
      <c r="E401" t="str">
        <f>Tabela1[[#This Row],[CPF]]</f>
        <v>020.098.128-59</v>
      </c>
      <c r="F401" t="str">
        <f>_xlfn.XLOOKUP(E401,Tabela2[CPF],Tabela2[CPF],0)</f>
        <v>020.098.128-59</v>
      </c>
      <c r="G401">
        <f>Tabela1[[#This Row],[Valor]]</f>
        <v>17.440000000000001</v>
      </c>
      <c r="H401">
        <f>_xlfn.XLOOKUP(E401,Tabela2[CPF],Tabela2[Valor],0)</f>
        <v>16.3</v>
      </c>
      <c r="I401">
        <f>_xlfn.XLOOKUP(C401,Tabela2[Nome],Tabela2[Valor],0)</f>
        <v>16.3</v>
      </c>
      <c r="J401">
        <f t="shared" si="13"/>
        <v>16.3</v>
      </c>
      <c r="K401" t="b">
        <f>EXACT(Tabela3[[#This Row],[Valor Medicar]],Tabela3[[#This Row],[Valor IPM]])</f>
        <v>0</v>
      </c>
    </row>
    <row r="402" spans="1:11" x14ac:dyDescent="0.25">
      <c r="A402" t="str">
        <f t="shared" si="12"/>
        <v>VERA LUZIA SILVA CARVALHO - 054.104.948-81</v>
      </c>
      <c r="B402" t="str">
        <f>Tabela1[[#This Row],[Contrato]]</f>
        <v>CO-00002364-CT</v>
      </c>
      <c r="C402" t="str">
        <f>Tabela1[[#This Row],[Beneficiario]]</f>
        <v>VERA LUZIA SILVA CARVALHO</v>
      </c>
      <c r="D402" t="str">
        <f>_xlfn.XLOOKUP(C402,Tabela2[Nome],Tabela2[Nome],"")</f>
        <v>VERA LUZIA SILVA CARVALHO</v>
      </c>
      <c r="E402" t="str">
        <f>Tabela1[[#This Row],[CPF]]</f>
        <v>054.104.948-81</v>
      </c>
      <c r="F402" t="str">
        <f>_xlfn.XLOOKUP(E402,Tabela2[CPF],Tabela2[CPF],0)</f>
        <v>054.104.948-81</v>
      </c>
      <c r="G402">
        <f>Tabela1[[#This Row],[Valor]]</f>
        <v>72.329999999999899</v>
      </c>
      <c r="H402">
        <f>_xlfn.XLOOKUP(E402,Tabela2[CPF],Tabela2[Valor],0)</f>
        <v>73.349999999999994</v>
      </c>
      <c r="I402">
        <f>_xlfn.XLOOKUP(C402,Tabela2[Nome],Tabela2[Valor],0)</f>
        <v>73.349999999999994</v>
      </c>
      <c r="J402">
        <f t="shared" si="13"/>
        <v>73.349999999999994</v>
      </c>
      <c r="K402" t="b">
        <f>EXACT(Tabela3[[#This Row],[Valor Medicar]],Tabela3[[#This Row],[Valor IPM]])</f>
        <v>0</v>
      </c>
    </row>
    <row r="403" spans="1:11" x14ac:dyDescent="0.25">
      <c r="A403" t="str">
        <f t="shared" si="12"/>
        <v xml:space="preserve"> - 0</v>
      </c>
      <c r="B403" t="str">
        <f>Tabela1[[#This Row],[Contrato]]</f>
        <v>CO-00002364-CT</v>
      </c>
      <c r="C403" t="str">
        <f>Tabela1[[#This Row],[Beneficiario]]</f>
        <v>VERA MARIA COLLARES</v>
      </c>
      <c r="D403" t="str">
        <f>_xlfn.XLOOKUP(C403,Tabela2[Nome],Tabela2[Nome],"")</f>
        <v/>
      </c>
      <c r="E403" t="str">
        <f>Tabela1[[#This Row],[CPF]]</f>
        <v>069.135.888-52</v>
      </c>
      <c r="F403">
        <f>_xlfn.XLOOKUP(E403,Tabela2[CPF],Tabela2[CPF],0)</f>
        <v>0</v>
      </c>
      <c r="G403">
        <f>Tabela1[[#This Row],[Valor]]</f>
        <v>77.879999999999896</v>
      </c>
      <c r="H403">
        <f>_xlfn.XLOOKUP(E403,Tabela2[CPF],Tabela2[Valor],0)</f>
        <v>0</v>
      </c>
      <c r="I403">
        <f>_xlfn.XLOOKUP(C403,Tabela2[Nome],Tabela2[Valor],0)</f>
        <v>0</v>
      </c>
      <c r="J403">
        <f t="shared" si="13"/>
        <v>0</v>
      </c>
      <c r="K403" t="b">
        <f>EXACT(Tabela3[[#This Row],[Valor Medicar]],Tabela3[[#This Row],[Valor IPM]])</f>
        <v>0</v>
      </c>
    </row>
    <row r="404" spans="1:11" x14ac:dyDescent="0.25">
      <c r="A404" t="str">
        <f t="shared" si="12"/>
        <v>VILMA MARIA LESSA AZEVEDO - 993.163.238-00</v>
      </c>
      <c r="B404" t="str">
        <f>Tabela1[[#This Row],[Contrato]]</f>
        <v>CO-00002364-CT</v>
      </c>
      <c r="C404" t="str">
        <f>Tabela1[[#This Row],[Beneficiario]]</f>
        <v>VILMA MARIA LESSA AZEVEDO</v>
      </c>
      <c r="D404" t="str">
        <f>_xlfn.XLOOKUP(C404,Tabela2[Nome],Tabela2[Nome],"")</f>
        <v>VILMA MARIA LESSA AZEVEDO</v>
      </c>
      <c r="E404" t="str">
        <f>Tabela1[[#This Row],[CPF]]</f>
        <v>993.163.238-00</v>
      </c>
      <c r="F404" t="str">
        <f>_xlfn.XLOOKUP(E404,Tabela2[CPF],Tabela2[CPF],0)</f>
        <v>993.163.238-00</v>
      </c>
      <c r="G404">
        <f>Tabela1[[#This Row],[Valor]]</f>
        <v>73.819999999999894</v>
      </c>
      <c r="H404">
        <f>_xlfn.XLOOKUP(E404,Tabela2[CPF],Tabela2[Valor],0)</f>
        <v>50.8</v>
      </c>
      <c r="I404">
        <f>_xlfn.XLOOKUP(C404,Tabela2[Nome],Tabela2[Valor],0)</f>
        <v>50.8</v>
      </c>
      <c r="J404">
        <f t="shared" si="13"/>
        <v>50.8</v>
      </c>
      <c r="K404" t="b">
        <f>EXACT(Tabela3[[#This Row],[Valor Medicar]],Tabela3[[#This Row],[Valor IPM]])</f>
        <v>0</v>
      </c>
    </row>
    <row r="405" spans="1:11" x14ac:dyDescent="0.25">
      <c r="A405" t="str">
        <f t="shared" si="12"/>
        <v xml:space="preserve"> - 071.373.878-29</v>
      </c>
      <c r="B405" t="str">
        <f>Tabela1[[#This Row],[Contrato]]</f>
        <v>CO-00002364-CT</v>
      </c>
      <c r="C405" t="str">
        <f>Tabela1[[#This Row],[Beneficiario]]</f>
        <v>VIRGINIA DE SOUZA ROMA</v>
      </c>
      <c r="D405" t="str">
        <f>_xlfn.XLOOKUP(C405,Tabela2[Nome],Tabela2[Nome],"")</f>
        <v/>
      </c>
      <c r="E405" t="str">
        <f>Tabela1[[#This Row],[CPF]]</f>
        <v>071.373.878-29</v>
      </c>
      <c r="F405" t="str">
        <f>_xlfn.XLOOKUP(E405,Tabela2[CPF],Tabela2[CPF],0)</f>
        <v>071.373.878-29</v>
      </c>
      <c r="G405">
        <f>Tabela1[[#This Row],[Valor]]</f>
        <v>17.440000000000001</v>
      </c>
      <c r="H405">
        <f>_xlfn.XLOOKUP(E405,Tabela2[CPF],Tabela2[Valor],0)</f>
        <v>16.3</v>
      </c>
      <c r="I405">
        <f>_xlfn.XLOOKUP(C405,Tabela2[Nome],Tabela2[Valor],0)</f>
        <v>0</v>
      </c>
      <c r="J405">
        <f t="shared" si="13"/>
        <v>16.3</v>
      </c>
      <c r="K405" t="b">
        <f>EXACT(Tabela3[[#This Row],[Valor Medicar]],Tabela3[[#This Row],[Valor IPM]])</f>
        <v>0</v>
      </c>
    </row>
    <row r="406" spans="1:11" x14ac:dyDescent="0.25">
      <c r="A406" t="str">
        <f t="shared" si="12"/>
        <v>WALTER COLOGNA - 233.388.498-34</v>
      </c>
      <c r="B406" t="str">
        <f>Tabela1[[#This Row],[Contrato]]</f>
        <v>CO-00002364-CT</v>
      </c>
      <c r="C406" t="str">
        <f>Tabela1[[#This Row],[Beneficiario]]</f>
        <v>WALTER COLOGNA</v>
      </c>
      <c r="D406" t="str">
        <f>_xlfn.XLOOKUP(C406,Tabela2[Nome],Tabela2[Nome],"")</f>
        <v>WALTER COLOGNA</v>
      </c>
      <c r="E406" t="str">
        <f>Tabela1[[#This Row],[CPF]]</f>
        <v>233.388.498-34</v>
      </c>
      <c r="F406" t="str">
        <f>_xlfn.XLOOKUP(E406,Tabela2[CPF],Tabela2[CPF],0)</f>
        <v>233.388.498-34</v>
      </c>
      <c r="G406">
        <f>Tabela1[[#This Row],[Valor]]</f>
        <v>34.880000000000003</v>
      </c>
      <c r="H406">
        <f>_xlfn.XLOOKUP(E406,Tabela2[CPF],Tabela2[Valor],0)</f>
        <v>32.6</v>
      </c>
      <c r="I406">
        <f>_xlfn.XLOOKUP(C406,Tabela2[Nome],Tabela2[Valor],0)</f>
        <v>32.6</v>
      </c>
      <c r="J406">
        <f t="shared" si="13"/>
        <v>32.6</v>
      </c>
      <c r="K406" t="b">
        <f>EXACT(Tabela3[[#This Row],[Valor Medicar]],Tabela3[[#This Row],[Valor IPM]])</f>
        <v>0</v>
      </c>
    </row>
    <row r="407" spans="1:11" x14ac:dyDescent="0.25">
      <c r="A407" t="str">
        <f t="shared" si="12"/>
        <v>WALTER DE OLIVEIRA SANTOS - 015.460.158-68</v>
      </c>
      <c r="B407" t="str">
        <f>Tabela1[[#This Row],[Contrato]]</f>
        <v>CO-00002364-CT</v>
      </c>
      <c r="C407" t="str">
        <f>Tabela1[[#This Row],[Beneficiario]]</f>
        <v>WALTER DE OLIVEIRA SANTOS</v>
      </c>
      <c r="D407" t="str">
        <f>_xlfn.XLOOKUP(C407,Tabela2[Nome],Tabela2[Nome],"")</f>
        <v>WALTER DE OLIVEIRA SANTOS</v>
      </c>
      <c r="E407" t="str">
        <f>Tabela1[[#This Row],[CPF]]</f>
        <v>015.460.158-68</v>
      </c>
      <c r="F407" t="str">
        <f>_xlfn.XLOOKUP(E407,Tabela2[CPF],Tabela2[CPF],0)</f>
        <v>015.460.158-68</v>
      </c>
      <c r="G407">
        <f>Tabela1[[#This Row],[Valor]]</f>
        <v>17.440000000000001</v>
      </c>
      <c r="H407">
        <f>_xlfn.XLOOKUP(E407,Tabela2[CPF],Tabela2[Valor],0)</f>
        <v>16.3</v>
      </c>
      <c r="I407">
        <f>_xlfn.XLOOKUP(C407,Tabela2[Nome],Tabela2[Valor],0)</f>
        <v>16.3</v>
      </c>
      <c r="J407">
        <f t="shared" si="13"/>
        <v>16.3</v>
      </c>
      <c r="K407" t="b">
        <f>EXACT(Tabela3[[#This Row],[Valor Medicar]],Tabela3[[#This Row],[Valor IPM]])</f>
        <v>0</v>
      </c>
    </row>
    <row r="408" spans="1:11" x14ac:dyDescent="0.25">
      <c r="A408" t="str">
        <f t="shared" si="12"/>
        <v>WALTER LIPPI - 140.450.368-49</v>
      </c>
      <c r="B408" t="str">
        <f>Tabela1[[#This Row],[Contrato]]</f>
        <v>CO-00002364-CT</v>
      </c>
      <c r="C408" t="str">
        <f>Tabela1[[#This Row],[Beneficiario]]</f>
        <v>WALTER LIPPI</v>
      </c>
      <c r="D408" t="str">
        <f>_xlfn.XLOOKUP(C408,Tabela2[Nome],Tabela2[Nome],"")</f>
        <v>WALTER LIPPI</v>
      </c>
      <c r="E408" t="str">
        <f>Tabela1[[#This Row],[CPF]]</f>
        <v>140.450.368-49</v>
      </c>
      <c r="F408" t="str">
        <f>_xlfn.XLOOKUP(E408,Tabela2[CPF],Tabela2[CPF],0)</f>
        <v>140.450.368-49</v>
      </c>
      <c r="G408">
        <f>Tabela1[[#This Row],[Valor]]</f>
        <v>34.880000000000003</v>
      </c>
      <c r="H408">
        <f>_xlfn.XLOOKUP(E408,Tabela2[CPF],Tabela2[Valor],0)</f>
        <v>32.6</v>
      </c>
      <c r="I408">
        <f>_xlfn.XLOOKUP(C408,Tabela2[Nome],Tabela2[Valor],0)</f>
        <v>32.6</v>
      </c>
      <c r="J408">
        <f t="shared" si="13"/>
        <v>32.6</v>
      </c>
      <c r="K408" t="b">
        <f>EXACT(Tabela3[[#This Row],[Valor Medicar]],Tabela3[[#This Row],[Valor IPM]])</f>
        <v>0</v>
      </c>
    </row>
    <row r="409" spans="1:11" x14ac:dyDescent="0.25">
      <c r="A409" t="str">
        <f t="shared" si="12"/>
        <v xml:space="preserve"> - 0</v>
      </c>
      <c r="B409" t="str">
        <f>Tabela1[[#This Row],[Contrato]]</f>
        <v>CO-00002364-CT</v>
      </c>
      <c r="C409" t="str">
        <f>Tabela1[[#This Row],[Beneficiario]]</f>
        <v>WANDA FALINI MORANDINI</v>
      </c>
      <c r="D409" t="str">
        <f>_xlfn.XLOOKUP(C409,Tabela2[Nome],Tabela2[Nome],"")</f>
        <v/>
      </c>
      <c r="E409" t="str">
        <f>Tabela1[[#This Row],[CPF]]</f>
        <v xml:space="preserve">   .   .   -</v>
      </c>
      <c r="F409">
        <f>_xlfn.XLOOKUP(E409,Tabela2[CPF],Tabela2[CPF],0)</f>
        <v>0</v>
      </c>
      <c r="G409">
        <f>Tabela1[[#This Row],[Valor]]</f>
        <v>17.440000000000001</v>
      </c>
      <c r="H409">
        <f>_xlfn.XLOOKUP(E409,Tabela2[CPF],Tabela2[Valor],0)</f>
        <v>0</v>
      </c>
      <c r="I409">
        <f>_xlfn.XLOOKUP(C409,Tabela2[Nome],Tabela2[Valor],0)</f>
        <v>0</v>
      </c>
      <c r="J409">
        <f t="shared" si="13"/>
        <v>0</v>
      </c>
      <c r="K409" t="b">
        <f>EXACT(Tabela3[[#This Row],[Valor Medicar]],Tabela3[[#This Row],[Valor IPM]])</f>
        <v>0</v>
      </c>
    </row>
    <row r="410" spans="1:11" x14ac:dyDescent="0.25">
      <c r="A410" t="str">
        <f t="shared" si="12"/>
        <v xml:space="preserve"> - 0</v>
      </c>
      <c r="B410" t="str">
        <f>Tabela1[[#This Row],[Contrato]]</f>
        <v>CO-00002364-CT</v>
      </c>
      <c r="C410" t="str">
        <f>Tabela1[[#This Row],[Beneficiario]]</f>
        <v>YOLANDA MANGOLINE LUCISANO</v>
      </c>
      <c r="D410" t="str">
        <f>_xlfn.XLOOKUP(C410,Tabela2[Nome],Tabela2[Nome],"")</f>
        <v/>
      </c>
      <c r="E410" t="str">
        <f>Tabela1[[#This Row],[CPF]]</f>
        <v>133.330.438-23</v>
      </c>
      <c r="F410">
        <f>_xlfn.XLOOKUP(E410,Tabela2[CPF],Tabela2[CPF],0)</f>
        <v>0</v>
      </c>
      <c r="G410">
        <f>Tabela1[[#This Row],[Valor]]</f>
        <v>72.329999999999899</v>
      </c>
      <c r="H410">
        <f>_xlfn.XLOOKUP(E410,Tabela2[CPF],Tabela2[Valor],0)</f>
        <v>0</v>
      </c>
      <c r="I410">
        <f>_xlfn.XLOOKUP(C410,Tabela2[Nome],Tabela2[Valor],0)</f>
        <v>0</v>
      </c>
      <c r="J410">
        <f t="shared" si="13"/>
        <v>0</v>
      </c>
      <c r="K410" t="b">
        <f>EXACT(Tabela3[[#This Row],[Valor Medicar]],Tabela3[[#This Row],[Valor IPM]])</f>
        <v>0</v>
      </c>
    </row>
    <row r="411" spans="1:11" x14ac:dyDescent="0.25">
      <c r="A411" t="str">
        <f t="shared" si="12"/>
        <v xml:space="preserve"> - 0</v>
      </c>
      <c r="B411" t="str">
        <f>Tabela1[[#This Row],[Contrato]]</f>
        <v>CO-00002364-CT</v>
      </c>
      <c r="C411" t="str">
        <f>Tabela1[[#This Row],[Beneficiario]]</f>
        <v>ZELIA CORREA TOFFOLI</v>
      </c>
      <c r="D411" t="str">
        <f>_xlfn.XLOOKUP(C411,Tabela2[Nome],Tabela2[Nome],"")</f>
        <v/>
      </c>
      <c r="E411">
        <f>Tabela1[[#This Row],[CPF]]</f>
        <v>0</v>
      </c>
      <c r="F411">
        <f>_xlfn.XLOOKUP(E411,Tabela2[CPF],Tabela2[CPF],0)</f>
        <v>0</v>
      </c>
      <c r="G411">
        <f>Tabela1[[#This Row],[Valor]]</f>
        <v>34.880000000000003</v>
      </c>
      <c r="H411">
        <f>_xlfn.XLOOKUP(E411,Tabela2[CPF],Tabela2[Valor],0)</f>
        <v>0</v>
      </c>
      <c r="I411">
        <f>_xlfn.XLOOKUP(C411,Tabela2[Nome],Tabela2[Valor],0)</f>
        <v>0</v>
      </c>
      <c r="J411">
        <f t="shared" si="13"/>
        <v>0</v>
      </c>
      <c r="K411" t="b">
        <f>EXACT(Tabela3[[#This Row],[Valor Medicar]],Tabela3[[#This Row],[Valor IPM]])</f>
        <v>0</v>
      </c>
    </row>
    <row r="412" spans="1:11" x14ac:dyDescent="0.25">
      <c r="A412" t="str">
        <f t="shared" si="12"/>
        <v xml:space="preserve"> - 0</v>
      </c>
      <c r="B412" t="str">
        <f>Tabela1[[#This Row],[Contrato]]</f>
        <v>CO-00002364-CT</v>
      </c>
      <c r="C412" t="str">
        <f>Tabela1[[#This Row],[Beneficiario]]</f>
        <v>ZELIA MORGADO</v>
      </c>
      <c r="D412" t="str">
        <f>_xlfn.XLOOKUP(C412,Tabela2[Nome],Tabela2[Nome],"")</f>
        <v/>
      </c>
      <c r="E412" t="str">
        <f>Tabela1[[#This Row],[CPF]]</f>
        <v>383.082.238-34</v>
      </c>
      <c r="F412">
        <f>_xlfn.XLOOKUP(E412,Tabela2[CPF],Tabela2[CPF],0)</f>
        <v>0</v>
      </c>
      <c r="G412">
        <f>Tabela1[[#This Row],[Valor]]</f>
        <v>69.760000000000005</v>
      </c>
      <c r="H412">
        <f>_xlfn.XLOOKUP(E412,Tabela2[CPF],Tabela2[Valor],0)</f>
        <v>0</v>
      </c>
      <c r="I412">
        <f>_xlfn.XLOOKUP(C412,Tabela2[Nome],Tabela2[Valor],0)</f>
        <v>0</v>
      </c>
      <c r="J412">
        <f t="shared" si="13"/>
        <v>0</v>
      </c>
      <c r="K412" t="b">
        <f>EXACT(Tabela3[[#This Row],[Valor Medicar]],Tabela3[[#This Row],[Valor IPM]])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IPM</vt:lpstr>
      <vt:lpstr>Medicar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Amaral</dc:creator>
  <cp:lastModifiedBy>Eduardo Amaral</cp:lastModifiedBy>
  <dcterms:created xsi:type="dcterms:W3CDTF">2023-01-12T11:38:06Z</dcterms:created>
  <dcterms:modified xsi:type="dcterms:W3CDTF">2023-01-12T13:29:02Z</dcterms:modified>
</cp:coreProperties>
</file>