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sarrollos\andes\HeadlessTesting\"/>
    </mc:Choice>
  </mc:AlternateContent>
  <bookViews>
    <workbookView xWindow="0" yWindow="0" windowWidth="11256" windowHeight="3576" activeTab="2"/>
  </bookViews>
  <sheets>
    <sheet name="Hoja2" sheetId="2" r:id="rId1"/>
    <sheet name="Hoja3" sheetId="3" r:id="rId2"/>
    <sheet name="Hoja1" sheetId="1" r:id="rId3"/>
  </sheet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8" i="1" l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67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43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N119" i="1" l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19" i="1"/>
  <c r="L96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19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F97" i="1"/>
  <c r="N97" i="1" s="1"/>
  <c r="F98" i="1"/>
  <c r="N98" i="1" s="1"/>
  <c r="F99" i="1"/>
  <c r="N99" i="1" s="1"/>
  <c r="F100" i="1"/>
  <c r="N100" i="1" s="1"/>
  <c r="F101" i="1"/>
  <c r="N101" i="1" s="1"/>
  <c r="F102" i="1"/>
  <c r="N102" i="1" s="1"/>
  <c r="F103" i="1"/>
  <c r="N103" i="1" s="1"/>
  <c r="F104" i="1"/>
  <c r="N104" i="1" s="1"/>
  <c r="F105" i="1"/>
  <c r="N105" i="1" s="1"/>
  <c r="F106" i="1"/>
  <c r="N106" i="1" s="1"/>
  <c r="F107" i="1"/>
  <c r="N107" i="1" s="1"/>
  <c r="F108" i="1"/>
  <c r="N108" i="1" s="1"/>
  <c r="F109" i="1"/>
  <c r="N109" i="1" s="1"/>
  <c r="F110" i="1"/>
  <c r="N110" i="1" s="1"/>
  <c r="F111" i="1"/>
  <c r="N111" i="1" s="1"/>
  <c r="F112" i="1"/>
  <c r="N112" i="1" s="1"/>
  <c r="F113" i="1"/>
  <c r="N113" i="1" s="1"/>
  <c r="F114" i="1"/>
  <c r="N114" i="1" s="1"/>
  <c r="F115" i="1"/>
  <c r="N115" i="1" s="1"/>
  <c r="F96" i="1"/>
  <c r="N96" i="1" s="1"/>
  <c r="G92" i="1" l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66" i="1"/>
  <c r="G67" i="1"/>
  <c r="G68" i="1"/>
  <c r="G69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50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27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</calcChain>
</file>

<file path=xl/sharedStrings.xml><?xml version="1.0" encoding="utf-8"?>
<sst xmlns="http://schemas.openxmlformats.org/spreadsheetml/2006/main" count="83" uniqueCount="18">
  <si>
    <t>RAM</t>
  </si>
  <si>
    <t>time Ejec</t>
  </si>
  <si>
    <t>Ejecución</t>
  </si>
  <si>
    <t>CPU %</t>
  </si>
  <si>
    <t>CPU GHz</t>
  </si>
  <si>
    <t>RAM Inicial</t>
  </si>
  <si>
    <t>RAM final</t>
  </si>
  <si>
    <t>Columna1</t>
  </si>
  <si>
    <t>RAM USED</t>
  </si>
  <si>
    <t>TIME/s</t>
  </si>
  <si>
    <t>#</t>
  </si>
  <si>
    <t>Time</t>
  </si>
  <si>
    <t>CPU %2</t>
  </si>
  <si>
    <t>TIME/ms</t>
  </si>
  <si>
    <t>CPU</t>
  </si>
  <si>
    <t>TIME/S</t>
  </si>
  <si>
    <t>Headless</t>
  </si>
  <si>
    <t>TIME/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</si>
</sst>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0" fillId="3" borderId="0" xfId="0" applyFont="1" applyFill="1"/>
    <xf numFmtId="0" fontId="0" fillId="0" borderId="0" xfId="0" applyFont="1"/>
    <xf numFmtId="0" fontId="0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2" borderId="2" xfId="0" applyFont="1" applyFill="1" applyBorder="1"/>
    <xf numFmtId="0" fontId="0" fillId="0" borderId="0" xfId="0" applyFont="1" applyBorder="1"/>
    <xf numFmtId="3" fontId="0" fillId="0" borderId="0" xfId="0" applyNumberFormat="1"/>
    <xf numFmtId="0" fontId="0" fillId="0" borderId="0" xfId="0" applyAlignment="1">
      <alignment vertical="center"/>
    </xf>
    <xf numFmtId="164" fontId="0" fillId="3" borderId="0" xfId="0" applyNumberFormat="1" applyFont="1" applyFill="1"/>
    <xf numFmtId="3" fontId="0" fillId="0" borderId="0" xfId="0" applyNumberFormat="1" applyFont="1"/>
    <xf numFmtId="0" fontId="0" fillId="0" borderId="0" xfId="0" applyFont="1" applyAlignment="1">
      <alignment vertical="center"/>
    </xf>
  </cellXfs>
  <cellStyles count="1">
    <cellStyle name="Normal" xfId="0" builtinId="0"/>
  </cellStyles>
  <dxfs count="7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.000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.000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medium">
          <color theme="1"/>
        </top>
      </border>
    </dxf>
    <dxf>
      <border outline="0">
        <top style="medium">
          <color theme="1"/>
        </top>
      </border>
    </dxf>
    <dxf>
      <numFmt numFmtId="0" formatCode="General"/>
    </dxf>
    <dxf>
      <border outline="0">
        <bottom style="medium">
          <color theme="1"/>
        </bottom>
      </border>
    </dxf>
    <dxf>
      <border outline="0">
        <top style="medium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</dxf>
    <dxf>
      <border outline="0">
        <bottom style="medium">
          <color theme="1"/>
        </bottom>
      </border>
    </dxf>
    <dxf>
      <border outline="0">
        <top style="medium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</dxf>
    <dxf>
      <numFmt numFmtId="0" formatCode="General"/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</dxf>
    <dxf>
      <numFmt numFmtId="0" formatCode="General"/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Cypress Headfull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Hoja1!$L$4</c:f>
              <c:strCache>
                <c:ptCount val="1"/>
                <c:pt idx="0">
                  <c:v>RAM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Hoja1!$K$5:$K$24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Hoja1!$L$5:$L$24</c:f>
              <c:numCache>
                <c:formatCode>General</c:formatCode>
                <c:ptCount val="20"/>
                <c:pt idx="0">
                  <c:v>0.80000000000000071</c:v>
                </c:pt>
                <c:pt idx="1">
                  <c:v>0.69999999999999929</c:v>
                </c:pt>
                <c:pt idx="2">
                  <c:v>0.69999999999999929</c:v>
                </c:pt>
                <c:pt idx="3">
                  <c:v>0.59999999999999964</c:v>
                </c:pt>
                <c:pt idx="4">
                  <c:v>0.59999999999999964</c:v>
                </c:pt>
                <c:pt idx="5">
                  <c:v>0.70000000000000107</c:v>
                </c:pt>
                <c:pt idx="6">
                  <c:v>0.5</c:v>
                </c:pt>
                <c:pt idx="7">
                  <c:v>0.70000000000000284</c:v>
                </c:pt>
                <c:pt idx="8">
                  <c:v>0.59999999999999787</c:v>
                </c:pt>
                <c:pt idx="9">
                  <c:v>0.5</c:v>
                </c:pt>
                <c:pt idx="10">
                  <c:v>0.5</c:v>
                </c:pt>
                <c:pt idx="11">
                  <c:v>0.39999999999999858</c:v>
                </c:pt>
                <c:pt idx="12">
                  <c:v>0.70000000000000107</c:v>
                </c:pt>
                <c:pt idx="13">
                  <c:v>0.59999999999999964</c:v>
                </c:pt>
                <c:pt idx="14">
                  <c:v>0.79999999999999893</c:v>
                </c:pt>
                <c:pt idx="15">
                  <c:v>0.59999999999999964</c:v>
                </c:pt>
                <c:pt idx="16">
                  <c:v>0.60000000000000142</c:v>
                </c:pt>
                <c:pt idx="17">
                  <c:v>1</c:v>
                </c:pt>
                <c:pt idx="18">
                  <c:v>0.59999999999999964</c:v>
                </c:pt>
                <c:pt idx="19">
                  <c:v>0.79999999999999893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F8-487A-999C-B432C3D39E03}"/>
            </c:ext>
          </c:extLst>
        </c:ser>
        <c:ser>
          <c:idx val="1"/>
          <c:order val="1"/>
          <c:tx>
            <c:strRef>
              <c:f>Hoja1!$M$4</c:f>
              <c:strCache>
                <c:ptCount val="1"/>
                <c:pt idx="0">
                  <c:v>CPU 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Hoja1!$K$5:$K$24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Hoja1!$M$5:$M$24</c:f>
              <c:numCache>
                <c:formatCode>General</c:formatCode>
                <c:ptCount val="20"/>
                <c:pt idx="0">
                  <c:v>18</c:v>
                </c:pt>
                <c:pt idx="1">
                  <c:v>17</c:v>
                </c:pt>
                <c:pt idx="2">
                  <c:v>12</c:v>
                </c:pt>
                <c:pt idx="3">
                  <c:v>21</c:v>
                </c:pt>
                <c:pt idx="4">
                  <c:v>15</c:v>
                </c:pt>
                <c:pt idx="5">
                  <c:v>25</c:v>
                </c:pt>
                <c:pt idx="6">
                  <c:v>19</c:v>
                </c:pt>
                <c:pt idx="7">
                  <c:v>16</c:v>
                </c:pt>
                <c:pt idx="8">
                  <c:v>15</c:v>
                </c:pt>
                <c:pt idx="9">
                  <c:v>21</c:v>
                </c:pt>
                <c:pt idx="10">
                  <c:v>15</c:v>
                </c:pt>
                <c:pt idx="11">
                  <c:v>24</c:v>
                </c:pt>
                <c:pt idx="12">
                  <c:v>23</c:v>
                </c:pt>
                <c:pt idx="13">
                  <c:v>29</c:v>
                </c:pt>
                <c:pt idx="14">
                  <c:v>33</c:v>
                </c:pt>
                <c:pt idx="15">
                  <c:v>15</c:v>
                </c:pt>
                <c:pt idx="16">
                  <c:v>18</c:v>
                </c:pt>
                <c:pt idx="17">
                  <c:v>16</c:v>
                </c:pt>
                <c:pt idx="18">
                  <c:v>18</c:v>
                </c:pt>
                <c:pt idx="1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F8-487A-999C-B432C3D39E03}"/>
            </c:ext>
          </c:extLst>
        </c:ser>
        <c:ser>
          <c:idx val="2"/>
          <c:order val="2"/>
          <c:tx>
            <c:strRef>
              <c:f>Hoja1!$N$4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Hoja1!$K$5:$K$24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Hoja1!$N$5:$N$24</c:f>
              <c:numCache>
                <c:formatCode>General</c:formatCode>
                <c:ptCount val="20"/>
                <c:pt idx="0">
                  <c:v>47.43</c:v>
                </c:pt>
                <c:pt idx="1">
                  <c:v>47.64</c:v>
                </c:pt>
                <c:pt idx="2">
                  <c:v>48.25</c:v>
                </c:pt>
                <c:pt idx="3">
                  <c:v>47.62</c:v>
                </c:pt>
                <c:pt idx="4">
                  <c:v>48.58</c:v>
                </c:pt>
                <c:pt idx="5">
                  <c:v>48.98</c:v>
                </c:pt>
                <c:pt idx="6">
                  <c:v>48.51</c:v>
                </c:pt>
                <c:pt idx="7">
                  <c:v>48.77</c:v>
                </c:pt>
                <c:pt idx="8">
                  <c:v>48.71</c:v>
                </c:pt>
                <c:pt idx="9">
                  <c:v>49.1</c:v>
                </c:pt>
                <c:pt idx="10">
                  <c:v>53.55</c:v>
                </c:pt>
                <c:pt idx="11">
                  <c:v>51.22</c:v>
                </c:pt>
                <c:pt idx="12">
                  <c:v>48.32</c:v>
                </c:pt>
                <c:pt idx="13">
                  <c:v>48.9</c:v>
                </c:pt>
                <c:pt idx="14">
                  <c:v>48.88</c:v>
                </c:pt>
                <c:pt idx="15">
                  <c:v>49.43</c:v>
                </c:pt>
                <c:pt idx="16">
                  <c:v>48.8</c:v>
                </c:pt>
                <c:pt idx="17">
                  <c:v>49.75</c:v>
                </c:pt>
                <c:pt idx="18">
                  <c:v>49.5</c:v>
                </c:pt>
                <c:pt idx="19">
                  <c:v>49.05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F8-487A-999C-B432C3D39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726496"/>
        <c:axId val="630726912"/>
      </c:scatterChart>
      <c:valAx>
        <c:axId val="63072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26912"/>
        <c:crosses val="autoZero"/>
        <c:crossBetween val="midCat"/>
      </c:valAx>
      <c:valAx>
        <c:axId val="63072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2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PlayWrigth</a:t>
            </a:r>
            <a:r>
              <a:rPr lang="en-US" baseline="0"/>
              <a:t> Headful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Hoja1!$L$166</c:f>
              <c:strCache>
                <c:ptCount val="1"/>
                <c:pt idx="0">
                  <c:v>CPU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Hoja1!$L$167:$L$186</c:f>
              <c:numCache>
                <c:formatCode>General</c:formatCode>
                <c:ptCount val="20"/>
                <c:pt idx="0">
                  <c:v>4.9129737069497601</c:v>
                </c:pt>
                <c:pt idx="1">
                  <c:v>6.2584698780337495</c:v>
                </c:pt>
                <c:pt idx="2">
                  <c:v>6.1196875576603604</c:v>
                </c:pt>
                <c:pt idx="3">
                  <c:v>7.49829160713176</c:v>
                </c:pt>
                <c:pt idx="4">
                  <c:v>7.4284288654649702</c:v>
                </c:pt>
                <c:pt idx="5">
                  <c:v>6.7076167076166993</c:v>
                </c:pt>
                <c:pt idx="6">
                  <c:v>6.7244452639990095</c:v>
                </c:pt>
                <c:pt idx="7">
                  <c:v>5.2680623718705295</c:v>
                </c:pt>
                <c:pt idx="8">
                  <c:v>5.9978867549257302</c:v>
                </c:pt>
                <c:pt idx="9">
                  <c:v>6.5373339155386399</c:v>
                </c:pt>
                <c:pt idx="10">
                  <c:v>5.6513051080304599</c:v>
                </c:pt>
                <c:pt idx="11">
                  <c:v>7.4825697211155395</c:v>
                </c:pt>
                <c:pt idx="12">
                  <c:v>5.1947247848430393</c:v>
                </c:pt>
                <c:pt idx="13">
                  <c:v>5.8816283796267799</c:v>
                </c:pt>
                <c:pt idx="14">
                  <c:v>5.96138224082984</c:v>
                </c:pt>
                <c:pt idx="15">
                  <c:v>6.3375092114959495</c:v>
                </c:pt>
                <c:pt idx="16">
                  <c:v>7.1673819742489302</c:v>
                </c:pt>
                <c:pt idx="17">
                  <c:v>8.1082743771147303</c:v>
                </c:pt>
                <c:pt idx="18">
                  <c:v>6.8858174573527595</c:v>
                </c:pt>
                <c:pt idx="19">
                  <c:v>7.3031290342410999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4E-48BC-A6F5-DEC19BB407C0}"/>
            </c:ext>
          </c:extLst>
        </c:ser>
        <c:ser>
          <c:idx val="1"/>
          <c:order val="1"/>
          <c:tx>
            <c:strRef>
              <c:f>Hoja1!$M$166</c:f>
              <c:strCache>
                <c:ptCount val="1"/>
                <c:pt idx="0">
                  <c:v>TIME/S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Hoja1!$M$167:$M$186</c:f>
              <c:numCache>
                <c:formatCode>General</c:formatCode>
                <c:ptCount val="20"/>
                <c:pt idx="0">
                  <c:v>12.002421</c:v>
                </c:pt>
                <c:pt idx="1">
                  <c:v>12.019726</c:v>
                </c:pt>
                <c:pt idx="2">
                  <c:v>12.154755</c:v>
                </c:pt>
                <c:pt idx="3">
                  <c:v>11.902549</c:v>
                </c:pt>
                <c:pt idx="4">
                  <c:v>11.990513</c:v>
                </c:pt>
                <c:pt idx="5">
                  <c:v>11.755876000000001</c:v>
                </c:pt>
                <c:pt idx="6">
                  <c:v>11.852633000000001</c:v>
                </c:pt>
                <c:pt idx="7">
                  <c:v>12.132534</c:v>
                </c:pt>
                <c:pt idx="8">
                  <c:v>11.767773999999999</c:v>
                </c:pt>
                <c:pt idx="9">
                  <c:v>11.987565</c:v>
                </c:pt>
                <c:pt idx="10">
                  <c:v>11.719996999999999</c:v>
                </c:pt>
                <c:pt idx="11">
                  <c:v>13.039725000000001</c:v>
                </c:pt>
                <c:pt idx="12">
                  <c:v>11.705109</c:v>
                </c:pt>
                <c:pt idx="13">
                  <c:v>11.5405</c:v>
                </c:pt>
                <c:pt idx="14">
                  <c:v>11.976675999999999</c:v>
                </c:pt>
                <c:pt idx="15">
                  <c:v>11.938280000000001</c:v>
                </c:pt>
                <c:pt idx="16">
                  <c:v>11.748417999999999</c:v>
                </c:pt>
                <c:pt idx="17">
                  <c:v>11.600040999999999</c:v>
                </c:pt>
                <c:pt idx="18">
                  <c:v>12.069845000000001</c:v>
                </c:pt>
                <c:pt idx="19">
                  <c:v>11.706488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4E-48BC-A6F5-DEC19BB40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882015"/>
        <c:axId val="665877855"/>
      </c:lineChart>
      <c:catAx>
        <c:axId val="665882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877855"/>
        <c:crosses val="autoZero"/>
        <c:auto val="1"/>
        <c:lblAlgn val="ctr"/>
        <c:lblOffset val="100"/>
        <c:noMultiLvlLbl val="0"/>
      </c:catAx>
      <c:valAx>
        <c:axId val="66587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88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PlayWrigth Headless</a:t>
            </a:r>
            <a:endParaRPr lang="en-US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RAM USED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Hoja1!$N$142</c:f>
              <c:strCache>
                <c:ptCount val="1"/>
                <c:pt idx="0">
                  <c:v>RAM USED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Hoja1!$N$143:$N$162</c:f>
              <c:numCache>
                <c:formatCode>General</c:formatCode>
                <c:ptCount val="20"/>
                <c:pt idx="0">
                  <c:v>251.18359375</c:v>
                </c:pt>
                <c:pt idx="1">
                  <c:v>239.9453125</c:v>
                </c:pt>
                <c:pt idx="2">
                  <c:v>236.78125</c:v>
                </c:pt>
                <c:pt idx="3">
                  <c:v>218.96875</c:v>
                </c:pt>
                <c:pt idx="4">
                  <c:v>226.0390625</c:v>
                </c:pt>
                <c:pt idx="5">
                  <c:v>243.4140625</c:v>
                </c:pt>
                <c:pt idx="6">
                  <c:v>233.78515625</c:v>
                </c:pt>
                <c:pt idx="7">
                  <c:v>242.24609375</c:v>
                </c:pt>
                <c:pt idx="8">
                  <c:v>229.328125</c:v>
                </c:pt>
                <c:pt idx="9">
                  <c:v>220.77734375</c:v>
                </c:pt>
                <c:pt idx="10">
                  <c:v>251.10546875</c:v>
                </c:pt>
                <c:pt idx="11">
                  <c:v>224.21875</c:v>
                </c:pt>
                <c:pt idx="12">
                  <c:v>240.94140625</c:v>
                </c:pt>
                <c:pt idx="13">
                  <c:v>266.0546875</c:v>
                </c:pt>
                <c:pt idx="14">
                  <c:v>227.4921875</c:v>
                </c:pt>
                <c:pt idx="15">
                  <c:v>224.375</c:v>
                </c:pt>
                <c:pt idx="16">
                  <c:v>236.03125</c:v>
                </c:pt>
                <c:pt idx="17">
                  <c:v>224.4609375</c:v>
                </c:pt>
                <c:pt idx="18">
                  <c:v>227.796875</c:v>
                </c:pt>
                <c:pt idx="19">
                  <c:v>234.0625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C1-44E8-B5B2-D30D1360F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877023"/>
        <c:axId val="665886591"/>
      </c:lineChart>
      <c:catAx>
        <c:axId val="665877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886591"/>
        <c:crosses val="autoZero"/>
        <c:auto val="1"/>
        <c:lblAlgn val="ctr"/>
        <c:lblOffset val="100"/>
        <c:noMultiLvlLbl val="0"/>
      </c:catAx>
      <c:valAx>
        <c:axId val="66588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87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PlayWrigth Headful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RAM USED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Hoja1!$N$166</c:f>
              <c:strCache>
                <c:ptCount val="1"/>
                <c:pt idx="0">
                  <c:v>RAM USED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Hoja1!$N$167:$N$186</c:f>
              <c:numCache>
                <c:formatCode>General</c:formatCode>
                <c:ptCount val="20"/>
                <c:pt idx="0">
                  <c:v>241.18359375</c:v>
                </c:pt>
                <c:pt idx="1">
                  <c:v>216.3828125</c:v>
                </c:pt>
                <c:pt idx="2">
                  <c:v>214.16796875</c:v>
                </c:pt>
                <c:pt idx="3">
                  <c:v>195.703125</c:v>
                </c:pt>
                <c:pt idx="4">
                  <c:v>209.3828125</c:v>
                </c:pt>
                <c:pt idx="5">
                  <c:v>226.94140625</c:v>
                </c:pt>
                <c:pt idx="6">
                  <c:v>219.01171875</c:v>
                </c:pt>
                <c:pt idx="7">
                  <c:v>219.60546875</c:v>
                </c:pt>
                <c:pt idx="8">
                  <c:v>224.55078125</c:v>
                </c:pt>
                <c:pt idx="9">
                  <c:v>202.1328125</c:v>
                </c:pt>
                <c:pt idx="10">
                  <c:v>218.30078125</c:v>
                </c:pt>
                <c:pt idx="11">
                  <c:v>211.9921875</c:v>
                </c:pt>
                <c:pt idx="12">
                  <c:v>223.140625</c:v>
                </c:pt>
                <c:pt idx="13">
                  <c:v>223.3984375</c:v>
                </c:pt>
                <c:pt idx="14">
                  <c:v>230.24609375</c:v>
                </c:pt>
                <c:pt idx="15">
                  <c:v>203.27734375</c:v>
                </c:pt>
                <c:pt idx="16">
                  <c:v>214.5078125</c:v>
                </c:pt>
                <c:pt idx="17">
                  <c:v>238.49609375</c:v>
                </c:pt>
                <c:pt idx="18">
                  <c:v>214.34765625</c:v>
                </c:pt>
                <c:pt idx="19">
                  <c:v>231.8359375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B4-4344-AFC8-404474972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54255"/>
        <c:axId val="621955503"/>
      </c:lineChart>
      <c:catAx>
        <c:axId val="621954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55503"/>
        <c:crosses val="autoZero"/>
        <c:auto val="1"/>
        <c:lblAlgn val="ctr"/>
        <c:lblOffset val="100"/>
        <c:noMultiLvlLbl val="0"/>
      </c:catAx>
      <c:valAx>
        <c:axId val="62195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5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Cypress</a:t>
            </a:r>
            <a:r>
              <a:rPr lang="en-US" baseline="0"/>
              <a:t> Headless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Hoja1!$L$26</c:f>
              <c:strCache>
                <c:ptCount val="1"/>
                <c:pt idx="0">
                  <c:v>RAM USED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Hoja1!$K$27:$K$46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Hoja1!$L$27:$L$46</c:f>
              <c:numCache>
                <c:formatCode>General</c:formatCode>
                <c:ptCount val="20"/>
                <c:pt idx="0">
                  <c:v>1.0999999999999996</c:v>
                </c:pt>
                <c:pt idx="1">
                  <c:v>0.90000000000000036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0.90000000000000036</c:v>
                </c:pt>
                <c:pt idx="9">
                  <c:v>1</c:v>
                </c:pt>
                <c:pt idx="10">
                  <c:v>0.90000000000000036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0.90000000000000036</c:v>
                </c:pt>
                <c:pt idx="15">
                  <c:v>0.80000000000000071</c:v>
                </c:pt>
                <c:pt idx="16">
                  <c:v>1</c:v>
                </c:pt>
                <c:pt idx="17">
                  <c:v>0.90000000000000036</c:v>
                </c:pt>
                <c:pt idx="18">
                  <c:v>1.0999999999999996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FA-4FC9-80BE-9065568E53EB}"/>
            </c:ext>
          </c:extLst>
        </c:ser>
        <c:ser>
          <c:idx val="1"/>
          <c:order val="1"/>
          <c:tx>
            <c:strRef>
              <c:f>Hoja1!$M$26</c:f>
              <c:strCache>
                <c:ptCount val="1"/>
                <c:pt idx="0">
                  <c:v>CPU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Hoja1!$K$27:$K$46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Hoja1!$M$27:$M$46</c:f>
              <c:numCache>
                <c:formatCode>General</c:formatCode>
                <c:ptCount val="20"/>
                <c:pt idx="0">
                  <c:v>13</c:v>
                </c:pt>
                <c:pt idx="1">
                  <c:v>25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  <c:pt idx="5">
                  <c:v>19</c:v>
                </c:pt>
                <c:pt idx="6">
                  <c:v>27</c:v>
                </c:pt>
                <c:pt idx="7">
                  <c:v>16</c:v>
                </c:pt>
                <c:pt idx="8">
                  <c:v>27</c:v>
                </c:pt>
                <c:pt idx="9">
                  <c:v>22</c:v>
                </c:pt>
                <c:pt idx="10">
                  <c:v>15</c:v>
                </c:pt>
                <c:pt idx="11">
                  <c:v>17</c:v>
                </c:pt>
                <c:pt idx="12">
                  <c:v>15</c:v>
                </c:pt>
                <c:pt idx="13">
                  <c:v>18</c:v>
                </c:pt>
                <c:pt idx="14">
                  <c:v>22</c:v>
                </c:pt>
                <c:pt idx="15">
                  <c:v>16</c:v>
                </c:pt>
                <c:pt idx="16">
                  <c:v>17</c:v>
                </c:pt>
                <c:pt idx="17">
                  <c:v>22</c:v>
                </c:pt>
                <c:pt idx="18">
                  <c:v>15</c:v>
                </c:pt>
                <c:pt idx="19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FA-4FC9-80BE-9065568E53EB}"/>
            </c:ext>
          </c:extLst>
        </c:ser>
        <c:ser>
          <c:idx val="2"/>
          <c:order val="2"/>
          <c:tx>
            <c:strRef>
              <c:f>Hoja1!$N$26</c:f>
              <c:strCache>
                <c:ptCount val="1"/>
                <c:pt idx="0">
                  <c:v>TIME/s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Hoja1!$K$27:$K$46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Hoja1!$N$27:$N$46</c:f>
              <c:numCache>
                <c:formatCode>General</c:formatCode>
                <c:ptCount val="20"/>
                <c:pt idx="0">
                  <c:v>54</c:v>
                </c:pt>
                <c:pt idx="1">
                  <c:v>54</c:v>
                </c:pt>
                <c:pt idx="2">
                  <c:v>54</c:v>
                </c:pt>
                <c:pt idx="3">
                  <c:v>54</c:v>
                </c:pt>
                <c:pt idx="4">
                  <c:v>54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54</c:v>
                </c:pt>
                <c:pt idx="10">
                  <c:v>55</c:v>
                </c:pt>
                <c:pt idx="11">
                  <c:v>54</c:v>
                </c:pt>
                <c:pt idx="12">
                  <c:v>55</c:v>
                </c:pt>
                <c:pt idx="13">
                  <c:v>55</c:v>
                </c:pt>
                <c:pt idx="14">
                  <c:v>56</c:v>
                </c:pt>
                <c:pt idx="15">
                  <c:v>55</c:v>
                </c:pt>
                <c:pt idx="16">
                  <c:v>54</c:v>
                </c:pt>
                <c:pt idx="17">
                  <c:v>54</c:v>
                </c:pt>
                <c:pt idx="18">
                  <c:v>55</c:v>
                </c:pt>
                <c:pt idx="19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FA-4FC9-80BE-9065568E5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450864"/>
        <c:axId val="628449200"/>
      </c:scatterChart>
      <c:valAx>
        <c:axId val="62845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449200"/>
        <c:crosses val="autoZero"/>
        <c:crossBetween val="midCat"/>
      </c:valAx>
      <c:valAx>
        <c:axId val="62844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450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Protractor</a:t>
            </a:r>
            <a:r>
              <a:rPr lang="en-US" baseline="0"/>
              <a:t> Headfull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Hoja1!$L$49</c:f>
              <c:strCache>
                <c:ptCount val="1"/>
                <c:pt idx="0">
                  <c:v>CPU GHz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Hoja1!$L$50:$L$69</c:f>
              <c:numCache>
                <c:formatCode>General</c:formatCode>
                <c:ptCount val="20"/>
                <c:pt idx="0">
                  <c:v>4.46</c:v>
                </c:pt>
                <c:pt idx="1">
                  <c:v>4.43</c:v>
                </c:pt>
                <c:pt idx="2">
                  <c:v>4.42</c:v>
                </c:pt>
                <c:pt idx="3">
                  <c:v>4.71</c:v>
                </c:pt>
                <c:pt idx="4">
                  <c:v>4.7</c:v>
                </c:pt>
                <c:pt idx="5">
                  <c:v>4.6900000000000004</c:v>
                </c:pt>
                <c:pt idx="6">
                  <c:v>3.71</c:v>
                </c:pt>
                <c:pt idx="7">
                  <c:v>4.7</c:v>
                </c:pt>
                <c:pt idx="8">
                  <c:v>4.7</c:v>
                </c:pt>
                <c:pt idx="9">
                  <c:v>4.25</c:v>
                </c:pt>
                <c:pt idx="10">
                  <c:v>4.6900000000000004</c:v>
                </c:pt>
                <c:pt idx="11">
                  <c:v>4.71</c:v>
                </c:pt>
                <c:pt idx="12">
                  <c:v>4.72</c:v>
                </c:pt>
                <c:pt idx="13">
                  <c:v>4.68</c:v>
                </c:pt>
                <c:pt idx="14">
                  <c:v>4.1900000000000004</c:v>
                </c:pt>
                <c:pt idx="15">
                  <c:v>4.71</c:v>
                </c:pt>
                <c:pt idx="16">
                  <c:v>4.21</c:v>
                </c:pt>
                <c:pt idx="17">
                  <c:v>4.6900000000000004</c:v>
                </c:pt>
                <c:pt idx="18">
                  <c:v>5</c:v>
                </c:pt>
                <c:pt idx="19">
                  <c:v>4.68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75-4CA0-A853-665B597853FE}"/>
            </c:ext>
          </c:extLst>
        </c:ser>
        <c:ser>
          <c:idx val="1"/>
          <c:order val="1"/>
          <c:tx>
            <c:strRef>
              <c:f>Hoja1!$M$49</c:f>
              <c:strCache>
                <c:ptCount val="1"/>
                <c:pt idx="0">
                  <c:v>CPU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Hoja1!$M$50:$M$69</c:f>
              <c:numCache>
                <c:formatCode>General</c:formatCode>
                <c:ptCount val="20"/>
                <c:pt idx="0">
                  <c:v>14</c:v>
                </c:pt>
                <c:pt idx="1">
                  <c:v>13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15</c:v>
                </c:pt>
                <c:pt idx="6">
                  <c:v>11</c:v>
                </c:pt>
                <c:pt idx="7">
                  <c:v>17</c:v>
                </c:pt>
                <c:pt idx="8">
                  <c:v>19</c:v>
                </c:pt>
                <c:pt idx="9">
                  <c:v>11</c:v>
                </c:pt>
                <c:pt idx="10">
                  <c:v>16</c:v>
                </c:pt>
                <c:pt idx="11">
                  <c:v>15</c:v>
                </c:pt>
                <c:pt idx="12">
                  <c:v>14</c:v>
                </c:pt>
                <c:pt idx="13">
                  <c:v>15</c:v>
                </c:pt>
                <c:pt idx="14">
                  <c:v>10</c:v>
                </c:pt>
                <c:pt idx="15">
                  <c:v>16</c:v>
                </c:pt>
                <c:pt idx="16">
                  <c:v>16</c:v>
                </c:pt>
                <c:pt idx="17">
                  <c:v>19</c:v>
                </c:pt>
                <c:pt idx="18">
                  <c:v>14</c:v>
                </c:pt>
                <c:pt idx="1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75-4CA0-A853-665B59785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728576"/>
        <c:axId val="630724832"/>
      </c:lineChart>
      <c:catAx>
        <c:axId val="630728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24832"/>
        <c:crosses val="autoZero"/>
        <c:auto val="1"/>
        <c:lblAlgn val="ctr"/>
        <c:lblOffset val="100"/>
        <c:noMultiLvlLbl val="0"/>
      </c:catAx>
      <c:valAx>
        <c:axId val="63072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2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Protractor</a:t>
            </a:r>
            <a:r>
              <a:rPr lang="en-US" baseline="0"/>
              <a:t> Headless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Hoja1!$L$72</c:f>
              <c:strCache>
                <c:ptCount val="1"/>
                <c:pt idx="0">
                  <c:v>CPU GHz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Hoja1!$L$73:$L$92</c:f>
              <c:numCache>
                <c:formatCode>General</c:formatCode>
                <c:ptCount val="20"/>
                <c:pt idx="0">
                  <c:v>3.19</c:v>
                </c:pt>
                <c:pt idx="1">
                  <c:v>3.6</c:v>
                </c:pt>
                <c:pt idx="2">
                  <c:v>2.77</c:v>
                </c:pt>
                <c:pt idx="3">
                  <c:v>3.37</c:v>
                </c:pt>
                <c:pt idx="4">
                  <c:v>3.96</c:v>
                </c:pt>
                <c:pt idx="5">
                  <c:v>3.27</c:v>
                </c:pt>
                <c:pt idx="6">
                  <c:v>3.16</c:v>
                </c:pt>
                <c:pt idx="7">
                  <c:v>3.45</c:v>
                </c:pt>
                <c:pt idx="8">
                  <c:v>3.39</c:v>
                </c:pt>
                <c:pt idx="9">
                  <c:v>3.37</c:v>
                </c:pt>
                <c:pt idx="10">
                  <c:v>3.38</c:v>
                </c:pt>
                <c:pt idx="11">
                  <c:v>3.31</c:v>
                </c:pt>
                <c:pt idx="12">
                  <c:v>3.58</c:v>
                </c:pt>
                <c:pt idx="13">
                  <c:v>3.48</c:v>
                </c:pt>
                <c:pt idx="14">
                  <c:v>3.81</c:v>
                </c:pt>
                <c:pt idx="15">
                  <c:v>3.26</c:v>
                </c:pt>
                <c:pt idx="16">
                  <c:v>3.26</c:v>
                </c:pt>
                <c:pt idx="17">
                  <c:v>3.56</c:v>
                </c:pt>
                <c:pt idx="18">
                  <c:v>3.44</c:v>
                </c:pt>
                <c:pt idx="19">
                  <c:v>3.13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EA-4B0A-B478-3EF321E7B704}"/>
            </c:ext>
          </c:extLst>
        </c:ser>
        <c:ser>
          <c:idx val="1"/>
          <c:order val="1"/>
          <c:tx>
            <c:strRef>
              <c:f>Hoja1!$M$72</c:f>
              <c:strCache>
                <c:ptCount val="1"/>
                <c:pt idx="0">
                  <c:v>CPU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Hoja1!$M$73:$M$92</c:f>
              <c:numCache>
                <c:formatCode>General</c:formatCode>
                <c:ptCount val="2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7</c:v>
                </c:pt>
                <c:pt idx="11">
                  <c:v>5</c:v>
                </c:pt>
                <c:pt idx="12">
                  <c:v>5</c:v>
                </c:pt>
                <c:pt idx="13">
                  <c:v>7</c:v>
                </c:pt>
                <c:pt idx="14">
                  <c:v>7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EA-4B0A-B478-3EF321E7B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785472"/>
        <c:axId val="387787136"/>
      </c:lineChart>
      <c:catAx>
        <c:axId val="387785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87136"/>
        <c:crosses val="autoZero"/>
        <c:auto val="1"/>
        <c:lblAlgn val="ctr"/>
        <c:lblOffset val="100"/>
        <c:noMultiLvlLbl val="0"/>
      </c:catAx>
      <c:valAx>
        <c:axId val="3877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8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Puppeter</a:t>
            </a:r>
            <a:r>
              <a:rPr lang="en-US" baseline="0"/>
              <a:t> Headless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Hoja1!$L$95</c:f>
              <c:strCache>
                <c:ptCount val="1"/>
                <c:pt idx="0">
                  <c:v>CPU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Hoja1!$L$96:$L$115</c:f>
              <c:numCache>
                <c:formatCode>General</c:formatCode>
                <c:ptCount val="20"/>
                <c:pt idx="0">
                  <c:v>7.1796443899448104</c:v>
                </c:pt>
                <c:pt idx="1">
                  <c:v>4.41452723857231</c:v>
                </c:pt>
                <c:pt idx="2">
                  <c:v>4.2830994508846798</c:v>
                </c:pt>
                <c:pt idx="3">
                  <c:v>5.3797857934260698</c:v>
                </c:pt>
                <c:pt idx="4">
                  <c:v>3.125</c:v>
                </c:pt>
                <c:pt idx="5">
                  <c:v>2.39399347652162</c:v>
                </c:pt>
                <c:pt idx="6">
                  <c:v>2.7882070536098902</c:v>
                </c:pt>
                <c:pt idx="7">
                  <c:v>2.0347943689678498</c:v>
                </c:pt>
                <c:pt idx="8">
                  <c:v>3.56550070695272</c:v>
                </c:pt>
                <c:pt idx="9">
                  <c:v>2.8852702619032802</c:v>
                </c:pt>
                <c:pt idx="10">
                  <c:v>5.5406668744156997</c:v>
                </c:pt>
                <c:pt idx="11">
                  <c:v>2.5202852225227401</c:v>
                </c:pt>
                <c:pt idx="12">
                  <c:v>4.1936689930209301</c:v>
                </c:pt>
                <c:pt idx="13">
                  <c:v>2.1029330381848399</c:v>
                </c:pt>
                <c:pt idx="14">
                  <c:v>2.58016955399926</c:v>
                </c:pt>
                <c:pt idx="15">
                  <c:v>2.4135601547626302</c:v>
                </c:pt>
                <c:pt idx="16">
                  <c:v>2.6287855135810201</c:v>
                </c:pt>
                <c:pt idx="17">
                  <c:v>2.23903549240327</c:v>
                </c:pt>
                <c:pt idx="18">
                  <c:v>2.8088506453595601</c:v>
                </c:pt>
                <c:pt idx="19">
                  <c:v>3.9372481992430699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16-4472-8944-4FF9B0D60017}"/>
            </c:ext>
          </c:extLst>
        </c:ser>
        <c:ser>
          <c:idx val="1"/>
          <c:order val="1"/>
          <c:tx>
            <c:strRef>
              <c:f>Hoja1!$M$95</c:f>
              <c:strCache>
                <c:ptCount val="1"/>
                <c:pt idx="0">
                  <c:v>TIME/S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Hoja1!$M$96:$M$115</c:f>
              <c:numCache>
                <c:formatCode>#,##0.000</c:formatCode>
                <c:ptCount val="20"/>
                <c:pt idx="0">
                  <c:v>12.179225000000001</c:v>
                </c:pt>
                <c:pt idx="1">
                  <c:v>12.126218</c:v>
                </c:pt>
                <c:pt idx="2">
                  <c:v>12.104939999999999</c:v>
                </c:pt>
                <c:pt idx="3">
                  <c:v>12.050825</c:v>
                </c:pt>
                <c:pt idx="4">
                  <c:v>12.132151</c:v>
                </c:pt>
                <c:pt idx="5">
                  <c:v>12.172336</c:v>
                </c:pt>
                <c:pt idx="6">
                  <c:v>12.053260999999999</c:v>
                </c:pt>
                <c:pt idx="7">
                  <c:v>12.095738000000001</c:v>
                </c:pt>
                <c:pt idx="8">
                  <c:v>12.139101999999999</c:v>
                </c:pt>
                <c:pt idx="9">
                  <c:v>12.661536999999999</c:v>
                </c:pt>
                <c:pt idx="10">
                  <c:v>12.40042</c:v>
                </c:pt>
                <c:pt idx="11">
                  <c:v>12.438352999999999</c:v>
                </c:pt>
                <c:pt idx="12">
                  <c:v>12.621905</c:v>
                </c:pt>
                <c:pt idx="13">
                  <c:v>12.482345</c:v>
                </c:pt>
                <c:pt idx="14">
                  <c:v>12.423660999999999</c:v>
                </c:pt>
                <c:pt idx="15">
                  <c:v>12.244723</c:v>
                </c:pt>
                <c:pt idx="16">
                  <c:v>12.418507</c:v>
                </c:pt>
                <c:pt idx="17">
                  <c:v>12.365284000000001</c:v>
                </c:pt>
                <c:pt idx="18">
                  <c:v>12.403503000000001</c:v>
                </c:pt>
                <c:pt idx="19">
                  <c:v>19.386008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16-4472-8944-4FF9B0D60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775775"/>
        <c:axId val="622770367"/>
      </c:lineChart>
      <c:catAx>
        <c:axId val="622775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770367"/>
        <c:crosses val="autoZero"/>
        <c:auto val="1"/>
        <c:lblAlgn val="ctr"/>
        <c:lblOffset val="100"/>
        <c:noMultiLvlLbl val="0"/>
      </c:catAx>
      <c:valAx>
        <c:axId val="62277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77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Puppeteer Headless</a:t>
            </a:r>
          </a:p>
          <a:p>
            <a:pPr>
              <a:defRPr/>
            </a:pPr>
            <a:r>
              <a:rPr lang="en-US"/>
              <a:t>RAM USED MB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6708333333333336"/>
          <c:w val="0.89019685039370078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Hoja1!$N$95</c:f>
              <c:strCache>
                <c:ptCount val="1"/>
                <c:pt idx="0">
                  <c:v>RAM USED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Hoja1!$N$96:$N$115</c:f>
              <c:numCache>
                <c:formatCode>General</c:formatCode>
                <c:ptCount val="20"/>
                <c:pt idx="0">
                  <c:v>217.58984375</c:v>
                </c:pt>
                <c:pt idx="1">
                  <c:v>135.84375</c:v>
                </c:pt>
                <c:pt idx="2">
                  <c:v>159.8359375</c:v>
                </c:pt>
                <c:pt idx="3">
                  <c:v>234.171875</c:v>
                </c:pt>
                <c:pt idx="4">
                  <c:v>160.49609375</c:v>
                </c:pt>
                <c:pt idx="5">
                  <c:v>162.26171875</c:v>
                </c:pt>
                <c:pt idx="6">
                  <c:v>131.86328125</c:v>
                </c:pt>
                <c:pt idx="7">
                  <c:v>177.2578125</c:v>
                </c:pt>
                <c:pt idx="8">
                  <c:v>157.96484375</c:v>
                </c:pt>
                <c:pt idx="9">
                  <c:v>163.8515625</c:v>
                </c:pt>
                <c:pt idx="10">
                  <c:v>123.66015625</c:v>
                </c:pt>
                <c:pt idx="11">
                  <c:v>196.35546875</c:v>
                </c:pt>
                <c:pt idx="12">
                  <c:v>160.69921875</c:v>
                </c:pt>
                <c:pt idx="13">
                  <c:v>167.62890625</c:v>
                </c:pt>
                <c:pt idx="14">
                  <c:v>165.671875</c:v>
                </c:pt>
                <c:pt idx="15">
                  <c:v>170.8515625</c:v>
                </c:pt>
                <c:pt idx="16">
                  <c:v>164.1015625</c:v>
                </c:pt>
                <c:pt idx="17">
                  <c:v>166.86328125</c:v>
                </c:pt>
                <c:pt idx="18">
                  <c:v>175.1171875</c:v>
                </c:pt>
                <c:pt idx="19">
                  <c:v>156.66796875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D-4839-BA78-685DFB529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9296943"/>
        <c:axId val="769297359"/>
      </c:lineChart>
      <c:catAx>
        <c:axId val="769296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97359"/>
        <c:crosses val="autoZero"/>
        <c:auto val="1"/>
        <c:lblAlgn val="ctr"/>
        <c:lblOffset val="100"/>
        <c:noMultiLvlLbl val="0"/>
      </c:catAx>
      <c:valAx>
        <c:axId val="76929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96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Puppeteer Headful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Hoja1!$L$118</c:f>
              <c:strCache>
                <c:ptCount val="1"/>
                <c:pt idx="0">
                  <c:v>CPU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Hoja1!$L$119:$L$138</c:f>
              <c:numCache>
                <c:formatCode>General</c:formatCode>
                <c:ptCount val="20"/>
                <c:pt idx="0">
                  <c:v>6.7239263803680895</c:v>
                </c:pt>
                <c:pt idx="1">
                  <c:v>7.6081612586037402</c:v>
                </c:pt>
                <c:pt idx="2">
                  <c:v>8.9394405164463606</c:v>
                </c:pt>
                <c:pt idx="3">
                  <c:v>8.7498441979309387</c:v>
                </c:pt>
                <c:pt idx="4">
                  <c:v>8.071050171392951</c:v>
                </c:pt>
                <c:pt idx="5">
                  <c:v>7.8860090897924104</c:v>
                </c:pt>
                <c:pt idx="6">
                  <c:v>4.3218984384605896</c:v>
                </c:pt>
                <c:pt idx="7">
                  <c:v>7.11868578108656</c:v>
                </c:pt>
                <c:pt idx="8">
                  <c:v>6.7944464921980501</c:v>
                </c:pt>
                <c:pt idx="9">
                  <c:v>4.4075277386133696</c:v>
                </c:pt>
                <c:pt idx="10">
                  <c:v>6.5270784723075002</c:v>
                </c:pt>
                <c:pt idx="11">
                  <c:v>5.4943702701039703</c:v>
                </c:pt>
                <c:pt idx="12">
                  <c:v>2.8864459866118</c:v>
                </c:pt>
                <c:pt idx="13">
                  <c:v>3.8048902195608698</c:v>
                </c:pt>
                <c:pt idx="14">
                  <c:v>4.2081532970129603</c:v>
                </c:pt>
                <c:pt idx="15">
                  <c:v>3.5637215611320001</c:v>
                </c:pt>
                <c:pt idx="16">
                  <c:v>5.5403181568842603</c:v>
                </c:pt>
                <c:pt idx="17">
                  <c:v>4.6749999999999901</c:v>
                </c:pt>
                <c:pt idx="18">
                  <c:v>4.7147165630577899</c:v>
                </c:pt>
                <c:pt idx="19">
                  <c:v>4.9453280318091402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2A-40AC-B017-28DC418BA0C4}"/>
            </c:ext>
          </c:extLst>
        </c:ser>
        <c:ser>
          <c:idx val="1"/>
          <c:order val="1"/>
          <c:tx>
            <c:strRef>
              <c:f>Hoja1!$M$118</c:f>
              <c:strCache>
                <c:ptCount val="1"/>
                <c:pt idx="0">
                  <c:v>TIME/S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Hoja1!$M$119:$M$138</c:f>
              <c:numCache>
                <c:formatCode>#,##0.000</c:formatCode>
                <c:ptCount val="20"/>
                <c:pt idx="0">
                  <c:v>16.028258999999998</c:v>
                </c:pt>
                <c:pt idx="1">
                  <c:v>15.822020999999999</c:v>
                </c:pt>
                <c:pt idx="2">
                  <c:v>15.933604000000001</c:v>
                </c:pt>
                <c:pt idx="3">
                  <c:v>15.958665999999999</c:v>
                </c:pt>
                <c:pt idx="4">
                  <c:v>15.982647</c:v>
                </c:pt>
                <c:pt idx="5">
                  <c:v>16.015893999999999</c:v>
                </c:pt>
                <c:pt idx="6">
                  <c:v>15.738066</c:v>
                </c:pt>
                <c:pt idx="7">
                  <c:v>15.761585999999999</c:v>
                </c:pt>
                <c:pt idx="8">
                  <c:v>15.888481000000001</c:v>
                </c:pt>
                <c:pt idx="9">
                  <c:v>15.635262000000001</c:v>
                </c:pt>
                <c:pt idx="10">
                  <c:v>15.736737</c:v>
                </c:pt>
                <c:pt idx="11">
                  <c:v>15.668773</c:v>
                </c:pt>
                <c:pt idx="12">
                  <c:v>15.591545</c:v>
                </c:pt>
                <c:pt idx="13">
                  <c:v>16.166370000000001</c:v>
                </c:pt>
                <c:pt idx="14">
                  <c:v>15.933721999999999</c:v>
                </c:pt>
                <c:pt idx="15">
                  <c:v>15.944933000000001</c:v>
                </c:pt>
                <c:pt idx="16">
                  <c:v>15.919359</c:v>
                </c:pt>
                <c:pt idx="17">
                  <c:v>15.799184</c:v>
                </c:pt>
                <c:pt idx="18">
                  <c:v>15.718821999999999</c:v>
                </c:pt>
                <c:pt idx="19">
                  <c:v>16.044606000000002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2A-40AC-B017-28DC418BA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288575"/>
        <c:axId val="630276095"/>
      </c:lineChart>
      <c:catAx>
        <c:axId val="630288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276095"/>
        <c:crosses val="autoZero"/>
        <c:auto val="1"/>
        <c:lblAlgn val="ctr"/>
        <c:lblOffset val="100"/>
        <c:noMultiLvlLbl val="0"/>
      </c:catAx>
      <c:valAx>
        <c:axId val="63027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28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Puppeteer Headful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RAM USED MB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Hoja1!$N$118</c:f>
              <c:strCache>
                <c:ptCount val="1"/>
                <c:pt idx="0">
                  <c:v>RAM USED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Hoja1!$N$119:$N$138</c:f>
              <c:numCache>
                <c:formatCode>General</c:formatCode>
                <c:ptCount val="20"/>
                <c:pt idx="0">
                  <c:v>272.71484375</c:v>
                </c:pt>
                <c:pt idx="1">
                  <c:v>249.49609375</c:v>
                </c:pt>
                <c:pt idx="2">
                  <c:v>229.57421875</c:v>
                </c:pt>
                <c:pt idx="3">
                  <c:v>265.95703125</c:v>
                </c:pt>
                <c:pt idx="4">
                  <c:v>236.6875</c:v>
                </c:pt>
                <c:pt idx="5">
                  <c:v>246.4921875</c:v>
                </c:pt>
                <c:pt idx="6">
                  <c:v>282.5625</c:v>
                </c:pt>
                <c:pt idx="7">
                  <c:v>263.2578125</c:v>
                </c:pt>
                <c:pt idx="8">
                  <c:v>246.61328125</c:v>
                </c:pt>
                <c:pt idx="9">
                  <c:v>250.6328125</c:v>
                </c:pt>
                <c:pt idx="10">
                  <c:v>248.4765625</c:v>
                </c:pt>
                <c:pt idx="11">
                  <c:v>262.67578125</c:v>
                </c:pt>
                <c:pt idx="12">
                  <c:v>266.55859375</c:v>
                </c:pt>
                <c:pt idx="13">
                  <c:v>255.296875</c:v>
                </c:pt>
                <c:pt idx="14">
                  <c:v>276.04296875</c:v>
                </c:pt>
                <c:pt idx="15">
                  <c:v>275.0859375</c:v>
                </c:pt>
                <c:pt idx="16">
                  <c:v>262.1875</c:v>
                </c:pt>
                <c:pt idx="17">
                  <c:v>274.4140625</c:v>
                </c:pt>
                <c:pt idx="18">
                  <c:v>265.55859375</c:v>
                </c:pt>
                <c:pt idx="19">
                  <c:v>245.203125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BE-4981-A19A-A230F9834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702543"/>
        <c:axId val="622707119"/>
      </c:lineChart>
      <c:catAx>
        <c:axId val="622702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707119"/>
        <c:crosses val="autoZero"/>
        <c:auto val="1"/>
        <c:lblAlgn val="ctr"/>
        <c:lblOffset val="100"/>
        <c:noMultiLvlLbl val="0"/>
      </c:catAx>
      <c:valAx>
        <c:axId val="62270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702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PlayWrigth</a:t>
            </a:r>
            <a:r>
              <a:rPr lang="en-US" baseline="0"/>
              <a:t> Headless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Hoja1!$L$142</c:f>
              <c:strCache>
                <c:ptCount val="1"/>
                <c:pt idx="0">
                  <c:v>CPU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Hoja1!$L$143:$L$162</c:f>
              <c:numCache>
                <c:formatCode>General</c:formatCode>
                <c:ptCount val="20"/>
                <c:pt idx="0">
                  <c:v>1.85613399162551</c:v>
                </c:pt>
                <c:pt idx="1">
                  <c:v>2.1396675762837902</c:v>
                </c:pt>
                <c:pt idx="2">
                  <c:v>1.8180701431116002</c:v>
                </c:pt>
                <c:pt idx="3">
                  <c:v>2.05432407118326</c:v>
                </c:pt>
                <c:pt idx="4">
                  <c:v>2.4533366627130198</c:v>
                </c:pt>
                <c:pt idx="5">
                  <c:v>2.8348909657320802</c:v>
                </c:pt>
                <c:pt idx="6">
                  <c:v>2.5377869005411497</c:v>
                </c:pt>
                <c:pt idx="7">
                  <c:v>2.20145123601033</c:v>
                </c:pt>
                <c:pt idx="8">
                  <c:v>3.1185679535956998</c:v>
                </c:pt>
                <c:pt idx="9">
                  <c:v>2.8771670970121601</c:v>
                </c:pt>
                <c:pt idx="10">
                  <c:v>2.0127638684339697</c:v>
                </c:pt>
                <c:pt idx="11">
                  <c:v>2.1112287475867202</c:v>
                </c:pt>
                <c:pt idx="12">
                  <c:v>3.2825322391559197</c:v>
                </c:pt>
                <c:pt idx="13">
                  <c:v>4.3264200873899901</c:v>
                </c:pt>
                <c:pt idx="14">
                  <c:v>3.7948654037886298</c:v>
                </c:pt>
                <c:pt idx="15">
                  <c:v>5.07734530938124</c:v>
                </c:pt>
                <c:pt idx="16">
                  <c:v>4.0423306466498499</c:v>
                </c:pt>
                <c:pt idx="17">
                  <c:v>1.8442110527631801</c:v>
                </c:pt>
                <c:pt idx="18">
                  <c:v>2.66340790875477</c:v>
                </c:pt>
                <c:pt idx="19">
                  <c:v>1.45216578373325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FB-4636-9E4C-B7A6EFE2D954}"/>
            </c:ext>
          </c:extLst>
        </c:ser>
        <c:ser>
          <c:idx val="1"/>
          <c:order val="1"/>
          <c:tx>
            <c:strRef>
              <c:f>Hoja1!$M$142</c:f>
              <c:strCache>
                <c:ptCount val="1"/>
                <c:pt idx="0">
                  <c:v>TIME/S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Hoja1!$M$143:$M$162</c:f>
              <c:numCache>
                <c:formatCode>General</c:formatCode>
                <c:ptCount val="20"/>
                <c:pt idx="0">
                  <c:v>12.739750000000001</c:v>
                </c:pt>
                <c:pt idx="1">
                  <c:v>12.664362000000001</c:v>
                </c:pt>
                <c:pt idx="2">
                  <c:v>12.494046000000001</c:v>
                </c:pt>
                <c:pt idx="3">
                  <c:v>12.633398</c:v>
                </c:pt>
                <c:pt idx="4">
                  <c:v>12.635211</c:v>
                </c:pt>
                <c:pt idx="5">
                  <c:v>12.68723</c:v>
                </c:pt>
                <c:pt idx="6">
                  <c:v>12.557402</c:v>
                </c:pt>
                <c:pt idx="7">
                  <c:v>12.766510999999999</c:v>
                </c:pt>
                <c:pt idx="8">
                  <c:v>12.919893</c:v>
                </c:pt>
                <c:pt idx="9">
                  <c:v>12.818360999999999</c:v>
                </c:pt>
                <c:pt idx="10">
                  <c:v>12.486443</c:v>
                </c:pt>
                <c:pt idx="11">
                  <c:v>12.856386000000001</c:v>
                </c:pt>
                <c:pt idx="12">
                  <c:v>12.821581</c:v>
                </c:pt>
                <c:pt idx="13">
                  <c:v>12.602852</c:v>
                </c:pt>
                <c:pt idx="14">
                  <c:v>12.555149</c:v>
                </c:pt>
                <c:pt idx="15">
                  <c:v>12.497301999999999</c:v>
                </c:pt>
                <c:pt idx="16">
                  <c:v>12.712766999999999</c:v>
                </c:pt>
                <c:pt idx="17">
                  <c:v>12.575578999999999</c:v>
                </c:pt>
                <c:pt idx="18">
                  <c:v>12.759262</c:v>
                </c:pt>
                <c:pt idx="19">
                  <c:v>12.388757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FB-4636-9E4C-B7A6EFE2D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4067631"/>
        <c:axId val="664062223"/>
      </c:lineChart>
      <c:catAx>
        <c:axId val="664067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062223"/>
        <c:crosses val="autoZero"/>
        <c:auto val="1"/>
        <c:lblAlgn val="ctr"/>
        <c:lblOffset val="100"/>
        <c:noMultiLvlLbl val="0"/>
      </c:catAx>
      <c:valAx>
        <c:axId val="66406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06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91440</xdr:colOff>
      <xdr:row>5</xdr:row>
      <xdr:rowOff>68580</xdr:rowOff>
    </xdr:from>
    <xdr:to>
      <xdr:col>19</xdr:col>
      <xdr:colOff>701040</xdr:colOff>
      <xdr:row>20</xdr:row>
      <xdr:rowOff>68580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152400</xdr:colOff>
      <xdr:row>27</xdr:row>
      <xdr:rowOff>45720</xdr:rowOff>
    </xdr:from>
    <xdr:to>
      <xdr:col>19</xdr:col>
      <xdr:colOff>762000</xdr:colOff>
      <xdr:row>42</xdr:row>
      <xdr:rowOff>45720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182880</xdr:colOff>
      <xdr:row>50</xdr:row>
      <xdr:rowOff>7620</xdr:rowOff>
    </xdr:from>
    <xdr:to>
      <xdr:col>19</xdr:col>
      <xdr:colOff>0</xdr:colOff>
      <xdr:row>65</xdr:row>
      <xdr:rowOff>7620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419100</xdr:colOff>
      <xdr:row>73</xdr:row>
      <xdr:rowOff>91440</xdr:rowOff>
    </xdr:from>
    <xdr:to>
      <xdr:col>19</xdr:col>
      <xdr:colOff>236220</xdr:colOff>
      <xdr:row>88</xdr:row>
      <xdr:rowOff>91440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137160</xdr:colOff>
      <xdr:row>93</xdr:row>
      <xdr:rowOff>68580</xdr:rowOff>
    </xdr:from>
    <xdr:to>
      <xdr:col>19</xdr:col>
      <xdr:colOff>746760</xdr:colOff>
      <xdr:row>108</xdr:row>
      <xdr:rowOff>60960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83820</xdr:colOff>
      <xdr:row>93</xdr:row>
      <xdr:rowOff>68580</xdr:rowOff>
    </xdr:from>
    <xdr:to>
      <xdr:col>25</xdr:col>
      <xdr:colOff>693420</xdr:colOff>
      <xdr:row>108</xdr:row>
      <xdr:rowOff>60960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175260</xdr:colOff>
      <xdr:row>117</xdr:row>
      <xdr:rowOff>15240</xdr:rowOff>
    </xdr:from>
    <xdr:to>
      <xdr:col>19</xdr:col>
      <xdr:colOff>784860</xdr:colOff>
      <xdr:row>132</xdr:row>
      <xdr:rowOff>7620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297180</xdr:colOff>
      <xdr:row>117</xdr:row>
      <xdr:rowOff>22860</xdr:rowOff>
    </xdr:from>
    <xdr:to>
      <xdr:col>26</xdr:col>
      <xdr:colOff>114300</xdr:colOff>
      <xdr:row>132</xdr:row>
      <xdr:rowOff>15240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322729</xdr:colOff>
      <xdr:row>140</xdr:row>
      <xdr:rowOff>134471</xdr:rowOff>
    </xdr:from>
    <xdr:to>
      <xdr:col>20</xdr:col>
      <xdr:colOff>161364</xdr:colOff>
      <xdr:row>156</xdr:row>
      <xdr:rowOff>1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251011</xdr:colOff>
      <xdr:row>164</xdr:row>
      <xdr:rowOff>125506</xdr:rowOff>
    </xdr:from>
    <xdr:to>
      <xdr:col>20</xdr:col>
      <xdr:colOff>89646</xdr:colOff>
      <xdr:row>179</xdr:row>
      <xdr:rowOff>170329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403411</xdr:colOff>
      <xdr:row>141</xdr:row>
      <xdr:rowOff>0</xdr:rowOff>
    </xdr:from>
    <xdr:to>
      <xdr:col>26</xdr:col>
      <xdr:colOff>242047</xdr:colOff>
      <xdr:row>156</xdr:row>
      <xdr:rowOff>44824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394447</xdr:colOff>
      <xdr:row>164</xdr:row>
      <xdr:rowOff>98612</xdr:rowOff>
    </xdr:from>
    <xdr:to>
      <xdr:col>26</xdr:col>
      <xdr:colOff>233083</xdr:colOff>
      <xdr:row>179</xdr:row>
      <xdr:rowOff>143435</xdr:rowOff>
    </xdr:to>
    <xdr:graphicFrame macro="">
      <xdr:nvGraphicFramePr>
        <xdr:cNvPr id="15" name="Grá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duard Duarte" refreshedDate="44075.919539930554" createdVersion="6" refreshedVersion="6" minRefreshableVersion="3" recordCount="20">
  <cacheSource type="worksheet">
    <worksheetSource name="Tabla1"/>
  </cacheSource>
  <cacheFields count="6">
    <cacheField name="Ejecución" numFmtId="0">
      <sharedItems containsSemiMixedTypes="0" containsString="0" containsNumber="1" containsInteger="1" minValue="1" maxValue="20"/>
    </cacheField>
    <cacheField name="CPU %" numFmtId="0">
      <sharedItems containsSemiMixedTypes="0" containsString="0" containsNumber="1" minValue="3.95" maxValue="4.68"/>
    </cacheField>
    <cacheField name="CPU GHz" numFmtId="0">
      <sharedItems containsSemiMixedTypes="0" containsString="0" containsNumber="1" containsInteger="1" minValue="12" maxValue="33"/>
    </cacheField>
    <cacheField name="RAM Inicial" numFmtId="0">
      <sharedItems containsSemiMixedTypes="0" containsString="0" containsNumber="1" minValue="9.3000000000000007" maxValue="18.100000000000001"/>
    </cacheField>
    <cacheField name="RAM final" numFmtId="0">
      <sharedItems containsSemiMixedTypes="0" containsString="0" containsNumber="1" minValue="9.6999999999999993" maxValue="18.600000000000001"/>
    </cacheField>
    <cacheField name="time Ejec" numFmtId="0">
      <sharedItems containsSemiMixedTypes="0" containsString="0" containsNumber="1" minValue="47.43" maxValue="490.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n v="1"/>
    <n v="4.68"/>
    <n v="18"/>
    <n v="13.2"/>
    <n v="14"/>
    <n v="47.43"/>
  </r>
  <r>
    <n v="2"/>
    <n v="4.04"/>
    <n v="17"/>
    <n v="13.9"/>
    <n v="14.6"/>
    <n v="47.64"/>
  </r>
  <r>
    <n v="3"/>
    <n v="4.5"/>
    <n v="12"/>
    <n v="14.3"/>
    <n v="15"/>
    <n v="48.25"/>
  </r>
  <r>
    <n v="4"/>
    <n v="4.5999999999999996"/>
    <n v="21"/>
    <n v="15"/>
    <n v="15.6"/>
    <n v="47.62"/>
  </r>
  <r>
    <n v="5"/>
    <n v="4.62"/>
    <n v="15"/>
    <n v="15.3"/>
    <n v="15.9"/>
    <n v="48.58"/>
  </r>
  <r>
    <n v="6"/>
    <n v="4.68"/>
    <n v="25"/>
    <n v="15.4"/>
    <n v="16.100000000000001"/>
    <n v="48.98"/>
  </r>
  <r>
    <n v="7"/>
    <n v="4.66"/>
    <n v="19"/>
    <n v="16.100000000000001"/>
    <n v="16.600000000000001"/>
    <n v="48.51"/>
  </r>
  <r>
    <n v="8"/>
    <n v="4.37"/>
    <n v="16"/>
    <n v="16.399999999999999"/>
    <n v="17.100000000000001"/>
    <n v="48.77"/>
  </r>
  <r>
    <n v="9"/>
    <n v="4.6399999999999997"/>
    <n v="15"/>
    <n v="17.100000000000001"/>
    <n v="17.7"/>
    <n v="48.71"/>
  </r>
  <r>
    <n v="10"/>
    <n v="4.3600000000000003"/>
    <n v="21"/>
    <n v="17.7"/>
    <n v="18.2"/>
    <n v="490.1"/>
  </r>
  <r>
    <n v="11"/>
    <n v="4.5"/>
    <n v="15"/>
    <n v="18.100000000000001"/>
    <n v="18.600000000000001"/>
    <n v="53.55"/>
  </r>
  <r>
    <n v="12"/>
    <n v="4.68"/>
    <n v="24"/>
    <n v="9.3000000000000007"/>
    <n v="9.6999999999999993"/>
    <n v="51.22"/>
  </r>
  <r>
    <n v="13"/>
    <n v="4.68"/>
    <n v="23"/>
    <n v="9.6999999999999993"/>
    <n v="10.4"/>
    <n v="48.32"/>
  </r>
  <r>
    <n v="14"/>
    <n v="4.62"/>
    <n v="29"/>
    <n v="10.3"/>
    <n v="10.9"/>
    <n v="48.9"/>
  </r>
  <r>
    <n v="15"/>
    <n v="4.4800000000000004"/>
    <n v="33"/>
    <n v="10.9"/>
    <n v="11.7"/>
    <n v="48.88"/>
  </r>
  <r>
    <n v="16"/>
    <n v="4.37"/>
    <n v="15"/>
    <n v="11.6"/>
    <n v="12.2"/>
    <n v="49.43"/>
  </r>
  <r>
    <n v="17"/>
    <n v="3.95"/>
    <n v="18"/>
    <n v="12.2"/>
    <n v="12.8"/>
    <n v="48.8"/>
  </r>
  <r>
    <n v="18"/>
    <n v="4.59"/>
    <n v="16"/>
    <n v="12.8"/>
    <n v="13.8"/>
    <n v="49.75"/>
  </r>
  <r>
    <n v="19"/>
    <n v="4.1900000000000004"/>
    <n v="18"/>
    <n v="13.8"/>
    <n v="14.4"/>
    <n v="49.5"/>
  </r>
  <r>
    <n v="20"/>
    <n v="4.6100000000000003"/>
    <n v="14"/>
    <n v="14.4"/>
    <n v="15.2"/>
    <n v="49.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C20" firstHeaderRow="1" firstDataRow="1" firstDataCol="0"/>
  <pivotFields count="6"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B4:H24" totalsRowShown="0">
  <autoFilter ref="B4:H24"/>
  <tableColumns count="7">
    <tableColumn id="1" name="Ejecución"/>
    <tableColumn id="2" name="CPU %"/>
    <tableColumn id="3" name="CPU %2"/>
    <tableColumn id="4" name="RAM Inicial"/>
    <tableColumn id="5" name="RAM final"/>
    <tableColumn id="8" name="Columna1" dataDxfId="71">
      <calculatedColumnFormula>Tabla1[[#This Row],[RAM final]]-Tabla1[[#This Row],[RAM Inicial]]</calculatedColumnFormula>
    </tableColumn>
    <tableColumn id="6" name="time Ejec"/>
  </tableColumns>
  <tableStyleInfo name="TableStyleMedium18" showFirstColumn="0" showLastColumn="0" showRowStripes="1" showColumnStripes="0"/>
</table>
</file>

<file path=xl/tables/table10.xml><?xml version="1.0" encoding="utf-8"?>
<table xmlns="http://schemas.openxmlformats.org/spreadsheetml/2006/main" id="10" name="Tabla10" displayName="Tabla10" ref="K72:M92" totalsRowShown="0" headerRowDxfId="31" dataDxfId="29" headerRowBorderDxfId="30" tableBorderDxfId="28">
  <autoFilter ref="K72:M92"/>
  <tableColumns count="3">
    <tableColumn id="1" name="#" dataDxfId="27"/>
    <tableColumn id="2" name="CPU GHz" dataDxfId="26"/>
    <tableColumn id="3" name="CPU %" dataDxfId="25"/>
  </tableColumns>
  <tableStyleInfo name="TableStyleMedium18" showFirstColumn="0" showLastColumn="0" showRowStripes="1" showColumnStripes="0"/>
</table>
</file>

<file path=xl/tables/table11.xml><?xml version="1.0" encoding="utf-8"?>
<table xmlns="http://schemas.openxmlformats.org/spreadsheetml/2006/main" id="11" name="Tabla57812" displayName="Tabla57812" ref="B142:G162" totalsRowShown="0" headerRowDxfId="24" headerRowBorderDxfId="22" tableBorderDxfId="23">
  <autoFilter ref="B142:G162"/>
  <tableColumns count="6">
    <tableColumn id="1" name="#"/>
    <tableColumn id="3" name="CPU %"/>
    <tableColumn id="4" name="RAM Inicial"/>
    <tableColumn id="5" name="RAM final"/>
    <tableColumn id="6" name="RAM USED" dataDxfId="18">
      <calculatedColumnFormula>Tabla57812[[#This Row],[RAM final]]-Tabla57812[[#This Row],[RAM Inicial]]</calculatedColumnFormula>
    </tableColumn>
    <tableColumn id="7" name="TIME/ms"/>
  </tableColumns>
  <tableStyleInfo name="TableStyleMedium18" showFirstColumn="0" showLastColumn="0" showRowStripes="1" showColumnStripes="0"/>
</table>
</file>

<file path=xl/tables/table12.xml><?xml version="1.0" encoding="utf-8"?>
<table xmlns="http://schemas.openxmlformats.org/spreadsheetml/2006/main" id="12" name="Tabla5781213" displayName="Tabla5781213" ref="B166:G186" totalsRowShown="0" headerRowDxfId="21" headerRowBorderDxfId="19" tableBorderDxfId="20">
  <autoFilter ref="B166:G186"/>
  <tableColumns count="6">
    <tableColumn id="1" name="#"/>
    <tableColumn id="3" name="CPU %" dataDxfId="15"/>
    <tableColumn id="4" name="RAM Inicial" dataDxfId="14"/>
    <tableColumn id="5" name="RAM final" dataDxfId="12"/>
    <tableColumn id="6" name="RAM USED" dataDxfId="13">
      <calculatedColumnFormula>Tabla5781213[[#This Row],[RAM final]]-Tabla5781213[[#This Row],[RAM Inicial]]</calculatedColumnFormula>
    </tableColumn>
    <tableColumn id="7" name="TIME/"/>
  </tableColumns>
  <tableStyleInfo name="TableStyleMedium18" showFirstColumn="0" showLastColumn="0" showRowStripes="1" showColumnStripes="0"/>
</table>
</file>

<file path=xl/tables/table13.xml><?xml version="1.0" encoding="utf-8"?>
<table xmlns="http://schemas.openxmlformats.org/spreadsheetml/2006/main" id="13" name="Tabla14" displayName="Tabla14" ref="K142:N162" totalsRowShown="0" headerRowDxfId="6" headerRowBorderDxfId="11" tableBorderDxfId="17">
  <autoFilter ref="K142:N162"/>
  <tableColumns count="4">
    <tableColumn id="1" name="#" dataDxfId="10"/>
    <tableColumn id="2" name="CPU %" dataDxfId="9">
      <calculatedColumnFormula>Tabla57812[[#This Row],[CPU %]]*100</calculatedColumnFormula>
    </tableColumn>
    <tableColumn id="3" name="TIME/S" dataDxfId="8">
      <calculatedColumnFormula>Tabla57812[[#This Row],[TIME/ms]]/1000000</calculatedColumnFormula>
    </tableColumn>
    <tableColumn id="4" name="RAM USED" dataDxfId="7">
      <calculatedColumnFormula>Tabla57812[[#This Row],[RAM USED]]/1048576</calculatedColumnFormula>
    </tableColumn>
  </tableColumns>
  <tableStyleInfo name="TableStyleMedium18" showFirstColumn="0" showLastColumn="0" showRowStripes="1" showColumnStripes="0"/>
</table>
</file>

<file path=xl/tables/table14.xml><?xml version="1.0" encoding="utf-8"?>
<table xmlns="http://schemas.openxmlformats.org/spreadsheetml/2006/main" id="14" name="Tabla15" displayName="Tabla15" ref="K166:N186" totalsRowShown="0" headerRowDxfId="0" headerRowBorderDxfId="5" tableBorderDxfId="16">
  <autoFilter ref="K166:N186"/>
  <tableColumns count="4">
    <tableColumn id="1" name="#" dataDxfId="4"/>
    <tableColumn id="2" name="CPU %" dataDxfId="3">
      <calculatedColumnFormula>Tabla5781213[[#This Row],[CPU %]]*100</calculatedColumnFormula>
    </tableColumn>
    <tableColumn id="3" name="TIME/S" dataDxfId="2">
      <calculatedColumnFormula>Tabla5781213[[#This Row],[TIME/]]/1000000</calculatedColumnFormula>
    </tableColumn>
    <tableColumn id="4" name="RAM USED" dataDxfId="1">
      <calculatedColumnFormula>Tabla5781213[[#This Row],[RAM USED]]/1048576</calculatedColumnFormula>
    </tableColumn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id="2" name="Tabla13" displayName="Tabla13" ref="K4:N24" totalsRowShown="0">
  <autoFilter ref="K4:N24"/>
  <tableColumns count="4">
    <tableColumn id="1" name="Ejecución"/>
    <tableColumn id="8" name="RAM" dataDxfId="70"/>
    <tableColumn id="9" name="CPU %"/>
    <tableColumn id="6" name="Time"/>
  </tableColumns>
  <tableStyleInfo name="TableStyleMedium18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K26:N46" totalsRowShown="0" headerRowDxfId="69" dataDxfId="67" headerRowBorderDxfId="68" tableBorderDxfId="66">
  <autoFilter ref="K26:N46"/>
  <tableColumns count="4">
    <tableColumn id="1" name="#" dataDxfId="65"/>
    <tableColumn id="2" name="RAM USED" dataDxfId="64"/>
    <tableColumn id="3" name="CPU %" dataDxfId="63"/>
    <tableColumn id="4" name="TIME/s" dataDxfId="62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B49:H69" totalsRowShown="0" headerRowDxfId="61" headerRowBorderDxfId="60" tableBorderDxfId="59">
  <autoFilter ref="B49:H69"/>
  <tableColumns count="7">
    <tableColumn id="1" name="#"/>
    <tableColumn id="2" name="CPU GHz"/>
    <tableColumn id="3" name="CPU %"/>
    <tableColumn id="4" name="RAM Inicial"/>
    <tableColumn id="5" name="RAM final"/>
    <tableColumn id="6" name="RAM USED">
      <calculatedColumnFormula>F50-E50</calculatedColumnFormula>
    </tableColumn>
    <tableColumn id="7" name="TIME/s"/>
  </tableColumns>
  <tableStyleInfo name="TableStyleMedium18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B72:H92" totalsRowShown="0" headerRowDxfId="58" headerRowBorderDxfId="57" tableBorderDxfId="56">
  <autoFilter ref="B72:H92"/>
  <tableColumns count="7">
    <tableColumn id="1" name="#"/>
    <tableColumn id="2" name="CPU GHz"/>
    <tableColumn id="3" name="CPU %"/>
    <tableColumn id="4" name="RAM Inicial"/>
    <tableColumn id="5" name="RAM final"/>
    <tableColumn id="6" name="RAM USED">
      <calculatedColumnFormula>F73-E73</calculatedColumnFormula>
    </tableColumn>
    <tableColumn id="7" name="TIME/s"/>
  </tableColumns>
  <tableStyleInfo name="TableStyleMedium18" showFirstColumn="0" showLastColumn="0" showRowStripes="1" showColumnStripes="0"/>
</table>
</file>

<file path=xl/tables/table6.xml><?xml version="1.0" encoding="utf-8"?>
<table xmlns="http://schemas.openxmlformats.org/spreadsheetml/2006/main" id="6" name="Tabla57" displayName="Tabla57" ref="B95:G115" totalsRowShown="0" headerRowDxfId="55" headerRowBorderDxfId="54" tableBorderDxfId="53">
  <autoFilter ref="B95:G115"/>
  <tableColumns count="6">
    <tableColumn id="1" name="#"/>
    <tableColumn id="3" name="CPU"/>
    <tableColumn id="4" name="RAM Inicial"/>
    <tableColumn id="5" name="RAM final"/>
    <tableColumn id="6" name="RAM USED" dataDxfId="52">
      <calculatedColumnFormula>Tabla57[[#This Row],[RAM final]]-Tabla57[[#This Row],[RAM Inicial]]</calculatedColumnFormula>
    </tableColumn>
    <tableColumn id="7" name="TIME/ms"/>
  </tableColumns>
  <tableStyleInfo name="TableStyleMedium18" showFirstColumn="0" showLastColumn="0" showRowStripes="1" showColumnStripes="0"/>
</table>
</file>

<file path=xl/tables/table7.xml><?xml version="1.0" encoding="utf-8"?>
<table xmlns="http://schemas.openxmlformats.org/spreadsheetml/2006/main" id="7" name="Tabla578" displayName="Tabla578" ref="B118:G138" totalsRowShown="0" headerRowDxfId="51" headerRowBorderDxfId="50" tableBorderDxfId="49">
  <autoFilter ref="B118:G138"/>
  <tableColumns count="6">
    <tableColumn id="1" name="#"/>
    <tableColumn id="3" name="CPU %"/>
    <tableColumn id="4" name="RAM Inicial"/>
    <tableColumn id="5" name="RAM final"/>
    <tableColumn id="6" name="RAM USED" dataDxfId="48">
      <calculatedColumnFormula>Tabla578[[#This Row],[RAM final]]-Tabla578[[#This Row],[RAM Inicial]]</calculatedColumnFormula>
    </tableColumn>
    <tableColumn id="7" name="TIME/ms"/>
  </tableColumns>
  <tableStyleInfo name="TableStyleMedium18" showFirstColumn="0" showLastColumn="0" showRowStripes="1" showColumnStripes="0"/>
</table>
</file>

<file path=xl/tables/table8.xml><?xml version="1.0" encoding="utf-8"?>
<table xmlns="http://schemas.openxmlformats.org/spreadsheetml/2006/main" id="8" name="Tabla8" displayName="Tabla8" ref="K95:N115" totalsRowShown="0" headerRowDxfId="47" dataDxfId="45" headerRowBorderDxfId="46" tableBorderDxfId="44">
  <autoFilter ref="K95:N115"/>
  <tableColumns count="4">
    <tableColumn id="1" name="#" dataDxfId="43"/>
    <tableColumn id="2" name="CPU %" dataDxfId="42">
      <calculatedColumnFormula>Tabla57[[#This Row],[CPU]]*100</calculatedColumnFormula>
    </tableColumn>
    <tableColumn id="4" name="TIME/S" dataDxfId="41">
      <calculatedColumnFormula>Tabla57[[#This Row],[TIME/ms]]/1000000</calculatedColumnFormula>
    </tableColumn>
    <tableColumn id="5" name="RAM USED" dataDxfId="40">
      <calculatedColumnFormula>Tabla57[[#This Row],[RAM USED]]/1048576</calculatedColumnFormula>
    </tableColumn>
  </tableColumns>
  <tableStyleInfo name="TableStyleMedium18" showFirstColumn="0" showLastColumn="0" showRowStripes="1" showColumnStripes="0"/>
</table>
</file>

<file path=xl/tables/table9.xml><?xml version="1.0" encoding="utf-8"?>
<table xmlns="http://schemas.openxmlformats.org/spreadsheetml/2006/main" id="9" name="Tabla810" displayName="Tabla810" ref="K118:N138" totalsRowShown="0" headerRowDxfId="39" dataDxfId="37" headerRowBorderDxfId="38" tableBorderDxfId="36">
  <autoFilter ref="K118:N138"/>
  <tableColumns count="4">
    <tableColumn id="1" name="#" dataDxfId="35"/>
    <tableColumn id="2" name="CPU %" dataDxfId="34">
      <calculatedColumnFormula>Tabla578[[#This Row],[CPU %]]*100</calculatedColumnFormula>
    </tableColumn>
    <tableColumn id="4" name="TIME/S" dataDxfId="33">
      <calculatedColumnFormula>Tabla578[[#This Row],[TIME/ms]]/1000000</calculatedColumnFormula>
    </tableColumn>
    <tableColumn id="5" name="RAM USED" dataDxfId="32">
      <calculatedColumnFormula>Tabla578[[#This Row],[RAM USED]]/1048576</calculatedColumnFormula>
    </tableColumn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6" Type="http://schemas.openxmlformats.org/officeDocument/2006/relationships/table" Target="../tables/table14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" sqref="B4"/>
    </sheetView>
  </sheetViews>
  <sheetFormatPr baseColWidth="10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C5" sqref="C5"/>
    </sheetView>
  </sheetViews>
  <sheetFormatPr baseColWidth="10" defaultRowHeight="14.4" x14ac:dyDescent="0.3"/>
  <sheetData>
    <row r="3" spans="1:3" x14ac:dyDescent="0.3">
      <c r="A3" s="5"/>
      <c r="B3" s="6"/>
      <c r="C3" s="7"/>
    </row>
    <row r="4" spans="1:3" x14ac:dyDescent="0.3">
      <c r="A4" s="8"/>
      <c r="B4" s="9"/>
      <c r="C4" s="10"/>
    </row>
    <row r="5" spans="1:3" x14ac:dyDescent="0.3">
      <c r="A5" s="8"/>
      <c r="B5" s="9"/>
      <c r="C5" s="10"/>
    </row>
    <row r="6" spans="1:3" x14ac:dyDescent="0.3">
      <c r="A6" s="8"/>
      <c r="B6" s="9"/>
      <c r="C6" s="10"/>
    </row>
    <row r="7" spans="1:3" x14ac:dyDescent="0.3">
      <c r="A7" s="8"/>
      <c r="B7" s="9"/>
      <c r="C7" s="10"/>
    </row>
    <row r="8" spans="1:3" x14ac:dyDescent="0.3">
      <c r="A8" s="8"/>
      <c r="B8" s="9"/>
      <c r="C8" s="10"/>
    </row>
    <row r="9" spans="1:3" x14ac:dyDescent="0.3">
      <c r="A9" s="8"/>
      <c r="B9" s="9"/>
      <c r="C9" s="10"/>
    </row>
    <row r="10" spans="1:3" x14ac:dyDescent="0.3">
      <c r="A10" s="8"/>
      <c r="B10" s="9"/>
      <c r="C10" s="10"/>
    </row>
    <row r="11" spans="1:3" x14ac:dyDescent="0.3">
      <c r="A11" s="8"/>
      <c r="B11" s="9"/>
      <c r="C11" s="10"/>
    </row>
    <row r="12" spans="1:3" x14ac:dyDescent="0.3">
      <c r="A12" s="8"/>
      <c r="B12" s="9"/>
      <c r="C12" s="10"/>
    </row>
    <row r="13" spans="1:3" x14ac:dyDescent="0.3">
      <c r="A13" s="8"/>
      <c r="B13" s="9"/>
      <c r="C13" s="10"/>
    </row>
    <row r="14" spans="1:3" x14ac:dyDescent="0.3">
      <c r="A14" s="8"/>
      <c r="B14" s="9"/>
      <c r="C14" s="10"/>
    </row>
    <row r="15" spans="1:3" x14ac:dyDescent="0.3">
      <c r="A15" s="8"/>
      <c r="B15" s="9"/>
      <c r="C15" s="10"/>
    </row>
    <row r="16" spans="1:3" x14ac:dyDescent="0.3">
      <c r="A16" s="8"/>
      <c r="B16" s="9"/>
      <c r="C16" s="10"/>
    </row>
    <row r="17" spans="1:3" x14ac:dyDescent="0.3">
      <c r="A17" s="8"/>
      <c r="B17" s="9"/>
      <c r="C17" s="10"/>
    </row>
    <row r="18" spans="1:3" x14ac:dyDescent="0.3">
      <c r="A18" s="8"/>
      <c r="B18" s="9"/>
      <c r="C18" s="10"/>
    </row>
    <row r="19" spans="1:3" x14ac:dyDescent="0.3">
      <c r="A19" s="8"/>
      <c r="B19" s="9"/>
      <c r="C19" s="10"/>
    </row>
    <row r="20" spans="1:3" x14ac:dyDescent="0.3">
      <c r="A20" s="11"/>
      <c r="B20" s="12"/>
      <c r="C20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186"/>
  <sheetViews>
    <sheetView tabSelected="1" topLeftCell="F152" zoomScale="85" zoomScaleNormal="85" workbookViewId="0">
      <selection activeCell="AA163" sqref="AA163"/>
    </sheetView>
  </sheetViews>
  <sheetFormatPr baseColWidth="10" defaultRowHeight="14.4" x14ac:dyDescent="0.3"/>
  <cols>
    <col min="4" max="4" width="12" bestFit="1" customWidth="1"/>
    <col min="5" max="5" width="12.33203125" customWidth="1"/>
    <col min="6" max="6" width="12" bestFit="1" customWidth="1"/>
    <col min="7" max="7" width="12" customWidth="1"/>
    <col min="12" max="13" width="12" customWidth="1"/>
    <col min="14" max="14" width="12.44140625" customWidth="1"/>
  </cols>
  <sheetData>
    <row r="4" spans="2:14" x14ac:dyDescent="0.3">
      <c r="B4" t="s">
        <v>2</v>
      </c>
      <c r="C4" t="s">
        <v>3</v>
      </c>
      <c r="D4" t="s">
        <v>12</v>
      </c>
      <c r="E4" t="s">
        <v>5</v>
      </c>
      <c r="F4" t="s">
        <v>6</v>
      </c>
      <c r="G4" t="s">
        <v>7</v>
      </c>
      <c r="H4" t="s">
        <v>1</v>
      </c>
      <c r="K4" t="s">
        <v>2</v>
      </c>
      <c r="L4" t="s">
        <v>0</v>
      </c>
      <c r="M4" t="s">
        <v>3</v>
      </c>
      <c r="N4" t="s">
        <v>11</v>
      </c>
    </row>
    <row r="5" spans="2:14" x14ac:dyDescent="0.3">
      <c r="B5">
        <v>1</v>
      </c>
      <c r="C5">
        <v>4.68</v>
      </c>
      <c r="D5">
        <v>18</v>
      </c>
      <c r="E5">
        <v>13.2</v>
      </c>
      <c r="F5">
        <v>14</v>
      </c>
      <c r="G5">
        <f>Tabla1[[#This Row],[RAM final]]-Tabla1[[#This Row],[RAM Inicial]]</f>
        <v>0.80000000000000071</v>
      </c>
      <c r="H5">
        <v>47.43</v>
      </c>
      <c r="K5">
        <v>1</v>
      </c>
      <c r="L5">
        <v>0.80000000000000071</v>
      </c>
      <c r="M5">
        <v>18</v>
      </c>
      <c r="N5">
        <v>47.43</v>
      </c>
    </row>
    <row r="6" spans="2:14" x14ac:dyDescent="0.3">
      <c r="B6">
        <v>2</v>
      </c>
      <c r="C6">
        <v>4.04</v>
      </c>
      <c r="D6">
        <v>17</v>
      </c>
      <c r="E6">
        <v>13.9</v>
      </c>
      <c r="F6">
        <v>14.6</v>
      </c>
      <c r="G6">
        <f>Tabla1[[#This Row],[RAM final]]-Tabla1[[#This Row],[RAM Inicial]]</f>
        <v>0.69999999999999929</v>
      </c>
      <c r="H6">
        <v>47.64</v>
      </c>
      <c r="K6">
        <v>2</v>
      </c>
      <c r="L6">
        <v>0.69999999999999929</v>
      </c>
      <c r="M6">
        <v>17</v>
      </c>
      <c r="N6">
        <v>47.64</v>
      </c>
    </row>
    <row r="7" spans="2:14" x14ac:dyDescent="0.3">
      <c r="B7">
        <v>3</v>
      </c>
      <c r="C7">
        <v>4.5</v>
      </c>
      <c r="D7">
        <v>12</v>
      </c>
      <c r="E7">
        <v>14.3</v>
      </c>
      <c r="F7">
        <v>15</v>
      </c>
      <c r="G7">
        <f>Tabla1[[#This Row],[RAM final]]-Tabla1[[#This Row],[RAM Inicial]]</f>
        <v>0.69999999999999929</v>
      </c>
      <c r="H7">
        <v>48.25</v>
      </c>
      <c r="K7">
        <v>3</v>
      </c>
      <c r="L7">
        <v>0.69999999999999929</v>
      </c>
      <c r="M7">
        <v>12</v>
      </c>
      <c r="N7">
        <v>48.25</v>
      </c>
    </row>
    <row r="8" spans="2:14" x14ac:dyDescent="0.3">
      <c r="B8">
        <v>4</v>
      </c>
      <c r="C8">
        <v>4.5999999999999996</v>
      </c>
      <c r="D8">
        <v>21</v>
      </c>
      <c r="E8">
        <v>15</v>
      </c>
      <c r="F8">
        <v>15.6</v>
      </c>
      <c r="G8">
        <f>Tabla1[[#This Row],[RAM final]]-Tabla1[[#This Row],[RAM Inicial]]</f>
        <v>0.59999999999999964</v>
      </c>
      <c r="H8">
        <v>47.62</v>
      </c>
      <c r="K8">
        <v>4</v>
      </c>
      <c r="L8">
        <v>0.59999999999999964</v>
      </c>
      <c r="M8">
        <v>21</v>
      </c>
      <c r="N8">
        <v>47.62</v>
      </c>
    </row>
    <row r="9" spans="2:14" x14ac:dyDescent="0.3">
      <c r="B9">
        <v>5</v>
      </c>
      <c r="C9">
        <v>4.62</v>
      </c>
      <c r="D9">
        <v>15</v>
      </c>
      <c r="E9">
        <v>15.3</v>
      </c>
      <c r="F9">
        <v>15.9</v>
      </c>
      <c r="G9">
        <f>Tabla1[[#This Row],[RAM final]]-Tabla1[[#This Row],[RAM Inicial]]</f>
        <v>0.59999999999999964</v>
      </c>
      <c r="H9">
        <v>48.58</v>
      </c>
      <c r="K9">
        <v>5</v>
      </c>
      <c r="L9">
        <v>0.59999999999999964</v>
      </c>
      <c r="M9">
        <v>15</v>
      </c>
      <c r="N9">
        <v>48.58</v>
      </c>
    </row>
    <row r="10" spans="2:14" x14ac:dyDescent="0.3">
      <c r="B10">
        <v>6</v>
      </c>
      <c r="C10">
        <v>4.68</v>
      </c>
      <c r="D10">
        <v>25</v>
      </c>
      <c r="E10">
        <v>15.4</v>
      </c>
      <c r="F10">
        <v>16.100000000000001</v>
      </c>
      <c r="G10">
        <f>Tabla1[[#This Row],[RAM final]]-Tabla1[[#This Row],[RAM Inicial]]</f>
        <v>0.70000000000000107</v>
      </c>
      <c r="H10">
        <v>48.98</v>
      </c>
      <c r="K10">
        <v>6</v>
      </c>
      <c r="L10">
        <v>0.70000000000000107</v>
      </c>
      <c r="M10">
        <v>25</v>
      </c>
      <c r="N10">
        <v>48.98</v>
      </c>
    </row>
    <row r="11" spans="2:14" x14ac:dyDescent="0.3">
      <c r="B11">
        <v>7</v>
      </c>
      <c r="C11">
        <v>4.66</v>
      </c>
      <c r="D11">
        <v>19</v>
      </c>
      <c r="E11">
        <v>16.100000000000001</v>
      </c>
      <c r="F11">
        <v>16.600000000000001</v>
      </c>
      <c r="G11">
        <f>Tabla1[[#This Row],[RAM final]]-Tabla1[[#This Row],[RAM Inicial]]</f>
        <v>0.5</v>
      </c>
      <c r="H11">
        <v>48.51</v>
      </c>
      <c r="K11">
        <v>7</v>
      </c>
      <c r="L11">
        <v>0.5</v>
      </c>
      <c r="M11">
        <v>19</v>
      </c>
      <c r="N11">
        <v>48.51</v>
      </c>
    </row>
    <row r="12" spans="2:14" x14ac:dyDescent="0.3">
      <c r="B12">
        <v>8</v>
      </c>
      <c r="C12">
        <v>4.37</v>
      </c>
      <c r="D12">
        <v>16</v>
      </c>
      <c r="E12">
        <v>16.399999999999999</v>
      </c>
      <c r="F12">
        <v>17.100000000000001</v>
      </c>
      <c r="G12">
        <f>Tabla1[[#This Row],[RAM final]]-Tabla1[[#This Row],[RAM Inicial]]</f>
        <v>0.70000000000000284</v>
      </c>
      <c r="H12">
        <v>48.77</v>
      </c>
      <c r="K12">
        <v>8</v>
      </c>
      <c r="L12">
        <v>0.70000000000000284</v>
      </c>
      <c r="M12">
        <v>16</v>
      </c>
      <c r="N12">
        <v>48.77</v>
      </c>
    </row>
    <row r="13" spans="2:14" x14ac:dyDescent="0.3">
      <c r="B13">
        <v>9</v>
      </c>
      <c r="C13">
        <v>4.6399999999999997</v>
      </c>
      <c r="D13">
        <v>15</v>
      </c>
      <c r="E13">
        <v>17.100000000000001</v>
      </c>
      <c r="F13">
        <v>17.7</v>
      </c>
      <c r="G13">
        <f>Tabla1[[#This Row],[RAM final]]-Tabla1[[#This Row],[RAM Inicial]]</f>
        <v>0.59999999999999787</v>
      </c>
      <c r="H13">
        <v>48.71</v>
      </c>
      <c r="K13">
        <v>9</v>
      </c>
      <c r="L13">
        <v>0.59999999999999787</v>
      </c>
      <c r="M13">
        <v>15</v>
      </c>
      <c r="N13">
        <v>48.71</v>
      </c>
    </row>
    <row r="14" spans="2:14" x14ac:dyDescent="0.3">
      <c r="B14">
        <v>10</v>
      </c>
      <c r="C14">
        <v>4.3600000000000003</v>
      </c>
      <c r="D14">
        <v>21</v>
      </c>
      <c r="E14">
        <v>17.7</v>
      </c>
      <c r="F14">
        <v>18.2</v>
      </c>
      <c r="G14">
        <f>Tabla1[[#This Row],[RAM final]]-Tabla1[[#This Row],[RAM Inicial]]</f>
        <v>0.5</v>
      </c>
      <c r="H14">
        <v>490.1</v>
      </c>
      <c r="K14">
        <v>10</v>
      </c>
      <c r="L14">
        <v>0.5</v>
      </c>
      <c r="M14">
        <v>21</v>
      </c>
      <c r="N14">
        <v>49.1</v>
      </c>
    </row>
    <row r="15" spans="2:14" x14ac:dyDescent="0.3">
      <c r="B15">
        <v>11</v>
      </c>
      <c r="C15">
        <v>4.5</v>
      </c>
      <c r="D15">
        <v>15</v>
      </c>
      <c r="E15">
        <v>18.100000000000001</v>
      </c>
      <c r="F15">
        <v>18.600000000000001</v>
      </c>
      <c r="G15">
        <f>Tabla1[[#This Row],[RAM final]]-Tabla1[[#This Row],[RAM Inicial]]</f>
        <v>0.5</v>
      </c>
      <c r="H15">
        <v>53.55</v>
      </c>
      <c r="K15">
        <v>11</v>
      </c>
      <c r="L15">
        <v>0.5</v>
      </c>
      <c r="M15">
        <v>15</v>
      </c>
      <c r="N15">
        <v>53.55</v>
      </c>
    </row>
    <row r="16" spans="2:14" x14ac:dyDescent="0.3">
      <c r="B16">
        <v>12</v>
      </c>
      <c r="C16">
        <v>4.68</v>
      </c>
      <c r="D16">
        <v>24</v>
      </c>
      <c r="E16">
        <v>9.3000000000000007</v>
      </c>
      <c r="F16">
        <v>9.6999999999999993</v>
      </c>
      <c r="G16">
        <f>Tabla1[[#This Row],[RAM final]]-Tabla1[[#This Row],[RAM Inicial]]</f>
        <v>0.39999999999999858</v>
      </c>
      <c r="H16">
        <v>51.22</v>
      </c>
      <c r="K16">
        <v>12</v>
      </c>
      <c r="L16">
        <v>0.39999999999999858</v>
      </c>
      <c r="M16">
        <v>24</v>
      </c>
      <c r="N16">
        <v>51.22</v>
      </c>
    </row>
    <row r="17" spans="2:14" x14ac:dyDescent="0.3">
      <c r="B17">
        <v>13</v>
      </c>
      <c r="C17">
        <v>4.68</v>
      </c>
      <c r="D17">
        <v>23</v>
      </c>
      <c r="E17">
        <v>9.6999999999999993</v>
      </c>
      <c r="F17">
        <v>10.4</v>
      </c>
      <c r="G17">
        <f>Tabla1[[#This Row],[RAM final]]-Tabla1[[#This Row],[RAM Inicial]]</f>
        <v>0.70000000000000107</v>
      </c>
      <c r="H17">
        <v>48.32</v>
      </c>
      <c r="K17">
        <v>13</v>
      </c>
      <c r="L17">
        <v>0.70000000000000107</v>
      </c>
      <c r="M17">
        <v>23</v>
      </c>
      <c r="N17">
        <v>48.32</v>
      </c>
    </row>
    <row r="18" spans="2:14" x14ac:dyDescent="0.3">
      <c r="B18">
        <v>14</v>
      </c>
      <c r="C18">
        <v>4.62</v>
      </c>
      <c r="D18">
        <v>29</v>
      </c>
      <c r="E18">
        <v>10.3</v>
      </c>
      <c r="F18">
        <v>10.9</v>
      </c>
      <c r="G18">
        <f>Tabla1[[#This Row],[RAM final]]-Tabla1[[#This Row],[RAM Inicial]]</f>
        <v>0.59999999999999964</v>
      </c>
      <c r="H18">
        <v>48.9</v>
      </c>
      <c r="K18">
        <v>14</v>
      </c>
      <c r="L18">
        <v>0.59999999999999964</v>
      </c>
      <c r="M18">
        <v>29</v>
      </c>
      <c r="N18">
        <v>48.9</v>
      </c>
    </row>
    <row r="19" spans="2:14" x14ac:dyDescent="0.3">
      <c r="B19">
        <v>15</v>
      </c>
      <c r="C19">
        <v>4.4800000000000004</v>
      </c>
      <c r="D19">
        <v>33</v>
      </c>
      <c r="E19">
        <v>10.9</v>
      </c>
      <c r="F19">
        <v>11.7</v>
      </c>
      <c r="G19">
        <f>Tabla1[[#This Row],[RAM final]]-Tabla1[[#This Row],[RAM Inicial]]</f>
        <v>0.79999999999999893</v>
      </c>
      <c r="H19">
        <v>48.88</v>
      </c>
      <c r="K19">
        <v>15</v>
      </c>
      <c r="L19">
        <v>0.79999999999999893</v>
      </c>
      <c r="M19">
        <v>33</v>
      </c>
      <c r="N19">
        <v>48.88</v>
      </c>
    </row>
    <row r="20" spans="2:14" x14ac:dyDescent="0.3">
      <c r="B20">
        <v>16</v>
      </c>
      <c r="C20">
        <v>4.37</v>
      </c>
      <c r="D20">
        <v>15</v>
      </c>
      <c r="E20">
        <v>11.6</v>
      </c>
      <c r="F20">
        <v>12.2</v>
      </c>
      <c r="G20">
        <f>Tabla1[[#This Row],[RAM final]]-Tabla1[[#This Row],[RAM Inicial]]</f>
        <v>0.59999999999999964</v>
      </c>
      <c r="H20">
        <v>49.43</v>
      </c>
      <c r="K20">
        <v>16</v>
      </c>
      <c r="L20">
        <v>0.59999999999999964</v>
      </c>
      <c r="M20">
        <v>15</v>
      </c>
      <c r="N20">
        <v>49.43</v>
      </c>
    </row>
    <row r="21" spans="2:14" x14ac:dyDescent="0.3">
      <c r="B21">
        <v>17</v>
      </c>
      <c r="C21">
        <v>3.95</v>
      </c>
      <c r="D21">
        <v>18</v>
      </c>
      <c r="E21">
        <v>12.2</v>
      </c>
      <c r="F21">
        <v>12.8</v>
      </c>
      <c r="G21">
        <f>Tabla1[[#This Row],[RAM final]]-Tabla1[[#This Row],[RAM Inicial]]</f>
        <v>0.60000000000000142</v>
      </c>
      <c r="H21">
        <v>48.8</v>
      </c>
      <c r="K21">
        <v>17</v>
      </c>
      <c r="L21">
        <v>0.60000000000000142</v>
      </c>
      <c r="M21">
        <v>18</v>
      </c>
      <c r="N21">
        <v>48.8</v>
      </c>
    </row>
    <row r="22" spans="2:14" x14ac:dyDescent="0.3">
      <c r="B22">
        <v>18</v>
      </c>
      <c r="C22">
        <v>4.59</v>
      </c>
      <c r="D22">
        <v>16</v>
      </c>
      <c r="E22">
        <v>12.8</v>
      </c>
      <c r="F22">
        <v>13.8</v>
      </c>
      <c r="G22">
        <f>Tabla1[[#This Row],[RAM final]]-Tabla1[[#This Row],[RAM Inicial]]</f>
        <v>1</v>
      </c>
      <c r="H22">
        <v>49.75</v>
      </c>
      <c r="K22">
        <v>18</v>
      </c>
      <c r="L22">
        <v>1</v>
      </c>
      <c r="M22">
        <v>16</v>
      </c>
      <c r="N22">
        <v>49.75</v>
      </c>
    </row>
    <row r="23" spans="2:14" x14ac:dyDescent="0.3">
      <c r="B23">
        <v>19</v>
      </c>
      <c r="C23">
        <v>4.1900000000000004</v>
      </c>
      <c r="D23">
        <v>18</v>
      </c>
      <c r="E23">
        <v>13.8</v>
      </c>
      <c r="F23">
        <v>14.4</v>
      </c>
      <c r="G23">
        <f>Tabla1[[#This Row],[RAM final]]-Tabla1[[#This Row],[RAM Inicial]]</f>
        <v>0.59999999999999964</v>
      </c>
      <c r="H23">
        <v>49.5</v>
      </c>
      <c r="K23">
        <v>19</v>
      </c>
      <c r="L23">
        <v>0.59999999999999964</v>
      </c>
      <c r="M23">
        <v>18</v>
      </c>
      <c r="N23">
        <v>49.5</v>
      </c>
    </row>
    <row r="24" spans="2:14" x14ac:dyDescent="0.3">
      <c r="B24">
        <v>20</v>
      </c>
      <c r="C24">
        <v>4.6100000000000003</v>
      </c>
      <c r="D24">
        <v>14</v>
      </c>
      <c r="E24">
        <v>14.4</v>
      </c>
      <c r="F24">
        <v>15.2</v>
      </c>
      <c r="G24">
        <f>Tabla1[[#This Row],[RAM final]]-Tabla1[[#This Row],[RAM Inicial]]</f>
        <v>0.79999999999999893</v>
      </c>
      <c r="H24">
        <v>49.05</v>
      </c>
      <c r="K24">
        <v>20</v>
      </c>
      <c r="L24">
        <v>0.79999999999999893</v>
      </c>
      <c r="M24">
        <v>14</v>
      </c>
      <c r="N24">
        <v>49.05</v>
      </c>
    </row>
    <row r="25" spans="2:14" ht="15" thickBot="1" x14ac:dyDescent="0.35"/>
    <row r="26" spans="2:14" ht="15" thickBot="1" x14ac:dyDescent="0.35">
      <c r="B26" s="1" t="s">
        <v>10</v>
      </c>
      <c r="C26" s="1" t="s">
        <v>3</v>
      </c>
      <c r="D26" s="1" t="s">
        <v>3</v>
      </c>
      <c r="E26" s="1" t="s">
        <v>5</v>
      </c>
      <c r="F26" s="1" t="s">
        <v>6</v>
      </c>
      <c r="G26" s="1" t="s">
        <v>8</v>
      </c>
      <c r="H26" s="1" t="s">
        <v>9</v>
      </c>
      <c r="K26" s="14" t="s">
        <v>10</v>
      </c>
      <c r="L26" s="14" t="s">
        <v>8</v>
      </c>
      <c r="M26" s="14" t="s">
        <v>3</v>
      </c>
      <c r="N26" s="14" t="s">
        <v>9</v>
      </c>
    </row>
    <row r="27" spans="2:14" x14ac:dyDescent="0.3">
      <c r="B27" s="2">
        <v>1</v>
      </c>
      <c r="C27" s="2">
        <v>4.6500000000000004</v>
      </c>
      <c r="D27" s="2">
        <v>13</v>
      </c>
      <c r="E27" s="2">
        <v>9.1</v>
      </c>
      <c r="F27" s="2">
        <v>10.199999999999999</v>
      </c>
      <c r="G27" s="2">
        <f>F27-E27</f>
        <v>1.0999999999999996</v>
      </c>
      <c r="H27" s="2">
        <v>54</v>
      </c>
      <c r="K27" s="2">
        <v>1</v>
      </c>
      <c r="L27" s="2">
        <v>1.0999999999999996</v>
      </c>
      <c r="M27" s="2">
        <v>13</v>
      </c>
      <c r="N27" s="2">
        <v>54</v>
      </c>
    </row>
    <row r="28" spans="2:14" x14ac:dyDescent="0.3">
      <c r="B28" s="3">
        <v>2</v>
      </c>
      <c r="C28" s="3">
        <v>4.7300000000000004</v>
      </c>
      <c r="D28" s="3">
        <v>25</v>
      </c>
      <c r="E28" s="3">
        <v>9.6</v>
      </c>
      <c r="F28" s="3">
        <v>10.5</v>
      </c>
      <c r="G28" s="3">
        <f t="shared" ref="G28:G46" si="0">F28-E28</f>
        <v>0.90000000000000036</v>
      </c>
      <c r="H28" s="3">
        <v>54</v>
      </c>
      <c r="K28" s="3">
        <v>2</v>
      </c>
      <c r="L28" s="3">
        <v>0.90000000000000036</v>
      </c>
      <c r="M28" s="3">
        <v>25</v>
      </c>
      <c r="N28" s="3">
        <v>54</v>
      </c>
    </row>
    <row r="29" spans="2:14" x14ac:dyDescent="0.3">
      <c r="B29" s="2">
        <v>3</v>
      </c>
      <c r="C29" s="2">
        <v>4.7</v>
      </c>
      <c r="D29" s="2">
        <v>15</v>
      </c>
      <c r="E29" s="2">
        <v>9.5</v>
      </c>
      <c r="F29" s="2">
        <v>10.5</v>
      </c>
      <c r="G29" s="2">
        <f t="shared" si="0"/>
        <v>1</v>
      </c>
      <c r="H29" s="2">
        <v>54</v>
      </c>
      <c r="K29" s="2">
        <v>3</v>
      </c>
      <c r="L29" s="2">
        <v>1</v>
      </c>
      <c r="M29" s="2">
        <v>15</v>
      </c>
      <c r="N29" s="2">
        <v>54</v>
      </c>
    </row>
    <row r="30" spans="2:14" x14ac:dyDescent="0.3">
      <c r="B30" s="3">
        <v>4</v>
      </c>
      <c r="C30" s="3">
        <v>4.72</v>
      </c>
      <c r="D30" s="3">
        <v>17</v>
      </c>
      <c r="E30" s="3">
        <v>9.5</v>
      </c>
      <c r="F30" s="3">
        <v>10.5</v>
      </c>
      <c r="G30" s="3">
        <f t="shared" si="0"/>
        <v>1</v>
      </c>
      <c r="H30" s="3">
        <v>54</v>
      </c>
      <c r="K30" s="3">
        <v>4</v>
      </c>
      <c r="L30" s="3">
        <v>1</v>
      </c>
      <c r="M30" s="3">
        <v>17</v>
      </c>
      <c r="N30" s="3">
        <v>54</v>
      </c>
    </row>
    <row r="31" spans="2:14" x14ac:dyDescent="0.3">
      <c r="B31" s="2">
        <v>5</v>
      </c>
      <c r="C31" s="2">
        <v>4.7</v>
      </c>
      <c r="D31" s="2">
        <v>20</v>
      </c>
      <c r="E31" s="2">
        <v>9.9</v>
      </c>
      <c r="F31" s="2">
        <v>10.9</v>
      </c>
      <c r="G31" s="2">
        <f t="shared" si="0"/>
        <v>1</v>
      </c>
      <c r="H31" s="2">
        <v>54</v>
      </c>
      <c r="K31" s="2">
        <v>5</v>
      </c>
      <c r="L31" s="2">
        <v>1</v>
      </c>
      <c r="M31" s="2">
        <v>20</v>
      </c>
      <c r="N31" s="2">
        <v>54</v>
      </c>
    </row>
    <row r="32" spans="2:14" x14ac:dyDescent="0.3">
      <c r="B32" s="3">
        <v>6</v>
      </c>
      <c r="C32" s="3">
        <v>4.7</v>
      </c>
      <c r="D32" s="3">
        <v>19</v>
      </c>
      <c r="E32" s="3">
        <v>9.9</v>
      </c>
      <c r="F32" s="3">
        <v>10.9</v>
      </c>
      <c r="G32" s="3">
        <f t="shared" si="0"/>
        <v>1</v>
      </c>
      <c r="H32" s="3">
        <v>55</v>
      </c>
      <c r="K32" s="3">
        <v>6</v>
      </c>
      <c r="L32" s="3">
        <v>1</v>
      </c>
      <c r="M32" s="3">
        <v>19</v>
      </c>
      <c r="N32" s="3">
        <v>55</v>
      </c>
    </row>
    <row r="33" spans="2:14" x14ac:dyDescent="0.3">
      <c r="B33" s="2">
        <v>7</v>
      </c>
      <c r="C33" s="2">
        <v>4.3899999999999997</v>
      </c>
      <c r="D33" s="2">
        <v>27</v>
      </c>
      <c r="E33" s="2">
        <v>9.9</v>
      </c>
      <c r="F33" s="2">
        <v>10.9</v>
      </c>
      <c r="G33" s="2">
        <f t="shared" si="0"/>
        <v>1</v>
      </c>
      <c r="H33" s="2">
        <v>55</v>
      </c>
      <c r="K33" s="2">
        <v>7</v>
      </c>
      <c r="L33" s="2">
        <v>1</v>
      </c>
      <c r="M33" s="2">
        <v>27</v>
      </c>
      <c r="N33" s="2">
        <v>55</v>
      </c>
    </row>
    <row r="34" spans="2:14" x14ac:dyDescent="0.3">
      <c r="B34" s="3">
        <v>8</v>
      </c>
      <c r="C34" s="3">
        <v>4.7</v>
      </c>
      <c r="D34" s="3">
        <v>16</v>
      </c>
      <c r="E34" s="3">
        <v>9.8000000000000007</v>
      </c>
      <c r="F34" s="3">
        <v>10.8</v>
      </c>
      <c r="G34" s="3">
        <f t="shared" si="0"/>
        <v>1</v>
      </c>
      <c r="H34" s="3">
        <v>55</v>
      </c>
      <c r="K34" s="3">
        <v>8</v>
      </c>
      <c r="L34" s="3">
        <v>1</v>
      </c>
      <c r="M34" s="3">
        <v>16</v>
      </c>
      <c r="N34" s="3">
        <v>55</v>
      </c>
    </row>
    <row r="35" spans="2:14" x14ac:dyDescent="0.3">
      <c r="B35" s="2">
        <v>9</v>
      </c>
      <c r="C35" s="2">
        <v>4.68</v>
      </c>
      <c r="D35" s="2">
        <v>27</v>
      </c>
      <c r="E35" s="2">
        <v>9.9</v>
      </c>
      <c r="F35" s="2">
        <v>10.8</v>
      </c>
      <c r="G35" s="2">
        <f t="shared" si="0"/>
        <v>0.90000000000000036</v>
      </c>
      <c r="H35" s="2">
        <v>55</v>
      </c>
      <c r="K35" s="2">
        <v>9</v>
      </c>
      <c r="L35" s="2">
        <v>0.90000000000000036</v>
      </c>
      <c r="M35" s="2">
        <v>27</v>
      </c>
      <c r="N35" s="2">
        <v>55</v>
      </c>
    </row>
    <row r="36" spans="2:14" x14ac:dyDescent="0.3">
      <c r="B36" s="3">
        <v>10</v>
      </c>
      <c r="C36" s="3">
        <v>4.62</v>
      </c>
      <c r="D36" s="3">
        <v>22</v>
      </c>
      <c r="E36" s="3">
        <v>9.9</v>
      </c>
      <c r="F36" s="3">
        <v>10.9</v>
      </c>
      <c r="G36" s="3">
        <f t="shared" si="0"/>
        <v>1</v>
      </c>
      <c r="H36" s="3">
        <v>54</v>
      </c>
      <c r="K36" s="3">
        <v>10</v>
      </c>
      <c r="L36" s="3">
        <v>1</v>
      </c>
      <c r="M36" s="3">
        <v>22</v>
      </c>
      <c r="N36" s="3">
        <v>54</v>
      </c>
    </row>
    <row r="37" spans="2:14" x14ac:dyDescent="0.3">
      <c r="B37" s="2">
        <v>11</v>
      </c>
      <c r="C37" s="2">
        <v>4.41</v>
      </c>
      <c r="D37" s="2">
        <v>15</v>
      </c>
      <c r="E37" s="2">
        <v>9.9</v>
      </c>
      <c r="F37" s="2">
        <v>10.8</v>
      </c>
      <c r="G37" s="2">
        <f t="shared" si="0"/>
        <v>0.90000000000000036</v>
      </c>
      <c r="H37" s="2">
        <v>55</v>
      </c>
      <c r="K37" s="2">
        <v>11</v>
      </c>
      <c r="L37" s="2">
        <v>0.90000000000000036</v>
      </c>
      <c r="M37" s="2">
        <v>15</v>
      </c>
      <c r="N37" s="2">
        <v>55</v>
      </c>
    </row>
    <row r="38" spans="2:14" x14ac:dyDescent="0.3">
      <c r="B38" s="3">
        <v>12</v>
      </c>
      <c r="C38" s="3">
        <v>4.1900000000000004</v>
      </c>
      <c r="D38" s="3">
        <v>17</v>
      </c>
      <c r="E38" s="3">
        <v>9.9</v>
      </c>
      <c r="F38" s="3">
        <v>10.9</v>
      </c>
      <c r="G38" s="3">
        <f t="shared" si="0"/>
        <v>1</v>
      </c>
      <c r="H38" s="3">
        <v>54</v>
      </c>
      <c r="K38" s="3">
        <v>12</v>
      </c>
      <c r="L38" s="3">
        <v>1</v>
      </c>
      <c r="M38" s="3">
        <v>17</v>
      </c>
      <c r="N38" s="3">
        <v>54</v>
      </c>
    </row>
    <row r="39" spans="2:14" x14ac:dyDescent="0.3">
      <c r="B39" s="2">
        <v>13</v>
      </c>
      <c r="C39" s="2">
        <v>4.68</v>
      </c>
      <c r="D39" s="2">
        <v>15</v>
      </c>
      <c r="E39" s="2">
        <v>9.9</v>
      </c>
      <c r="F39" s="2">
        <v>10.9</v>
      </c>
      <c r="G39" s="2">
        <f t="shared" si="0"/>
        <v>1</v>
      </c>
      <c r="H39" s="2">
        <v>55</v>
      </c>
      <c r="K39" s="2">
        <v>13</v>
      </c>
      <c r="L39" s="2">
        <v>1</v>
      </c>
      <c r="M39" s="2">
        <v>15</v>
      </c>
      <c r="N39" s="2">
        <v>55</v>
      </c>
    </row>
    <row r="40" spans="2:14" x14ac:dyDescent="0.3">
      <c r="B40" s="3">
        <v>14</v>
      </c>
      <c r="C40" s="3">
        <v>4.3899999999999997</v>
      </c>
      <c r="D40" s="3">
        <v>18</v>
      </c>
      <c r="E40" s="3">
        <v>9.9</v>
      </c>
      <c r="F40" s="3">
        <v>10.9</v>
      </c>
      <c r="G40" s="3">
        <f t="shared" si="0"/>
        <v>1</v>
      </c>
      <c r="H40" s="3">
        <v>55</v>
      </c>
      <c r="K40" s="3">
        <v>14</v>
      </c>
      <c r="L40" s="3">
        <v>1</v>
      </c>
      <c r="M40" s="3">
        <v>18</v>
      </c>
      <c r="N40" s="3">
        <v>55</v>
      </c>
    </row>
    <row r="41" spans="2:14" x14ac:dyDescent="0.3">
      <c r="B41" s="2">
        <v>15</v>
      </c>
      <c r="C41" s="2">
        <v>4.68</v>
      </c>
      <c r="D41" s="2">
        <v>22</v>
      </c>
      <c r="E41" s="2">
        <v>10</v>
      </c>
      <c r="F41" s="2">
        <v>10.9</v>
      </c>
      <c r="G41" s="2">
        <f t="shared" si="0"/>
        <v>0.90000000000000036</v>
      </c>
      <c r="H41" s="2">
        <v>56</v>
      </c>
      <c r="K41" s="2">
        <v>15</v>
      </c>
      <c r="L41" s="2">
        <v>0.90000000000000036</v>
      </c>
      <c r="M41" s="2">
        <v>22</v>
      </c>
      <c r="N41" s="2">
        <v>56</v>
      </c>
    </row>
    <row r="42" spans="2:14" x14ac:dyDescent="0.3">
      <c r="B42" s="3">
        <v>16</v>
      </c>
      <c r="C42" s="3">
        <v>4.71</v>
      </c>
      <c r="D42" s="3">
        <v>16</v>
      </c>
      <c r="E42" s="3">
        <v>10</v>
      </c>
      <c r="F42" s="3">
        <v>10.8</v>
      </c>
      <c r="G42" s="3">
        <f t="shared" si="0"/>
        <v>0.80000000000000071</v>
      </c>
      <c r="H42" s="3">
        <v>55</v>
      </c>
      <c r="K42" s="3">
        <v>16</v>
      </c>
      <c r="L42" s="3">
        <v>0.80000000000000071</v>
      </c>
      <c r="M42" s="3">
        <v>16</v>
      </c>
      <c r="N42" s="3">
        <v>55</v>
      </c>
    </row>
    <row r="43" spans="2:14" x14ac:dyDescent="0.3">
      <c r="B43" s="2">
        <v>17</v>
      </c>
      <c r="C43" s="2">
        <v>4.7</v>
      </c>
      <c r="D43" s="2">
        <v>17</v>
      </c>
      <c r="E43" s="2">
        <v>9.9</v>
      </c>
      <c r="F43" s="2">
        <v>10.9</v>
      </c>
      <c r="G43" s="2">
        <f t="shared" si="0"/>
        <v>1</v>
      </c>
      <c r="H43" s="2">
        <v>54</v>
      </c>
      <c r="K43" s="2">
        <v>17</v>
      </c>
      <c r="L43" s="2">
        <v>1</v>
      </c>
      <c r="M43" s="2">
        <v>17</v>
      </c>
      <c r="N43" s="2">
        <v>54</v>
      </c>
    </row>
    <row r="44" spans="2:14" x14ac:dyDescent="0.3">
      <c r="B44" s="3">
        <v>18</v>
      </c>
      <c r="C44" s="3">
        <v>4.68</v>
      </c>
      <c r="D44" s="3">
        <v>22</v>
      </c>
      <c r="E44" s="3">
        <v>9.9</v>
      </c>
      <c r="F44" s="3">
        <v>10.8</v>
      </c>
      <c r="G44" s="3">
        <f t="shared" si="0"/>
        <v>0.90000000000000036</v>
      </c>
      <c r="H44" s="3">
        <v>54</v>
      </c>
      <c r="K44" s="3">
        <v>18</v>
      </c>
      <c r="L44" s="3">
        <v>0.90000000000000036</v>
      </c>
      <c r="M44" s="3">
        <v>22</v>
      </c>
      <c r="N44" s="3">
        <v>54</v>
      </c>
    </row>
    <row r="45" spans="2:14" x14ac:dyDescent="0.3">
      <c r="B45" s="2">
        <v>19</v>
      </c>
      <c r="C45" s="2">
        <v>4.5</v>
      </c>
      <c r="D45" s="2">
        <v>15</v>
      </c>
      <c r="E45" s="2">
        <v>9.9</v>
      </c>
      <c r="F45" s="2">
        <v>11</v>
      </c>
      <c r="G45" s="2">
        <f t="shared" si="0"/>
        <v>1.0999999999999996</v>
      </c>
      <c r="H45" s="2">
        <v>55</v>
      </c>
      <c r="K45" s="2">
        <v>19</v>
      </c>
      <c r="L45" s="2">
        <v>1.0999999999999996</v>
      </c>
      <c r="M45" s="2">
        <v>15</v>
      </c>
      <c r="N45" s="2">
        <v>55</v>
      </c>
    </row>
    <row r="46" spans="2:14" ht="15" thickBot="1" x14ac:dyDescent="0.35">
      <c r="B46" s="4">
        <v>20</v>
      </c>
      <c r="C46" s="4">
        <v>4.68</v>
      </c>
      <c r="D46" s="4">
        <v>22</v>
      </c>
      <c r="E46" s="4">
        <v>9.9</v>
      </c>
      <c r="F46" s="4">
        <v>10.9</v>
      </c>
      <c r="G46" s="4">
        <f t="shared" si="0"/>
        <v>1</v>
      </c>
      <c r="H46" s="4">
        <v>54</v>
      </c>
      <c r="K46" s="15">
        <v>20</v>
      </c>
      <c r="L46" s="15">
        <v>1</v>
      </c>
      <c r="M46" s="15">
        <v>22</v>
      </c>
      <c r="N46" s="15">
        <v>54</v>
      </c>
    </row>
    <row r="48" spans="2:14" ht="15" thickBot="1" x14ac:dyDescent="0.35"/>
    <row r="49" spans="2:13" ht="15" thickBot="1" x14ac:dyDescent="0.35">
      <c r="B49" t="s">
        <v>10</v>
      </c>
      <c r="C49" t="s">
        <v>4</v>
      </c>
      <c r="D49" t="s">
        <v>3</v>
      </c>
      <c r="E49" t="s">
        <v>5</v>
      </c>
      <c r="F49" t="s">
        <v>6</v>
      </c>
      <c r="G49" t="s">
        <v>8</v>
      </c>
      <c r="H49" t="s">
        <v>9</v>
      </c>
      <c r="K49" s="1" t="s">
        <v>10</v>
      </c>
      <c r="L49" s="1" t="s">
        <v>4</v>
      </c>
      <c r="M49" s="1" t="s">
        <v>3</v>
      </c>
    </row>
    <row r="50" spans="2:13" x14ac:dyDescent="0.3">
      <c r="B50">
        <v>1</v>
      </c>
      <c r="C50">
        <v>4.46</v>
      </c>
      <c r="D50">
        <v>14</v>
      </c>
      <c r="E50">
        <v>11</v>
      </c>
      <c r="F50">
        <v>11.9</v>
      </c>
      <c r="G50">
        <f>F50-E50</f>
        <v>0.90000000000000036</v>
      </c>
      <c r="H50">
        <v>12</v>
      </c>
      <c r="K50" s="2">
        <v>1</v>
      </c>
      <c r="L50" s="2">
        <v>4.46</v>
      </c>
      <c r="M50" s="2">
        <v>14</v>
      </c>
    </row>
    <row r="51" spans="2:13" x14ac:dyDescent="0.3">
      <c r="B51">
        <v>2</v>
      </c>
      <c r="C51">
        <v>4.43</v>
      </c>
      <c r="D51">
        <v>13</v>
      </c>
      <c r="E51">
        <v>11</v>
      </c>
      <c r="F51">
        <v>11.9</v>
      </c>
      <c r="G51">
        <f t="shared" ref="G51:G69" si="1">F51-E51</f>
        <v>0.90000000000000036</v>
      </c>
      <c r="H51">
        <v>12</v>
      </c>
      <c r="K51" s="3">
        <v>2</v>
      </c>
      <c r="L51" s="3">
        <v>4.43</v>
      </c>
      <c r="M51" s="3">
        <v>13</v>
      </c>
    </row>
    <row r="52" spans="2:13" x14ac:dyDescent="0.3">
      <c r="B52">
        <v>3</v>
      </c>
      <c r="C52">
        <v>4.42</v>
      </c>
      <c r="D52">
        <v>14</v>
      </c>
      <c r="E52">
        <v>11</v>
      </c>
      <c r="F52">
        <v>11.9</v>
      </c>
      <c r="G52">
        <f t="shared" si="1"/>
        <v>0.90000000000000036</v>
      </c>
      <c r="H52">
        <v>12</v>
      </c>
      <c r="K52" s="2">
        <v>3</v>
      </c>
      <c r="L52" s="2">
        <v>4.42</v>
      </c>
      <c r="M52" s="2">
        <v>14</v>
      </c>
    </row>
    <row r="53" spans="2:13" x14ac:dyDescent="0.3">
      <c r="B53">
        <v>4</v>
      </c>
      <c r="C53">
        <v>4.71</v>
      </c>
      <c r="D53">
        <v>14</v>
      </c>
      <c r="E53">
        <v>11</v>
      </c>
      <c r="F53">
        <v>11.9</v>
      </c>
      <c r="G53">
        <f t="shared" si="1"/>
        <v>0.90000000000000036</v>
      </c>
      <c r="H53">
        <v>12</v>
      </c>
      <c r="K53" s="3">
        <v>4</v>
      </c>
      <c r="L53" s="3">
        <v>4.71</v>
      </c>
      <c r="M53" s="3">
        <v>14</v>
      </c>
    </row>
    <row r="54" spans="2:13" x14ac:dyDescent="0.3">
      <c r="B54">
        <v>5</v>
      </c>
      <c r="C54">
        <v>4.7</v>
      </c>
      <c r="D54">
        <v>14</v>
      </c>
      <c r="E54">
        <v>11</v>
      </c>
      <c r="F54">
        <v>11.8</v>
      </c>
      <c r="G54">
        <f t="shared" si="1"/>
        <v>0.80000000000000071</v>
      </c>
      <c r="H54">
        <v>12</v>
      </c>
      <c r="K54" s="2">
        <v>5</v>
      </c>
      <c r="L54" s="2">
        <v>4.7</v>
      </c>
      <c r="M54" s="2">
        <v>14</v>
      </c>
    </row>
    <row r="55" spans="2:13" x14ac:dyDescent="0.3">
      <c r="B55">
        <v>6</v>
      </c>
      <c r="C55">
        <v>4.6900000000000004</v>
      </c>
      <c r="D55">
        <v>15</v>
      </c>
      <c r="E55">
        <v>11</v>
      </c>
      <c r="F55">
        <v>11.9</v>
      </c>
      <c r="G55">
        <f t="shared" si="1"/>
        <v>0.90000000000000036</v>
      </c>
      <c r="H55">
        <v>12</v>
      </c>
      <c r="K55" s="3">
        <v>6</v>
      </c>
      <c r="L55" s="3">
        <v>4.6900000000000004</v>
      </c>
      <c r="M55" s="3">
        <v>15</v>
      </c>
    </row>
    <row r="56" spans="2:13" x14ac:dyDescent="0.3">
      <c r="B56">
        <v>7</v>
      </c>
      <c r="C56">
        <v>3.71</v>
      </c>
      <c r="D56">
        <v>11</v>
      </c>
      <c r="E56">
        <v>11</v>
      </c>
      <c r="F56">
        <v>11.8</v>
      </c>
      <c r="G56">
        <f t="shared" si="1"/>
        <v>0.80000000000000071</v>
      </c>
      <c r="H56">
        <v>12</v>
      </c>
      <c r="K56" s="2">
        <v>7</v>
      </c>
      <c r="L56" s="2">
        <v>3.71</v>
      </c>
      <c r="M56" s="2">
        <v>11</v>
      </c>
    </row>
    <row r="57" spans="2:13" x14ac:dyDescent="0.3">
      <c r="B57">
        <v>8</v>
      </c>
      <c r="C57">
        <v>4.7</v>
      </c>
      <c r="D57">
        <v>17</v>
      </c>
      <c r="E57">
        <v>11</v>
      </c>
      <c r="F57">
        <v>11.8</v>
      </c>
      <c r="G57">
        <f t="shared" si="1"/>
        <v>0.80000000000000071</v>
      </c>
      <c r="H57">
        <v>12</v>
      </c>
      <c r="K57" s="3">
        <v>8</v>
      </c>
      <c r="L57" s="3">
        <v>4.7</v>
      </c>
      <c r="M57" s="3">
        <v>17</v>
      </c>
    </row>
    <row r="58" spans="2:13" x14ac:dyDescent="0.3">
      <c r="B58">
        <v>9</v>
      </c>
      <c r="C58">
        <v>4.7</v>
      </c>
      <c r="D58">
        <v>19</v>
      </c>
      <c r="E58">
        <v>11</v>
      </c>
      <c r="F58">
        <v>11.9</v>
      </c>
      <c r="G58">
        <f t="shared" si="1"/>
        <v>0.90000000000000036</v>
      </c>
      <c r="H58">
        <v>12</v>
      </c>
      <c r="K58" s="2">
        <v>9</v>
      </c>
      <c r="L58" s="2">
        <v>4.7</v>
      </c>
      <c r="M58" s="2">
        <v>19</v>
      </c>
    </row>
    <row r="59" spans="2:13" x14ac:dyDescent="0.3">
      <c r="B59">
        <v>10</v>
      </c>
      <c r="C59">
        <v>4.25</v>
      </c>
      <c r="D59">
        <v>11</v>
      </c>
      <c r="E59">
        <v>11</v>
      </c>
      <c r="F59">
        <v>11.8</v>
      </c>
      <c r="G59">
        <f t="shared" si="1"/>
        <v>0.80000000000000071</v>
      </c>
      <c r="H59">
        <v>12</v>
      </c>
      <c r="K59" s="3">
        <v>10</v>
      </c>
      <c r="L59" s="3">
        <v>4.25</v>
      </c>
      <c r="M59" s="3">
        <v>11</v>
      </c>
    </row>
    <row r="60" spans="2:13" x14ac:dyDescent="0.3">
      <c r="B60">
        <v>11</v>
      </c>
      <c r="C60">
        <v>4.6900000000000004</v>
      </c>
      <c r="D60">
        <v>16</v>
      </c>
      <c r="E60">
        <v>11</v>
      </c>
      <c r="F60">
        <v>11.9</v>
      </c>
      <c r="G60">
        <f t="shared" si="1"/>
        <v>0.90000000000000036</v>
      </c>
      <c r="H60">
        <v>12</v>
      </c>
      <c r="K60" s="2">
        <v>11</v>
      </c>
      <c r="L60" s="2">
        <v>4.6900000000000004</v>
      </c>
      <c r="M60" s="2">
        <v>16</v>
      </c>
    </row>
    <row r="61" spans="2:13" x14ac:dyDescent="0.3">
      <c r="B61">
        <v>12</v>
      </c>
      <c r="C61">
        <v>4.71</v>
      </c>
      <c r="D61">
        <v>15</v>
      </c>
      <c r="E61">
        <v>11</v>
      </c>
      <c r="F61">
        <v>11.9</v>
      </c>
      <c r="G61">
        <f t="shared" si="1"/>
        <v>0.90000000000000036</v>
      </c>
      <c r="H61">
        <v>12</v>
      </c>
      <c r="K61" s="3">
        <v>12</v>
      </c>
      <c r="L61" s="3">
        <v>4.71</v>
      </c>
      <c r="M61" s="3">
        <v>15</v>
      </c>
    </row>
    <row r="62" spans="2:13" x14ac:dyDescent="0.3">
      <c r="B62">
        <v>13</v>
      </c>
      <c r="C62">
        <v>4.72</v>
      </c>
      <c r="D62">
        <v>14</v>
      </c>
      <c r="E62">
        <v>11</v>
      </c>
      <c r="F62">
        <v>11.9</v>
      </c>
      <c r="G62">
        <f t="shared" si="1"/>
        <v>0.90000000000000036</v>
      </c>
      <c r="H62">
        <v>12</v>
      </c>
      <c r="K62" s="2">
        <v>13</v>
      </c>
      <c r="L62" s="2">
        <v>4.72</v>
      </c>
      <c r="M62" s="2">
        <v>14</v>
      </c>
    </row>
    <row r="63" spans="2:13" x14ac:dyDescent="0.3">
      <c r="B63">
        <v>14</v>
      </c>
      <c r="C63">
        <v>4.68</v>
      </c>
      <c r="D63">
        <v>15</v>
      </c>
      <c r="E63">
        <v>11</v>
      </c>
      <c r="F63">
        <v>11.9</v>
      </c>
      <c r="G63">
        <f t="shared" si="1"/>
        <v>0.90000000000000036</v>
      </c>
      <c r="H63">
        <v>12</v>
      </c>
      <c r="K63" s="3">
        <v>14</v>
      </c>
      <c r="L63" s="3">
        <v>4.68</v>
      </c>
      <c r="M63" s="3">
        <v>15</v>
      </c>
    </row>
    <row r="64" spans="2:13" x14ac:dyDescent="0.3">
      <c r="B64">
        <v>15</v>
      </c>
      <c r="C64">
        <v>4.1900000000000004</v>
      </c>
      <c r="D64">
        <v>10</v>
      </c>
      <c r="E64">
        <v>11</v>
      </c>
      <c r="F64">
        <v>11.9</v>
      </c>
      <c r="G64">
        <f t="shared" si="1"/>
        <v>0.90000000000000036</v>
      </c>
      <c r="H64">
        <v>12</v>
      </c>
      <c r="K64" s="2">
        <v>15</v>
      </c>
      <c r="L64" s="2">
        <v>4.1900000000000004</v>
      </c>
      <c r="M64" s="2">
        <v>10</v>
      </c>
    </row>
    <row r="65" spans="2:13" x14ac:dyDescent="0.3">
      <c r="B65">
        <v>16</v>
      </c>
      <c r="C65">
        <v>4.71</v>
      </c>
      <c r="D65">
        <v>16</v>
      </c>
      <c r="E65">
        <v>11</v>
      </c>
      <c r="F65">
        <v>11.9</v>
      </c>
      <c r="G65">
        <f t="shared" si="1"/>
        <v>0.90000000000000036</v>
      </c>
      <c r="H65">
        <v>12</v>
      </c>
      <c r="K65" s="3">
        <v>16</v>
      </c>
      <c r="L65" s="3">
        <v>4.71</v>
      </c>
      <c r="M65" s="3">
        <v>16</v>
      </c>
    </row>
    <row r="66" spans="2:13" x14ac:dyDescent="0.3">
      <c r="B66">
        <v>17</v>
      </c>
      <c r="C66">
        <v>4.21</v>
      </c>
      <c r="D66">
        <v>16</v>
      </c>
      <c r="E66">
        <v>11</v>
      </c>
      <c r="F66">
        <v>11.9</v>
      </c>
      <c r="G66">
        <f t="shared" si="1"/>
        <v>0.90000000000000036</v>
      </c>
      <c r="H66">
        <v>12</v>
      </c>
      <c r="K66" s="2">
        <v>17</v>
      </c>
      <c r="L66" s="2">
        <v>4.21</v>
      </c>
      <c r="M66" s="2">
        <v>16</v>
      </c>
    </row>
    <row r="67" spans="2:13" x14ac:dyDescent="0.3">
      <c r="B67">
        <v>18</v>
      </c>
      <c r="C67">
        <v>4.6900000000000004</v>
      </c>
      <c r="D67">
        <v>19</v>
      </c>
      <c r="E67">
        <v>11</v>
      </c>
      <c r="F67">
        <v>11.9</v>
      </c>
      <c r="G67">
        <f t="shared" si="1"/>
        <v>0.90000000000000036</v>
      </c>
      <c r="H67">
        <v>12</v>
      </c>
      <c r="K67" s="3">
        <v>18</v>
      </c>
      <c r="L67" s="3">
        <v>4.6900000000000004</v>
      </c>
      <c r="M67" s="3">
        <v>19</v>
      </c>
    </row>
    <row r="68" spans="2:13" x14ac:dyDescent="0.3">
      <c r="B68">
        <v>19</v>
      </c>
      <c r="C68">
        <v>5</v>
      </c>
      <c r="D68">
        <v>14</v>
      </c>
      <c r="E68">
        <v>11</v>
      </c>
      <c r="F68">
        <v>11.9</v>
      </c>
      <c r="G68">
        <f t="shared" si="1"/>
        <v>0.90000000000000036</v>
      </c>
      <c r="H68">
        <v>12</v>
      </c>
      <c r="K68" s="2">
        <v>19</v>
      </c>
      <c r="L68" s="2">
        <v>5</v>
      </c>
      <c r="M68" s="2">
        <v>14</v>
      </c>
    </row>
    <row r="69" spans="2:13" ht="15" thickBot="1" x14ac:dyDescent="0.35">
      <c r="B69">
        <v>20</v>
      </c>
      <c r="C69">
        <v>4.68</v>
      </c>
      <c r="D69">
        <v>18</v>
      </c>
      <c r="E69">
        <v>11</v>
      </c>
      <c r="F69">
        <v>11.9</v>
      </c>
      <c r="G69">
        <f t="shared" si="1"/>
        <v>0.90000000000000036</v>
      </c>
      <c r="H69">
        <v>12</v>
      </c>
      <c r="K69" s="4">
        <v>20</v>
      </c>
      <c r="L69" s="4">
        <v>4.68</v>
      </c>
      <c r="M69" s="4">
        <v>18</v>
      </c>
    </row>
    <row r="72" spans="2:13" ht="15" thickBot="1" x14ac:dyDescent="0.35">
      <c r="B72" s="14" t="s">
        <v>10</v>
      </c>
      <c r="C72" s="14" t="s">
        <v>4</v>
      </c>
      <c r="D72" s="14" t="s">
        <v>3</v>
      </c>
      <c r="E72" s="14" t="s">
        <v>5</v>
      </c>
      <c r="F72" s="14" t="s">
        <v>6</v>
      </c>
      <c r="G72" s="14" t="s">
        <v>8</v>
      </c>
      <c r="H72" s="14" t="s">
        <v>9</v>
      </c>
      <c r="K72" s="14" t="s">
        <v>10</v>
      </c>
      <c r="L72" s="14" t="s">
        <v>4</v>
      </c>
      <c r="M72" s="14" t="s">
        <v>3</v>
      </c>
    </row>
    <row r="73" spans="2:13" x14ac:dyDescent="0.3">
      <c r="B73">
        <v>1</v>
      </c>
      <c r="C73">
        <v>3.19</v>
      </c>
      <c r="D73">
        <v>5</v>
      </c>
      <c r="E73">
        <v>11.1</v>
      </c>
      <c r="F73">
        <v>11.9</v>
      </c>
      <c r="G73">
        <f>F73-E73</f>
        <v>0.80000000000000071</v>
      </c>
      <c r="H73">
        <v>12</v>
      </c>
      <c r="K73" s="2">
        <v>1</v>
      </c>
      <c r="L73" s="2">
        <v>3.19</v>
      </c>
      <c r="M73" s="2">
        <v>5</v>
      </c>
    </row>
    <row r="74" spans="2:13" x14ac:dyDescent="0.3">
      <c r="B74">
        <v>2</v>
      </c>
      <c r="C74">
        <v>3.6</v>
      </c>
      <c r="D74">
        <v>5</v>
      </c>
      <c r="E74">
        <v>11.1</v>
      </c>
      <c r="F74">
        <v>11.9</v>
      </c>
      <c r="G74">
        <f t="shared" ref="G74:G92" si="2">F74-E74</f>
        <v>0.80000000000000071</v>
      </c>
      <c r="H74">
        <v>12</v>
      </c>
      <c r="K74" s="3">
        <v>2</v>
      </c>
      <c r="L74" s="3">
        <v>3.6</v>
      </c>
      <c r="M74" s="3">
        <v>5</v>
      </c>
    </row>
    <row r="75" spans="2:13" x14ac:dyDescent="0.3">
      <c r="B75">
        <v>3</v>
      </c>
      <c r="C75">
        <v>2.77</v>
      </c>
      <c r="D75">
        <v>5</v>
      </c>
      <c r="E75">
        <v>11.1</v>
      </c>
      <c r="F75">
        <v>12</v>
      </c>
      <c r="G75">
        <f t="shared" si="2"/>
        <v>0.90000000000000036</v>
      </c>
      <c r="H75">
        <v>12</v>
      </c>
      <c r="K75" s="2">
        <v>3</v>
      </c>
      <c r="L75" s="2">
        <v>2.77</v>
      </c>
      <c r="M75" s="2">
        <v>5</v>
      </c>
    </row>
    <row r="76" spans="2:13" x14ac:dyDescent="0.3">
      <c r="B76">
        <v>4</v>
      </c>
      <c r="C76">
        <v>3.37</v>
      </c>
      <c r="D76">
        <v>6</v>
      </c>
      <c r="E76">
        <v>11.1</v>
      </c>
      <c r="F76">
        <v>11.9</v>
      </c>
      <c r="G76">
        <f t="shared" si="2"/>
        <v>0.80000000000000071</v>
      </c>
      <c r="H76">
        <v>12</v>
      </c>
      <c r="K76" s="3">
        <v>4</v>
      </c>
      <c r="L76" s="3">
        <v>3.37</v>
      </c>
      <c r="M76" s="3">
        <v>6</v>
      </c>
    </row>
    <row r="77" spans="2:13" x14ac:dyDescent="0.3">
      <c r="B77">
        <v>5</v>
      </c>
      <c r="C77">
        <v>3.96</v>
      </c>
      <c r="D77">
        <v>5</v>
      </c>
      <c r="E77">
        <v>11.1</v>
      </c>
      <c r="F77">
        <v>11.9</v>
      </c>
      <c r="G77">
        <f t="shared" si="2"/>
        <v>0.80000000000000071</v>
      </c>
      <c r="H77">
        <v>12</v>
      </c>
      <c r="K77" s="2">
        <v>5</v>
      </c>
      <c r="L77" s="2">
        <v>3.96</v>
      </c>
      <c r="M77" s="2">
        <v>5</v>
      </c>
    </row>
    <row r="78" spans="2:13" x14ac:dyDescent="0.3">
      <c r="B78">
        <v>6</v>
      </c>
      <c r="C78">
        <v>3.27</v>
      </c>
      <c r="D78">
        <v>6</v>
      </c>
      <c r="E78">
        <v>11.1</v>
      </c>
      <c r="F78">
        <v>11.9</v>
      </c>
      <c r="G78">
        <f t="shared" si="2"/>
        <v>0.80000000000000071</v>
      </c>
      <c r="H78">
        <v>12</v>
      </c>
      <c r="K78" s="3">
        <v>6</v>
      </c>
      <c r="L78" s="3">
        <v>3.27</v>
      </c>
      <c r="M78" s="3">
        <v>6</v>
      </c>
    </row>
    <row r="79" spans="2:13" x14ac:dyDescent="0.3">
      <c r="B79">
        <v>7</v>
      </c>
      <c r="C79">
        <v>3.16</v>
      </c>
      <c r="D79">
        <v>5</v>
      </c>
      <c r="E79">
        <v>11.1</v>
      </c>
      <c r="F79">
        <v>11.9</v>
      </c>
      <c r="G79">
        <f t="shared" si="2"/>
        <v>0.80000000000000071</v>
      </c>
      <c r="H79">
        <v>12</v>
      </c>
      <c r="K79" s="2">
        <v>7</v>
      </c>
      <c r="L79" s="2">
        <v>3.16</v>
      </c>
      <c r="M79" s="2">
        <v>5</v>
      </c>
    </row>
    <row r="80" spans="2:13" x14ac:dyDescent="0.3">
      <c r="B80">
        <v>8</v>
      </c>
      <c r="C80">
        <v>3.45</v>
      </c>
      <c r="D80">
        <v>5</v>
      </c>
      <c r="E80">
        <v>11.1</v>
      </c>
      <c r="F80">
        <v>11.9</v>
      </c>
      <c r="G80">
        <f t="shared" si="2"/>
        <v>0.80000000000000071</v>
      </c>
      <c r="H80">
        <v>12</v>
      </c>
      <c r="K80" s="3">
        <v>8</v>
      </c>
      <c r="L80" s="3">
        <v>3.45</v>
      </c>
      <c r="M80" s="3">
        <v>5</v>
      </c>
    </row>
    <row r="81" spans="2:14" x14ac:dyDescent="0.3">
      <c r="B81">
        <v>9</v>
      </c>
      <c r="C81">
        <v>3.39</v>
      </c>
      <c r="D81">
        <v>5</v>
      </c>
      <c r="E81">
        <v>11.1</v>
      </c>
      <c r="F81">
        <v>11.9</v>
      </c>
      <c r="G81">
        <f t="shared" si="2"/>
        <v>0.80000000000000071</v>
      </c>
      <c r="H81">
        <v>12</v>
      </c>
      <c r="K81" s="2">
        <v>9</v>
      </c>
      <c r="L81" s="2">
        <v>3.39</v>
      </c>
      <c r="M81" s="2">
        <v>5</v>
      </c>
    </row>
    <row r="82" spans="2:14" x14ac:dyDescent="0.3">
      <c r="B82">
        <v>10</v>
      </c>
      <c r="C82">
        <v>3.37</v>
      </c>
      <c r="D82">
        <v>5</v>
      </c>
      <c r="E82">
        <v>11.1</v>
      </c>
      <c r="F82">
        <v>11.9</v>
      </c>
      <c r="G82">
        <f t="shared" si="2"/>
        <v>0.80000000000000071</v>
      </c>
      <c r="H82">
        <v>12</v>
      </c>
      <c r="K82" s="3">
        <v>10</v>
      </c>
      <c r="L82" s="3">
        <v>3.37</v>
      </c>
      <c r="M82" s="3">
        <v>5</v>
      </c>
    </row>
    <row r="83" spans="2:14" x14ac:dyDescent="0.3">
      <c r="B83">
        <v>11</v>
      </c>
      <c r="C83">
        <v>3.38</v>
      </c>
      <c r="D83">
        <v>7</v>
      </c>
      <c r="E83">
        <v>11.1</v>
      </c>
      <c r="F83">
        <v>12</v>
      </c>
      <c r="G83">
        <f t="shared" si="2"/>
        <v>0.90000000000000036</v>
      </c>
      <c r="H83">
        <v>12</v>
      </c>
      <c r="K83" s="2">
        <v>11</v>
      </c>
      <c r="L83" s="2">
        <v>3.38</v>
      </c>
      <c r="M83" s="2">
        <v>7</v>
      </c>
    </row>
    <row r="84" spans="2:14" x14ac:dyDescent="0.3">
      <c r="B84">
        <v>12</v>
      </c>
      <c r="C84">
        <v>3.31</v>
      </c>
      <c r="D84">
        <v>5</v>
      </c>
      <c r="E84">
        <v>11.1</v>
      </c>
      <c r="F84">
        <v>11.9</v>
      </c>
      <c r="G84">
        <f t="shared" si="2"/>
        <v>0.80000000000000071</v>
      </c>
      <c r="H84">
        <v>12</v>
      </c>
      <c r="K84" s="3">
        <v>12</v>
      </c>
      <c r="L84" s="3">
        <v>3.31</v>
      </c>
      <c r="M84" s="3">
        <v>5</v>
      </c>
    </row>
    <row r="85" spans="2:14" x14ac:dyDescent="0.3">
      <c r="B85">
        <v>13</v>
      </c>
      <c r="C85">
        <v>3.58</v>
      </c>
      <c r="D85">
        <v>5</v>
      </c>
      <c r="E85">
        <v>11.1</v>
      </c>
      <c r="F85">
        <v>11.9</v>
      </c>
      <c r="G85">
        <f t="shared" si="2"/>
        <v>0.80000000000000071</v>
      </c>
      <c r="H85">
        <v>12</v>
      </c>
      <c r="K85" s="2">
        <v>13</v>
      </c>
      <c r="L85" s="2">
        <v>3.58</v>
      </c>
      <c r="M85" s="2">
        <v>5</v>
      </c>
    </row>
    <row r="86" spans="2:14" x14ac:dyDescent="0.3">
      <c r="B86">
        <v>14</v>
      </c>
      <c r="C86">
        <v>348</v>
      </c>
      <c r="D86">
        <v>7</v>
      </c>
      <c r="E86">
        <v>11.1</v>
      </c>
      <c r="F86">
        <v>11.9</v>
      </c>
      <c r="G86">
        <f t="shared" si="2"/>
        <v>0.80000000000000071</v>
      </c>
      <c r="H86">
        <v>12</v>
      </c>
      <c r="K86" s="3">
        <v>14</v>
      </c>
      <c r="L86" s="3">
        <v>3.48</v>
      </c>
      <c r="M86" s="3">
        <v>7</v>
      </c>
    </row>
    <row r="87" spans="2:14" x14ac:dyDescent="0.3">
      <c r="B87">
        <v>15</v>
      </c>
      <c r="C87">
        <v>3.81</v>
      </c>
      <c r="D87">
        <v>7</v>
      </c>
      <c r="E87">
        <v>11.1</v>
      </c>
      <c r="F87">
        <v>11.9</v>
      </c>
      <c r="G87">
        <f t="shared" si="2"/>
        <v>0.80000000000000071</v>
      </c>
      <c r="H87">
        <v>12</v>
      </c>
      <c r="K87" s="2">
        <v>15</v>
      </c>
      <c r="L87" s="2">
        <v>3.81</v>
      </c>
      <c r="M87" s="2">
        <v>7</v>
      </c>
    </row>
    <row r="88" spans="2:14" x14ac:dyDescent="0.3">
      <c r="B88">
        <v>16</v>
      </c>
      <c r="C88">
        <v>3.26</v>
      </c>
      <c r="D88">
        <v>5</v>
      </c>
      <c r="E88">
        <v>11.1</v>
      </c>
      <c r="F88">
        <v>12</v>
      </c>
      <c r="G88">
        <f t="shared" si="2"/>
        <v>0.90000000000000036</v>
      </c>
      <c r="H88">
        <v>12</v>
      </c>
      <c r="K88" s="3">
        <v>16</v>
      </c>
      <c r="L88" s="3">
        <v>3.26</v>
      </c>
      <c r="M88" s="3">
        <v>5</v>
      </c>
    </row>
    <row r="89" spans="2:14" x14ac:dyDescent="0.3">
      <c r="B89">
        <v>17</v>
      </c>
      <c r="C89">
        <v>3.26</v>
      </c>
      <c r="D89">
        <v>6</v>
      </c>
      <c r="E89">
        <v>11.1</v>
      </c>
      <c r="F89">
        <v>11.9</v>
      </c>
      <c r="G89">
        <f t="shared" si="2"/>
        <v>0.80000000000000071</v>
      </c>
      <c r="H89">
        <v>12</v>
      </c>
      <c r="K89" s="2">
        <v>17</v>
      </c>
      <c r="L89" s="2">
        <v>3.26</v>
      </c>
      <c r="M89" s="2">
        <v>6</v>
      </c>
    </row>
    <row r="90" spans="2:14" x14ac:dyDescent="0.3">
      <c r="B90">
        <v>18</v>
      </c>
      <c r="C90">
        <v>3.56</v>
      </c>
      <c r="D90">
        <v>6</v>
      </c>
      <c r="E90">
        <v>11.1</v>
      </c>
      <c r="F90">
        <v>12</v>
      </c>
      <c r="G90">
        <f t="shared" si="2"/>
        <v>0.90000000000000036</v>
      </c>
      <c r="H90">
        <v>12</v>
      </c>
      <c r="K90" s="3">
        <v>18</v>
      </c>
      <c r="L90" s="3">
        <v>3.56</v>
      </c>
      <c r="M90" s="3">
        <v>6</v>
      </c>
    </row>
    <row r="91" spans="2:14" x14ac:dyDescent="0.3">
      <c r="B91">
        <v>19</v>
      </c>
      <c r="C91">
        <v>3.44</v>
      </c>
      <c r="D91">
        <v>5</v>
      </c>
      <c r="E91">
        <v>11.1</v>
      </c>
      <c r="F91">
        <v>12</v>
      </c>
      <c r="G91">
        <f t="shared" si="2"/>
        <v>0.90000000000000036</v>
      </c>
      <c r="H91">
        <v>12</v>
      </c>
      <c r="K91" s="2">
        <v>19</v>
      </c>
      <c r="L91" s="2">
        <v>3.44</v>
      </c>
      <c r="M91" s="2">
        <v>5</v>
      </c>
    </row>
    <row r="92" spans="2:14" x14ac:dyDescent="0.3">
      <c r="B92">
        <v>20</v>
      </c>
      <c r="C92">
        <v>3.13</v>
      </c>
      <c r="D92">
        <v>5</v>
      </c>
      <c r="E92">
        <v>11.1</v>
      </c>
      <c r="F92">
        <v>11.9</v>
      </c>
      <c r="G92">
        <f t="shared" si="2"/>
        <v>0.80000000000000071</v>
      </c>
      <c r="H92">
        <v>12</v>
      </c>
      <c r="K92" s="15">
        <v>20</v>
      </c>
      <c r="L92" s="15">
        <v>3.13</v>
      </c>
      <c r="M92" s="15">
        <v>5</v>
      </c>
    </row>
    <row r="95" spans="2:14" ht="15" thickBot="1" x14ac:dyDescent="0.35">
      <c r="B95" s="14" t="s">
        <v>10</v>
      </c>
      <c r="C95" s="14" t="s">
        <v>14</v>
      </c>
      <c r="D95" s="14" t="s">
        <v>5</v>
      </c>
      <c r="E95" s="14" t="s">
        <v>6</v>
      </c>
      <c r="F95" s="14" t="s">
        <v>8</v>
      </c>
      <c r="G95" s="14" t="s">
        <v>13</v>
      </c>
      <c r="K95" s="14" t="s">
        <v>10</v>
      </c>
      <c r="L95" s="14" t="s">
        <v>3</v>
      </c>
      <c r="M95" s="14" t="s">
        <v>15</v>
      </c>
      <c r="N95" s="14" t="s">
        <v>8</v>
      </c>
    </row>
    <row r="96" spans="2:14" x14ac:dyDescent="0.3">
      <c r="B96">
        <v>1</v>
      </c>
      <c r="C96">
        <v>7.1796443899448101E-2</v>
      </c>
      <c r="D96">
        <v>16154025984</v>
      </c>
      <c r="E96">
        <v>16382185472</v>
      </c>
      <c r="F96">
        <f>Tabla57[[#This Row],[RAM final]]-Tabla57[[#This Row],[RAM Inicial]]</f>
        <v>228159488</v>
      </c>
      <c r="G96">
        <v>12179225</v>
      </c>
      <c r="K96" s="2">
        <v>1</v>
      </c>
      <c r="L96" s="2">
        <f>Tabla57[[#This Row],[CPU]]*100</f>
        <v>7.1796443899448104</v>
      </c>
      <c r="M96" s="18">
        <f>Tabla57[[#This Row],[TIME/ms]]/1000000</f>
        <v>12.179225000000001</v>
      </c>
      <c r="N96" s="2">
        <f>Tabla57[[#This Row],[RAM USED]]/1048576</f>
        <v>217.58984375</v>
      </c>
    </row>
    <row r="97" spans="2:14" x14ac:dyDescent="0.3">
      <c r="B97">
        <v>2</v>
      </c>
      <c r="C97">
        <v>4.4145272385723099E-2</v>
      </c>
      <c r="D97">
        <v>16202948608</v>
      </c>
      <c r="E97">
        <v>16345391104</v>
      </c>
      <c r="F97">
        <f>Tabla57[[#This Row],[RAM final]]-Tabla57[[#This Row],[RAM Inicial]]</f>
        <v>142442496</v>
      </c>
      <c r="G97">
        <v>12126218</v>
      </c>
      <c r="K97" s="3">
        <v>2</v>
      </c>
      <c r="L97" s="2">
        <f>Tabla57[[#This Row],[CPU]]*100</f>
        <v>4.41452723857231</v>
      </c>
      <c r="M97" s="18">
        <f>Tabla57[[#This Row],[TIME/ms]]/1000000</f>
        <v>12.126218</v>
      </c>
      <c r="N97" s="2">
        <f>Tabla57[[#This Row],[RAM USED]]/1048576</f>
        <v>135.84375</v>
      </c>
    </row>
    <row r="98" spans="2:14" x14ac:dyDescent="0.3">
      <c r="B98">
        <v>3</v>
      </c>
      <c r="C98">
        <v>4.2830994508846802E-2</v>
      </c>
      <c r="D98">
        <v>16171728896</v>
      </c>
      <c r="E98">
        <v>16339329024</v>
      </c>
      <c r="F98">
        <f>Tabla57[[#This Row],[RAM final]]-Tabla57[[#This Row],[RAM Inicial]]</f>
        <v>167600128</v>
      </c>
      <c r="G98">
        <v>12104940</v>
      </c>
      <c r="K98" s="2">
        <v>3</v>
      </c>
      <c r="L98" s="2">
        <f>Tabla57[[#This Row],[CPU]]*100</f>
        <v>4.2830994508846798</v>
      </c>
      <c r="M98" s="18">
        <f>Tabla57[[#This Row],[TIME/ms]]/1000000</f>
        <v>12.104939999999999</v>
      </c>
      <c r="N98" s="2">
        <f>Tabla57[[#This Row],[RAM USED]]/1048576</f>
        <v>159.8359375</v>
      </c>
    </row>
    <row r="99" spans="2:14" x14ac:dyDescent="0.3">
      <c r="B99">
        <v>4</v>
      </c>
      <c r="C99">
        <v>5.3797857934260701E-2</v>
      </c>
      <c r="D99">
        <v>16151252992</v>
      </c>
      <c r="E99">
        <v>16396800000</v>
      </c>
      <c r="F99">
        <f>Tabla57[[#This Row],[RAM final]]-Tabla57[[#This Row],[RAM Inicial]]</f>
        <v>245547008</v>
      </c>
      <c r="G99">
        <v>12050825</v>
      </c>
      <c r="K99" s="3">
        <v>4</v>
      </c>
      <c r="L99" s="2">
        <f>Tabla57[[#This Row],[CPU]]*100</f>
        <v>5.3797857934260698</v>
      </c>
      <c r="M99" s="18">
        <f>Tabla57[[#This Row],[TIME/ms]]/1000000</f>
        <v>12.050825</v>
      </c>
      <c r="N99" s="2">
        <f>Tabla57[[#This Row],[RAM USED]]/1048576</f>
        <v>234.171875</v>
      </c>
    </row>
    <row r="100" spans="2:14" x14ac:dyDescent="0.3">
      <c r="B100">
        <v>5</v>
      </c>
      <c r="C100">
        <v>3.125E-2</v>
      </c>
      <c r="D100">
        <v>16191029248</v>
      </c>
      <c r="E100">
        <v>16359321600</v>
      </c>
      <c r="F100">
        <f>Tabla57[[#This Row],[RAM final]]-Tabla57[[#This Row],[RAM Inicial]]</f>
        <v>168292352</v>
      </c>
      <c r="G100">
        <v>12132151</v>
      </c>
      <c r="K100" s="2">
        <v>5</v>
      </c>
      <c r="L100" s="2">
        <f>Tabla57[[#This Row],[CPU]]*100</f>
        <v>3.125</v>
      </c>
      <c r="M100" s="18">
        <f>Tabla57[[#This Row],[TIME/ms]]/1000000</f>
        <v>12.132151</v>
      </c>
      <c r="N100" s="2">
        <f>Tabla57[[#This Row],[RAM USED]]/1048576</f>
        <v>160.49609375</v>
      </c>
    </row>
    <row r="101" spans="2:14" x14ac:dyDescent="0.3">
      <c r="B101">
        <v>6</v>
      </c>
      <c r="C101">
        <v>2.3939934765216199E-2</v>
      </c>
      <c r="D101">
        <v>16179949568</v>
      </c>
      <c r="E101">
        <v>16350093312</v>
      </c>
      <c r="F101">
        <f>Tabla57[[#This Row],[RAM final]]-Tabla57[[#This Row],[RAM Inicial]]</f>
        <v>170143744</v>
      </c>
      <c r="G101">
        <v>12172336</v>
      </c>
      <c r="K101" s="3">
        <v>6</v>
      </c>
      <c r="L101" s="2">
        <f>Tabla57[[#This Row],[CPU]]*100</f>
        <v>2.39399347652162</v>
      </c>
      <c r="M101" s="18">
        <f>Tabla57[[#This Row],[TIME/ms]]/1000000</f>
        <v>12.172336</v>
      </c>
      <c r="N101" s="2">
        <f>Tabla57[[#This Row],[RAM USED]]/1048576</f>
        <v>162.26171875</v>
      </c>
    </row>
    <row r="102" spans="2:14" x14ac:dyDescent="0.3">
      <c r="B102">
        <v>7</v>
      </c>
      <c r="C102">
        <v>2.78820705360989E-2</v>
      </c>
      <c r="D102">
        <v>16169590784</v>
      </c>
      <c r="E102">
        <v>16307859456</v>
      </c>
      <c r="F102">
        <f>Tabla57[[#This Row],[RAM final]]-Tabla57[[#This Row],[RAM Inicial]]</f>
        <v>138268672</v>
      </c>
      <c r="G102">
        <v>12053261</v>
      </c>
      <c r="K102" s="2">
        <v>7</v>
      </c>
      <c r="L102" s="2">
        <f>Tabla57[[#This Row],[CPU]]*100</f>
        <v>2.7882070536098902</v>
      </c>
      <c r="M102" s="18">
        <f>Tabla57[[#This Row],[TIME/ms]]/1000000</f>
        <v>12.053260999999999</v>
      </c>
      <c r="N102" s="2">
        <f>Tabla57[[#This Row],[RAM USED]]/1048576</f>
        <v>131.86328125</v>
      </c>
    </row>
    <row r="103" spans="2:14" x14ac:dyDescent="0.3">
      <c r="B103">
        <v>8</v>
      </c>
      <c r="C103">
        <v>2.0347943689678499E-2</v>
      </c>
      <c r="D103">
        <v>16132874240</v>
      </c>
      <c r="E103">
        <v>16318742528</v>
      </c>
      <c r="F103">
        <f>Tabla57[[#This Row],[RAM final]]-Tabla57[[#This Row],[RAM Inicial]]</f>
        <v>185868288</v>
      </c>
      <c r="G103">
        <v>12095738</v>
      </c>
      <c r="K103" s="3">
        <v>8</v>
      </c>
      <c r="L103" s="2">
        <f>Tabla57[[#This Row],[CPU]]*100</f>
        <v>2.0347943689678498</v>
      </c>
      <c r="M103" s="18">
        <f>Tabla57[[#This Row],[TIME/ms]]/1000000</f>
        <v>12.095738000000001</v>
      </c>
      <c r="N103" s="2">
        <f>Tabla57[[#This Row],[RAM USED]]/1048576</f>
        <v>177.2578125</v>
      </c>
    </row>
    <row r="104" spans="2:14" x14ac:dyDescent="0.3">
      <c r="B104">
        <v>9</v>
      </c>
      <c r="C104">
        <v>3.5655007069527199E-2</v>
      </c>
      <c r="D104">
        <v>16147640320</v>
      </c>
      <c r="E104">
        <v>16313278464</v>
      </c>
      <c r="F104">
        <f>Tabla57[[#This Row],[RAM final]]-Tabla57[[#This Row],[RAM Inicial]]</f>
        <v>165638144</v>
      </c>
      <c r="G104">
        <v>12139102</v>
      </c>
      <c r="K104" s="2">
        <v>9</v>
      </c>
      <c r="L104" s="2">
        <f>Tabla57[[#This Row],[CPU]]*100</f>
        <v>3.56550070695272</v>
      </c>
      <c r="M104" s="18">
        <f>Tabla57[[#This Row],[TIME/ms]]/1000000</f>
        <v>12.139101999999999</v>
      </c>
      <c r="N104" s="2">
        <f>Tabla57[[#This Row],[RAM USED]]/1048576</f>
        <v>157.96484375</v>
      </c>
    </row>
    <row r="105" spans="2:14" x14ac:dyDescent="0.3">
      <c r="B105">
        <v>10</v>
      </c>
      <c r="C105">
        <v>2.8852702619032802E-2</v>
      </c>
      <c r="D105">
        <v>16137093120</v>
      </c>
      <c r="E105">
        <v>16308903936</v>
      </c>
      <c r="F105">
        <f>Tabla57[[#This Row],[RAM final]]-Tabla57[[#This Row],[RAM Inicial]]</f>
        <v>171810816</v>
      </c>
      <c r="G105">
        <v>12661537</v>
      </c>
      <c r="K105" s="3">
        <v>10</v>
      </c>
      <c r="L105" s="2">
        <f>Tabla57[[#This Row],[CPU]]*100</f>
        <v>2.8852702619032802</v>
      </c>
      <c r="M105" s="18">
        <f>Tabla57[[#This Row],[TIME/ms]]/1000000</f>
        <v>12.661536999999999</v>
      </c>
      <c r="N105" s="2">
        <f>Tabla57[[#This Row],[RAM USED]]/1048576</f>
        <v>163.8515625</v>
      </c>
    </row>
    <row r="106" spans="2:14" x14ac:dyDescent="0.3">
      <c r="B106">
        <v>11</v>
      </c>
      <c r="C106">
        <v>5.5406668744156999E-2</v>
      </c>
      <c r="D106">
        <v>16164528128</v>
      </c>
      <c r="E106">
        <v>16294195200</v>
      </c>
      <c r="F106">
        <f>Tabla57[[#This Row],[RAM final]]-Tabla57[[#This Row],[RAM Inicial]]</f>
        <v>129667072</v>
      </c>
      <c r="G106">
        <v>12400420</v>
      </c>
      <c r="K106" s="2">
        <v>11</v>
      </c>
      <c r="L106" s="2">
        <f>Tabla57[[#This Row],[CPU]]*100</f>
        <v>5.5406668744156997</v>
      </c>
      <c r="M106" s="18">
        <f>Tabla57[[#This Row],[TIME/ms]]/1000000</f>
        <v>12.40042</v>
      </c>
      <c r="N106" s="2">
        <f>Tabla57[[#This Row],[RAM USED]]/1048576</f>
        <v>123.66015625</v>
      </c>
    </row>
    <row r="107" spans="2:14" x14ac:dyDescent="0.3">
      <c r="B107">
        <v>12</v>
      </c>
      <c r="C107">
        <v>2.5202852225227401E-2</v>
      </c>
      <c r="D107">
        <v>16115073024</v>
      </c>
      <c r="E107">
        <v>16320966656</v>
      </c>
      <c r="F107">
        <f>Tabla57[[#This Row],[RAM final]]-Tabla57[[#This Row],[RAM Inicial]]</f>
        <v>205893632</v>
      </c>
      <c r="G107">
        <v>12438353</v>
      </c>
      <c r="K107" s="3">
        <v>12</v>
      </c>
      <c r="L107" s="2">
        <f>Tabla57[[#This Row],[CPU]]*100</f>
        <v>2.5202852225227401</v>
      </c>
      <c r="M107" s="18">
        <f>Tabla57[[#This Row],[TIME/ms]]/1000000</f>
        <v>12.438352999999999</v>
      </c>
      <c r="N107" s="2">
        <f>Tabla57[[#This Row],[RAM USED]]/1048576</f>
        <v>196.35546875</v>
      </c>
    </row>
    <row r="108" spans="2:14" x14ac:dyDescent="0.3">
      <c r="B108">
        <v>13</v>
      </c>
      <c r="C108">
        <v>4.1936689930209298E-2</v>
      </c>
      <c r="D108">
        <v>16138072064</v>
      </c>
      <c r="E108">
        <v>16306577408</v>
      </c>
      <c r="F108">
        <f>Tabla57[[#This Row],[RAM final]]-Tabla57[[#This Row],[RAM Inicial]]</f>
        <v>168505344</v>
      </c>
      <c r="G108">
        <v>12621905</v>
      </c>
      <c r="K108" s="2">
        <v>13</v>
      </c>
      <c r="L108" s="2">
        <f>Tabla57[[#This Row],[CPU]]*100</f>
        <v>4.1936689930209301</v>
      </c>
      <c r="M108" s="18">
        <f>Tabla57[[#This Row],[TIME/ms]]/1000000</f>
        <v>12.621905</v>
      </c>
      <c r="N108" s="2">
        <f>Tabla57[[#This Row],[RAM USED]]/1048576</f>
        <v>160.69921875</v>
      </c>
    </row>
    <row r="109" spans="2:14" x14ac:dyDescent="0.3">
      <c r="B109">
        <v>14</v>
      </c>
      <c r="C109">
        <v>2.1029330381848399E-2</v>
      </c>
      <c r="D109">
        <v>16129187840</v>
      </c>
      <c r="E109">
        <v>16304959488</v>
      </c>
      <c r="F109">
        <f>Tabla57[[#This Row],[RAM final]]-Tabla57[[#This Row],[RAM Inicial]]</f>
        <v>175771648</v>
      </c>
      <c r="G109">
        <v>12482345</v>
      </c>
      <c r="K109" s="3">
        <v>14</v>
      </c>
      <c r="L109" s="2">
        <f>Tabla57[[#This Row],[CPU]]*100</f>
        <v>2.1029330381848399</v>
      </c>
      <c r="M109" s="18">
        <f>Tabla57[[#This Row],[TIME/ms]]/1000000</f>
        <v>12.482345</v>
      </c>
      <c r="N109" s="2">
        <f>Tabla57[[#This Row],[RAM USED]]/1048576</f>
        <v>167.62890625</v>
      </c>
    </row>
    <row r="110" spans="2:14" x14ac:dyDescent="0.3">
      <c r="B110">
        <v>15</v>
      </c>
      <c r="C110">
        <v>2.5801695539992599E-2</v>
      </c>
      <c r="D110">
        <v>16124268544</v>
      </c>
      <c r="E110">
        <v>16297988096</v>
      </c>
      <c r="F110">
        <f>Tabla57[[#This Row],[RAM final]]-Tabla57[[#This Row],[RAM Inicial]]</f>
        <v>173719552</v>
      </c>
      <c r="G110">
        <v>12423661</v>
      </c>
      <c r="K110" s="2">
        <v>15</v>
      </c>
      <c r="L110" s="2">
        <f>Tabla57[[#This Row],[CPU]]*100</f>
        <v>2.58016955399926</v>
      </c>
      <c r="M110" s="18">
        <f>Tabla57[[#This Row],[TIME/ms]]/1000000</f>
        <v>12.423660999999999</v>
      </c>
      <c r="N110" s="2">
        <f>Tabla57[[#This Row],[RAM USED]]/1048576</f>
        <v>165.671875</v>
      </c>
    </row>
    <row r="111" spans="2:14" x14ac:dyDescent="0.3">
      <c r="B111">
        <v>16</v>
      </c>
      <c r="C111">
        <v>2.4135601547626302E-2</v>
      </c>
      <c r="D111">
        <v>16114499584</v>
      </c>
      <c r="E111">
        <v>16293650432</v>
      </c>
      <c r="F111">
        <f>Tabla57[[#This Row],[RAM final]]-Tabla57[[#This Row],[RAM Inicial]]</f>
        <v>179150848</v>
      </c>
      <c r="G111">
        <v>12244723</v>
      </c>
      <c r="K111" s="3">
        <v>16</v>
      </c>
      <c r="L111" s="2">
        <f>Tabla57[[#This Row],[CPU]]*100</f>
        <v>2.4135601547626302</v>
      </c>
      <c r="M111" s="18">
        <f>Tabla57[[#This Row],[TIME/ms]]/1000000</f>
        <v>12.244723</v>
      </c>
      <c r="N111" s="2">
        <f>Tabla57[[#This Row],[RAM USED]]/1048576</f>
        <v>170.8515625</v>
      </c>
    </row>
    <row r="112" spans="2:14" x14ac:dyDescent="0.3">
      <c r="B112">
        <v>17</v>
      </c>
      <c r="C112">
        <v>2.6287855135810199E-2</v>
      </c>
      <c r="D112">
        <v>16123473920</v>
      </c>
      <c r="E112">
        <v>16295546880</v>
      </c>
      <c r="F112">
        <f>Tabla57[[#This Row],[RAM final]]-Tabla57[[#This Row],[RAM Inicial]]</f>
        <v>172072960</v>
      </c>
      <c r="G112">
        <v>12418507</v>
      </c>
      <c r="K112" s="2">
        <v>17</v>
      </c>
      <c r="L112" s="2">
        <f>Tabla57[[#This Row],[CPU]]*100</f>
        <v>2.6287855135810201</v>
      </c>
      <c r="M112" s="18">
        <f>Tabla57[[#This Row],[TIME/ms]]/1000000</f>
        <v>12.418507</v>
      </c>
      <c r="N112" s="2">
        <f>Tabla57[[#This Row],[RAM USED]]/1048576</f>
        <v>164.1015625</v>
      </c>
    </row>
    <row r="113" spans="2:14" x14ac:dyDescent="0.3">
      <c r="B113">
        <v>18</v>
      </c>
      <c r="C113">
        <v>2.2390354924032699E-2</v>
      </c>
      <c r="D113">
        <v>16116338688</v>
      </c>
      <c r="E113">
        <v>16291307520</v>
      </c>
      <c r="F113">
        <f>Tabla57[[#This Row],[RAM final]]-Tabla57[[#This Row],[RAM Inicial]]</f>
        <v>174968832</v>
      </c>
      <c r="G113">
        <v>12365284</v>
      </c>
      <c r="K113" s="3">
        <v>18</v>
      </c>
      <c r="L113" s="2">
        <f>Tabla57[[#This Row],[CPU]]*100</f>
        <v>2.23903549240327</v>
      </c>
      <c r="M113" s="18">
        <f>Tabla57[[#This Row],[TIME/ms]]/1000000</f>
        <v>12.365284000000001</v>
      </c>
      <c r="N113" s="2">
        <f>Tabla57[[#This Row],[RAM USED]]/1048576</f>
        <v>166.86328125</v>
      </c>
    </row>
    <row r="114" spans="2:14" x14ac:dyDescent="0.3">
      <c r="B114">
        <v>19</v>
      </c>
      <c r="C114">
        <v>2.8088506453595601E-2</v>
      </c>
      <c r="D114">
        <v>16122720256</v>
      </c>
      <c r="E114">
        <v>16306343936</v>
      </c>
      <c r="F114">
        <f>Tabla57[[#This Row],[RAM final]]-Tabla57[[#This Row],[RAM Inicial]]</f>
        <v>183623680</v>
      </c>
      <c r="G114">
        <v>12403503</v>
      </c>
      <c r="K114" s="2">
        <v>19</v>
      </c>
      <c r="L114" s="2">
        <f>Tabla57[[#This Row],[CPU]]*100</f>
        <v>2.8088506453595601</v>
      </c>
      <c r="M114" s="18">
        <f>Tabla57[[#This Row],[TIME/ms]]/1000000</f>
        <v>12.403503000000001</v>
      </c>
      <c r="N114" s="2">
        <f>Tabla57[[#This Row],[RAM USED]]/1048576</f>
        <v>175.1171875</v>
      </c>
    </row>
    <row r="115" spans="2:14" x14ac:dyDescent="0.3">
      <c r="B115">
        <v>20</v>
      </c>
      <c r="C115">
        <v>3.9372481992430701E-2</v>
      </c>
      <c r="D115">
        <v>16928837632</v>
      </c>
      <c r="E115">
        <v>17093115904</v>
      </c>
      <c r="F115">
        <f>Tabla57[[#This Row],[RAM final]]-Tabla57[[#This Row],[RAM Inicial]]</f>
        <v>164278272</v>
      </c>
      <c r="G115">
        <v>19386008</v>
      </c>
      <c r="K115" s="15">
        <v>20</v>
      </c>
      <c r="L115" s="2">
        <f>Tabla57[[#This Row],[CPU]]*100</f>
        <v>3.9372481992430699</v>
      </c>
      <c r="M115" s="18">
        <f>Tabla57[[#This Row],[TIME/ms]]/1000000</f>
        <v>19.386008</v>
      </c>
      <c r="N115" s="2">
        <f>Tabla57[[#This Row],[RAM USED]]/1048576</f>
        <v>156.66796875</v>
      </c>
    </row>
    <row r="118" spans="2:14" ht="15" thickBot="1" x14ac:dyDescent="0.35">
      <c r="B118" s="14" t="s">
        <v>10</v>
      </c>
      <c r="C118" s="14" t="s">
        <v>3</v>
      </c>
      <c r="D118" s="14" t="s">
        <v>5</v>
      </c>
      <c r="E118" s="14" t="s">
        <v>6</v>
      </c>
      <c r="F118" s="14" t="s">
        <v>8</v>
      </c>
      <c r="G118" s="14" t="s">
        <v>13</v>
      </c>
      <c r="K118" s="14" t="s">
        <v>10</v>
      </c>
      <c r="L118" s="14" t="s">
        <v>3</v>
      </c>
      <c r="M118" s="14" t="s">
        <v>15</v>
      </c>
      <c r="N118" s="14" t="s">
        <v>8</v>
      </c>
    </row>
    <row r="119" spans="2:14" x14ac:dyDescent="0.3">
      <c r="B119">
        <v>1</v>
      </c>
      <c r="C119">
        <v>6.7239263803680893E-2</v>
      </c>
      <c r="D119">
        <v>16806141952</v>
      </c>
      <c r="E119">
        <v>17092104192</v>
      </c>
      <c r="F119">
        <f>Tabla578[[#This Row],[RAM final]]-Tabla578[[#This Row],[RAM Inicial]]</f>
        <v>285962240</v>
      </c>
      <c r="G119" s="16">
        <v>16028259</v>
      </c>
      <c r="K119" s="2">
        <v>1</v>
      </c>
      <c r="L119" s="2">
        <f>Tabla578[[#This Row],[CPU %]]*100</f>
        <v>6.7239263803680895</v>
      </c>
      <c r="M119" s="18">
        <f>Tabla578[[#This Row],[TIME/ms]]/1000000</f>
        <v>16.028258999999998</v>
      </c>
      <c r="N119" s="2">
        <f>Tabla578[[#This Row],[RAM USED]]/1048576</f>
        <v>272.71484375</v>
      </c>
    </row>
    <row r="120" spans="2:14" x14ac:dyDescent="0.3">
      <c r="B120">
        <v>2</v>
      </c>
      <c r="C120">
        <v>7.6081612586037406E-2</v>
      </c>
      <c r="D120" s="17">
        <v>16831057920</v>
      </c>
      <c r="E120">
        <v>17092673536</v>
      </c>
      <c r="F120">
        <f>Tabla578[[#This Row],[RAM final]]-Tabla578[[#This Row],[RAM Inicial]]</f>
        <v>261615616</v>
      </c>
      <c r="G120" s="16">
        <v>15822021</v>
      </c>
      <c r="K120" s="3">
        <v>2</v>
      </c>
      <c r="L120" s="2">
        <f>Tabla578[[#This Row],[CPU %]]*100</f>
        <v>7.6081612586037402</v>
      </c>
      <c r="M120" s="18">
        <f>Tabla578[[#This Row],[TIME/ms]]/1000000</f>
        <v>15.822020999999999</v>
      </c>
      <c r="N120" s="2">
        <f>Tabla578[[#This Row],[RAM USED]]/1048576</f>
        <v>249.49609375</v>
      </c>
    </row>
    <row r="121" spans="2:14" x14ac:dyDescent="0.3">
      <c r="B121">
        <v>3</v>
      </c>
      <c r="C121">
        <v>8.9394405164463606E-2</v>
      </c>
      <c r="D121">
        <v>16868646912</v>
      </c>
      <c r="E121">
        <v>17109372928</v>
      </c>
      <c r="F121">
        <f>Tabla578[[#This Row],[RAM final]]-Tabla578[[#This Row],[RAM Inicial]]</f>
        <v>240726016</v>
      </c>
      <c r="G121" s="16">
        <v>15933604</v>
      </c>
      <c r="K121" s="2">
        <v>3</v>
      </c>
      <c r="L121" s="2">
        <f>Tabla578[[#This Row],[CPU %]]*100</f>
        <v>8.9394405164463606</v>
      </c>
      <c r="M121" s="18">
        <f>Tabla578[[#This Row],[TIME/ms]]/1000000</f>
        <v>15.933604000000001</v>
      </c>
      <c r="N121" s="2">
        <f>Tabla578[[#This Row],[RAM USED]]/1048576</f>
        <v>229.57421875</v>
      </c>
    </row>
    <row r="122" spans="2:14" x14ac:dyDescent="0.3">
      <c r="B122">
        <v>4</v>
      </c>
      <c r="C122">
        <v>8.7498441979309394E-2</v>
      </c>
      <c r="D122">
        <v>16846880768</v>
      </c>
      <c r="E122">
        <v>17125756928</v>
      </c>
      <c r="F122">
        <f>Tabla578[[#This Row],[RAM final]]-Tabla578[[#This Row],[RAM Inicial]]</f>
        <v>278876160</v>
      </c>
      <c r="G122" s="16">
        <v>15958666</v>
      </c>
      <c r="K122" s="3">
        <v>4</v>
      </c>
      <c r="L122" s="2">
        <f>Tabla578[[#This Row],[CPU %]]*100</f>
        <v>8.7498441979309387</v>
      </c>
      <c r="M122" s="18">
        <f>Tabla578[[#This Row],[TIME/ms]]/1000000</f>
        <v>15.958665999999999</v>
      </c>
      <c r="N122" s="2">
        <f>Tabla578[[#This Row],[RAM USED]]/1048576</f>
        <v>265.95703125</v>
      </c>
    </row>
    <row r="123" spans="2:14" x14ac:dyDescent="0.3">
      <c r="B123">
        <v>5</v>
      </c>
      <c r="C123">
        <v>8.0710501713929503E-2</v>
      </c>
      <c r="D123">
        <v>16857190400</v>
      </c>
      <c r="E123" s="17">
        <v>17105375232</v>
      </c>
      <c r="F123">
        <f>Tabla578[[#This Row],[RAM final]]-Tabla578[[#This Row],[RAM Inicial]]</f>
        <v>248184832</v>
      </c>
      <c r="G123" s="16">
        <v>15982647</v>
      </c>
      <c r="K123" s="2">
        <v>5</v>
      </c>
      <c r="L123" s="2">
        <f>Tabla578[[#This Row],[CPU %]]*100</f>
        <v>8.071050171392951</v>
      </c>
      <c r="M123" s="18">
        <f>Tabla578[[#This Row],[TIME/ms]]/1000000</f>
        <v>15.982647</v>
      </c>
      <c r="N123" s="2">
        <f>Tabla578[[#This Row],[RAM USED]]/1048576</f>
        <v>236.6875</v>
      </c>
    </row>
    <row r="124" spans="2:14" x14ac:dyDescent="0.3">
      <c r="B124">
        <v>6</v>
      </c>
      <c r="C124">
        <v>7.8860090897924104E-2</v>
      </c>
      <c r="D124">
        <v>16843087872</v>
      </c>
      <c r="E124">
        <v>17101553664</v>
      </c>
      <c r="F124">
        <f>Tabla578[[#This Row],[RAM final]]-Tabla578[[#This Row],[RAM Inicial]]</f>
        <v>258465792</v>
      </c>
      <c r="G124" s="16">
        <v>16015894</v>
      </c>
      <c r="K124" s="3">
        <v>6</v>
      </c>
      <c r="L124" s="2">
        <f>Tabla578[[#This Row],[CPU %]]*100</f>
        <v>7.8860090897924104</v>
      </c>
      <c r="M124" s="18">
        <f>Tabla578[[#This Row],[TIME/ms]]/1000000</f>
        <v>16.015893999999999</v>
      </c>
      <c r="N124" s="2">
        <f>Tabla578[[#This Row],[RAM USED]]/1048576</f>
        <v>246.4921875</v>
      </c>
    </row>
    <row r="125" spans="2:14" x14ac:dyDescent="0.3">
      <c r="B125">
        <v>7</v>
      </c>
      <c r="C125">
        <v>4.3218984384605898E-2</v>
      </c>
      <c r="D125">
        <v>16827691008</v>
      </c>
      <c r="E125">
        <v>17123979264</v>
      </c>
      <c r="F125">
        <f>Tabla578[[#This Row],[RAM final]]-Tabla578[[#This Row],[RAM Inicial]]</f>
        <v>296288256</v>
      </c>
      <c r="G125" s="16">
        <v>15738066</v>
      </c>
      <c r="K125" s="2">
        <v>7</v>
      </c>
      <c r="L125" s="2">
        <f>Tabla578[[#This Row],[CPU %]]*100</f>
        <v>4.3218984384605896</v>
      </c>
      <c r="M125" s="18">
        <f>Tabla578[[#This Row],[TIME/ms]]/1000000</f>
        <v>15.738066</v>
      </c>
      <c r="N125" s="2">
        <f>Tabla578[[#This Row],[RAM USED]]/1048576</f>
        <v>282.5625</v>
      </c>
    </row>
    <row r="126" spans="2:14" x14ac:dyDescent="0.3">
      <c r="B126">
        <v>8</v>
      </c>
      <c r="C126">
        <v>7.1186857810865603E-2</v>
      </c>
      <c r="D126">
        <v>16854020096</v>
      </c>
      <c r="E126">
        <v>17130065920</v>
      </c>
      <c r="F126">
        <f>Tabla578[[#This Row],[RAM final]]-Tabla578[[#This Row],[RAM Inicial]]</f>
        <v>276045824</v>
      </c>
      <c r="G126" s="16">
        <v>15761586</v>
      </c>
      <c r="K126" s="3">
        <v>8</v>
      </c>
      <c r="L126" s="2">
        <f>Tabla578[[#This Row],[CPU %]]*100</f>
        <v>7.11868578108656</v>
      </c>
      <c r="M126" s="18">
        <f>Tabla578[[#This Row],[TIME/ms]]/1000000</f>
        <v>15.761585999999999</v>
      </c>
      <c r="N126" s="2">
        <f>Tabla578[[#This Row],[RAM USED]]/1048576</f>
        <v>263.2578125</v>
      </c>
    </row>
    <row r="127" spans="2:14" x14ac:dyDescent="0.3">
      <c r="B127">
        <v>9</v>
      </c>
      <c r="C127">
        <v>6.7944464921980502E-2</v>
      </c>
      <c r="D127">
        <v>16860405760</v>
      </c>
      <c r="E127">
        <v>17118998528</v>
      </c>
      <c r="F127">
        <f>Tabla578[[#This Row],[RAM final]]-Tabla578[[#This Row],[RAM Inicial]]</f>
        <v>258592768</v>
      </c>
      <c r="G127" s="16">
        <v>15888481</v>
      </c>
      <c r="K127" s="2">
        <v>9</v>
      </c>
      <c r="L127" s="2">
        <f>Tabla578[[#This Row],[CPU %]]*100</f>
        <v>6.7944464921980501</v>
      </c>
      <c r="M127" s="18">
        <f>Tabla578[[#This Row],[TIME/ms]]/1000000</f>
        <v>15.888481000000001</v>
      </c>
      <c r="N127" s="2">
        <f>Tabla578[[#This Row],[RAM USED]]/1048576</f>
        <v>246.61328125</v>
      </c>
    </row>
    <row r="128" spans="2:14" x14ac:dyDescent="0.3">
      <c r="B128">
        <v>10</v>
      </c>
      <c r="C128">
        <v>4.4075277386133697E-2</v>
      </c>
      <c r="D128">
        <v>16873332736</v>
      </c>
      <c r="E128" s="17">
        <v>17136140288</v>
      </c>
      <c r="F128">
        <f>Tabla578[[#This Row],[RAM final]]-Tabla578[[#This Row],[RAM Inicial]]</f>
        <v>262807552</v>
      </c>
      <c r="G128" s="16">
        <v>15635262</v>
      </c>
      <c r="K128" s="3">
        <v>10</v>
      </c>
      <c r="L128" s="2">
        <f>Tabla578[[#This Row],[CPU %]]*100</f>
        <v>4.4075277386133696</v>
      </c>
      <c r="M128" s="18">
        <f>Tabla578[[#This Row],[TIME/ms]]/1000000</f>
        <v>15.635262000000001</v>
      </c>
      <c r="N128" s="2">
        <f>Tabla578[[#This Row],[RAM USED]]/1048576</f>
        <v>250.6328125</v>
      </c>
    </row>
    <row r="129" spans="2:14" x14ac:dyDescent="0.3">
      <c r="B129">
        <v>11</v>
      </c>
      <c r="C129">
        <v>6.5270784723075001E-2</v>
      </c>
      <c r="D129" s="17">
        <v>16788295680</v>
      </c>
      <c r="E129" s="17">
        <v>17048842240</v>
      </c>
      <c r="F129">
        <f>Tabla578[[#This Row],[RAM final]]-Tabla578[[#This Row],[RAM Inicial]]</f>
        <v>260546560</v>
      </c>
      <c r="G129" s="16">
        <v>15736737</v>
      </c>
      <c r="K129" s="2">
        <v>11</v>
      </c>
      <c r="L129" s="2">
        <f>Tabla578[[#This Row],[CPU %]]*100</f>
        <v>6.5270784723075002</v>
      </c>
      <c r="M129" s="18">
        <f>Tabla578[[#This Row],[TIME/ms]]/1000000</f>
        <v>15.736737</v>
      </c>
      <c r="N129" s="2">
        <f>Tabla578[[#This Row],[RAM USED]]/1048576</f>
        <v>248.4765625</v>
      </c>
    </row>
    <row r="130" spans="2:14" x14ac:dyDescent="0.3">
      <c r="B130">
        <v>12</v>
      </c>
      <c r="C130">
        <v>5.4943702701039702E-2</v>
      </c>
      <c r="D130">
        <v>16789094400</v>
      </c>
      <c r="E130">
        <v>17064529920</v>
      </c>
      <c r="F130">
        <f>Tabla578[[#This Row],[RAM final]]-Tabla578[[#This Row],[RAM Inicial]]</f>
        <v>275435520</v>
      </c>
      <c r="G130" s="16">
        <v>15668773</v>
      </c>
      <c r="K130" s="3">
        <v>12</v>
      </c>
      <c r="L130" s="2">
        <f>Tabla578[[#This Row],[CPU %]]*100</f>
        <v>5.4943702701039703</v>
      </c>
      <c r="M130" s="18">
        <f>Tabla578[[#This Row],[TIME/ms]]/1000000</f>
        <v>15.668773</v>
      </c>
      <c r="N130" s="2">
        <f>Tabla578[[#This Row],[RAM USED]]/1048576</f>
        <v>262.67578125</v>
      </c>
    </row>
    <row r="131" spans="2:14" x14ac:dyDescent="0.3">
      <c r="B131">
        <v>13</v>
      </c>
      <c r="C131">
        <v>2.8864459866117999E-2</v>
      </c>
      <c r="D131">
        <v>16800202752</v>
      </c>
      <c r="E131">
        <v>17079709696</v>
      </c>
      <c r="F131">
        <f>Tabla578[[#This Row],[RAM final]]-Tabla578[[#This Row],[RAM Inicial]]</f>
        <v>279506944</v>
      </c>
      <c r="G131" s="16">
        <v>15591545</v>
      </c>
      <c r="K131" s="2">
        <v>13</v>
      </c>
      <c r="L131" s="2">
        <f>Tabla578[[#This Row],[CPU %]]*100</f>
        <v>2.8864459866118</v>
      </c>
      <c r="M131" s="18">
        <f>Tabla578[[#This Row],[TIME/ms]]/1000000</f>
        <v>15.591545</v>
      </c>
      <c r="N131" s="2">
        <f>Tabla578[[#This Row],[RAM USED]]/1048576</f>
        <v>266.55859375</v>
      </c>
    </row>
    <row r="132" spans="2:14" x14ac:dyDescent="0.3">
      <c r="B132">
        <v>14</v>
      </c>
      <c r="C132">
        <v>3.8048902195608698E-2</v>
      </c>
      <c r="D132">
        <v>16800321536</v>
      </c>
      <c r="E132">
        <v>17068019712</v>
      </c>
      <c r="F132">
        <f>Tabla578[[#This Row],[RAM final]]-Tabla578[[#This Row],[RAM Inicial]]</f>
        <v>267698176</v>
      </c>
      <c r="G132" s="16">
        <v>16166370</v>
      </c>
      <c r="K132" s="3">
        <v>14</v>
      </c>
      <c r="L132" s="2">
        <f>Tabla578[[#This Row],[CPU %]]*100</f>
        <v>3.8048902195608698</v>
      </c>
      <c r="M132" s="18">
        <f>Tabla578[[#This Row],[TIME/ms]]/1000000</f>
        <v>16.166370000000001</v>
      </c>
      <c r="N132" s="2">
        <f>Tabla578[[#This Row],[RAM USED]]/1048576</f>
        <v>255.296875</v>
      </c>
    </row>
    <row r="133" spans="2:14" x14ac:dyDescent="0.3">
      <c r="B133">
        <v>15</v>
      </c>
      <c r="C133">
        <v>4.20815329701296E-2</v>
      </c>
      <c r="D133">
        <v>16929636352</v>
      </c>
      <c r="E133">
        <v>17219088384</v>
      </c>
      <c r="F133">
        <f>Tabla578[[#This Row],[RAM final]]-Tabla578[[#This Row],[RAM Inicial]]</f>
        <v>289452032</v>
      </c>
      <c r="G133" s="16">
        <v>15933722</v>
      </c>
      <c r="K133" s="2">
        <v>15</v>
      </c>
      <c r="L133" s="2">
        <f>Tabla578[[#This Row],[CPU %]]*100</f>
        <v>4.2081532970129603</v>
      </c>
      <c r="M133" s="18">
        <f>Tabla578[[#This Row],[TIME/ms]]/1000000</f>
        <v>15.933721999999999</v>
      </c>
      <c r="N133" s="2">
        <f>Tabla578[[#This Row],[RAM USED]]/1048576</f>
        <v>276.04296875</v>
      </c>
    </row>
    <row r="134" spans="2:14" x14ac:dyDescent="0.3">
      <c r="B134">
        <v>16</v>
      </c>
      <c r="C134">
        <v>3.5637215611320001E-2</v>
      </c>
      <c r="D134">
        <v>16947339264</v>
      </c>
      <c r="E134">
        <v>17235787776</v>
      </c>
      <c r="F134">
        <f>Tabla578[[#This Row],[RAM final]]-Tabla578[[#This Row],[RAM Inicial]]</f>
        <v>288448512</v>
      </c>
      <c r="G134" s="16">
        <v>15944933</v>
      </c>
      <c r="K134" s="3">
        <v>16</v>
      </c>
      <c r="L134" s="2">
        <f>Tabla578[[#This Row],[CPU %]]*100</f>
        <v>3.5637215611320001</v>
      </c>
      <c r="M134" s="18">
        <f>Tabla578[[#This Row],[TIME/ms]]/1000000</f>
        <v>15.944933000000001</v>
      </c>
      <c r="N134" s="2">
        <f>Tabla578[[#This Row],[RAM USED]]/1048576</f>
        <v>275.0859375</v>
      </c>
    </row>
    <row r="135" spans="2:14" x14ac:dyDescent="0.3">
      <c r="B135">
        <v>17</v>
      </c>
      <c r="C135">
        <v>5.5403181568842601E-2</v>
      </c>
      <c r="D135">
        <v>16962551808</v>
      </c>
      <c r="E135">
        <v>17237475328</v>
      </c>
      <c r="F135">
        <f>Tabla578[[#This Row],[RAM final]]-Tabla578[[#This Row],[RAM Inicial]]</f>
        <v>274923520</v>
      </c>
      <c r="G135" s="16">
        <v>15919359</v>
      </c>
      <c r="K135" s="2">
        <v>17</v>
      </c>
      <c r="L135" s="2">
        <f>Tabla578[[#This Row],[CPU %]]*100</f>
        <v>5.5403181568842603</v>
      </c>
      <c r="M135" s="18">
        <f>Tabla578[[#This Row],[TIME/ms]]/1000000</f>
        <v>15.919359</v>
      </c>
      <c r="N135" s="2">
        <f>Tabla578[[#This Row],[RAM USED]]/1048576</f>
        <v>262.1875</v>
      </c>
    </row>
    <row r="136" spans="2:14" x14ac:dyDescent="0.3">
      <c r="B136">
        <v>18</v>
      </c>
      <c r="C136">
        <v>4.6749999999999903E-2</v>
      </c>
      <c r="D136">
        <v>16963633152</v>
      </c>
      <c r="E136">
        <v>17251377152</v>
      </c>
      <c r="F136">
        <f>Tabla578[[#This Row],[RAM final]]-Tabla578[[#This Row],[RAM Inicial]]</f>
        <v>287744000</v>
      </c>
      <c r="G136" s="16">
        <v>15799184</v>
      </c>
      <c r="K136" s="3">
        <v>18</v>
      </c>
      <c r="L136" s="2">
        <f>Tabla578[[#This Row],[CPU %]]*100</f>
        <v>4.6749999999999901</v>
      </c>
      <c r="M136" s="18">
        <f>Tabla578[[#This Row],[TIME/ms]]/1000000</f>
        <v>15.799184</v>
      </c>
      <c r="N136" s="2">
        <f>Tabla578[[#This Row],[RAM USED]]/1048576</f>
        <v>274.4140625</v>
      </c>
    </row>
    <row r="137" spans="2:14" x14ac:dyDescent="0.3">
      <c r="B137">
        <v>19</v>
      </c>
      <c r="C137">
        <v>4.71471656305779E-2</v>
      </c>
      <c r="D137">
        <v>17017237504</v>
      </c>
      <c r="E137">
        <v>17295695872</v>
      </c>
      <c r="F137">
        <f>Tabla578[[#This Row],[RAM final]]-Tabla578[[#This Row],[RAM Inicial]]</f>
        <v>278458368</v>
      </c>
      <c r="G137" s="16">
        <v>15718822</v>
      </c>
      <c r="K137" s="2">
        <v>19</v>
      </c>
      <c r="L137" s="2">
        <f>Tabla578[[#This Row],[CPU %]]*100</f>
        <v>4.7147165630577899</v>
      </c>
      <c r="M137" s="18">
        <f>Tabla578[[#This Row],[TIME/ms]]/1000000</f>
        <v>15.718821999999999</v>
      </c>
      <c r="N137" s="2">
        <f>Tabla578[[#This Row],[RAM USED]]/1048576</f>
        <v>265.55859375</v>
      </c>
    </row>
    <row r="138" spans="2:14" x14ac:dyDescent="0.3">
      <c r="B138">
        <v>20</v>
      </c>
      <c r="C138">
        <v>4.9453280318091403E-2</v>
      </c>
      <c r="D138">
        <v>16992215040</v>
      </c>
      <c r="E138">
        <v>17249329152</v>
      </c>
      <c r="F138">
        <f>Tabla578[[#This Row],[RAM final]]-Tabla578[[#This Row],[RAM Inicial]]</f>
        <v>257114112</v>
      </c>
      <c r="G138" s="16">
        <v>16044606</v>
      </c>
      <c r="K138" s="15">
        <v>20</v>
      </c>
      <c r="L138" s="2">
        <f>Tabla578[[#This Row],[CPU %]]*100</f>
        <v>4.9453280318091402</v>
      </c>
      <c r="M138" s="18">
        <f>Tabla578[[#This Row],[TIME/ms]]/1000000</f>
        <v>16.044606000000002</v>
      </c>
      <c r="N138" s="2">
        <f>Tabla578[[#This Row],[RAM USED]]/1048576</f>
        <v>245.203125</v>
      </c>
    </row>
    <row r="140" spans="2:14" x14ac:dyDescent="0.3">
      <c r="B140" t="s">
        <v>16</v>
      </c>
    </row>
    <row r="142" spans="2:14" ht="15" thickBot="1" x14ac:dyDescent="0.35">
      <c r="B142" s="14" t="s">
        <v>10</v>
      </c>
      <c r="C142" s="14" t="s">
        <v>3</v>
      </c>
      <c r="D142" s="14" t="s">
        <v>5</v>
      </c>
      <c r="E142" s="14" t="s">
        <v>6</v>
      </c>
      <c r="F142" s="14" t="s">
        <v>8</v>
      </c>
      <c r="G142" s="14" t="s">
        <v>13</v>
      </c>
      <c r="K142" s="14" t="s">
        <v>10</v>
      </c>
      <c r="L142" s="14" t="s">
        <v>3</v>
      </c>
      <c r="M142" s="14" t="s">
        <v>15</v>
      </c>
      <c r="N142" s="14" t="s">
        <v>8</v>
      </c>
    </row>
    <row r="143" spans="2:14" x14ac:dyDescent="0.3">
      <c r="B143">
        <v>1</v>
      </c>
      <c r="C143">
        <v>1.8561339916255099E-2</v>
      </c>
      <c r="D143">
        <v>15144267776</v>
      </c>
      <c r="E143" s="17">
        <v>15407652864</v>
      </c>
      <c r="F143">
        <f>Tabla57812[[#This Row],[RAM final]]-Tabla57812[[#This Row],[RAM Inicial]]</f>
        <v>263385088</v>
      </c>
      <c r="G143" s="16">
        <v>12739750</v>
      </c>
      <c r="K143" s="2">
        <v>1</v>
      </c>
      <c r="L143" s="2">
        <f>Tabla57812[[#This Row],[CPU %]]*100</f>
        <v>1.85613399162551</v>
      </c>
      <c r="M143" s="2">
        <f>Tabla57812[[#This Row],[TIME/ms]]/1000000</f>
        <v>12.739750000000001</v>
      </c>
      <c r="N143" s="2">
        <f>Tabla57812[[#This Row],[RAM USED]]/1048576</f>
        <v>251.18359375</v>
      </c>
    </row>
    <row r="144" spans="2:14" x14ac:dyDescent="0.3">
      <c r="B144">
        <v>2</v>
      </c>
      <c r="C144">
        <v>2.1396675762837901E-2</v>
      </c>
      <c r="D144" s="17">
        <v>15139422208</v>
      </c>
      <c r="E144">
        <v>15391023104</v>
      </c>
      <c r="F144">
        <f>Tabla57812[[#This Row],[RAM final]]-Tabla57812[[#This Row],[RAM Inicial]]</f>
        <v>251600896</v>
      </c>
      <c r="G144" s="16">
        <v>12664362</v>
      </c>
      <c r="K144" s="3">
        <v>2</v>
      </c>
      <c r="L144" s="3">
        <f>Tabla57812[[#This Row],[CPU %]]*100</f>
        <v>2.1396675762837902</v>
      </c>
      <c r="M144" s="3">
        <f>Tabla57812[[#This Row],[TIME/ms]]/1000000</f>
        <v>12.664362000000001</v>
      </c>
      <c r="N144" s="3">
        <f>Tabla57812[[#This Row],[RAM USED]]/1048576</f>
        <v>239.9453125</v>
      </c>
    </row>
    <row r="145" spans="2:14" x14ac:dyDescent="0.3">
      <c r="B145">
        <v>3</v>
      </c>
      <c r="C145">
        <v>1.8180701431116001E-2</v>
      </c>
      <c r="D145">
        <v>15119605760</v>
      </c>
      <c r="E145">
        <v>15367888896</v>
      </c>
      <c r="F145">
        <f>Tabla57812[[#This Row],[RAM final]]-Tabla57812[[#This Row],[RAM Inicial]]</f>
        <v>248283136</v>
      </c>
      <c r="G145" s="16">
        <v>12494046</v>
      </c>
      <c r="K145" s="2">
        <v>3</v>
      </c>
      <c r="L145" s="2">
        <f>Tabla57812[[#This Row],[CPU %]]*100</f>
        <v>1.8180701431116002</v>
      </c>
      <c r="M145" s="2">
        <f>Tabla57812[[#This Row],[TIME/ms]]/1000000</f>
        <v>12.494046000000001</v>
      </c>
      <c r="N145" s="2">
        <f>Tabla57812[[#This Row],[RAM USED]]/1048576</f>
        <v>236.78125</v>
      </c>
    </row>
    <row r="146" spans="2:14" x14ac:dyDescent="0.3">
      <c r="B146">
        <v>4</v>
      </c>
      <c r="C146">
        <v>2.0543240711832601E-2</v>
      </c>
      <c r="D146">
        <v>15113170944</v>
      </c>
      <c r="E146">
        <v>15342776320</v>
      </c>
      <c r="F146">
        <f>Tabla57812[[#This Row],[RAM final]]-Tabla57812[[#This Row],[RAM Inicial]]</f>
        <v>229605376</v>
      </c>
      <c r="G146" s="16">
        <v>12633398</v>
      </c>
      <c r="K146" s="3">
        <v>4</v>
      </c>
      <c r="L146" s="3">
        <f>Tabla57812[[#This Row],[CPU %]]*100</f>
        <v>2.05432407118326</v>
      </c>
      <c r="M146" s="3">
        <f>Tabla57812[[#This Row],[TIME/ms]]/1000000</f>
        <v>12.633398</v>
      </c>
      <c r="N146" s="3">
        <f>Tabla57812[[#This Row],[RAM USED]]/1048576</f>
        <v>218.96875</v>
      </c>
    </row>
    <row r="147" spans="2:14" x14ac:dyDescent="0.3">
      <c r="B147">
        <v>5</v>
      </c>
      <c r="C147">
        <v>2.4533366627130199E-2</v>
      </c>
      <c r="D147">
        <v>15110299648</v>
      </c>
      <c r="E147" s="17">
        <v>15347318784</v>
      </c>
      <c r="F147">
        <f>Tabla57812[[#This Row],[RAM final]]-Tabla57812[[#This Row],[RAM Inicial]]</f>
        <v>237019136</v>
      </c>
      <c r="G147" s="16">
        <v>12635211</v>
      </c>
      <c r="K147" s="2">
        <v>5</v>
      </c>
      <c r="L147" s="2">
        <f>Tabla57812[[#This Row],[CPU %]]*100</f>
        <v>2.4533366627130198</v>
      </c>
      <c r="M147" s="2">
        <f>Tabla57812[[#This Row],[TIME/ms]]/1000000</f>
        <v>12.635211</v>
      </c>
      <c r="N147" s="2">
        <f>Tabla57812[[#This Row],[RAM USED]]/1048576</f>
        <v>226.0390625</v>
      </c>
    </row>
    <row r="148" spans="2:14" x14ac:dyDescent="0.3">
      <c r="B148">
        <v>6</v>
      </c>
      <c r="C148">
        <v>2.83489096573208E-2</v>
      </c>
      <c r="D148" s="17">
        <v>15118516224</v>
      </c>
      <c r="E148">
        <v>15373754368</v>
      </c>
      <c r="F148">
        <f>Tabla57812[[#This Row],[RAM final]]-Tabla57812[[#This Row],[RAM Inicial]]</f>
        <v>255238144</v>
      </c>
      <c r="G148" s="16">
        <v>12687230</v>
      </c>
      <c r="K148" s="3">
        <v>6</v>
      </c>
      <c r="L148" s="3">
        <f>Tabla57812[[#This Row],[CPU %]]*100</f>
        <v>2.8348909657320802</v>
      </c>
      <c r="M148" s="3">
        <f>Tabla57812[[#This Row],[TIME/ms]]/1000000</f>
        <v>12.68723</v>
      </c>
      <c r="N148" s="3">
        <f>Tabla57812[[#This Row],[RAM USED]]/1048576</f>
        <v>243.4140625</v>
      </c>
    </row>
    <row r="149" spans="2:14" x14ac:dyDescent="0.3">
      <c r="B149">
        <v>7</v>
      </c>
      <c r="C149">
        <v>2.5377869005411498E-2</v>
      </c>
      <c r="D149">
        <v>15108960256</v>
      </c>
      <c r="E149">
        <v>15354101760</v>
      </c>
      <c r="F149">
        <f>Tabla57812[[#This Row],[RAM final]]-Tabla57812[[#This Row],[RAM Inicial]]</f>
        <v>245141504</v>
      </c>
      <c r="G149" s="16">
        <v>12557402</v>
      </c>
      <c r="K149" s="2">
        <v>7</v>
      </c>
      <c r="L149" s="2">
        <f>Tabla57812[[#This Row],[CPU %]]*100</f>
        <v>2.5377869005411497</v>
      </c>
      <c r="M149" s="2">
        <f>Tabla57812[[#This Row],[TIME/ms]]/1000000</f>
        <v>12.557402</v>
      </c>
      <c r="N149" s="2">
        <f>Tabla57812[[#This Row],[RAM USED]]/1048576</f>
        <v>233.78515625</v>
      </c>
    </row>
    <row r="150" spans="2:14" x14ac:dyDescent="0.3">
      <c r="B150">
        <v>8</v>
      </c>
      <c r="C150">
        <v>2.2014512360103301E-2</v>
      </c>
      <c r="D150">
        <v>15102722048</v>
      </c>
      <c r="E150">
        <v>15356735488</v>
      </c>
      <c r="F150">
        <f>Tabla57812[[#This Row],[RAM final]]-Tabla57812[[#This Row],[RAM Inicial]]</f>
        <v>254013440</v>
      </c>
      <c r="G150" s="16">
        <v>12766511</v>
      </c>
      <c r="K150" s="3">
        <v>8</v>
      </c>
      <c r="L150" s="3">
        <f>Tabla57812[[#This Row],[CPU %]]*100</f>
        <v>2.20145123601033</v>
      </c>
      <c r="M150" s="3">
        <f>Tabla57812[[#This Row],[TIME/ms]]/1000000</f>
        <v>12.766510999999999</v>
      </c>
      <c r="N150" s="3">
        <f>Tabla57812[[#This Row],[RAM USED]]/1048576</f>
        <v>242.24609375</v>
      </c>
    </row>
    <row r="151" spans="2:14" x14ac:dyDescent="0.3">
      <c r="B151">
        <v>9</v>
      </c>
      <c r="C151">
        <v>3.1185679535956998E-2</v>
      </c>
      <c r="D151">
        <v>15095119872</v>
      </c>
      <c r="E151">
        <v>15335587840</v>
      </c>
      <c r="F151">
        <f>Tabla57812[[#This Row],[RAM final]]-Tabla57812[[#This Row],[RAM Inicial]]</f>
        <v>240467968</v>
      </c>
      <c r="G151" s="16">
        <v>12919893</v>
      </c>
      <c r="K151" s="2">
        <v>9</v>
      </c>
      <c r="L151" s="2">
        <f>Tabla57812[[#This Row],[CPU %]]*100</f>
        <v>3.1185679535956998</v>
      </c>
      <c r="M151" s="2">
        <f>Tabla57812[[#This Row],[TIME/ms]]/1000000</f>
        <v>12.919893</v>
      </c>
      <c r="N151" s="2">
        <f>Tabla57812[[#This Row],[RAM USED]]/1048576</f>
        <v>229.328125</v>
      </c>
    </row>
    <row r="152" spans="2:14" x14ac:dyDescent="0.3">
      <c r="B152">
        <v>10</v>
      </c>
      <c r="C152">
        <v>2.87716709701216E-2</v>
      </c>
      <c r="D152">
        <v>15094775808</v>
      </c>
      <c r="E152" s="17">
        <v>15326277632</v>
      </c>
      <c r="F152">
        <f>Tabla57812[[#This Row],[RAM final]]-Tabla57812[[#This Row],[RAM Inicial]]</f>
        <v>231501824</v>
      </c>
      <c r="G152" s="16">
        <v>12818361</v>
      </c>
      <c r="K152" s="3">
        <v>10</v>
      </c>
      <c r="L152" s="3">
        <f>Tabla57812[[#This Row],[CPU %]]*100</f>
        <v>2.8771670970121601</v>
      </c>
      <c r="M152" s="3">
        <f>Tabla57812[[#This Row],[TIME/ms]]/1000000</f>
        <v>12.818360999999999</v>
      </c>
      <c r="N152" s="3">
        <f>Tabla57812[[#This Row],[RAM USED]]/1048576</f>
        <v>220.77734375</v>
      </c>
    </row>
    <row r="153" spans="2:14" x14ac:dyDescent="0.3">
      <c r="B153">
        <v>11</v>
      </c>
      <c r="C153">
        <v>2.0127638684339699E-2</v>
      </c>
      <c r="D153" s="17">
        <v>15072505856</v>
      </c>
      <c r="E153" s="17">
        <v>15335809024</v>
      </c>
      <c r="F153">
        <f>Tabla57812[[#This Row],[RAM final]]-Tabla57812[[#This Row],[RAM Inicial]]</f>
        <v>263303168</v>
      </c>
      <c r="G153" s="16">
        <v>12486443</v>
      </c>
      <c r="K153" s="2">
        <v>11</v>
      </c>
      <c r="L153" s="2">
        <f>Tabla57812[[#This Row],[CPU %]]*100</f>
        <v>2.0127638684339697</v>
      </c>
      <c r="M153" s="2">
        <f>Tabla57812[[#This Row],[TIME/ms]]/1000000</f>
        <v>12.486443</v>
      </c>
      <c r="N153" s="2">
        <f>Tabla57812[[#This Row],[RAM USED]]/1048576</f>
        <v>251.10546875</v>
      </c>
    </row>
    <row r="154" spans="2:14" x14ac:dyDescent="0.3">
      <c r="B154">
        <v>12</v>
      </c>
      <c r="C154">
        <v>2.11122874758672E-2</v>
      </c>
      <c r="D154">
        <v>15065124864</v>
      </c>
      <c r="E154">
        <v>15300235264</v>
      </c>
      <c r="F154">
        <f>Tabla57812[[#This Row],[RAM final]]-Tabla57812[[#This Row],[RAM Inicial]]</f>
        <v>235110400</v>
      </c>
      <c r="G154" s="16">
        <v>12856386</v>
      </c>
      <c r="K154" s="3">
        <v>12</v>
      </c>
      <c r="L154" s="3">
        <f>Tabla57812[[#This Row],[CPU %]]*100</f>
        <v>2.1112287475867202</v>
      </c>
      <c r="M154" s="3">
        <f>Tabla57812[[#This Row],[TIME/ms]]/1000000</f>
        <v>12.856386000000001</v>
      </c>
      <c r="N154" s="3">
        <f>Tabla57812[[#This Row],[RAM USED]]/1048576</f>
        <v>224.21875</v>
      </c>
    </row>
    <row r="155" spans="2:14" x14ac:dyDescent="0.3">
      <c r="B155">
        <v>13</v>
      </c>
      <c r="C155">
        <v>3.2825322391559199E-2</v>
      </c>
      <c r="D155">
        <v>15070543872</v>
      </c>
      <c r="E155">
        <v>15323189248</v>
      </c>
      <c r="F155">
        <f>Tabla57812[[#This Row],[RAM final]]-Tabla57812[[#This Row],[RAM Inicial]]</f>
        <v>252645376</v>
      </c>
      <c r="G155" s="16">
        <v>12821581</v>
      </c>
      <c r="K155" s="2">
        <v>13</v>
      </c>
      <c r="L155" s="2">
        <f>Tabla57812[[#This Row],[CPU %]]*100</f>
        <v>3.2825322391559197</v>
      </c>
      <c r="M155" s="2">
        <f>Tabla57812[[#This Row],[TIME/ms]]/1000000</f>
        <v>12.821581</v>
      </c>
      <c r="N155" s="2">
        <f>Tabla57812[[#This Row],[RAM USED]]/1048576</f>
        <v>240.94140625</v>
      </c>
    </row>
    <row r="156" spans="2:14" x14ac:dyDescent="0.3">
      <c r="B156">
        <v>14</v>
      </c>
      <c r="C156">
        <v>4.32642008738999E-2</v>
      </c>
      <c r="D156">
        <v>15062433792</v>
      </c>
      <c r="E156">
        <v>15341412352</v>
      </c>
      <c r="F156">
        <f>Tabla57812[[#This Row],[RAM final]]-Tabla57812[[#This Row],[RAM Inicial]]</f>
        <v>278978560</v>
      </c>
      <c r="G156" s="16">
        <v>12602852</v>
      </c>
      <c r="K156" s="3">
        <v>14</v>
      </c>
      <c r="L156" s="3">
        <f>Tabla57812[[#This Row],[CPU %]]*100</f>
        <v>4.3264200873899901</v>
      </c>
      <c r="M156" s="3">
        <f>Tabla57812[[#This Row],[TIME/ms]]/1000000</f>
        <v>12.602852</v>
      </c>
      <c r="N156" s="3">
        <f>Tabla57812[[#This Row],[RAM USED]]/1048576</f>
        <v>266.0546875</v>
      </c>
    </row>
    <row r="157" spans="2:14" x14ac:dyDescent="0.3">
      <c r="B157">
        <v>15</v>
      </c>
      <c r="C157">
        <v>3.7948654037886297E-2</v>
      </c>
      <c r="D157">
        <v>15084761088</v>
      </c>
      <c r="E157" s="17">
        <v>15323303936</v>
      </c>
      <c r="F157">
        <f>Tabla57812[[#This Row],[RAM final]]-Tabla57812[[#This Row],[RAM Inicial]]</f>
        <v>238542848</v>
      </c>
      <c r="G157" s="16">
        <v>12555149</v>
      </c>
      <c r="K157" s="2">
        <v>15</v>
      </c>
      <c r="L157" s="2">
        <f>Tabla57812[[#This Row],[CPU %]]*100</f>
        <v>3.7948654037886298</v>
      </c>
      <c r="M157" s="2">
        <f>Tabla57812[[#This Row],[TIME/ms]]/1000000</f>
        <v>12.555149</v>
      </c>
      <c r="N157" s="2">
        <f>Tabla57812[[#This Row],[RAM USED]]/1048576</f>
        <v>227.4921875</v>
      </c>
    </row>
    <row r="158" spans="2:14" x14ac:dyDescent="0.3">
      <c r="B158">
        <v>16</v>
      </c>
      <c r="C158">
        <v>5.0773453093812398E-2</v>
      </c>
      <c r="D158" s="17">
        <v>15079120896</v>
      </c>
      <c r="E158">
        <v>15314395136</v>
      </c>
      <c r="F158">
        <f>Tabla57812[[#This Row],[RAM final]]-Tabla57812[[#This Row],[RAM Inicial]]</f>
        <v>235274240</v>
      </c>
      <c r="G158" s="16">
        <v>12497302</v>
      </c>
      <c r="K158" s="3">
        <v>16</v>
      </c>
      <c r="L158" s="3">
        <f>Tabla57812[[#This Row],[CPU %]]*100</f>
        <v>5.07734530938124</v>
      </c>
      <c r="M158" s="3">
        <f>Tabla57812[[#This Row],[TIME/ms]]/1000000</f>
        <v>12.497301999999999</v>
      </c>
      <c r="N158" s="3">
        <f>Tabla57812[[#This Row],[RAM USED]]/1048576</f>
        <v>224.375</v>
      </c>
    </row>
    <row r="159" spans="2:14" x14ac:dyDescent="0.3">
      <c r="B159">
        <v>17</v>
      </c>
      <c r="C159">
        <v>4.0423306466498499E-2</v>
      </c>
      <c r="D159" s="17">
        <v>15079399424</v>
      </c>
      <c r="E159" s="17">
        <v>15326896128</v>
      </c>
      <c r="F159">
        <f>Tabla57812[[#This Row],[RAM final]]-Tabla57812[[#This Row],[RAM Inicial]]</f>
        <v>247496704</v>
      </c>
      <c r="G159" s="16">
        <v>12712767</v>
      </c>
      <c r="K159" s="2">
        <v>17</v>
      </c>
      <c r="L159" s="2">
        <f>Tabla57812[[#This Row],[CPU %]]*100</f>
        <v>4.0423306466498499</v>
      </c>
      <c r="M159" s="2">
        <f>Tabla57812[[#This Row],[TIME/ms]]/1000000</f>
        <v>12.712766999999999</v>
      </c>
      <c r="N159" s="2">
        <f>Tabla57812[[#This Row],[RAM USED]]/1048576</f>
        <v>236.03125</v>
      </c>
    </row>
    <row r="160" spans="2:14" x14ac:dyDescent="0.3">
      <c r="B160">
        <v>18</v>
      </c>
      <c r="C160">
        <v>1.8442110527631801E-2</v>
      </c>
      <c r="D160" s="17">
        <v>15067873280</v>
      </c>
      <c r="E160" s="17">
        <v>15303237632</v>
      </c>
      <c r="F160">
        <f>Tabla57812[[#This Row],[RAM final]]-Tabla57812[[#This Row],[RAM Inicial]]</f>
        <v>235364352</v>
      </c>
      <c r="G160" s="16">
        <v>12575579</v>
      </c>
      <c r="K160" s="3">
        <v>18</v>
      </c>
      <c r="L160" s="3">
        <f>Tabla57812[[#This Row],[CPU %]]*100</f>
        <v>1.8442110527631801</v>
      </c>
      <c r="M160" s="3">
        <f>Tabla57812[[#This Row],[TIME/ms]]/1000000</f>
        <v>12.575578999999999</v>
      </c>
      <c r="N160" s="3">
        <f>Tabla57812[[#This Row],[RAM USED]]/1048576</f>
        <v>224.4609375</v>
      </c>
    </row>
    <row r="161" spans="2:14" x14ac:dyDescent="0.3">
      <c r="B161">
        <v>19</v>
      </c>
      <c r="C161">
        <v>2.66340790875477E-2</v>
      </c>
      <c r="D161" s="17">
        <v>15063101440</v>
      </c>
      <c r="E161" s="17">
        <v>15301963776</v>
      </c>
      <c r="F161">
        <f>Tabla57812[[#This Row],[RAM final]]-Tabla57812[[#This Row],[RAM Inicial]]</f>
        <v>238862336</v>
      </c>
      <c r="G161" s="16">
        <v>12759262</v>
      </c>
      <c r="K161" s="2">
        <v>19</v>
      </c>
      <c r="L161" s="2">
        <f>Tabla57812[[#This Row],[CPU %]]*100</f>
        <v>2.66340790875477</v>
      </c>
      <c r="M161" s="2">
        <f>Tabla57812[[#This Row],[TIME/ms]]/1000000</f>
        <v>12.759262</v>
      </c>
      <c r="N161" s="2">
        <f>Tabla57812[[#This Row],[RAM USED]]/1048576</f>
        <v>227.796875</v>
      </c>
    </row>
    <row r="162" spans="2:14" x14ac:dyDescent="0.3">
      <c r="B162">
        <v>20</v>
      </c>
      <c r="C162">
        <v>1.4521657837332501E-2</v>
      </c>
      <c r="D162" s="17">
        <v>15054368768</v>
      </c>
      <c r="E162" s="17">
        <v>15299801088</v>
      </c>
      <c r="F162">
        <f>Tabla57812[[#This Row],[RAM final]]-Tabla57812[[#This Row],[RAM Inicial]]</f>
        <v>245432320</v>
      </c>
      <c r="G162" s="16">
        <v>12388757</v>
      </c>
      <c r="K162" s="15">
        <v>20</v>
      </c>
      <c r="L162" s="15">
        <f>Tabla57812[[#This Row],[CPU %]]*100</f>
        <v>1.45216578373325</v>
      </c>
      <c r="M162" s="15">
        <f>Tabla57812[[#This Row],[TIME/ms]]/1000000</f>
        <v>12.388757</v>
      </c>
      <c r="N162" s="15">
        <f>Tabla57812[[#This Row],[RAM USED]]/1048576</f>
        <v>234.0625</v>
      </c>
    </row>
    <row r="166" spans="2:14" ht="15" thickBot="1" x14ac:dyDescent="0.35">
      <c r="B166" s="14" t="s">
        <v>10</v>
      </c>
      <c r="C166" s="14" t="s">
        <v>3</v>
      </c>
      <c r="D166" s="14" t="s">
        <v>5</v>
      </c>
      <c r="E166" s="14" t="s">
        <v>6</v>
      </c>
      <c r="F166" s="14" t="s">
        <v>8</v>
      </c>
      <c r="G166" s="14" t="s">
        <v>17</v>
      </c>
      <c r="K166" s="14" t="s">
        <v>10</v>
      </c>
      <c r="L166" s="14" t="s">
        <v>3</v>
      </c>
      <c r="M166" s="14" t="s">
        <v>15</v>
      </c>
      <c r="N166" s="14" t="s">
        <v>8</v>
      </c>
    </row>
    <row r="167" spans="2:14" x14ac:dyDescent="0.3">
      <c r="B167">
        <v>1</v>
      </c>
      <c r="C167" s="3">
        <v>4.9129737069497602E-2</v>
      </c>
      <c r="D167" s="3">
        <v>15269937152</v>
      </c>
      <c r="E167" s="3">
        <v>15522836480</v>
      </c>
      <c r="F167">
        <f>Tabla5781213[[#This Row],[RAM final]]-Tabla5781213[[#This Row],[RAM Inicial]]</f>
        <v>252899328</v>
      </c>
      <c r="G167" s="16">
        <v>12002421</v>
      </c>
      <c r="K167" s="2">
        <v>1</v>
      </c>
      <c r="L167" s="2">
        <f>Tabla5781213[[#This Row],[CPU %]]*100</f>
        <v>4.9129737069497601</v>
      </c>
      <c r="M167" s="2">
        <f>Tabla5781213[[#This Row],[TIME/]]/1000000</f>
        <v>12.002421</v>
      </c>
      <c r="N167" s="2">
        <f>Tabla5781213[[#This Row],[RAM USED]]/1048576</f>
        <v>241.18359375</v>
      </c>
    </row>
    <row r="168" spans="2:14" x14ac:dyDescent="0.3">
      <c r="B168">
        <v>2</v>
      </c>
      <c r="C168" s="3">
        <v>6.2584698780337497E-2</v>
      </c>
      <c r="D168" s="20">
        <v>15331999744</v>
      </c>
      <c r="E168" s="3">
        <v>15558893568</v>
      </c>
      <c r="F168">
        <f>Tabla5781213[[#This Row],[RAM final]]-Tabla5781213[[#This Row],[RAM Inicial]]</f>
        <v>226893824</v>
      </c>
      <c r="G168" s="16">
        <v>12019726</v>
      </c>
      <c r="K168" s="3">
        <v>2</v>
      </c>
      <c r="L168" s="3">
        <f>Tabla5781213[[#This Row],[CPU %]]*100</f>
        <v>6.2584698780337495</v>
      </c>
      <c r="M168" s="3">
        <f>Tabla5781213[[#This Row],[TIME/]]/1000000</f>
        <v>12.019726</v>
      </c>
      <c r="N168" s="3">
        <f>Tabla5781213[[#This Row],[RAM USED]]/1048576</f>
        <v>216.3828125</v>
      </c>
    </row>
    <row r="169" spans="2:14" x14ac:dyDescent="0.3">
      <c r="B169">
        <v>3</v>
      </c>
      <c r="C169" s="3">
        <v>6.1196875576603603E-2</v>
      </c>
      <c r="D169" s="3">
        <v>15320403968</v>
      </c>
      <c r="E169" s="3">
        <v>15544975360</v>
      </c>
      <c r="F169">
        <f>Tabla5781213[[#This Row],[RAM final]]-Tabla5781213[[#This Row],[RAM Inicial]]</f>
        <v>224571392</v>
      </c>
      <c r="G169" s="16">
        <v>12154755</v>
      </c>
      <c r="K169" s="2">
        <v>3</v>
      </c>
      <c r="L169" s="2">
        <f>Tabla5781213[[#This Row],[CPU %]]*100</f>
        <v>6.1196875576603604</v>
      </c>
      <c r="M169" s="2">
        <f>Tabla5781213[[#This Row],[TIME/]]/1000000</f>
        <v>12.154755</v>
      </c>
      <c r="N169" s="2">
        <f>Tabla5781213[[#This Row],[RAM USED]]/1048576</f>
        <v>214.16796875</v>
      </c>
    </row>
    <row r="170" spans="2:14" x14ac:dyDescent="0.3">
      <c r="B170">
        <v>4</v>
      </c>
      <c r="C170" s="3">
        <v>7.4982916071317601E-2</v>
      </c>
      <c r="D170" s="3">
        <v>15330369536</v>
      </c>
      <c r="E170" s="3">
        <v>15535579136</v>
      </c>
      <c r="F170">
        <f>Tabla5781213[[#This Row],[RAM final]]-Tabla5781213[[#This Row],[RAM Inicial]]</f>
        <v>205209600</v>
      </c>
      <c r="G170" s="16">
        <v>11902549</v>
      </c>
      <c r="K170" s="3">
        <v>4</v>
      </c>
      <c r="L170" s="3">
        <f>Tabla5781213[[#This Row],[CPU %]]*100</f>
        <v>7.49829160713176</v>
      </c>
      <c r="M170" s="3">
        <f>Tabla5781213[[#This Row],[TIME/]]/1000000</f>
        <v>11.902549</v>
      </c>
      <c r="N170" s="3">
        <f>Tabla5781213[[#This Row],[RAM USED]]/1048576</f>
        <v>195.703125</v>
      </c>
    </row>
    <row r="171" spans="2:14" x14ac:dyDescent="0.3">
      <c r="B171">
        <v>5</v>
      </c>
      <c r="C171" s="3">
        <v>7.4284288654649699E-2</v>
      </c>
      <c r="D171" s="3">
        <v>15320547328</v>
      </c>
      <c r="E171" s="20">
        <v>15540101120</v>
      </c>
      <c r="F171">
        <f>Tabla5781213[[#This Row],[RAM final]]-Tabla5781213[[#This Row],[RAM Inicial]]</f>
        <v>219553792</v>
      </c>
      <c r="G171" s="16">
        <v>11990513</v>
      </c>
      <c r="K171" s="2">
        <v>5</v>
      </c>
      <c r="L171" s="2">
        <f>Tabla5781213[[#This Row],[CPU %]]*100</f>
        <v>7.4284288654649702</v>
      </c>
      <c r="M171" s="2">
        <f>Tabla5781213[[#This Row],[TIME/]]/1000000</f>
        <v>11.990513</v>
      </c>
      <c r="N171" s="2">
        <f>Tabla5781213[[#This Row],[RAM USED]]/1048576</f>
        <v>209.3828125</v>
      </c>
    </row>
    <row r="172" spans="2:14" x14ac:dyDescent="0.3">
      <c r="B172">
        <v>6</v>
      </c>
      <c r="C172" s="3">
        <v>6.7076167076166995E-2</v>
      </c>
      <c r="D172" s="3">
        <v>15319015424</v>
      </c>
      <c r="E172" s="20">
        <v>15556980736</v>
      </c>
      <c r="F172">
        <f>Tabla5781213[[#This Row],[RAM final]]-Tabla5781213[[#This Row],[RAM Inicial]]</f>
        <v>237965312</v>
      </c>
      <c r="G172" s="16">
        <v>11755876</v>
      </c>
      <c r="K172" s="3">
        <v>6</v>
      </c>
      <c r="L172" s="3">
        <f>Tabla5781213[[#This Row],[CPU %]]*100</f>
        <v>6.7076167076166993</v>
      </c>
      <c r="M172" s="3">
        <f>Tabla5781213[[#This Row],[TIME/]]/1000000</f>
        <v>11.755876000000001</v>
      </c>
      <c r="N172" s="3">
        <f>Tabla5781213[[#This Row],[RAM USED]]/1048576</f>
        <v>226.94140625</v>
      </c>
    </row>
    <row r="173" spans="2:14" x14ac:dyDescent="0.3">
      <c r="B173">
        <v>7</v>
      </c>
      <c r="C173" s="3">
        <v>6.7244452639990099E-2</v>
      </c>
      <c r="D173" s="20">
        <v>15325667328</v>
      </c>
      <c r="E173" s="3">
        <v>15555317760</v>
      </c>
      <c r="F173">
        <f>Tabla5781213[[#This Row],[RAM final]]-Tabla5781213[[#This Row],[RAM Inicial]]</f>
        <v>229650432</v>
      </c>
      <c r="G173" s="16">
        <v>11852633</v>
      </c>
      <c r="K173" s="2">
        <v>7</v>
      </c>
      <c r="L173" s="2">
        <f>Tabla5781213[[#This Row],[CPU %]]*100</f>
        <v>6.7244452639990095</v>
      </c>
      <c r="M173" s="2">
        <f>Tabla5781213[[#This Row],[TIME/]]/1000000</f>
        <v>11.852633000000001</v>
      </c>
      <c r="N173" s="2">
        <f>Tabla5781213[[#This Row],[RAM USED]]/1048576</f>
        <v>219.01171875</v>
      </c>
    </row>
    <row r="174" spans="2:14" x14ac:dyDescent="0.3">
      <c r="B174">
        <v>8</v>
      </c>
      <c r="C174" s="3">
        <v>5.2680623718705299E-2</v>
      </c>
      <c r="D174" s="20">
        <v>15311716352</v>
      </c>
      <c r="E174" s="3">
        <v>15541989376</v>
      </c>
      <c r="F174">
        <f>Tabla5781213[[#This Row],[RAM final]]-Tabla5781213[[#This Row],[RAM Inicial]]</f>
        <v>230273024</v>
      </c>
      <c r="G174" s="16">
        <v>12132534</v>
      </c>
      <c r="K174" s="3">
        <v>8</v>
      </c>
      <c r="L174" s="3">
        <f>Tabla5781213[[#This Row],[CPU %]]*100</f>
        <v>5.2680623718705295</v>
      </c>
      <c r="M174" s="3">
        <f>Tabla5781213[[#This Row],[TIME/]]/1000000</f>
        <v>12.132534</v>
      </c>
      <c r="N174" s="3">
        <f>Tabla5781213[[#This Row],[RAM USED]]/1048576</f>
        <v>219.60546875</v>
      </c>
    </row>
    <row r="175" spans="2:14" x14ac:dyDescent="0.3">
      <c r="B175">
        <v>9</v>
      </c>
      <c r="C175" s="3">
        <v>5.9978867549257298E-2</v>
      </c>
      <c r="D175" s="20">
        <v>15301582848</v>
      </c>
      <c r="E175" s="20">
        <v>15537041408</v>
      </c>
      <c r="F175">
        <f>Tabla5781213[[#This Row],[RAM final]]-Tabla5781213[[#This Row],[RAM Inicial]]</f>
        <v>235458560</v>
      </c>
      <c r="G175" s="16">
        <v>11767774</v>
      </c>
      <c r="K175" s="2">
        <v>9</v>
      </c>
      <c r="L175" s="2">
        <f>Tabla5781213[[#This Row],[CPU %]]*100</f>
        <v>5.9978867549257302</v>
      </c>
      <c r="M175" s="2">
        <f>Tabla5781213[[#This Row],[TIME/]]/1000000</f>
        <v>11.767773999999999</v>
      </c>
      <c r="N175" s="2">
        <f>Tabla5781213[[#This Row],[RAM USED]]/1048576</f>
        <v>224.55078125</v>
      </c>
    </row>
    <row r="176" spans="2:14" x14ac:dyDescent="0.3">
      <c r="B176">
        <v>10</v>
      </c>
      <c r="C176" s="3">
        <v>6.5373339155386401E-2</v>
      </c>
      <c r="D176" s="20">
        <v>15314849792</v>
      </c>
      <c r="E176" s="20">
        <v>15526801408</v>
      </c>
      <c r="F176">
        <f>Tabla5781213[[#This Row],[RAM final]]-Tabla5781213[[#This Row],[RAM Inicial]]</f>
        <v>211951616</v>
      </c>
      <c r="G176" s="16">
        <v>11987565</v>
      </c>
      <c r="K176" s="3">
        <v>10</v>
      </c>
      <c r="L176" s="3">
        <f>Tabla5781213[[#This Row],[CPU %]]*100</f>
        <v>6.5373339155386399</v>
      </c>
      <c r="M176" s="3">
        <f>Tabla5781213[[#This Row],[TIME/]]/1000000</f>
        <v>11.987565</v>
      </c>
      <c r="N176" s="3">
        <f>Tabla5781213[[#This Row],[RAM USED]]/1048576</f>
        <v>202.1328125</v>
      </c>
    </row>
    <row r="177" spans="2:14" x14ac:dyDescent="0.3">
      <c r="B177">
        <v>11</v>
      </c>
      <c r="C177" s="3">
        <v>5.6513051080304598E-2</v>
      </c>
      <c r="D177" s="20">
        <v>15294660608</v>
      </c>
      <c r="E177" s="20">
        <v>15523565568</v>
      </c>
      <c r="F177">
        <f>Tabla5781213[[#This Row],[RAM final]]-Tabla5781213[[#This Row],[RAM Inicial]]</f>
        <v>228904960</v>
      </c>
      <c r="G177" s="16">
        <v>11719997</v>
      </c>
      <c r="K177" s="2">
        <v>11</v>
      </c>
      <c r="L177" s="2">
        <f>Tabla5781213[[#This Row],[CPU %]]*100</f>
        <v>5.6513051080304599</v>
      </c>
      <c r="M177" s="2">
        <f>Tabla5781213[[#This Row],[TIME/]]/1000000</f>
        <v>11.719996999999999</v>
      </c>
      <c r="N177" s="2">
        <f>Tabla5781213[[#This Row],[RAM USED]]/1048576</f>
        <v>218.30078125</v>
      </c>
    </row>
    <row r="178" spans="2:14" x14ac:dyDescent="0.3">
      <c r="B178">
        <v>12</v>
      </c>
      <c r="C178" s="3">
        <v>7.4825697211155395E-2</v>
      </c>
      <c r="D178" s="3">
        <v>15299432448</v>
      </c>
      <c r="E178" s="20">
        <v>15521722368</v>
      </c>
      <c r="F178">
        <f>Tabla5781213[[#This Row],[RAM final]]-Tabla5781213[[#This Row],[RAM Inicial]]</f>
        <v>222289920</v>
      </c>
      <c r="G178" s="16">
        <v>13039725</v>
      </c>
      <c r="K178" s="3">
        <v>12</v>
      </c>
      <c r="L178" s="3">
        <f>Tabla5781213[[#This Row],[CPU %]]*100</f>
        <v>7.4825697211155395</v>
      </c>
      <c r="M178" s="3">
        <f>Tabla5781213[[#This Row],[TIME/]]/1000000</f>
        <v>13.039725000000001</v>
      </c>
      <c r="N178" s="3">
        <f>Tabla5781213[[#This Row],[RAM USED]]/1048576</f>
        <v>211.9921875</v>
      </c>
    </row>
    <row r="179" spans="2:14" x14ac:dyDescent="0.3">
      <c r="B179">
        <v>13</v>
      </c>
      <c r="C179" s="3">
        <v>5.1947247848430397E-2</v>
      </c>
      <c r="D179" s="20">
        <v>15296208896</v>
      </c>
      <c r="E179" s="20">
        <v>15530188800</v>
      </c>
      <c r="F179">
        <f>Tabla5781213[[#This Row],[RAM final]]-Tabla5781213[[#This Row],[RAM Inicial]]</f>
        <v>233979904</v>
      </c>
      <c r="G179" s="16">
        <v>11705109</v>
      </c>
      <c r="K179" s="2">
        <v>13</v>
      </c>
      <c r="L179" s="2">
        <f>Tabla5781213[[#This Row],[CPU %]]*100</f>
        <v>5.1947247848430393</v>
      </c>
      <c r="M179" s="2">
        <f>Tabla5781213[[#This Row],[TIME/]]/1000000</f>
        <v>11.705109</v>
      </c>
      <c r="N179" s="2">
        <f>Tabla5781213[[#This Row],[RAM USED]]/1048576</f>
        <v>223.140625</v>
      </c>
    </row>
    <row r="180" spans="2:14" x14ac:dyDescent="0.3">
      <c r="B180">
        <v>14</v>
      </c>
      <c r="C180" s="3">
        <v>5.8816283796267799E-2</v>
      </c>
      <c r="D180" s="20">
        <v>15300812800</v>
      </c>
      <c r="E180" s="20">
        <v>15535063040</v>
      </c>
      <c r="F180">
        <f>Tabla5781213[[#This Row],[RAM final]]-Tabla5781213[[#This Row],[RAM Inicial]]</f>
        <v>234250240</v>
      </c>
      <c r="G180" s="16">
        <v>11540500</v>
      </c>
      <c r="K180" s="3">
        <v>14</v>
      </c>
      <c r="L180" s="3">
        <f>Tabla5781213[[#This Row],[CPU %]]*100</f>
        <v>5.8816283796267799</v>
      </c>
      <c r="M180" s="3">
        <f>Tabla5781213[[#This Row],[TIME/]]/1000000</f>
        <v>11.5405</v>
      </c>
      <c r="N180" s="3">
        <f>Tabla5781213[[#This Row],[RAM USED]]/1048576</f>
        <v>223.3984375</v>
      </c>
    </row>
    <row r="181" spans="2:14" x14ac:dyDescent="0.3">
      <c r="B181">
        <v>15</v>
      </c>
      <c r="C181" s="3">
        <v>5.9613822408298399E-2</v>
      </c>
      <c r="D181" s="20">
        <v>15294644224</v>
      </c>
      <c r="E181" s="20">
        <v>15536074752</v>
      </c>
      <c r="F181">
        <f>Tabla5781213[[#This Row],[RAM final]]-Tabla5781213[[#This Row],[RAM Inicial]]</f>
        <v>241430528</v>
      </c>
      <c r="G181" s="16">
        <v>11976676</v>
      </c>
      <c r="K181" s="2">
        <v>15</v>
      </c>
      <c r="L181" s="2">
        <f>Tabla5781213[[#This Row],[CPU %]]*100</f>
        <v>5.96138224082984</v>
      </c>
      <c r="M181" s="2">
        <f>Tabla5781213[[#This Row],[TIME/]]/1000000</f>
        <v>11.976675999999999</v>
      </c>
      <c r="N181" s="2">
        <f>Tabla5781213[[#This Row],[RAM USED]]/1048576</f>
        <v>230.24609375</v>
      </c>
    </row>
    <row r="182" spans="2:14" x14ac:dyDescent="0.3">
      <c r="B182">
        <v>16</v>
      </c>
      <c r="C182" s="3">
        <v>6.3375092114959494E-2</v>
      </c>
      <c r="D182" s="20">
        <v>15301419008</v>
      </c>
      <c r="E182" s="20">
        <v>15514570752</v>
      </c>
      <c r="F182">
        <f>Tabla5781213[[#This Row],[RAM final]]-Tabla5781213[[#This Row],[RAM Inicial]]</f>
        <v>213151744</v>
      </c>
      <c r="G182" s="16">
        <v>11938280</v>
      </c>
      <c r="K182" s="3">
        <v>16</v>
      </c>
      <c r="L182" s="3">
        <f>Tabla5781213[[#This Row],[CPU %]]*100</f>
        <v>6.3375092114959495</v>
      </c>
      <c r="M182" s="3">
        <f>Tabla5781213[[#This Row],[TIME/]]/1000000</f>
        <v>11.938280000000001</v>
      </c>
      <c r="N182" s="3">
        <f>Tabla5781213[[#This Row],[RAM USED]]/1048576</f>
        <v>203.27734375</v>
      </c>
    </row>
    <row r="183" spans="2:14" x14ac:dyDescent="0.3">
      <c r="B183">
        <v>17</v>
      </c>
      <c r="C183" s="3">
        <v>7.1673819742489306E-2</v>
      </c>
      <c r="D183" s="20">
        <v>15301132288</v>
      </c>
      <c r="E183" s="20">
        <v>15526060032</v>
      </c>
      <c r="F183">
        <f>Tabla5781213[[#This Row],[RAM final]]-Tabla5781213[[#This Row],[RAM Inicial]]</f>
        <v>224927744</v>
      </c>
      <c r="G183" s="16">
        <v>11748418</v>
      </c>
      <c r="K183" s="2">
        <v>17</v>
      </c>
      <c r="L183" s="2">
        <f>Tabla5781213[[#This Row],[CPU %]]*100</f>
        <v>7.1673819742489302</v>
      </c>
      <c r="M183" s="2">
        <f>Tabla5781213[[#This Row],[TIME/]]/1000000</f>
        <v>11.748417999999999</v>
      </c>
      <c r="N183" s="2">
        <f>Tabla5781213[[#This Row],[RAM USED]]/1048576</f>
        <v>214.5078125</v>
      </c>
    </row>
    <row r="184" spans="2:14" x14ac:dyDescent="0.3">
      <c r="B184">
        <v>18</v>
      </c>
      <c r="C184" s="20">
        <v>8.1082743771147298E-2</v>
      </c>
      <c r="D184" s="20">
        <v>15290515456</v>
      </c>
      <c r="E184" s="20">
        <v>15540596736</v>
      </c>
      <c r="F184">
        <f>Tabla5781213[[#This Row],[RAM final]]-Tabla5781213[[#This Row],[RAM Inicial]]</f>
        <v>250081280</v>
      </c>
      <c r="G184" s="16">
        <v>11600041</v>
      </c>
      <c r="K184" s="3">
        <v>18</v>
      </c>
      <c r="L184" s="3">
        <f>Tabla5781213[[#This Row],[CPU %]]*100</f>
        <v>8.1082743771147303</v>
      </c>
      <c r="M184" s="3">
        <f>Tabla5781213[[#This Row],[TIME/]]/1000000</f>
        <v>11.600040999999999</v>
      </c>
      <c r="N184" s="3">
        <f>Tabla5781213[[#This Row],[RAM USED]]/1048576</f>
        <v>238.49609375</v>
      </c>
    </row>
    <row r="185" spans="2:14" x14ac:dyDescent="0.3">
      <c r="B185">
        <v>19</v>
      </c>
      <c r="C185" s="3">
        <v>6.8858174573527595E-2</v>
      </c>
      <c r="D185" s="20">
        <v>15303647232</v>
      </c>
      <c r="E185" s="20">
        <v>15528407040</v>
      </c>
      <c r="F185">
        <f>Tabla5781213[[#This Row],[RAM final]]-Tabla5781213[[#This Row],[RAM Inicial]]</f>
        <v>224759808</v>
      </c>
      <c r="G185" s="16">
        <v>12069845</v>
      </c>
      <c r="K185" s="2">
        <v>19</v>
      </c>
      <c r="L185" s="2">
        <f>Tabla5781213[[#This Row],[CPU %]]*100</f>
        <v>6.8858174573527595</v>
      </c>
      <c r="M185" s="2">
        <f>Tabla5781213[[#This Row],[TIME/]]/1000000</f>
        <v>12.069845000000001</v>
      </c>
      <c r="N185" s="2">
        <f>Tabla5781213[[#This Row],[RAM USED]]/1048576</f>
        <v>214.34765625</v>
      </c>
    </row>
    <row r="186" spans="2:14" x14ac:dyDescent="0.3">
      <c r="B186">
        <v>20</v>
      </c>
      <c r="C186" s="3">
        <v>7.3031290342411001E-2</v>
      </c>
      <c r="D186" s="20">
        <v>15294775296</v>
      </c>
      <c r="E186" s="20">
        <v>15537872896</v>
      </c>
      <c r="F186">
        <f>Tabla5781213[[#This Row],[RAM final]]-Tabla5781213[[#This Row],[RAM Inicial]]</f>
        <v>243097600</v>
      </c>
      <c r="G186" s="19">
        <v>11706488</v>
      </c>
      <c r="K186" s="15">
        <v>20</v>
      </c>
      <c r="L186" s="15">
        <f>Tabla5781213[[#This Row],[CPU %]]*100</f>
        <v>7.3031290342410999</v>
      </c>
      <c r="M186" s="15">
        <f>Tabla5781213[[#This Row],[TIME/]]/1000000</f>
        <v>11.706488</v>
      </c>
      <c r="N186" s="15">
        <f>Tabla5781213[[#This Row],[RAM USED]]/1048576</f>
        <v>231.8359375</v>
      </c>
    </row>
  </sheetData>
  <pageMargins left="0.7" right="0.7" top="0.75" bottom="0.75" header="0.3" footer="0.3"/>
  <pageSetup paperSize="9" orientation="portrait" horizontalDpi="1200" verticalDpi="1200" r:id="rId1"/>
  <drawing r:id="rId2"/>
  <tableParts count="14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Hoja3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 Duarte</dc:creator>
  <cp:lastModifiedBy>Eduard Duarte</cp:lastModifiedBy>
  <dcterms:created xsi:type="dcterms:W3CDTF">2020-09-01T21:20:45Z</dcterms:created>
  <dcterms:modified xsi:type="dcterms:W3CDTF">2020-09-07T04:07:18Z</dcterms:modified>
</cp:coreProperties>
</file>