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in.hernandez\Videos\Frimac\freelance\"/>
    </mc:Choice>
  </mc:AlternateContent>
  <bookViews>
    <workbookView xWindow="0" yWindow="0" windowWidth="12405" windowHeight="9540" activeTab="1"/>
  </bookViews>
  <sheets>
    <sheet name="Sheet1" sheetId="1" r:id="rId1"/>
    <sheet name="Hoja1" sheetId="2" r:id="rId2"/>
  </sheets>
  <externalReferences>
    <externalReference r:id="rId3"/>
    <externalReference r:id="rId4"/>
  </externalReferences>
  <definedNames>
    <definedName name="_xlnm._FilterDatabase" localSheetId="1" hidden="1">Hoja1!$A$2:$W$44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E3" i="2"/>
  <c r="D3" i="2"/>
  <c r="C3" i="2"/>
  <c r="G33" i="2" l="1"/>
  <c r="H33" i="2" s="1"/>
  <c r="G14" i="2"/>
  <c r="H14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" i="2"/>
  <c r="H4" i="2" s="1"/>
  <c r="C4" i="2"/>
  <c r="D4" i="2" s="1"/>
  <c r="C33" i="2"/>
  <c r="D33" i="2" s="1"/>
  <c r="C14" i="2"/>
  <c r="D1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E12" i="2" l="1"/>
  <c r="E39" i="2"/>
  <c r="E35" i="2"/>
  <c r="E27" i="2"/>
  <c r="E36" i="2"/>
  <c r="E24" i="2"/>
  <c r="E23" i="2"/>
  <c r="E15" i="2"/>
  <c r="E11" i="2"/>
  <c r="E37" i="2"/>
  <c r="E25" i="2"/>
  <c r="E13" i="2"/>
  <c r="E34" i="2"/>
  <c r="E22" i="2"/>
  <c r="E10" i="2"/>
  <c r="E4" i="2"/>
  <c r="E33" i="2"/>
  <c r="E21" i="2"/>
  <c r="E9" i="2"/>
  <c r="E44" i="2"/>
  <c r="E32" i="2"/>
  <c r="E20" i="2"/>
  <c r="E8" i="2"/>
  <c r="E43" i="2"/>
  <c r="E31" i="2"/>
  <c r="E19" i="2"/>
  <c r="E7" i="2"/>
  <c r="E42" i="2"/>
  <c r="E30" i="2"/>
  <c r="E18" i="2"/>
  <c r="E6" i="2"/>
  <c r="E41" i="2"/>
  <c r="E29" i="2"/>
  <c r="E17" i="2"/>
  <c r="E5" i="2"/>
  <c r="E40" i="2"/>
  <c r="E28" i="2"/>
  <c r="E16" i="2"/>
  <c r="E38" i="2"/>
  <c r="E26" i="2"/>
  <c r="E14" i="2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B3" i="1"/>
  <c r="FB4" i="1"/>
  <c r="FB5" i="1"/>
  <c r="FB6" i="1"/>
  <c r="FB7" i="1"/>
  <c r="FB8" i="1"/>
  <c r="FB9" i="1"/>
  <c r="FB10" i="1"/>
  <c r="EZ10" i="1" s="1"/>
  <c r="U10" i="2" s="1"/>
  <c r="FB11" i="1"/>
  <c r="EZ11" i="1" s="1"/>
  <c r="U11" i="2" s="1"/>
  <c r="FB12" i="1"/>
  <c r="FB13" i="1"/>
  <c r="EZ13" i="1" s="1"/>
  <c r="U13" i="2" s="1"/>
  <c r="FB14" i="1"/>
  <c r="FB15" i="1"/>
  <c r="FB16" i="1"/>
  <c r="FB17" i="1"/>
  <c r="FB18" i="1"/>
  <c r="FB19" i="1"/>
  <c r="FB20" i="1"/>
  <c r="FB21" i="1"/>
  <c r="FB22" i="1"/>
  <c r="EZ22" i="1" s="1"/>
  <c r="U22" i="2" s="1"/>
  <c r="FB23" i="1"/>
  <c r="EZ23" i="1" s="1"/>
  <c r="U23" i="2" s="1"/>
  <c r="FB24" i="1"/>
  <c r="EZ24" i="1" s="1"/>
  <c r="U24" i="2" s="1"/>
  <c r="FB25" i="1"/>
  <c r="EZ25" i="1" s="1"/>
  <c r="U25" i="2" s="1"/>
  <c r="FB26" i="1"/>
  <c r="EZ26" i="1" s="1"/>
  <c r="U26" i="2" s="1"/>
  <c r="FB27" i="1"/>
  <c r="FB28" i="1"/>
  <c r="FB29" i="1"/>
  <c r="FB30" i="1"/>
  <c r="FB31" i="1"/>
  <c r="FB32" i="1"/>
  <c r="FB33" i="1"/>
  <c r="FB34" i="1"/>
  <c r="EZ34" i="1" s="1"/>
  <c r="U34" i="2" s="1"/>
  <c r="FB35" i="1"/>
  <c r="EZ35" i="1" s="1"/>
  <c r="U35" i="2" s="1"/>
  <c r="FB36" i="1"/>
  <c r="EZ36" i="1" s="1"/>
  <c r="U36" i="2" s="1"/>
  <c r="FB37" i="1"/>
  <c r="EZ37" i="1" s="1"/>
  <c r="U37" i="2" s="1"/>
  <c r="FB38" i="1"/>
  <c r="FB39" i="1"/>
  <c r="EZ39" i="1" s="1"/>
  <c r="U39" i="2" s="1"/>
  <c r="FB40" i="1"/>
  <c r="FB41" i="1"/>
  <c r="FB42" i="1"/>
  <c r="FB43" i="1"/>
  <c r="FB44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N3" i="1"/>
  <c r="EL3" i="1" s="1"/>
  <c r="T3" i="2" s="1"/>
  <c r="EN4" i="1"/>
  <c r="EN5" i="1"/>
  <c r="EN6" i="1"/>
  <c r="EN7" i="1"/>
  <c r="EN8" i="1"/>
  <c r="EN9" i="1"/>
  <c r="EN10" i="1"/>
  <c r="EL10" i="1" s="1"/>
  <c r="T10" i="2" s="1"/>
  <c r="EN11" i="1"/>
  <c r="EN12" i="1"/>
  <c r="EL12" i="1" s="1"/>
  <c r="T12" i="2" s="1"/>
  <c r="EN13" i="1"/>
  <c r="EL13" i="1" s="1"/>
  <c r="T13" i="2" s="1"/>
  <c r="EN14" i="1"/>
  <c r="EL14" i="1" s="1"/>
  <c r="T14" i="2" s="1"/>
  <c r="EN15" i="1"/>
  <c r="EL15" i="1" s="1"/>
  <c r="T15" i="2" s="1"/>
  <c r="EN16" i="1"/>
  <c r="EN17" i="1"/>
  <c r="EN18" i="1"/>
  <c r="EN19" i="1"/>
  <c r="EN20" i="1"/>
  <c r="EN21" i="1"/>
  <c r="EN22" i="1"/>
  <c r="EL22" i="1" s="1"/>
  <c r="T22" i="2" s="1"/>
  <c r="EN23" i="1"/>
  <c r="EN24" i="1"/>
  <c r="EL24" i="1" s="1"/>
  <c r="T24" i="2" s="1"/>
  <c r="EN25" i="1"/>
  <c r="EL25" i="1" s="1"/>
  <c r="T25" i="2" s="1"/>
  <c r="EN26" i="1"/>
  <c r="EL26" i="1" s="1"/>
  <c r="T26" i="2" s="1"/>
  <c r="EN27" i="1"/>
  <c r="EL27" i="1" s="1"/>
  <c r="T27" i="2" s="1"/>
  <c r="EN28" i="1"/>
  <c r="EN29" i="1"/>
  <c r="EN30" i="1"/>
  <c r="EN31" i="1"/>
  <c r="EN32" i="1"/>
  <c r="EN33" i="1"/>
  <c r="EN34" i="1"/>
  <c r="EL34" i="1" s="1"/>
  <c r="T34" i="2" s="1"/>
  <c r="EN35" i="1"/>
  <c r="EN36" i="1"/>
  <c r="EL36" i="1" s="1"/>
  <c r="T36" i="2" s="1"/>
  <c r="EN37" i="1"/>
  <c r="EL37" i="1" s="1"/>
  <c r="T37" i="2" s="1"/>
  <c r="EN38" i="1"/>
  <c r="EN39" i="1"/>
  <c r="EL39" i="1" s="1"/>
  <c r="T39" i="2" s="1"/>
  <c r="EN40" i="1"/>
  <c r="EN41" i="1"/>
  <c r="EN42" i="1"/>
  <c r="EN43" i="1"/>
  <c r="EN44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DZ3" i="1"/>
  <c r="DX3" i="1" s="1"/>
  <c r="S3" i="2" s="1"/>
  <c r="DZ4" i="1"/>
  <c r="DZ5" i="1"/>
  <c r="DZ6" i="1"/>
  <c r="DZ7" i="1"/>
  <c r="DZ8" i="1"/>
  <c r="DZ9" i="1"/>
  <c r="DZ10" i="1"/>
  <c r="DZ11" i="1"/>
  <c r="DZ12" i="1"/>
  <c r="DX12" i="1" s="1"/>
  <c r="S12" i="2" s="1"/>
  <c r="DZ13" i="1"/>
  <c r="DX13" i="1" s="1"/>
  <c r="S13" i="2" s="1"/>
  <c r="V13" i="2" s="1"/>
  <c r="DZ14" i="1"/>
  <c r="DX14" i="1" s="1"/>
  <c r="S14" i="2" s="1"/>
  <c r="DZ15" i="1"/>
  <c r="DX15" i="1" s="1"/>
  <c r="S15" i="2" s="1"/>
  <c r="DZ16" i="1"/>
  <c r="DZ17" i="1"/>
  <c r="DZ18" i="1"/>
  <c r="DZ19" i="1"/>
  <c r="DZ20" i="1"/>
  <c r="DZ21" i="1"/>
  <c r="DZ22" i="1"/>
  <c r="DZ23" i="1"/>
  <c r="DZ24" i="1"/>
  <c r="DX24" i="1" s="1"/>
  <c r="S24" i="2" s="1"/>
  <c r="DZ25" i="1"/>
  <c r="DX25" i="1" s="1"/>
  <c r="S25" i="2" s="1"/>
  <c r="V25" i="2" s="1"/>
  <c r="DZ26" i="1"/>
  <c r="DX26" i="1" s="1"/>
  <c r="S26" i="2" s="1"/>
  <c r="V26" i="2" s="1"/>
  <c r="DZ27" i="1"/>
  <c r="DZ28" i="1"/>
  <c r="DZ29" i="1"/>
  <c r="DZ30" i="1"/>
  <c r="DZ31" i="1"/>
  <c r="DZ32" i="1"/>
  <c r="DZ33" i="1"/>
  <c r="DZ34" i="1"/>
  <c r="DZ35" i="1"/>
  <c r="DZ36" i="1"/>
  <c r="DX36" i="1" s="1"/>
  <c r="S36" i="2" s="1"/>
  <c r="V36" i="2" s="1"/>
  <c r="DZ37" i="1"/>
  <c r="DX37" i="1" s="1"/>
  <c r="S37" i="2" s="1"/>
  <c r="DZ38" i="1"/>
  <c r="DX38" i="1" s="1"/>
  <c r="S38" i="2" s="1"/>
  <c r="DZ39" i="1"/>
  <c r="DX39" i="1" s="1"/>
  <c r="S39" i="2" s="1"/>
  <c r="V39" i="2" s="1"/>
  <c r="DZ40" i="1"/>
  <c r="DZ41" i="1"/>
  <c r="DZ42" i="1"/>
  <c r="DZ43" i="1"/>
  <c r="DZ44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L3" i="1"/>
  <c r="DI3" i="1" s="1"/>
  <c r="Q3" i="2" s="1"/>
  <c r="DL4" i="1"/>
  <c r="DL5" i="1"/>
  <c r="DL6" i="1"/>
  <c r="DL7" i="1"/>
  <c r="DL8" i="1"/>
  <c r="DL9" i="1"/>
  <c r="DL10" i="1"/>
  <c r="DL11" i="1"/>
  <c r="DL12" i="1"/>
  <c r="DI12" i="1" s="1"/>
  <c r="Q12" i="2" s="1"/>
  <c r="DL13" i="1"/>
  <c r="DI13" i="1" s="1"/>
  <c r="Q13" i="2" s="1"/>
  <c r="DL14" i="1"/>
  <c r="DI14" i="1" s="1"/>
  <c r="Q14" i="2" s="1"/>
  <c r="DL15" i="1"/>
  <c r="DL16" i="1"/>
  <c r="DL17" i="1"/>
  <c r="DL18" i="1"/>
  <c r="DL19" i="1"/>
  <c r="DL20" i="1"/>
  <c r="DL21" i="1"/>
  <c r="DL22" i="1"/>
  <c r="DL23" i="1"/>
  <c r="DL24" i="1"/>
  <c r="DI24" i="1" s="1"/>
  <c r="Q24" i="2" s="1"/>
  <c r="DL25" i="1"/>
  <c r="DL26" i="1"/>
  <c r="DI26" i="1" s="1"/>
  <c r="Q26" i="2" s="1"/>
  <c r="DL27" i="1"/>
  <c r="DI27" i="1" s="1"/>
  <c r="Q27" i="2" s="1"/>
  <c r="DL28" i="1"/>
  <c r="DL29" i="1"/>
  <c r="DL30" i="1"/>
  <c r="DL31" i="1"/>
  <c r="DL32" i="1"/>
  <c r="DL33" i="1"/>
  <c r="DL34" i="1"/>
  <c r="DL35" i="1"/>
  <c r="DL36" i="1"/>
  <c r="DI36" i="1" s="1"/>
  <c r="Q36" i="2" s="1"/>
  <c r="DL37" i="1"/>
  <c r="DI37" i="1" s="1"/>
  <c r="Q37" i="2" s="1"/>
  <c r="DL38" i="1"/>
  <c r="DI38" i="1" s="1"/>
  <c r="Q38" i="2" s="1"/>
  <c r="DL39" i="1"/>
  <c r="DI39" i="1" s="1"/>
  <c r="Q39" i="2" s="1"/>
  <c r="DL40" i="1"/>
  <c r="DL41" i="1"/>
  <c r="DL42" i="1"/>
  <c r="DL43" i="1"/>
  <c r="DL44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CX3" i="1"/>
  <c r="CU3" i="1" s="1"/>
  <c r="P3" i="2" s="1"/>
  <c r="CX4" i="1"/>
  <c r="CX5" i="1"/>
  <c r="CX6" i="1"/>
  <c r="CX7" i="1"/>
  <c r="CX8" i="1"/>
  <c r="CX9" i="1"/>
  <c r="CX10" i="1"/>
  <c r="CX11" i="1"/>
  <c r="CX12" i="1"/>
  <c r="CU12" i="1" s="1"/>
  <c r="P12" i="2" s="1"/>
  <c r="CX13" i="1"/>
  <c r="CU13" i="1" s="1"/>
  <c r="P13" i="2" s="1"/>
  <c r="CX14" i="1"/>
  <c r="CU14" i="1" s="1"/>
  <c r="P14" i="2" s="1"/>
  <c r="CX15" i="1"/>
  <c r="CU15" i="1" s="1"/>
  <c r="P15" i="2" s="1"/>
  <c r="CX16" i="1"/>
  <c r="CX17" i="1"/>
  <c r="CX18" i="1"/>
  <c r="CX19" i="1"/>
  <c r="CX20" i="1"/>
  <c r="CX21" i="1"/>
  <c r="CX22" i="1"/>
  <c r="CX23" i="1"/>
  <c r="CX24" i="1"/>
  <c r="CU24" i="1" s="1"/>
  <c r="P24" i="2" s="1"/>
  <c r="CX25" i="1"/>
  <c r="CU25" i="1" s="1"/>
  <c r="P25" i="2" s="1"/>
  <c r="CX26" i="1"/>
  <c r="CX27" i="1"/>
  <c r="CU27" i="1" s="1"/>
  <c r="P27" i="2" s="1"/>
  <c r="CX28" i="1"/>
  <c r="CX29" i="1"/>
  <c r="CX30" i="1"/>
  <c r="CX31" i="1"/>
  <c r="CX32" i="1"/>
  <c r="CX33" i="1"/>
  <c r="CX34" i="1"/>
  <c r="CX35" i="1"/>
  <c r="CX36" i="1"/>
  <c r="CU36" i="1" s="1"/>
  <c r="P36" i="2" s="1"/>
  <c r="CX37" i="1"/>
  <c r="CU37" i="1" s="1"/>
  <c r="P37" i="2" s="1"/>
  <c r="CX38" i="1"/>
  <c r="CU38" i="1" s="1"/>
  <c r="P38" i="2" s="1"/>
  <c r="CX39" i="1"/>
  <c r="CU39" i="1" s="1"/>
  <c r="P39" i="2" s="1"/>
  <c r="CX40" i="1"/>
  <c r="CX41" i="1"/>
  <c r="CX42" i="1"/>
  <c r="CX43" i="1"/>
  <c r="CX44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J3" i="1"/>
  <c r="CJ4" i="1"/>
  <c r="CJ5" i="1"/>
  <c r="CJ6" i="1"/>
  <c r="CJ7" i="1"/>
  <c r="CJ8" i="1"/>
  <c r="CJ9" i="1"/>
  <c r="CJ10" i="1"/>
  <c r="CJ11" i="1"/>
  <c r="CJ12" i="1"/>
  <c r="CG12" i="1" s="1"/>
  <c r="O12" i="2" s="1"/>
  <c r="CJ13" i="1"/>
  <c r="CG13" i="1" s="1"/>
  <c r="O13" i="2" s="1"/>
  <c r="CJ14" i="1"/>
  <c r="CG14" i="1" s="1"/>
  <c r="O14" i="2" s="1"/>
  <c r="CJ15" i="1"/>
  <c r="CG15" i="1" s="1"/>
  <c r="O15" i="2" s="1"/>
  <c r="CJ16" i="1"/>
  <c r="CJ17" i="1"/>
  <c r="CJ18" i="1"/>
  <c r="CJ19" i="1"/>
  <c r="CJ20" i="1"/>
  <c r="CJ21" i="1"/>
  <c r="CJ22" i="1"/>
  <c r="CJ23" i="1"/>
  <c r="CJ24" i="1"/>
  <c r="CG24" i="1" s="1"/>
  <c r="O24" i="2" s="1"/>
  <c r="CJ25" i="1"/>
  <c r="CG25" i="1" s="1"/>
  <c r="O25" i="2" s="1"/>
  <c r="CJ26" i="1"/>
  <c r="CG26" i="1" s="1"/>
  <c r="O26" i="2" s="1"/>
  <c r="CJ27" i="1"/>
  <c r="CG27" i="1" s="1"/>
  <c r="O27" i="2" s="1"/>
  <c r="CJ28" i="1"/>
  <c r="CJ29" i="1"/>
  <c r="CJ30" i="1"/>
  <c r="CJ31" i="1"/>
  <c r="CJ32" i="1"/>
  <c r="CJ33" i="1"/>
  <c r="CJ34" i="1"/>
  <c r="CJ35" i="1"/>
  <c r="CJ36" i="1"/>
  <c r="CG36" i="1" s="1"/>
  <c r="O36" i="2" s="1"/>
  <c r="CJ37" i="1"/>
  <c r="CG37" i="1" s="1"/>
  <c r="O37" i="2" s="1"/>
  <c r="CJ38" i="1"/>
  <c r="CG38" i="1" s="1"/>
  <c r="O38" i="2" s="1"/>
  <c r="CJ39" i="1"/>
  <c r="CG39" i="1" s="1"/>
  <c r="O39" i="2" s="1"/>
  <c r="CJ40" i="1"/>
  <c r="CJ41" i="1"/>
  <c r="CJ42" i="1"/>
  <c r="CJ43" i="1"/>
  <c r="CJ44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V3" i="1"/>
  <c r="BS3" i="1" s="1"/>
  <c r="N3" i="2" s="1"/>
  <c r="BV4" i="1"/>
  <c r="BV5" i="1"/>
  <c r="BV6" i="1"/>
  <c r="BV7" i="1"/>
  <c r="BV8" i="1"/>
  <c r="BV9" i="1"/>
  <c r="BV10" i="1"/>
  <c r="BV11" i="1"/>
  <c r="BV12" i="1"/>
  <c r="BS12" i="1" s="1"/>
  <c r="N12" i="2" s="1"/>
  <c r="BV13" i="1"/>
  <c r="BS13" i="1" s="1"/>
  <c r="N13" i="2" s="1"/>
  <c r="BV14" i="1"/>
  <c r="BS14" i="1" s="1"/>
  <c r="N14" i="2" s="1"/>
  <c r="BV15" i="1"/>
  <c r="BV16" i="1"/>
  <c r="BV17" i="1"/>
  <c r="BV18" i="1"/>
  <c r="BV19" i="1"/>
  <c r="BV20" i="1"/>
  <c r="BV21" i="1"/>
  <c r="BV22" i="1"/>
  <c r="BV23" i="1"/>
  <c r="BV24" i="1"/>
  <c r="BS24" i="1" s="1"/>
  <c r="N24" i="2" s="1"/>
  <c r="BV25" i="1"/>
  <c r="BS25" i="1" s="1"/>
  <c r="N25" i="2" s="1"/>
  <c r="BV26" i="1"/>
  <c r="BS26" i="1" s="1"/>
  <c r="N26" i="2" s="1"/>
  <c r="BV27" i="1"/>
  <c r="BS27" i="1" s="1"/>
  <c r="N27" i="2" s="1"/>
  <c r="BV28" i="1"/>
  <c r="BV29" i="1"/>
  <c r="BV30" i="1"/>
  <c r="BV31" i="1"/>
  <c r="BV32" i="1"/>
  <c r="BV33" i="1"/>
  <c r="BV34" i="1"/>
  <c r="BV35" i="1"/>
  <c r="BV36" i="1"/>
  <c r="BS36" i="1" s="1"/>
  <c r="N36" i="2" s="1"/>
  <c r="BV37" i="1"/>
  <c r="BS37" i="1" s="1"/>
  <c r="N37" i="2" s="1"/>
  <c r="BV38" i="1"/>
  <c r="BS38" i="1" s="1"/>
  <c r="N38" i="2" s="1"/>
  <c r="BV39" i="1"/>
  <c r="BS39" i="1" s="1"/>
  <c r="N39" i="2" s="1"/>
  <c r="BV40" i="1"/>
  <c r="BV41" i="1"/>
  <c r="BV42" i="1"/>
  <c r="BV43" i="1"/>
  <c r="BV44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H3" i="1"/>
  <c r="BE3" i="1" s="1"/>
  <c r="M3" i="2" s="1"/>
  <c r="BH4" i="1"/>
  <c r="BH5" i="1"/>
  <c r="BH6" i="1"/>
  <c r="BH7" i="1"/>
  <c r="BH8" i="1"/>
  <c r="BH9" i="1"/>
  <c r="BH10" i="1"/>
  <c r="BH11" i="1"/>
  <c r="BH12" i="1"/>
  <c r="BE12" i="1" s="1"/>
  <c r="M12" i="2" s="1"/>
  <c r="BH13" i="1"/>
  <c r="BE13" i="1" s="1"/>
  <c r="M13" i="2" s="1"/>
  <c r="BH14" i="1"/>
  <c r="BE14" i="1" s="1"/>
  <c r="M14" i="2" s="1"/>
  <c r="BH15" i="1"/>
  <c r="BH16" i="1"/>
  <c r="BH17" i="1"/>
  <c r="BH18" i="1"/>
  <c r="BH19" i="1"/>
  <c r="BH20" i="1"/>
  <c r="BH21" i="1"/>
  <c r="BH22" i="1"/>
  <c r="BH23" i="1"/>
  <c r="BH24" i="1"/>
  <c r="BE24" i="1" s="1"/>
  <c r="M24" i="2" s="1"/>
  <c r="BH25" i="1"/>
  <c r="BE25" i="1" s="1"/>
  <c r="M25" i="2" s="1"/>
  <c r="BH26" i="1"/>
  <c r="BH27" i="1"/>
  <c r="BE27" i="1" s="1"/>
  <c r="M27" i="2" s="1"/>
  <c r="BH28" i="1"/>
  <c r="BH29" i="1"/>
  <c r="BH30" i="1"/>
  <c r="BH31" i="1"/>
  <c r="BH32" i="1"/>
  <c r="BH33" i="1"/>
  <c r="BH34" i="1"/>
  <c r="BH35" i="1"/>
  <c r="BH36" i="1"/>
  <c r="BE36" i="1" s="1"/>
  <c r="M36" i="2" s="1"/>
  <c r="BH37" i="1"/>
  <c r="BE37" i="1" s="1"/>
  <c r="M37" i="2" s="1"/>
  <c r="BH38" i="1"/>
  <c r="BE38" i="1" s="1"/>
  <c r="M38" i="2" s="1"/>
  <c r="BH39" i="1"/>
  <c r="BH40" i="1"/>
  <c r="BH41" i="1"/>
  <c r="BH42" i="1"/>
  <c r="BH43" i="1"/>
  <c r="BH44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T3" i="1"/>
  <c r="AR3" i="1" s="1"/>
  <c r="L3" i="2" s="1"/>
  <c r="AT4" i="1"/>
  <c r="AT5" i="1"/>
  <c r="AT6" i="1"/>
  <c r="AT7" i="1"/>
  <c r="AT8" i="1"/>
  <c r="AT9" i="1"/>
  <c r="AT10" i="1"/>
  <c r="AT11" i="1"/>
  <c r="AT12" i="1"/>
  <c r="AR12" i="1" s="1"/>
  <c r="L12" i="2" s="1"/>
  <c r="AT13" i="1"/>
  <c r="AR13" i="1" s="1"/>
  <c r="L13" i="2" s="1"/>
  <c r="AT14" i="1"/>
  <c r="AR14" i="1" s="1"/>
  <c r="L14" i="2" s="1"/>
  <c r="AT15" i="1"/>
  <c r="AT16" i="1"/>
  <c r="AT17" i="1"/>
  <c r="AT18" i="1"/>
  <c r="AT19" i="1"/>
  <c r="AT20" i="1"/>
  <c r="AT21" i="1"/>
  <c r="AT22" i="1"/>
  <c r="AT23" i="1"/>
  <c r="AT24" i="1"/>
  <c r="AR24" i="1" s="1"/>
  <c r="L24" i="2" s="1"/>
  <c r="AT25" i="1"/>
  <c r="AR25" i="1" s="1"/>
  <c r="L25" i="2" s="1"/>
  <c r="AT26" i="1"/>
  <c r="AR26" i="1" s="1"/>
  <c r="L26" i="2" s="1"/>
  <c r="AT27" i="1"/>
  <c r="AR27" i="1" s="1"/>
  <c r="L27" i="2" s="1"/>
  <c r="AT28" i="1"/>
  <c r="AT29" i="1"/>
  <c r="AT30" i="1"/>
  <c r="AT31" i="1"/>
  <c r="AT32" i="1"/>
  <c r="AT33" i="1"/>
  <c r="AT34" i="1"/>
  <c r="AT35" i="1"/>
  <c r="AT36" i="1"/>
  <c r="AR36" i="1" s="1"/>
  <c r="L36" i="2" s="1"/>
  <c r="AT37" i="1"/>
  <c r="AR37" i="1" s="1"/>
  <c r="L37" i="2" s="1"/>
  <c r="AT38" i="1"/>
  <c r="AR38" i="1" s="1"/>
  <c r="L38" i="2" s="1"/>
  <c r="AT39" i="1"/>
  <c r="AR39" i="1" s="1"/>
  <c r="L39" i="2" s="1"/>
  <c r="AT40" i="1"/>
  <c r="AT41" i="1"/>
  <c r="AT42" i="1"/>
  <c r="AT43" i="1"/>
  <c r="AT44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F3" i="1"/>
  <c r="AC3" i="1" s="1"/>
  <c r="K3" i="2" s="1"/>
  <c r="AF4" i="1"/>
  <c r="AF5" i="1"/>
  <c r="AF6" i="1"/>
  <c r="AF7" i="1"/>
  <c r="AF8" i="1"/>
  <c r="AF9" i="1"/>
  <c r="AF10" i="1"/>
  <c r="AF11" i="1"/>
  <c r="AF12" i="1"/>
  <c r="AC12" i="1" s="1"/>
  <c r="K12" i="2" s="1"/>
  <c r="AF13" i="1"/>
  <c r="AC13" i="1" s="1"/>
  <c r="K13" i="2" s="1"/>
  <c r="AF14" i="1"/>
  <c r="AC14" i="1" s="1"/>
  <c r="K14" i="2" s="1"/>
  <c r="AF15" i="1"/>
  <c r="AC15" i="1" s="1"/>
  <c r="K15" i="2" s="1"/>
  <c r="AF16" i="1"/>
  <c r="AF17" i="1"/>
  <c r="AF18" i="1"/>
  <c r="AF19" i="1"/>
  <c r="AF20" i="1"/>
  <c r="AF21" i="1"/>
  <c r="AF22" i="1"/>
  <c r="AF23" i="1"/>
  <c r="AF24" i="1"/>
  <c r="AC24" i="1" s="1"/>
  <c r="K24" i="2" s="1"/>
  <c r="AF25" i="1"/>
  <c r="AF26" i="1"/>
  <c r="AC26" i="1" s="1"/>
  <c r="K26" i="2" s="1"/>
  <c r="AF27" i="1"/>
  <c r="AC27" i="1" s="1"/>
  <c r="K27" i="2" s="1"/>
  <c r="AF28" i="1"/>
  <c r="AF29" i="1"/>
  <c r="AF30" i="1"/>
  <c r="AF31" i="1"/>
  <c r="AF32" i="1"/>
  <c r="AF33" i="1"/>
  <c r="AF34" i="1"/>
  <c r="AF35" i="1"/>
  <c r="AF36" i="1"/>
  <c r="AC36" i="1" s="1"/>
  <c r="K36" i="2" s="1"/>
  <c r="AF37" i="1"/>
  <c r="AC37" i="1" s="1"/>
  <c r="K37" i="2" s="1"/>
  <c r="AF38" i="1"/>
  <c r="AC38" i="1" s="1"/>
  <c r="K38" i="2" s="1"/>
  <c r="AF39" i="1"/>
  <c r="AC39" i="1" s="1"/>
  <c r="K39" i="2" s="1"/>
  <c r="AF40" i="1"/>
  <c r="AF41" i="1"/>
  <c r="AF42" i="1"/>
  <c r="AF43" i="1"/>
  <c r="AF4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R3" i="1"/>
  <c r="O3" i="1" s="1"/>
  <c r="J3" i="2" s="1"/>
  <c r="R4" i="1"/>
  <c r="R5" i="1"/>
  <c r="R6" i="1"/>
  <c r="R7" i="1"/>
  <c r="R8" i="1"/>
  <c r="R9" i="1"/>
  <c r="R10" i="1"/>
  <c r="R11" i="1"/>
  <c r="R12" i="1"/>
  <c r="O12" i="1" s="1"/>
  <c r="J12" i="2" s="1"/>
  <c r="R12" i="2" s="1"/>
  <c r="R13" i="1"/>
  <c r="O13" i="1" s="1"/>
  <c r="J13" i="2" s="1"/>
  <c r="R13" i="2" s="1"/>
  <c r="W13" i="2" s="1"/>
  <c r="R14" i="1"/>
  <c r="O14" i="1" s="1"/>
  <c r="J14" i="2" s="1"/>
  <c r="R14" i="2" s="1"/>
  <c r="R15" i="1"/>
  <c r="R16" i="1"/>
  <c r="R17" i="1"/>
  <c r="R18" i="1"/>
  <c r="R19" i="1"/>
  <c r="R20" i="1"/>
  <c r="R21" i="1"/>
  <c r="R22" i="1"/>
  <c r="R23" i="1"/>
  <c r="R24" i="1"/>
  <c r="O24" i="1" s="1"/>
  <c r="J24" i="2" s="1"/>
  <c r="R24" i="2" s="1"/>
  <c r="R25" i="1"/>
  <c r="O25" i="1" s="1"/>
  <c r="J25" i="2" s="1"/>
  <c r="R26" i="1"/>
  <c r="O26" i="1" s="1"/>
  <c r="J26" i="2" s="1"/>
  <c r="R27" i="1"/>
  <c r="O27" i="1" s="1"/>
  <c r="J27" i="2" s="1"/>
  <c r="R27" i="2" s="1"/>
  <c r="R28" i="1"/>
  <c r="R29" i="1"/>
  <c r="R30" i="1"/>
  <c r="R31" i="1"/>
  <c r="R32" i="1"/>
  <c r="R33" i="1"/>
  <c r="R34" i="1"/>
  <c r="R35" i="1"/>
  <c r="R36" i="1"/>
  <c r="O36" i="1" s="1"/>
  <c r="J36" i="2" s="1"/>
  <c r="R37" i="1"/>
  <c r="O37" i="1" s="1"/>
  <c r="J37" i="2" s="1"/>
  <c r="R37" i="2" s="1"/>
  <c r="R38" i="1"/>
  <c r="O38" i="1" s="1"/>
  <c r="J38" i="2" s="1"/>
  <c r="R39" i="1"/>
  <c r="R40" i="1"/>
  <c r="R41" i="1"/>
  <c r="R42" i="1"/>
  <c r="R43" i="1"/>
  <c r="R44" i="1"/>
  <c r="V24" i="2" l="1"/>
  <c r="EZ14" i="1"/>
  <c r="U14" i="2" s="1"/>
  <c r="V14" i="2" s="1"/>
  <c r="W14" i="2" s="1"/>
  <c r="W24" i="2"/>
  <c r="R36" i="2"/>
  <c r="W36" i="2" s="1"/>
  <c r="EZ3" i="1"/>
  <c r="U3" i="2" s="1"/>
  <c r="V3" i="2" s="1"/>
  <c r="EZ15" i="1"/>
  <c r="U15" i="2" s="1"/>
  <c r="V15" i="2" s="1"/>
  <c r="BE15" i="1"/>
  <c r="M15" i="2" s="1"/>
  <c r="EZ12" i="1"/>
  <c r="U12" i="2" s="1"/>
  <c r="EZ42" i="1"/>
  <c r="U42" i="2" s="1"/>
  <c r="V12" i="2"/>
  <c r="W12" i="2" s="1"/>
  <c r="O40" i="1"/>
  <c r="J40" i="2" s="1"/>
  <c r="O28" i="1"/>
  <c r="J28" i="2" s="1"/>
  <c r="O16" i="1"/>
  <c r="J16" i="2" s="1"/>
  <c r="O4" i="1"/>
  <c r="J4" i="2" s="1"/>
  <c r="AC40" i="1"/>
  <c r="K40" i="2" s="1"/>
  <c r="AC28" i="1"/>
  <c r="K28" i="2" s="1"/>
  <c r="AC16" i="1"/>
  <c r="K16" i="2" s="1"/>
  <c r="AC4" i="1"/>
  <c r="K4" i="2" s="1"/>
  <c r="AR40" i="1"/>
  <c r="L40" i="2" s="1"/>
  <c r="AR28" i="1"/>
  <c r="L28" i="2" s="1"/>
  <c r="AR16" i="1"/>
  <c r="L16" i="2" s="1"/>
  <c r="AR4" i="1"/>
  <c r="L4" i="2" s="1"/>
  <c r="BE40" i="1"/>
  <c r="M40" i="2" s="1"/>
  <c r="BE28" i="1"/>
  <c r="M28" i="2" s="1"/>
  <c r="BE16" i="1"/>
  <c r="M16" i="2" s="1"/>
  <c r="BE4" i="1"/>
  <c r="M4" i="2" s="1"/>
  <c r="BS40" i="1"/>
  <c r="N40" i="2" s="1"/>
  <c r="BS28" i="1"/>
  <c r="N28" i="2" s="1"/>
  <c r="BS16" i="1"/>
  <c r="N16" i="2" s="1"/>
  <c r="BS4" i="1"/>
  <c r="N4" i="2" s="1"/>
  <c r="CG40" i="1"/>
  <c r="O40" i="2" s="1"/>
  <c r="CG28" i="1"/>
  <c r="O28" i="2" s="1"/>
  <c r="CG16" i="1"/>
  <c r="O16" i="2" s="1"/>
  <c r="CG4" i="1"/>
  <c r="O4" i="2" s="1"/>
  <c r="CU40" i="1"/>
  <c r="P40" i="2" s="1"/>
  <c r="CU28" i="1"/>
  <c r="P28" i="2" s="1"/>
  <c r="CU16" i="1"/>
  <c r="P16" i="2" s="1"/>
  <c r="CU4" i="1"/>
  <c r="P4" i="2" s="1"/>
  <c r="DI40" i="1"/>
  <c r="Q40" i="2" s="1"/>
  <c r="DI28" i="1"/>
  <c r="Q28" i="2" s="1"/>
  <c r="DI16" i="1"/>
  <c r="Q16" i="2" s="1"/>
  <c r="DI4" i="1"/>
  <c r="Q4" i="2" s="1"/>
  <c r="DX40" i="1"/>
  <c r="S40" i="2" s="1"/>
  <c r="DX28" i="1"/>
  <c r="S28" i="2" s="1"/>
  <c r="DX16" i="1"/>
  <c r="S16" i="2" s="1"/>
  <c r="DX4" i="1"/>
  <c r="S4" i="2" s="1"/>
  <c r="V4" i="2" s="1"/>
  <c r="EL40" i="1"/>
  <c r="T40" i="2" s="1"/>
  <c r="EL28" i="1"/>
  <c r="T28" i="2" s="1"/>
  <c r="EL16" i="1"/>
  <c r="T16" i="2" s="1"/>
  <c r="EL4" i="1"/>
  <c r="T4" i="2" s="1"/>
  <c r="EZ40" i="1"/>
  <c r="U40" i="2" s="1"/>
  <c r="EZ28" i="1"/>
  <c r="U28" i="2" s="1"/>
  <c r="EZ16" i="1"/>
  <c r="U16" i="2" s="1"/>
  <c r="EZ4" i="1"/>
  <c r="U4" i="2" s="1"/>
  <c r="BE39" i="1"/>
  <c r="M39" i="2" s="1"/>
  <c r="O15" i="1"/>
  <c r="J15" i="2" s="1"/>
  <c r="R38" i="2"/>
  <c r="CU26" i="1"/>
  <c r="P26" i="2" s="1"/>
  <c r="V37" i="2"/>
  <c r="W37" i="2"/>
  <c r="O39" i="1"/>
  <c r="J39" i="2" s="1"/>
  <c r="BS15" i="1"/>
  <c r="N15" i="2" s="1"/>
  <c r="AC25" i="1"/>
  <c r="K25" i="2" s="1"/>
  <c r="BE26" i="1"/>
  <c r="M26" i="2" s="1"/>
  <c r="O41" i="1"/>
  <c r="J41" i="2" s="1"/>
  <c r="O29" i="1"/>
  <c r="J29" i="2" s="1"/>
  <c r="O17" i="1"/>
  <c r="J17" i="2" s="1"/>
  <c r="O5" i="1"/>
  <c r="J5" i="2" s="1"/>
  <c r="AC41" i="1"/>
  <c r="K41" i="2" s="1"/>
  <c r="AC29" i="1"/>
  <c r="K29" i="2" s="1"/>
  <c r="AC17" i="1"/>
  <c r="K17" i="2" s="1"/>
  <c r="AC5" i="1"/>
  <c r="K5" i="2" s="1"/>
  <c r="AR41" i="1"/>
  <c r="L41" i="2" s="1"/>
  <c r="AR29" i="1"/>
  <c r="L29" i="2" s="1"/>
  <c r="AR17" i="1"/>
  <c r="L17" i="2" s="1"/>
  <c r="AR5" i="1"/>
  <c r="L5" i="2" s="1"/>
  <c r="BE41" i="1"/>
  <c r="M41" i="2" s="1"/>
  <c r="BE29" i="1"/>
  <c r="M29" i="2" s="1"/>
  <c r="BE17" i="1"/>
  <c r="M17" i="2" s="1"/>
  <c r="BE5" i="1"/>
  <c r="M5" i="2" s="1"/>
  <c r="BS41" i="1"/>
  <c r="N41" i="2" s="1"/>
  <c r="BS29" i="1"/>
  <c r="N29" i="2" s="1"/>
  <c r="BS17" i="1"/>
  <c r="N17" i="2" s="1"/>
  <c r="BS5" i="1"/>
  <c r="N5" i="2" s="1"/>
  <c r="CG41" i="1"/>
  <c r="O41" i="2" s="1"/>
  <c r="CG29" i="1"/>
  <c r="O29" i="2" s="1"/>
  <c r="CG17" i="1"/>
  <c r="O17" i="2" s="1"/>
  <c r="CG5" i="1"/>
  <c r="O5" i="2" s="1"/>
  <c r="CU41" i="1"/>
  <c r="P41" i="2" s="1"/>
  <c r="CU29" i="1"/>
  <c r="P29" i="2" s="1"/>
  <c r="CU17" i="1"/>
  <c r="P17" i="2" s="1"/>
  <c r="CU5" i="1"/>
  <c r="P5" i="2" s="1"/>
  <c r="DI41" i="1"/>
  <c r="Q41" i="2" s="1"/>
  <c r="DI29" i="1"/>
  <c r="Q29" i="2" s="1"/>
  <c r="DI17" i="1"/>
  <c r="Q17" i="2" s="1"/>
  <c r="DI5" i="1"/>
  <c r="Q5" i="2" s="1"/>
  <c r="DX41" i="1"/>
  <c r="S41" i="2" s="1"/>
  <c r="DX29" i="1"/>
  <c r="S29" i="2" s="1"/>
  <c r="DX17" i="1"/>
  <c r="S17" i="2" s="1"/>
  <c r="DX5" i="1"/>
  <c r="S5" i="2" s="1"/>
  <c r="EL41" i="1"/>
  <c r="T41" i="2" s="1"/>
  <c r="EL29" i="1"/>
  <c r="T29" i="2" s="1"/>
  <c r="EL17" i="1"/>
  <c r="T17" i="2" s="1"/>
  <c r="EL5" i="1"/>
  <c r="T5" i="2" s="1"/>
  <c r="EZ41" i="1"/>
  <c r="U41" i="2" s="1"/>
  <c r="EZ29" i="1"/>
  <c r="U29" i="2" s="1"/>
  <c r="EZ17" i="1"/>
  <c r="U17" i="2" s="1"/>
  <c r="EZ5" i="1"/>
  <c r="U5" i="2" s="1"/>
  <c r="O35" i="1"/>
  <c r="J35" i="2" s="1"/>
  <c r="O23" i="1"/>
  <c r="J23" i="2" s="1"/>
  <c r="O11" i="1"/>
  <c r="J11" i="2" s="1"/>
  <c r="AC35" i="1"/>
  <c r="K35" i="2" s="1"/>
  <c r="AC23" i="1"/>
  <c r="K23" i="2" s="1"/>
  <c r="AC11" i="1"/>
  <c r="K11" i="2" s="1"/>
  <c r="AR35" i="1"/>
  <c r="L35" i="2" s="1"/>
  <c r="AR23" i="1"/>
  <c r="L23" i="2" s="1"/>
  <c r="AR11" i="1"/>
  <c r="L11" i="2" s="1"/>
  <c r="BE35" i="1"/>
  <c r="M35" i="2" s="1"/>
  <c r="BE23" i="1"/>
  <c r="M23" i="2" s="1"/>
  <c r="BE11" i="1"/>
  <c r="M11" i="2" s="1"/>
  <c r="BS35" i="1"/>
  <c r="N35" i="2" s="1"/>
  <c r="BS23" i="1"/>
  <c r="N23" i="2" s="1"/>
  <c r="BS11" i="1"/>
  <c r="N11" i="2" s="1"/>
  <c r="CG35" i="1"/>
  <c r="O35" i="2" s="1"/>
  <c r="CG23" i="1"/>
  <c r="O23" i="2" s="1"/>
  <c r="CG11" i="1"/>
  <c r="O11" i="2" s="1"/>
  <c r="CU35" i="1"/>
  <c r="P35" i="2" s="1"/>
  <c r="CU23" i="1"/>
  <c r="P23" i="2" s="1"/>
  <c r="CU11" i="1"/>
  <c r="P11" i="2" s="1"/>
  <c r="DI35" i="1"/>
  <c r="Q35" i="2" s="1"/>
  <c r="DI23" i="1"/>
  <c r="Q23" i="2" s="1"/>
  <c r="DI11" i="1"/>
  <c r="Q11" i="2" s="1"/>
  <c r="DX35" i="1"/>
  <c r="S35" i="2" s="1"/>
  <c r="DX23" i="1"/>
  <c r="S23" i="2" s="1"/>
  <c r="DX11" i="1"/>
  <c r="S11" i="2" s="1"/>
  <c r="EL35" i="1"/>
  <c r="T35" i="2" s="1"/>
  <c r="EL23" i="1"/>
  <c r="T23" i="2" s="1"/>
  <c r="EL11" i="1"/>
  <c r="T11" i="2" s="1"/>
  <c r="DI15" i="1"/>
  <c r="Q15" i="2" s="1"/>
  <c r="DX27" i="1"/>
  <c r="S27" i="2" s="1"/>
  <c r="EL38" i="1"/>
  <c r="T38" i="2" s="1"/>
  <c r="V38" i="2" s="1"/>
  <c r="W38" i="2" s="1"/>
  <c r="DI25" i="1"/>
  <c r="Q25" i="2" s="1"/>
  <c r="R25" i="2" s="1"/>
  <c r="W25" i="2" s="1"/>
  <c r="O34" i="1"/>
  <c r="J34" i="2" s="1"/>
  <c r="AC34" i="1"/>
  <c r="K34" i="2" s="1"/>
  <c r="AR10" i="1"/>
  <c r="L10" i="2" s="1"/>
  <c r="BE34" i="1"/>
  <c r="M34" i="2" s="1"/>
  <c r="BE22" i="1"/>
  <c r="M22" i="2" s="1"/>
  <c r="BE10" i="1"/>
  <c r="M10" i="2" s="1"/>
  <c r="BS34" i="1"/>
  <c r="N34" i="2" s="1"/>
  <c r="BS22" i="1"/>
  <c r="N22" i="2" s="1"/>
  <c r="BS10" i="1"/>
  <c r="N10" i="2" s="1"/>
  <c r="CG34" i="1"/>
  <c r="O34" i="2" s="1"/>
  <c r="CG22" i="1"/>
  <c r="O22" i="2" s="1"/>
  <c r="CG10" i="1"/>
  <c r="O10" i="2" s="1"/>
  <c r="CU34" i="1"/>
  <c r="P34" i="2" s="1"/>
  <c r="CU22" i="1"/>
  <c r="P22" i="2" s="1"/>
  <c r="CU10" i="1"/>
  <c r="P10" i="2" s="1"/>
  <c r="DI34" i="1"/>
  <c r="Q34" i="2" s="1"/>
  <c r="DI22" i="1"/>
  <c r="Q22" i="2" s="1"/>
  <c r="DI10" i="1"/>
  <c r="Q10" i="2" s="1"/>
  <c r="DX34" i="1"/>
  <c r="S34" i="2" s="1"/>
  <c r="V34" i="2" s="1"/>
  <c r="DX22" i="1"/>
  <c r="S22" i="2" s="1"/>
  <c r="V22" i="2" s="1"/>
  <c r="DX10" i="1"/>
  <c r="S10" i="2" s="1"/>
  <c r="V10" i="2" s="1"/>
  <c r="EZ38" i="1"/>
  <c r="U38" i="2" s="1"/>
  <c r="O10" i="1"/>
  <c r="J10" i="2" s="1"/>
  <c r="AC22" i="1"/>
  <c r="K22" i="2" s="1"/>
  <c r="AR22" i="1"/>
  <c r="L22" i="2" s="1"/>
  <c r="O33" i="1"/>
  <c r="J33" i="2" s="1"/>
  <c r="O21" i="1"/>
  <c r="J21" i="2" s="1"/>
  <c r="O9" i="1"/>
  <c r="J9" i="2" s="1"/>
  <c r="AC33" i="1"/>
  <c r="K33" i="2" s="1"/>
  <c r="AC21" i="1"/>
  <c r="K21" i="2" s="1"/>
  <c r="AC9" i="1"/>
  <c r="K9" i="2" s="1"/>
  <c r="AR33" i="1"/>
  <c r="L33" i="2" s="1"/>
  <c r="AR21" i="1"/>
  <c r="L21" i="2" s="1"/>
  <c r="AR9" i="1"/>
  <c r="L9" i="2" s="1"/>
  <c r="BE33" i="1"/>
  <c r="M33" i="2" s="1"/>
  <c r="BE21" i="1"/>
  <c r="M21" i="2" s="1"/>
  <c r="BE9" i="1"/>
  <c r="M9" i="2" s="1"/>
  <c r="BS33" i="1"/>
  <c r="N33" i="2" s="1"/>
  <c r="BS21" i="1"/>
  <c r="N21" i="2" s="1"/>
  <c r="BS9" i="1"/>
  <c r="N9" i="2" s="1"/>
  <c r="CG33" i="1"/>
  <c r="O33" i="2" s="1"/>
  <c r="CG21" i="1"/>
  <c r="O21" i="2" s="1"/>
  <c r="CG9" i="1"/>
  <c r="O9" i="2" s="1"/>
  <c r="CU33" i="1"/>
  <c r="P33" i="2" s="1"/>
  <c r="CU21" i="1"/>
  <c r="P21" i="2" s="1"/>
  <c r="CU9" i="1"/>
  <c r="P9" i="2" s="1"/>
  <c r="DI33" i="1"/>
  <c r="Q33" i="2" s="1"/>
  <c r="DI21" i="1"/>
  <c r="Q21" i="2" s="1"/>
  <c r="DI9" i="1"/>
  <c r="Q9" i="2" s="1"/>
  <c r="DX33" i="1"/>
  <c r="S33" i="2" s="1"/>
  <c r="DX21" i="1"/>
  <c r="S21" i="2" s="1"/>
  <c r="DX9" i="1"/>
  <c r="S9" i="2" s="1"/>
  <c r="EL33" i="1"/>
  <c r="T33" i="2" s="1"/>
  <c r="EL21" i="1"/>
  <c r="T21" i="2" s="1"/>
  <c r="EL9" i="1"/>
  <c r="T9" i="2" s="1"/>
  <c r="EZ33" i="1"/>
  <c r="U33" i="2" s="1"/>
  <c r="EZ21" i="1"/>
  <c r="U21" i="2" s="1"/>
  <c r="EZ9" i="1"/>
  <c r="U9" i="2" s="1"/>
  <c r="AR15" i="1"/>
  <c r="L15" i="2" s="1"/>
  <c r="R15" i="2" s="1"/>
  <c r="EZ27" i="1"/>
  <c r="U27" i="2" s="1"/>
  <c r="O22" i="1"/>
  <c r="J22" i="2" s="1"/>
  <c r="AC10" i="1"/>
  <c r="K10" i="2" s="1"/>
  <c r="AR34" i="1"/>
  <c r="L34" i="2" s="1"/>
  <c r="O44" i="1"/>
  <c r="J44" i="2" s="1"/>
  <c r="O32" i="1"/>
  <c r="J32" i="2" s="1"/>
  <c r="O20" i="1"/>
  <c r="J20" i="2" s="1"/>
  <c r="O8" i="1"/>
  <c r="J8" i="2" s="1"/>
  <c r="AC44" i="1"/>
  <c r="K44" i="2" s="1"/>
  <c r="AC32" i="1"/>
  <c r="K32" i="2" s="1"/>
  <c r="AC20" i="1"/>
  <c r="K20" i="2" s="1"/>
  <c r="AC8" i="1"/>
  <c r="K8" i="2" s="1"/>
  <c r="AR44" i="1"/>
  <c r="L44" i="2" s="1"/>
  <c r="AR32" i="1"/>
  <c r="L32" i="2" s="1"/>
  <c r="AR20" i="1"/>
  <c r="L20" i="2" s="1"/>
  <c r="AR8" i="1"/>
  <c r="L8" i="2" s="1"/>
  <c r="BE44" i="1"/>
  <c r="M44" i="2" s="1"/>
  <c r="BE32" i="1"/>
  <c r="M32" i="2" s="1"/>
  <c r="BE20" i="1"/>
  <c r="M20" i="2" s="1"/>
  <c r="BE8" i="1"/>
  <c r="M8" i="2" s="1"/>
  <c r="BS44" i="1"/>
  <c r="N44" i="2" s="1"/>
  <c r="BS32" i="1"/>
  <c r="N32" i="2" s="1"/>
  <c r="BS20" i="1"/>
  <c r="N20" i="2" s="1"/>
  <c r="BS8" i="1"/>
  <c r="N8" i="2" s="1"/>
  <c r="CG44" i="1"/>
  <c r="O44" i="2" s="1"/>
  <c r="CG32" i="1"/>
  <c r="O32" i="2" s="1"/>
  <c r="CG20" i="1"/>
  <c r="O20" i="2" s="1"/>
  <c r="CG8" i="1"/>
  <c r="O8" i="2" s="1"/>
  <c r="CU44" i="1"/>
  <c r="P44" i="2" s="1"/>
  <c r="CU32" i="1"/>
  <c r="P32" i="2" s="1"/>
  <c r="CU20" i="1"/>
  <c r="P20" i="2" s="1"/>
  <c r="CU8" i="1"/>
  <c r="P8" i="2" s="1"/>
  <c r="DI44" i="1"/>
  <c r="Q44" i="2" s="1"/>
  <c r="DI32" i="1"/>
  <c r="Q32" i="2" s="1"/>
  <c r="DI20" i="1"/>
  <c r="Q20" i="2" s="1"/>
  <c r="DI8" i="1"/>
  <c r="Q8" i="2" s="1"/>
  <c r="DX44" i="1"/>
  <c r="S44" i="2" s="1"/>
  <c r="DX32" i="1"/>
  <c r="S32" i="2" s="1"/>
  <c r="DX20" i="1"/>
  <c r="S20" i="2" s="1"/>
  <c r="DX8" i="1"/>
  <c r="S8" i="2" s="1"/>
  <c r="EL44" i="1"/>
  <c r="T44" i="2" s="1"/>
  <c r="EL32" i="1"/>
  <c r="T32" i="2" s="1"/>
  <c r="EL20" i="1"/>
  <c r="T20" i="2" s="1"/>
  <c r="EL8" i="1"/>
  <c r="T8" i="2" s="1"/>
  <c r="EZ44" i="1"/>
  <c r="U44" i="2" s="1"/>
  <c r="EZ32" i="1"/>
  <c r="U32" i="2" s="1"/>
  <c r="EZ20" i="1"/>
  <c r="U20" i="2" s="1"/>
  <c r="EZ8" i="1"/>
  <c r="U8" i="2" s="1"/>
  <c r="O43" i="1"/>
  <c r="J43" i="2" s="1"/>
  <c r="O31" i="1"/>
  <c r="J31" i="2" s="1"/>
  <c r="O19" i="1"/>
  <c r="J19" i="2" s="1"/>
  <c r="O7" i="1"/>
  <c r="J7" i="2" s="1"/>
  <c r="AC43" i="1"/>
  <c r="K43" i="2" s="1"/>
  <c r="AC31" i="1"/>
  <c r="K31" i="2" s="1"/>
  <c r="AC19" i="1"/>
  <c r="K19" i="2" s="1"/>
  <c r="AC7" i="1"/>
  <c r="K7" i="2" s="1"/>
  <c r="AR43" i="1"/>
  <c r="L43" i="2" s="1"/>
  <c r="AR31" i="1"/>
  <c r="L31" i="2" s="1"/>
  <c r="AR19" i="1"/>
  <c r="L19" i="2" s="1"/>
  <c r="AR7" i="1"/>
  <c r="L7" i="2" s="1"/>
  <c r="BE43" i="1"/>
  <c r="M43" i="2" s="1"/>
  <c r="BE31" i="1"/>
  <c r="M31" i="2" s="1"/>
  <c r="BE19" i="1"/>
  <c r="M19" i="2" s="1"/>
  <c r="BE7" i="1"/>
  <c r="M7" i="2" s="1"/>
  <c r="BS43" i="1"/>
  <c r="N43" i="2" s="1"/>
  <c r="BS31" i="1"/>
  <c r="N31" i="2" s="1"/>
  <c r="BS19" i="1"/>
  <c r="N19" i="2" s="1"/>
  <c r="BS7" i="1"/>
  <c r="N7" i="2" s="1"/>
  <c r="CG43" i="1"/>
  <c r="O43" i="2" s="1"/>
  <c r="CG31" i="1"/>
  <c r="O31" i="2" s="1"/>
  <c r="CG19" i="1"/>
  <c r="O19" i="2" s="1"/>
  <c r="CG7" i="1"/>
  <c r="O7" i="2" s="1"/>
  <c r="CU43" i="1"/>
  <c r="P43" i="2" s="1"/>
  <c r="CU31" i="1"/>
  <c r="P31" i="2" s="1"/>
  <c r="CU19" i="1"/>
  <c r="P19" i="2" s="1"/>
  <c r="CU7" i="1"/>
  <c r="P7" i="2" s="1"/>
  <c r="DI43" i="1"/>
  <c r="Q43" i="2" s="1"/>
  <c r="DI31" i="1"/>
  <c r="Q31" i="2" s="1"/>
  <c r="DI19" i="1"/>
  <c r="Q19" i="2" s="1"/>
  <c r="DI7" i="1"/>
  <c r="Q7" i="2" s="1"/>
  <c r="DX43" i="1"/>
  <c r="S43" i="2" s="1"/>
  <c r="DX31" i="1"/>
  <c r="S31" i="2" s="1"/>
  <c r="DX19" i="1"/>
  <c r="S19" i="2" s="1"/>
  <c r="DX7" i="1"/>
  <c r="S7" i="2" s="1"/>
  <c r="EL43" i="1"/>
  <c r="T43" i="2" s="1"/>
  <c r="EL31" i="1"/>
  <c r="T31" i="2" s="1"/>
  <c r="EL19" i="1"/>
  <c r="T19" i="2" s="1"/>
  <c r="EL7" i="1"/>
  <c r="T7" i="2" s="1"/>
  <c r="EZ43" i="1"/>
  <c r="U43" i="2" s="1"/>
  <c r="EZ31" i="1"/>
  <c r="U31" i="2" s="1"/>
  <c r="EZ19" i="1"/>
  <c r="U19" i="2" s="1"/>
  <c r="EZ7" i="1"/>
  <c r="U7" i="2" s="1"/>
  <c r="CG3" i="1"/>
  <c r="O3" i="2" s="1"/>
  <c r="R3" i="2" s="1"/>
  <c r="O42" i="1"/>
  <c r="J42" i="2" s="1"/>
  <c r="O30" i="1"/>
  <c r="J30" i="2" s="1"/>
  <c r="O18" i="1"/>
  <c r="J18" i="2" s="1"/>
  <c r="O6" i="1"/>
  <c r="J6" i="2" s="1"/>
  <c r="AC42" i="1"/>
  <c r="K42" i="2" s="1"/>
  <c r="AC30" i="1"/>
  <c r="K30" i="2" s="1"/>
  <c r="AC18" i="1"/>
  <c r="K18" i="2" s="1"/>
  <c r="AC6" i="1"/>
  <c r="K6" i="2" s="1"/>
  <c r="AR42" i="1"/>
  <c r="L42" i="2" s="1"/>
  <c r="AR30" i="1"/>
  <c r="L30" i="2" s="1"/>
  <c r="AR18" i="1"/>
  <c r="L18" i="2" s="1"/>
  <c r="AR6" i="1"/>
  <c r="L6" i="2" s="1"/>
  <c r="BE42" i="1"/>
  <c r="M42" i="2" s="1"/>
  <c r="BE30" i="1"/>
  <c r="M30" i="2" s="1"/>
  <c r="BE18" i="1"/>
  <c r="M18" i="2" s="1"/>
  <c r="BE6" i="1"/>
  <c r="M6" i="2" s="1"/>
  <c r="BS42" i="1"/>
  <c r="N42" i="2" s="1"/>
  <c r="BS30" i="1"/>
  <c r="N30" i="2" s="1"/>
  <c r="BS18" i="1"/>
  <c r="N18" i="2" s="1"/>
  <c r="BS6" i="1"/>
  <c r="N6" i="2" s="1"/>
  <c r="CG42" i="1"/>
  <c r="O42" i="2" s="1"/>
  <c r="CG30" i="1"/>
  <c r="O30" i="2" s="1"/>
  <c r="CG18" i="1"/>
  <c r="O18" i="2" s="1"/>
  <c r="CG6" i="1"/>
  <c r="O6" i="2" s="1"/>
  <c r="CU42" i="1"/>
  <c r="P42" i="2" s="1"/>
  <c r="CU30" i="1"/>
  <c r="P30" i="2" s="1"/>
  <c r="CU18" i="1"/>
  <c r="P18" i="2" s="1"/>
  <c r="CU6" i="1"/>
  <c r="P6" i="2" s="1"/>
  <c r="DI42" i="1"/>
  <c r="Q42" i="2" s="1"/>
  <c r="DI30" i="1"/>
  <c r="Q30" i="2" s="1"/>
  <c r="DI18" i="1"/>
  <c r="Q18" i="2" s="1"/>
  <c r="DI6" i="1"/>
  <c r="Q6" i="2" s="1"/>
  <c r="DX42" i="1"/>
  <c r="S42" i="2" s="1"/>
  <c r="DX30" i="1"/>
  <c r="S30" i="2" s="1"/>
  <c r="DX18" i="1"/>
  <c r="S18" i="2" s="1"/>
  <c r="DX6" i="1"/>
  <c r="S6" i="2" s="1"/>
  <c r="EL42" i="1"/>
  <c r="T42" i="2" s="1"/>
  <c r="EL30" i="1"/>
  <c r="T30" i="2" s="1"/>
  <c r="EL18" i="1"/>
  <c r="T18" i="2" s="1"/>
  <c r="EL6" i="1"/>
  <c r="T6" i="2" s="1"/>
  <c r="EZ30" i="1"/>
  <c r="U30" i="2" s="1"/>
  <c r="EZ18" i="1"/>
  <c r="U18" i="2" s="1"/>
  <c r="EZ6" i="1"/>
  <c r="U6" i="2" s="1"/>
  <c r="R39" i="2" l="1"/>
  <c r="W39" i="2" s="1"/>
  <c r="R28" i="2"/>
  <c r="R16" i="2"/>
  <c r="R40" i="2"/>
  <c r="W15" i="2"/>
  <c r="V16" i="2"/>
  <c r="V28" i="2"/>
  <c r="W28" i="2" s="1"/>
  <c r="V40" i="2"/>
  <c r="W3" i="2"/>
  <c r="V5" i="2"/>
  <c r="R26" i="2"/>
  <c r="W26" i="2" s="1"/>
  <c r="R4" i="2"/>
  <c r="W4" i="2" s="1"/>
  <c r="V30" i="2"/>
  <c r="R41" i="2"/>
  <c r="V9" i="2"/>
  <c r="V17" i="2"/>
  <c r="V23" i="2"/>
  <c r="V29" i="2"/>
  <c r="R19" i="2"/>
  <c r="V41" i="2"/>
  <c r="R22" i="2"/>
  <c r="W22" i="2" s="1"/>
  <c r="V31" i="2"/>
  <c r="V27" i="2"/>
  <c r="W27" i="2" s="1"/>
  <c r="R5" i="2"/>
  <c r="W5" i="2" s="1"/>
  <c r="V6" i="2"/>
  <c r="V43" i="2"/>
  <c r="R17" i="2"/>
  <c r="R29" i="2"/>
  <c r="R42" i="2"/>
  <c r="V18" i="2"/>
  <c r="R8" i="2"/>
  <c r="R20" i="2"/>
  <c r="V42" i="2"/>
  <c r="R32" i="2"/>
  <c r="R44" i="2"/>
  <c r="W44" i="2" s="1"/>
  <c r="R9" i="2"/>
  <c r="W9" i="2" s="1"/>
  <c r="R7" i="2"/>
  <c r="V8" i="2"/>
  <c r="V21" i="2"/>
  <c r="R21" i="2"/>
  <c r="W21" i="2" s="1"/>
  <c r="V11" i="2"/>
  <c r="R11" i="2"/>
  <c r="V20" i="2"/>
  <c r="V33" i="2"/>
  <c r="R33" i="2"/>
  <c r="W33" i="2" s="1"/>
  <c r="R23" i="2"/>
  <c r="W23" i="2" s="1"/>
  <c r="R31" i="2"/>
  <c r="W31" i="2" s="1"/>
  <c r="V32" i="2"/>
  <c r="V35" i="2"/>
  <c r="R35" i="2"/>
  <c r="R6" i="2"/>
  <c r="R43" i="2"/>
  <c r="V44" i="2"/>
  <c r="R34" i="2"/>
  <c r="W34" i="2" s="1"/>
  <c r="R18" i="2"/>
  <c r="W18" i="2" s="1"/>
  <c r="V7" i="2"/>
  <c r="R10" i="2"/>
  <c r="W10" i="2" s="1"/>
  <c r="R30" i="2"/>
  <c r="V19" i="2"/>
  <c r="W19" i="2" s="1"/>
  <c r="W30" i="2" l="1"/>
  <c r="W29" i="2"/>
  <c r="W40" i="2"/>
  <c r="W6" i="2"/>
  <c r="W35" i="2"/>
  <c r="W16" i="2"/>
  <c r="W11" i="2"/>
  <c r="W43" i="2"/>
  <c r="W17" i="2"/>
  <c r="W41" i="2"/>
  <c r="W7" i="2"/>
  <c r="W32" i="2"/>
  <c r="W20" i="2"/>
  <c r="W8" i="2"/>
  <c r="W42" i="2"/>
</calcChain>
</file>

<file path=xl/sharedStrings.xml><?xml version="1.0" encoding="utf-8"?>
<sst xmlns="http://schemas.openxmlformats.org/spreadsheetml/2006/main" count="2298" uniqueCount="265">
  <si>
    <t>ID</t>
  </si>
  <si>
    <t>Hora de inicio</t>
  </si>
  <si>
    <t>Hora de finalización</t>
  </si>
  <si>
    <t>Correo electrónico</t>
  </si>
  <si>
    <t>Nombre</t>
  </si>
  <si>
    <t>Total de puntos</t>
  </si>
  <si>
    <t>Comentarios del cuestionario</t>
  </si>
  <si>
    <t>Hora de la última modificación</t>
  </si>
  <si>
    <t>Nombres y apellidos del Trabajador a Evaluar </t>
  </si>
  <si>
    <t>Puntos: Nombres y apellidos del Trabajador a Evaluar </t>
  </si>
  <si>
    <t>Comentarios: Nombres y apellidos del Trabajador a Evaluar </t>
  </si>
  <si>
    <t>Nombres y apellidos del Evaluador (Líder y/o Jefe inmediato que realiza la evaluación) </t>
  </si>
  <si>
    <t>Puntos: Nombres y apellidos del Evaluador (Líder y/o Jefe inmediato que realiza la evaluación) </t>
  </si>
  <si>
    <t>Comentarios: Nombres y apellidos del Evaluador (Líder y/o Jefe inmediato que realiza la evaluación) </t>
  </si>
  <si>
    <t>Puntos: ORIENTACIÓN A RESULTADOS</t>
  </si>
  <si>
    <t>Comentarios: ORIENTACIÓN A RESULTADOS</t>
  </si>
  <si>
    <t>1. Define y establece objetivos claros para el desarrollo de sus actividades</t>
  </si>
  <si>
    <t>Puntos: 1. Define y establece objetivos claros para el desarrollo de sus actividades</t>
  </si>
  <si>
    <t>Comentarios: 1. Define y establece objetivos claros para el desarrollo de sus actividades</t>
  </si>
  <si>
    <t>2. Planifica y organiza el trabajo para asegurar que cumpla con los objetivos establecidos</t>
  </si>
  <si>
    <t>Puntos: 2. Planifica y organiza el trabajo para asegurar que cumpla con los objetivos establecidos</t>
  </si>
  <si>
    <t>Comentarios: 2. Planifica y organiza el trabajo para asegurar que cumpla con los objetivos establecidos</t>
  </si>
  <si>
    <t>3. Es efectiva la planificación y organización del trabajo</t>
  </si>
  <si>
    <t>Puntos: 3. Es efectiva la planificación y organización del trabajo</t>
  </si>
  <si>
    <t>Comentarios: 3. Es efectiva la planificación y organización del trabajo</t>
  </si>
  <si>
    <t>4. Analiza el entorno y ajusta su planificación en función de los cambios</t>
  </si>
  <si>
    <t>Puntos: 4. Analiza el entorno y ajusta su planificación en función de los cambios</t>
  </si>
  <si>
    <t>Comentarios: 4. Analiza el entorno y ajusta su planificación en función de los cambios</t>
  </si>
  <si>
    <t>Puntos: GESTIÓN DE LA CALIDAD Y EL RIESGO</t>
  </si>
  <si>
    <t>Comentarios: GESTIÓN DE LA CALIDAD Y EL RIESGO</t>
  </si>
  <si>
    <t>1. Identifica y conoce los riesgos que pueden afectar las operaciones de la compañía, las personas, entorno y medio ambiente,</t>
  </si>
  <si>
    <t>Puntos: 1. Identifica y conoce los riesgos que pueden afectar las operaciones de la compañía, las personas, entorno y medio ambiente,</t>
  </si>
  <si>
    <t>Comentarios: 1. Identifica y conoce los riesgos que pueden afectar las operaciones de la compañía, las personas, entorno y medio ambiente,</t>
  </si>
  <si>
    <t>2. Analiza e identifica los riesgos dentro de sus actividades y áreas de trabajo  </t>
  </si>
  <si>
    <t>Comentarios: 2. Analiza e identifica los riesgos dentro de sus actividades y áreas de trabajo  </t>
  </si>
  <si>
    <t>Puntos: 2. Analiza e identifica los riesgos dentro de sus actividades y áreas de trabajo  </t>
  </si>
  <si>
    <t>3. Establece acciones preventivas y correctivas que permita mantener la integridad de los procesos, las instalaciones y las personas de la Organización.</t>
  </si>
  <si>
    <t>Comentarios: 3. Establece acciones preventivas y correctivas que permita mantener la integridad de los procesos, las instalaciones y las personas de la Organización.</t>
  </si>
  <si>
    <t>Puntos: 3. Establece acciones preventivas y correctivas que permita mantener la integridad de los procesos, las instalaciones y las personas de la Organización.</t>
  </si>
  <si>
    <t>5. Da ejemplo en el cumplimiento de la normatividad en prevención de riesgos y de las directrices de calidad que corresponden a su proceso.</t>
  </si>
  <si>
    <t>Comentarios: 5. Da ejemplo en el cumplimiento de la normatividad en prevención de riesgos y de las directrices de calidad que corresponden a su proceso.</t>
  </si>
  <si>
    <t>Puntos: 5. Da ejemplo en el cumplimiento de la normatividad en prevención de riesgos y de las directrices de calidad que corresponden a su proceso.</t>
  </si>
  <si>
    <t>Comentarios: ACTITUD DE SERVICIO</t>
  </si>
  <si>
    <t>Puntos: ACTITUD DE SERVICIO</t>
  </si>
  <si>
    <t>1. Mantiene una actitud de servicio en el desempeño de sus funciones diarias de trabajo</t>
  </si>
  <si>
    <t>Comentarios: 1. Mantiene una actitud de servicio en el desempeño de sus funciones diarias de trabajo</t>
  </si>
  <si>
    <t>Puntos: 1. Mantiene una actitud de servicio en el desempeño de sus funciones diarias de trabajo</t>
  </si>
  <si>
    <t>2. Está dispuesto a ayudar a compañeros de trabajo con sus problemas o necesidades, incluso si no es parte de su responsabilidad directa</t>
  </si>
  <si>
    <t>Comentarios: 2. Está dispuesto a ayudar a compañeros de trabajo con sus problemas o necesidades, incluso si no es parte de su responsabilidad directa</t>
  </si>
  <si>
    <t>Puntos: 2. Está dispuesto a ayudar a compañeros de trabajo con sus problemas o necesidades, incluso si no es parte de su responsabilidad directa</t>
  </si>
  <si>
    <t>3. Interactúa de manera cordial, respetuosa y profesional con los clientes internos y externos.</t>
  </si>
  <si>
    <t>Comentarios: 3. Interactúa de manera cordial, respetuosa y profesional con los clientes internos y externos.</t>
  </si>
  <si>
    <t>Puntos: 3. Interactúa de manera cordial, respetuosa y profesional con los clientes internos y externos.</t>
  </si>
  <si>
    <t>4. Está comprometido en garantizar que los clientes (Internos y externos) queden satisfechos con el servicio recibido</t>
  </si>
  <si>
    <t>Comentarios: 4. Está comprometido en garantizar que los clientes (Internos y externos) queden satisfechos con el servicio recibido</t>
  </si>
  <si>
    <t>Puntos: 4. Está comprometido en garantizar que los clientes (Internos y externos) queden satisfechos con el servicio recibido</t>
  </si>
  <si>
    <t>Puntos: TRABAJO EN EQUIPO</t>
  </si>
  <si>
    <t>Comentarios: TRABAJO EN EQUIPO</t>
  </si>
  <si>
    <t>1. Participa de forma activa en los equipos de trabajo.</t>
  </si>
  <si>
    <t>Puntos: 1. Participa de forma activa en los equipos de trabajo.</t>
  </si>
  <si>
    <t>Comentarios: 1. Participa de forma activa en los equipos de trabajo.</t>
  </si>
  <si>
    <t>2. Apoya a sus compañeros de trabajo en la ejecución de las actividades y logro de los objetivos</t>
  </si>
  <si>
    <t>Puntos: 2. Apoya a sus compañeros de trabajo en la ejecución de las actividades y logro de los objetivos</t>
  </si>
  <si>
    <t>Comentarios: 2. Apoya a sus compañeros de trabajo en la ejecución de las actividades y logro de los objetivos</t>
  </si>
  <si>
    <t>3. Entiende y conoce la importancia del trabajo en equipo para el logro de los objetivos de la empresa  </t>
  </si>
  <si>
    <t>Puntos: 3. Entiende y conoce la importancia del trabajo en equipo para el logro de los objetivos de la empresa  </t>
  </si>
  <si>
    <t>Comentarios: 3. Entiende y conoce la importancia del trabajo en equipo para el logro de los objetivos de la empresa  </t>
  </si>
  <si>
    <t>4. Busca apoyo en sus compañeros de trabajo y/o líder para la ejecución de sus actividades</t>
  </si>
  <si>
    <t>Puntos: 4. Busca apoyo en sus compañeros de trabajo y/o líder para la ejecución de sus actividades</t>
  </si>
  <si>
    <t>Comentarios: 4. Busca apoyo en sus compañeros de trabajo y/o líder para la ejecución de sus actividades</t>
  </si>
  <si>
    <t>Puntos: COMUNICACIÓN ASERTIVA</t>
  </si>
  <si>
    <t>Comentarios: COMUNICACIÓN ASERTIVA</t>
  </si>
  <si>
    <t>1. Escucha de manera activa y con atención antes de responder</t>
  </si>
  <si>
    <t>Puntos: 1. Escucha de manera activa y con atención antes de responder</t>
  </si>
  <si>
    <t>Comentarios: 1. Escucha de manera activa y con atención antes de responder</t>
  </si>
  <si>
    <t>2. Transmite información de manera clara, precisa y oportuna teniendo en cuenta el publico con el cual está interactuando</t>
  </si>
  <si>
    <t>Puntos: 2. Transmite información de manera clara, precisa y oportuna teniendo en cuenta el publico con el cual está interactuando</t>
  </si>
  <si>
    <t>Comentarios: 2. Transmite información de manera clara, precisa y oportuna teniendo en cuenta el publico con el cual está interactuando</t>
  </si>
  <si>
    <t>3. Soluciona situaciones conflictivas a partir de espacios de comunicación.</t>
  </si>
  <si>
    <t>Puntos: 3. Soluciona situaciones conflictivas a partir de espacios de comunicación.</t>
  </si>
  <si>
    <t>Comentarios: 3. Soluciona situaciones conflictivas a partir de espacios de comunicación.</t>
  </si>
  <si>
    <t>4. Mantiene la calma y el autocontrol emocional durante conversaciones difíciles o conflictivas</t>
  </si>
  <si>
    <t>Puntos: 4. Mantiene la calma y el autocontrol emocional durante conversaciones difíciles o conflictivas</t>
  </si>
  <si>
    <t>Comentarios: 4. Mantiene la calma y el autocontrol emocional durante conversaciones difíciles o conflictivas</t>
  </si>
  <si>
    <t>Puntos: ADAPTABILIDAD Y FLEXIBILIDAD</t>
  </si>
  <si>
    <t>Comentarios: ADAPTABILIDAD Y FLEXIBILIDAD</t>
  </si>
  <si>
    <t>1. Se adapta con facilidad  a nuevas situaciones o cambios en el lugar de trabajo (nuevos proyectos, políticas, procesos)</t>
  </si>
  <si>
    <t>Puntos: 1. Se adapta con facilidad  a nuevas situaciones o cambios en el lugar de trabajo (nuevos proyectos, políticas, procesos)</t>
  </si>
  <si>
    <t>Comentarios: 1. Se adapta con facilidad  a nuevas situaciones o cambios en el lugar de trabajo (nuevos proyectos, políticas, procesos)</t>
  </si>
  <si>
    <t>2. Está dispuesto a cambiar su enfoque, estrategia o actividades cuando es necesario para alcanzar los objetivos del equipo o de la organización</t>
  </si>
  <si>
    <t>Puntos: 2. Está dispuesto a cambiar su enfoque, estrategia o actividades cuando es necesario para alcanzar los objetivos del equipo o de la organización</t>
  </si>
  <si>
    <t>Comentarios: 2. Está dispuesto a cambiar su enfoque, estrategia o actividades cuando es necesario para alcanzar los objetivos del equipo o de la organización</t>
  </si>
  <si>
    <t>3. Busca soluciones ante las dificultades u obstáculos que se presenten</t>
  </si>
  <si>
    <t>Puntos: 3. Busca soluciones ante las dificultades u obstáculos que se presenten</t>
  </si>
  <si>
    <t>Comentarios: 3. Busca soluciones ante las dificultades u obstáculos que se presenten</t>
  </si>
  <si>
    <t>4. Acepta la oportunidad de aprender nuevas habilidades o utilizar nuevas herramientas para mejorar su desempeño</t>
  </si>
  <si>
    <t>Puntos: 4. Acepta la oportunidad de aprender nuevas habilidades o utilizar nuevas herramientas para mejorar su desempeño</t>
  </si>
  <si>
    <t>Comentarios: 4. Acepta la oportunidad de aprender nuevas habilidades o utilizar nuevas herramientas para mejorar su desempeño</t>
  </si>
  <si>
    <t>Puntos: ATENCIÓN AL DETALLE</t>
  </si>
  <si>
    <t>Comentarios: ATENCIÓN AL DETALLE</t>
  </si>
  <si>
    <t>1.Revisa su trabajo para asegurarse de que cada detalle ha sido verificado antes de la entrega</t>
  </si>
  <si>
    <t>Puntos: 1.Revisa su trabajo para asegurarse de que cada detalle ha sido verificado antes de la entrega</t>
  </si>
  <si>
    <t>Comentarios: 1.Revisa su trabajo para asegurarse de que cada detalle ha sido verificado antes de la entrega</t>
  </si>
  <si>
    <t>2. Realiza sus actividades siguiendo las normas, procedimientos y procesos establecidos de manera organizada sin pasar por alto los detalles importantes</t>
  </si>
  <si>
    <t>Puntos: 2. Realiza sus actividades siguiendo las normas, procedimientos y procesos establecidos de manera organizada sin pasar por alto los detalles importantes</t>
  </si>
  <si>
    <t>Comentarios: 2. Realiza sus actividades siguiendo las normas, procedimientos y procesos establecidos de manera organizada sin pasar por alto los detalles importantes</t>
  </si>
  <si>
    <t>3. Identifica errores o inconsistencias en su trabajo y/o en el de los demás</t>
  </si>
  <si>
    <t>Puntos: 3. Identifica errores o inconsistencias en su trabajo y/o en el de los demás</t>
  </si>
  <si>
    <t>Comentarios: 3. Identifica errores o inconsistencias en su trabajo y/o en el de los demás</t>
  </si>
  <si>
    <t>4. Es cuidadoso  al manejar datos numéricos, cifras o información técnica que requiere exactitud</t>
  </si>
  <si>
    <t>Puntos: 4. Es cuidadoso  al manejar datos numéricos, cifras o información técnica que requiere exactitud</t>
  </si>
  <si>
    <t>Comentarios: 4. Es cuidadoso  al manejar datos numéricos, cifras o información técnica que requiere exactitud</t>
  </si>
  <si>
    <t>Puntos: CUMPLIMIENTO DE LAS ACCIONES DE SST, AMBIENTAL Y SEGURIDAD VÍAL</t>
  </si>
  <si>
    <t>Comentarios: CUMPLIMIENTO DE LAS ACCIONES DE SST, AMBIENTAL Y SEGURIDAD VÍAL</t>
  </si>
  <si>
    <t>1. Cumple con las normativas y procedimientos establecidos por el área de Seguridad y Salud en el Trabajo, medio ambiente y Seguridad vial</t>
  </si>
  <si>
    <t>Puntos: 1. Cumple con las normativas y procedimientos establecidos por el área de Seguridad y Salud en el Trabajo, medio ambiente y Seguridad vial</t>
  </si>
  <si>
    <t>Comentarios: 1. Cumple con las normativas y procedimientos establecidos por el área de Seguridad y Salud en el Trabajo, medio ambiente y Seguridad vial</t>
  </si>
  <si>
    <t>2. Participa en las actividades de formación y capacitación de SST, Medio ambiente y Seguridad Vial aplicando los conocimientos adquiridos</t>
  </si>
  <si>
    <t>Comentarios: 2. Participa en las actividades de formación y capacitación de SST, Medio ambiente y Seguridad Vial aplicando los conocimientos adquiridos</t>
  </si>
  <si>
    <t>Puntos: 2. Participa en las actividades de formación y capacitación de SST, Medio ambiente y Seguridad Vial aplicando los conocimientos adquiridos</t>
  </si>
  <si>
    <t>3. Identifica los peligros en su lugar de trabajo y establece acciones para prevenir accidentes de trabajo</t>
  </si>
  <si>
    <t>Comentarios: 3. Identifica los peligros en su lugar de trabajo y establece acciones para prevenir accidentes de trabajo</t>
  </si>
  <si>
    <t>Puntos: 3. Identifica los peligros en su lugar de trabajo y establece acciones para prevenir accidentes de trabajo</t>
  </si>
  <si>
    <t>4. Promueve el cumplimiento de las normas de SST, Ambiente y Seguridad vial a sus compañeros de trabajo</t>
  </si>
  <si>
    <t>Comentarios: 4. Promueve el cumplimiento de las normas de SST, Ambiente y Seguridad vial a sus compañeros de trabajo</t>
  </si>
  <si>
    <t>Puntos: 4. Promueve el cumplimiento de las normas de SST, Ambiente y Seguridad vial a sus compañeros de trabajo</t>
  </si>
  <si>
    <t>Comentarios: PENSAMIENTO ANÁLITICO</t>
  </si>
  <si>
    <t>Puntos: PENSAMIENTO ANÁLITICO</t>
  </si>
  <si>
    <t>1. Analiza situaciones, datos e información para la adecuada toma de decisiones.</t>
  </si>
  <si>
    <t>Comentarios: 1. Analiza situaciones, datos e información para la adecuada toma de decisiones.</t>
  </si>
  <si>
    <t>Puntos: 1. Analiza situaciones, datos e información para la adecuada toma de decisiones.</t>
  </si>
  <si>
    <t>2. Aplica soluciones practicas y eficientes ante situaciones o problemas que se presentan en el desarrollo las actividades</t>
  </si>
  <si>
    <t>Comentarios: 2. Aplica soluciones practicas y eficientes ante situaciones o problemas que se presentan en el desarrollo las actividades</t>
  </si>
  <si>
    <t>Puntos: 2. Aplica soluciones practicas y eficientes ante situaciones o problemas que se presentan en el desarrollo las actividades</t>
  </si>
  <si>
    <t>3. Identifica los procesos que podrían ser optimizados para mejorar la eficiencia</t>
  </si>
  <si>
    <t>Comentarios: 3. Identifica los procesos que podrían ser optimizados para mejorar la eficiencia</t>
  </si>
  <si>
    <t>Puntos: 3. Identifica los procesos que podrían ser optimizados para mejorar la eficiencia</t>
  </si>
  <si>
    <t>4. Evalúa y analiza diferentes alternativas y opciones antes de seleccionar la mejor solución a una situación</t>
  </si>
  <si>
    <t>Comentarios: 4. Evalúa y analiza diferentes alternativas y opciones antes de seleccionar la mejor solución a una situación</t>
  </si>
  <si>
    <t>Puntos: 4. Evalúa y analiza diferentes alternativas y opciones antes de seleccionar la mejor solución a una situación</t>
  </si>
  <si>
    <t>Comentarios: GESTIÓN DE RECURSOS</t>
  </si>
  <si>
    <t>Puntos: GESTIÓN DE RECURSOS</t>
  </si>
  <si>
    <t>1. Utiliza los recursos físicos, económicos y humanos disponibles de manera eficiente para cumplir con los objetivos establecidos</t>
  </si>
  <si>
    <t>Comentarios: 1. Utiliza los recursos físicos, económicos y humanos disponibles de manera eficiente para cumplir con los objetivos establecidos</t>
  </si>
  <si>
    <t>Puntos: 1. Utiliza los recursos físicos, económicos y humanos disponibles de manera eficiente para cumplir con los objetivos establecidos</t>
  </si>
  <si>
    <t>2. identifica áreas y/o actividades donde los recursos podrían ser utilizados de manera más eficiente</t>
  </si>
  <si>
    <t>Comentarios: 2. identifica áreas y/o actividades donde los recursos podrían ser utilizados de manera más eficiente</t>
  </si>
  <si>
    <t>Puntos: 2. identifica áreas y/o actividades donde los recursos podrían ser utilizados de manera más eficiente</t>
  </si>
  <si>
    <t>3. Promueve en su equipo de trabajo el uso adecuado de los recursos físicos, económicos y humanos disponibles</t>
  </si>
  <si>
    <t>Comentarios: 3. Promueve en su equipo de trabajo el uso adecuado de los recursos físicos, económicos y humanos disponibles</t>
  </si>
  <si>
    <t>Puntos: 3. Promueve en su equipo de trabajo el uso adecuado de los recursos físicos, económicos y humanos disponibles</t>
  </si>
  <si>
    <t>4. Toma decisiones responsables sobre la asignación de recursos, priorizando las necesidades de la organización</t>
  </si>
  <si>
    <t>Comentarios: 4. Toma decisiones responsables sobre la asignación de recursos, priorizando las necesidades de la organización</t>
  </si>
  <si>
    <t>Puntos: 4. Toma decisiones responsables sobre la asignación de recursos, priorizando las necesidades de la organización</t>
  </si>
  <si>
    <t>Comentarios: LIDERAZGO</t>
  </si>
  <si>
    <t>Puntos: LIDERAZGO</t>
  </si>
  <si>
    <t>1. Establece metas claras y alcanzables para su equipo, alineadas con los objetivos de la organización</t>
  </si>
  <si>
    <t>Comentarios: 1. Establece metas claras y alcanzables para su equipo, alineadas con los objetivos de la organización</t>
  </si>
  <si>
    <t>Puntos: 1. Establece metas claras y alcanzables para su equipo, alineadas con los objetivos de la organización</t>
  </si>
  <si>
    <t>2. Motiva a su equipo, fomenta la colaboración y resuelve los conflictos de manera constructiva, manteniendo un ambiente de trabajo positivo</t>
  </si>
  <si>
    <t>Comentarios: 2. Motiva a su equipo, fomenta la colaboración y resuelve los conflictos de manera constructiva, manteniendo un ambiente de trabajo positivo</t>
  </si>
  <si>
    <t>Puntos: 2. Motiva a su equipo, fomenta la colaboración y resuelve los conflictos de manera constructiva, manteniendo un ambiente de trabajo positivo</t>
  </si>
  <si>
    <t>3. Supervisa la ejecución de tareas asegurando que se cumplan los plazos y que se mantenga la calidad esperada</t>
  </si>
  <si>
    <t>Comentarios: 3. Supervisa la ejecución de tareas asegurando que se cumplan los plazos y que se mantenga la calidad esperada</t>
  </si>
  <si>
    <t>Puntos: 3. Supervisa la ejecución de tareas asegurando que se cumplan los plazos y que se mantenga la calidad esperada</t>
  </si>
  <si>
    <t>4. Realiza un seguimiento constante de las actividades de su equipo, ajustando las estrategias cuando es necesario para asegurar el cumplimiento de los objetivo</t>
  </si>
  <si>
    <t>Comentarios: 4. Realiza un seguimiento constante de las actividades de su equipo, ajustando las estrategias cuando es necesario para asegurar el cumplimiento de los objetivo</t>
  </si>
  <si>
    <t>Puntos: 4. Realiza un seguimiento constante de las actividades de su equipo, ajustando las estrategias cuando es necesario para asegurar el cumplimiento de los objetivo</t>
  </si>
  <si>
    <t>anonymous</t>
  </si>
  <si>
    <t>FRANCY KATHERINE RANGEL TARAZONA</t>
  </si>
  <si>
    <t>DORAINY GUTIERREZ LOPEZ</t>
  </si>
  <si>
    <t>Siempre</t>
  </si>
  <si>
    <t>Casi siempre</t>
  </si>
  <si>
    <t>Algunas Veces</t>
  </si>
  <si>
    <t>Casi Siempre</t>
  </si>
  <si>
    <t xml:space="preserve">KARINA ARROYO MEJIA </t>
  </si>
  <si>
    <t>Algunas veces</t>
  </si>
  <si>
    <t>Nunca</t>
  </si>
  <si>
    <t>STIVEN GALINDO RODRIGUEZ</t>
  </si>
  <si>
    <t>GINA TATIANA MONTENEGRO URREA</t>
  </si>
  <si>
    <t>DANIEL ALBERTO GERENA CARDENAS</t>
  </si>
  <si>
    <t xml:space="preserve">HUMBERTO CUBIDES MORALES </t>
  </si>
  <si>
    <t>JONATHAN YAÑEZ RODRIGUEZ</t>
  </si>
  <si>
    <t>MONICA ALEJANDRA DELGADO ESTUPIÑAN</t>
  </si>
  <si>
    <t>RUDY LEONOR RICO OJEDA</t>
  </si>
  <si>
    <t>NELSON ALIRIO ORDOÑEZ MANTILLA</t>
  </si>
  <si>
    <t>JERSON STEVEN FARIAS ROJAS</t>
  </si>
  <si>
    <t>ANGI KARINA GIL MONTERO</t>
  </si>
  <si>
    <t>LINA MARGARITA JACOME AREVALO</t>
  </si>
  <si>
    <t>CARLOS ANDRES CACERES GUTIERREZ</t>
  </si>
  <si>
    <t>FLOR ALBA NIÑO CASTELLANOS</t>
  </si>
  <si>
    <t>DIOMEDES MANUEL OSPINO FONSECA</t>
  </si>
  <si>
    <t>MICHAEL MAURICIO MANTILLA QUINTANA</t>
  </si>
  <si>
    <t>MARCELA ORDUZ CASTELLANOS</t>
  </si>
  <si>
    <t>Pedro Jose Fonseca</t>
  </si>
  <si>
    <t>JEISSON JAIR CASTAÑO CARDENAS</t>
  </si>
  <si>
    <t>GILDARDO BARRERA MEJIA</t>
  </si>
  <si>
    <t>OSCAR FABIAN ORTIZ BARBA</t>
  </si>
  <si>
    <t>BRAYHAN GIOVANNY MENESES RIVERA</t>
  </si>
  <si>
    <t>DIANA CAROLINA TRIANA RAMOS</t>
  </si>
  <si>
    <t>BORIS FERNANDO TAPIA HUERTAS</t>
  </si>
  <si>
    <t>LAURA STEFANIA MONTAGUT GUERRERO</t>
  </si>
  <si>
    <t>LUZ AMANDA ROJAS DIAGAMA</t>
  </si>
  <si>
    <t>MARIA CAMILA BAUTISTA SANCHEZ</t>
  </si>
  <si>
    <t>FREDY HERREÑO ARIZA</t>
  </si>
  <si>
    <t>MONICA HERNANDEZ MOGOLLON</t>
  </si>
  <si>
    <t>VALERIA MURILLO ROJAS</t>
  </si>
  <si>
    <t>FABIAN GOMEZ MORENO</t>
  </si>
  <si>
    <t>LILIA MARIA ZAPATA FRANCO</t>
  </si>
  <si>
    <t>INGRID YURLEY BARRIOS CAICEDO</t>
  </si>
  <si>
    <t>JUVENAL HERNANDEZ OLIVEROS</t>
  </si>
  <si>
    <t>JORGE ANDRES TRIANA ARDILA</t>
  </si>
  <si>
    <t>WENDY KATERINE MORENO PABON</t>
  </si>
  <si>
    <t>Claudia Mireya Lizarazo Moreno</t>
  </si>
  <si>
    <t>JAVIER MAURICIO DIAZ MANTILLA</t>
  </si>
  <si>
    <t>CLAUDIA MIREYA LIZARAZO MORENO</t>
  </si>
  <si>
    <t>JUAN CARLOS PAMPLONA ALZA</t>
  </si>
  <si>
    <t>LUIS DAVID BEDOYA GALLEGO</t>
  </si>
  <si>
    <t>VALERIO JOSE SUAREZ BADILLO</t>
  </si>
  <si>
    <t>GLADYS YOHANA CEDIEL VILLAMIZAR</t>
  </si>
  <si>
    <t>DIEGO TIERRADENTRO CLAVIJO</t>
  </si>
  <si>
    <t>YULIETH PAOLA NARVAEZ ARRIETA</t>
  </si>
  <si>
    <t>ADRIANA MARCELA RAMIREZ MORA</t>
  </si>
  <si>
    <t>YARLENYS DEL CARMEN ORTIZ PALENCIA</t>
  </si>
  <si>
    <t>SANDRA LILIANA GARCIA DURAN</t>
  </si>
  <si>
    <t>WULFRAN DAVID CARMONA PEREZ</t>
  </si>
  <si>
    <t>JORGE ALBERTO PARRA ALVAREZ</t>
  </si>
  <si>
    <t>JAVIER HERNANDO REMOLINA MARIÑO</t>
  </si>
  <si>
    <t>MARIA CLARA MILED JIMENEZ</t>
  </si>
  <si>
    <t>CARLOS ALBERTO CABRERA BARRETO</t>
  </si>
  <si>
    <t>JUAN CARLOS RAMIREZ HERNANDEZ</t>
  </si>
  <si>
    <t>ORIENTACIÓN A RESULTADOS</t>
  </si>
  <si>
    <t>GESTIÓN DE LA CALIDAD Y EL RIESGO</t>
  </si>
  <si>
    <t xml:space="preserve"> ACTITUD DE SERVICIO</t>
  </si>
  <si>
    <t>TRABAJO EN EQUIPO</t>
  </si>
  <si>
    <t xml:space="preserve">RAZÓN SOCIAL </t>
  </si>
  <si>
    <t xml:space="preserve">NOMBRE TRABAJADOR </t>
  </si>
  <si>
    <t xml:space="preserve">NIVEL </t>
  </si>
  <si>
    <t xml:space="preserve">NOMBRE EVALUADOR </t>
  </si>
  <si>
    <t xml:space="preserve">COMPETENCIAS TRANSVERSALES </t>
  </si>
  <si>
    <t xml:space="preserve">TOTAL TRANSVERSALES </t>
  </si>
  <si>
    <t xml:space="preserve">ESPECÍFICAS </t>
  </si>
  <si>
    <t>TOTAL  ESPECÍFICAS</t>
  </si>
  <si>
    <t xml:space="preserve">RESULTADO TOTAL EVALUACIÓN DE DESEMPEÑO </t>
  </si>
  <si>
    <t xml:space="preserve">Orientación a resultados </t>
  </si>
  <si>
    <t xml:space="preserve">Gestión de la calidad y el riesgo </t>
  </si>
  <si>
    <t xml:space="preserve">Actitud de servicio </t>
  </si>
  <si>
    <t xml:space="preserve">Trabajo en equipo </t>
  </si>
  <si>
    <t xml:space="preserve">Comunicación asertiva </t>
  </si>
  <si>
    <t xml:space="preserve">Adaptabilidad y Flexibilidad </t>
  </si>
  <si>
    <t xml:space="preserve">Atención al detalle </t>
  </si>
  <si>
    <t xml:space="preserve"> Cumplimiento de las acciones de SST, Ambiental y Seguridad Vial </t>
  </si>
  <si>
    <t xml:space="preserve">Pensamiento analítico </t>
  </si>
  <si>
    <t>Gestión de Recursos</t>
  </si>
  <si>
    <t>Liderazgo</t>
  </si>
  <si>
    <t>PEDRO JOSE FONSECA</t>
  </si>
  <si>
    <t xml:space="preserve">FRIMAC .S.A </t>
  </si>
  <si>
    <t>FRIO FRIMAC S.A.S</t>
  </si>
  <si>
    <t xml:space="preserve">FRIMAC ZONA FRANA S.A.S </t>
  </si>
  <si>
    <t xml:space="preserve">TÁCTICO </t>
  </si>
  <si>
    <t>CÉDULA TRABAJADOR</t>
  </si>
  <si>
    <t>CARGO TRABAJADOR</t>
  </si>
  <si>
    <t>ÁREA TRABAJADOR</t>
  </si>
  <si>
    <t xml:space="preserve">CÉDULA EVALUADOR  </t>
  </si>
  <si>
    <t xml:space="preserve">CARGO EVALUADOR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</si>
</sst>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\ h:mm:ss"/>
    <numFmt numFmtId="165" formatCode="0.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/d/yy\ h:mm:ss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/d/yy\ h:mm:ss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/d/yy\ h:mm:ss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center" vertical="center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ZFJTALENTO\Dorainy.Gutierrez\Desktop\CONSOLIDADO%20TRABAJADORES\09.%20Sept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ZFJTALENTO\1.%20TALENTO%20HUMANO\EVALUACIONES%20DE%20DESEMPE&#209;O\2024\COMPETENCIAS%20FRIMAC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O FRIMAC S.A"/>
      <sheetName val="SALARIO FRIO FRIMAC"/>
      <sheetName val="SALARIOS ZONA FRANCA"/>
      <sheetName val="OTROS DEVENGOS"/>
      <sheetName val="ALOJ MANUTE"/>
      <sheetName val="OTROS FRR"/>
      <sheetName val="OTROS FRR II"/>
      <sheetName val="ESTRUCTURA SALARIAL"/>
    </sheetNames>
    <sheetDataSet>
      <sheetData sheetId="0">
        <row r="1">
          <cell r="B1" t="str">
            <v>NOMBRE DEL FUNCIONARIO</v>
          </cell>
          <cell r="C1" t="str">
            <v>CEDULA</v>
          </cell>
          <cell r="D1" t="str">
            <v>FECHA DE INGRESO</v>
          </cell>
          <cell r="E1" t="str">
            <v>NOMBRE DEL CARGO</v>
          </cell>
        </row>
        <row r="2">
          <cell r="E2" t="str">
            <v>ADMINISTRACION</v>
          </cell>
        </row>
        <row r="3">
          <cell r="E3" t="str">
            <v>GERENCIA</v>
          </cell>
        </row>
        <row r="4">
          <cell r="B4" t="str">
            <v>ADOLFO ORTEGA CACUA</v>
          </cell>
          <cell r="C4">
            <v>13563209</v>
          </cell>
          <cell r="D4">
            <v>45006</v>
          </cell>
          <cell r="E4" t="str">
            <v>CONDUCTOR PATIOS REFRIGERADO NACIONAL Y MULA URBANA</v>
          </cell>
        </row>
        <row r="5">
          <cell r="B5" t="str">
            <v>ADRIAN JOSUE MELENDEZ GIL</v>
          </cell>
          <cell r="C5">
            <v>77190392</v>
          </cell>
          <cell r="D5">
            <v>39449</v>
          </cell>
          <cell r="E5" t="str">
            <v>DIRECTOR OPERACIONES</v>
          </cell>
        </row>
        <row r="6">
          <cell r="B6" t="str">
            <v>ADRIANA MARCELA RAMIREZ MORA</v>
          </cell>
          <cell r="C6">
            <v>1099375514</v>
          </cell>
          <cell r="D6">
            <v>44817</v>
          </cell>
          <cell r="E6" t="str">
            <v>AUXILIAR ADMINISTRATIVO COMERCIAL BUCARAMANGA</v>
          </cell>
        </row>
        <row r="7">
          <cell r="B7" t="str">
            <v>ADRIANA SANCHEZ MARTINEZ</v>
          </cell>
          <cell r="C7">
            <v>1099548426</v>
          </cell>
          <cell r="D7">
            <v>45439</v>
          </cell>
          <cell r="E7" t="str">
            <v>AUXILIAR OPERATIVO DISTRIBUIDORA FUNZA</v>
          </cell>
        </row>
        <row r="8">
          <cell r="B8" t="str">
            <v>ALBA DEL MAR MENESES PARADA</v>
          </cell>
          <cell r="C8">
            <v>63533709</v>
          </cell>
          <cell r="D8">
            <v>43383</v>
          </cell>
          <cell r="E8" t="str">
            <v>SERVICIO AL CLIENTE</v>
          </cell>
        </row>
        <row r="9">
          <cell r="B9" t="str">
            <v>ALCIDES MANTILLA RUEDA</v>
          </cell>
          <cell r="C9">
            <v>91277060</v>
          </cell>
          <cell r="D9">
            <v>45111</v>
          </cell>
          <cell r="E9" t="str">
            <v>CONDUCTOR TRACTOMULA ORIENTE</v>
          </cell>
        </row>
        <row r="10">
          <cell r="B10" t="str">
            <v>ALEJANDRO ANTONIO HENAO GRANADA</v>
          </cell>
          <cell r="C10">
            <v>1061369517</v>
          </cell>
          <cell r="D10">
            <v>44536</v>
          </cell>
          <cell r="E10" t="str">
            <v>AUXILIAR OPERATIVO DISTRIBUIDORA DOSQUEBRADAS</v>
          </cell>
        </row>
        <row r="11">
          <cell r="B11" t="str">
            <v>ALEX JAVIER RODRIGUEZ PERDOMO</v>
          </cell>
          <cell r="C11">
            <v>1109412618</v>
          </cell>
          <cell r="D11">
            <v>43915</v>
          </cell>
          <cell r="E11" t="str">
            <v>AUXILIAR CALIDAD DISTRIBUIDORA, MATERIA PRIMA SANTA MARTA</v>
          </cell>
        </row>
        <row r="12">
          <cell r="B12" t="str">
            <v>ALEXANDER ALBERTO QUINTERO PEREZ</v>
          </cell>
          <cell r="C12">
            <v>7601358</v>
          </cell>
          <cell r="D12">
            <v>44489</v>
          </cell>
          <cell r="E12" t="str">
            <v>CONDUCTOR PATIOS DISTRIBUIDORA SANTA MARTA</v>
          </cell>
        </row>
        <row r="13">
          <cell r="B13" t="str">
            <v>ALEXANDER PINZON VERGARA</v>
          </cell>
          <cell r="C13">
            <v>91537685</v>
          </cell>
          <cell r="D13">
            <v>45489</v>
          </cell>
          <cell r="E13" t="str">
            <v>CONDUCTOR TRACTOMULA ORIENTE</v>
          </cell>
        </row>
        <row r="14">
          <cell r="B14" t="str">
            <v/>
          </cell>
          <cell r="E14" t="str">
            <v>ADMINISTRACION FINANCIERA</v>
          </cell>
        </row>
        <row r="15">
          <cell r="B15" t="str">
            <v>ALEXANDER URIBE VASQUEZ</v>
          </cell>
          <cell r="C15">
            <v>91511106</v>
          </cell>
          <cell r="D15">
            <v>45352</v>
          </cell>
          <cell r="E15" t="str">
            <v>CONDUCTOR PATIOS REFRIGERADO NACIONAL Y MULA URBANA</v>
          </cell>
        </row>
        <row r="16">
          <cell r="B16" t="str">
            <v>ALEXANDER ZAFRA ARCE</v>
          </cell>
          <cell r="C16">
            <v>1098603003</v>
          </cell>
          <cell r="D16">
            <v>42987</v>
          </cell>
          <cell r="E16" t="str">
            <v>ALMACENISTA</v>
          </cell>
        </row>
        <row r="17">
          <cell r="B17" t="str">
            <v>ALEXIS LOPEZ MOSQUERA</v>
          </cell>
          <cell r="C17">
            <v>1012385055</v>
          </cell>
          <cell r="D17">
            <v>45544</v>
          </cell>
          <cell r="E17" t="str">
            <v>CONDUCTOR VOLQUETA</v>
          </cell>
        </row>
        <row r="18">
          <cell r="B18" t="str">
            <v>ALFONSO ALBERTO RIOS OCHOA</v>
          </cell>
          <cell r="C18">
            <v>1052072802</v>
          </cell>
          <cell r="D18">
            <v>44816</v>
          </cell>
          <cell r="E18" t="str">
            <v>AUXILIAR OPERATIVO POLLO EN PIE BOGOTA</v>
          </cell>
        </row>
        <row r="19">
          <cell r="B19" t="str">
            <v>ALFONSO LONDOÑO ARAGON</v>
          </cell>
          <cell r="C19">
            <v>85125439</v>
          </cell>
          <cell r="D19">
            <v>40559</v>
          </cell>
          <cell r="E19" t="str">
            <v>CONDUCTOR TRACTOMULA OCCIDENTE</v>
          </cell>
        </row>
        <row r="20">
          <cell r="B20" t="str">
            <v>ALFONSO SIERRA MUÑOZ</v>
          </cell>
          <cell r="C20">
            <v>1098630187</v>
          </cell>
          <cell r="D20">
            <v>40940</v>
          </cell>
          <cell r="E20" t="str">
            <v xml:space="preserve">AUXILIAR CALIDAD </v>
          </cell>
        </row>
        <row r="21">
          <cell r="B21" t="str">
            <v>ALIX ANDREA ACUÑA GUERRA</v>
          </cell>
          <cell r="C21">
            <v>1082848410</v>
          </cell>
          <cell r="D21">
            <v>44473</v>
          </cell>
          <cell r="E21" t="str">
            <v>AUXILIAR OPERATIVO MATERIA PRIMA SANTA MARTA</v>
          </cell>
        </row>
        <row r="22">
          <cell r="B22" t="str">
            <v>AMAURY DE JESUS NAVAS GARCIA</v>
          </cell>
          <cell r="C22">
            <v>91488961</v>
          </cell>
          <cell r="D22">
            <v>41382</v>
          </cell>
          <cell r="E22" t="str">
            <v>CONDUCTOR TRACTOMULA ORIENTE</v>
          </cell>
        </row>
        <row r="23">
          <cell r="B23" t="str">
            <v>ANA DEL CARMEN CARVAJAL MARTINEZ</v>
          </cell>
          <cell r="C23">
            <v>63489858</v>
          </cell>
          <cell r="D23">
            <v>45385</v>
          </cell>
          <cell r="E23" t="str">
            <v>AUXILIAR SERVICIOS GENERALES Y OFICIOS VARIOS</v>
          </cell>
        </row>
        <row r="24">
          <cell r="B24" t="str">
            <v>ANA MILENA MOLANO CRUZ</v>
          </cell>
          <cell r="C24">
            <v>37697165</v>
          </cell>
          <cell r="D24">
            <v>45334</v>
          </cell>
          <cell r="E24" t="str">
            <v>PROFESIONAL TIC</v>
          </cell>
        </row>
        <row r="25">
          <cell r="B25" t="str">
            <v>ANA ROSMIRA TORRES SAAVEDRA</v>
          </cell>
          <cell r="C25">
            <v>46453216</v>
          </cell>
          <cell r="D25">
            <v>40722</v>
          </cell>
          <cell r="E25" t="str">
            <v>AUXILIAR ADMINISTRATIVO COMERCIAL CALI</v>
          </cell>
        </row>
        <row r="26">
          <cell r="B26" t="str">
            <v/>
          </cell>
          <cell r="E26" t="str">
            <v>TICS</v>
          </cell>
        </row>
        <row r="27">
          <cell r="B27" t="str">
            <v>ANA SANDRID CACERES BLANQUISETH</v>
          </cell>
          <cell r="C27">
            <v>1098807195</v>
          </cell>
          <cell r="D27">
            <v>45327</v>
          </cell>
          <cell r="E27" t="str">
            <v>AUXILIAR CONTABLE</v>
          </cell>
        </row>
        <row r="28">
          <cell r="B28" t="str">
            <v>ANDERSON DAVID VELASQUEZ BAUTISTA</v>
          </cell>
          <cell r="C28">
            <v>1095821795</v>
          </cell>
          <cell r="D28">
            <v>45097</v>
          </cell>
          <cell r="E28" t="str">
            <v>CONDUCTOR PATIOS REFRIGERADO NACIONAL Y MULA URBANA</v>
          </cell>
        </row>
        <row r="29">
          <cell r="B29" t="str">
            <v>ANDERSON FABIAN JAIMES RUEDA</v>
          </cell>
          <cell r="C29">
            <v>1098758294</v>
          </cell>
          <cell r="D29">
            <v>45296</v>
          </cell>
          <cell r="E29" t="str">
            <v>CONDUCTOR  ALIMENTO BULTO SRZ 506 5%</v>
          </cell>
        </row>
        <row r="30">
          <cell r="B30" t="str">
            <v>ANDERSON FERNEY ARCINIEGAS ORTEGA</v>
          </cell>
          <cell r="C30">
            <v>1095820683</v>
          </cell>
          <cell r="D30">
            <v>45037</v>
          </cell>
          <cell r="E30" t="str">
            <v>CONDUCTOR GRANELERO ORIENTE</v>
          </cell>
        </row>
        <row r="31">
          <cell r="B31" t="str">
            <v>ANDREA CAROLINA ACOSTA CAMARGO</v>
          </cell>
          <cell r="C31">
            <v>1083017316</v>
          </cell>
          <cell r="D31">
            <v>44761</v>
          </cell>
          <cell r="E31" t="str">
            <v>AUXILIAR OPERATIVO DISTRIBUIDORA GIRON</v>
          </cell>
        </row>
        <row r="32">
          <cell r="B32" t="str">
            <v>ANDRES DAVID ACUÑA GOMEZ</v>
          </cell>
          <cell r="C32">
            <v>1129506250</v>
          </cell>
          <cell r="D32">
            <v>45411</v>
          </cell>
          <cell r="E32" t="str">
            <v>APRENDIZ SENA</v>
          </cell>
        </row>
        <row r="33">
          <cell r="B33" t="str">
            <v/>
          </cell>
          <cell r="E33" t="str">
            <v>TALENTO HUMANO</v>
          </cell>
        </row>
        <row r="34">
          <cell r="B34" t="str">
            <v>ANDREA DIAZ MANTILLA</v>
          </cell>
          <cell r="C34">
            <v>63533245</v>
          </cell>
          <cell r="D34">
            <v>42482</v>
          </cell>
          <cell r="E34" t="str">
            <v>AUXILIAR DE TESORERIA</v>
          </cell>
        </row>
        <row r="35">
          <cell r="B35" t="str">
            <v>ANDRES FELIPE ESCOBAR ESCOBAR</v>
          </cell>
          <cell r="C35">
            <v>1113040486</v>
          </cell>
          <cell r="D35">
            <v>45201</v>
          </cell>
          <cell r="E35" t="str">
            <v xml:space="preserve">CONDUCTOR PATIO C3 BUGA </v>
          </cell>
        </row>
        <row r="36">
          <cell r="B36" t="str">
            <v>ANDRES FELIPE TABARES</v>
          </cell>
          <cell r="C36">
            <v>1193106491</v>
          </cell>
          <cell r="D36">
            <v>45054</v>
          </cell>
          <cell r="E36" t="str">
            <v>AUXILIAR LIMPIEZA Y DESINFECCION BUGA</v>
          </cell>
        </row>
        <row r="37">
          <cell r="B37" t="str">
            <v>ANDRES HIGINIO CARRERO VEGA</v>
          </cell>
          <cell r="C37">
            <v>1098702559</v>
          </cell>
          <cell r="D37">
            <v>45313</v>
          </cell>
          <cell r="E37" t="str">
            <v>CONDUCTOR PATIOS ALIMENTOS</v>
          </cell>
        </row>
        <row r="38">
          <cell r="B38" t="str">
            <v>ANDRES JULIAN LENIS RODRIGUEZ</v>
          </cell>
          <cell r="C38">
            <v>1115067815</v>
          </cell>
          <cell r="D38">
            <v>45405</v>
          </cell>
          <cell r="E38" t="str">
            <v>CONDUCTOR NHR DISTRIBUIDORA BUGA</v>
          </cell>
        </row>
        <row r="39">
          <cell r="B39" t="str">
            <v>ANGELA AREVALO GOMEZ</v>
          </cell>
          <cell r="C39">
            <v>63352811</v>
          </cell>
          <cell r="D39">
            <v>45181</v>
          </cell>
          <cell r="E39" t="str">
            <v>JEFE DE RELACIONAMIENTO CORPORATIVO</v>
          </cell>
        </row>
        <row r="40">
          <cell r="B40" t="str">
            <v/>
          </cell>
          <cell r="E40" t="str">
            <v>CONTABILIDAD</v>
          </cell>
        </row>
        <row r="41">
          <cell r="B41" t="str">
            <v>ANGELICA MANUELA TORRES PEÑUELA</v>
          </cell>
          <cell r="C41">
            <v>1098801950</v>
          </cell>
          <cell r="D41">
            <v>45076</v>
          </cell>
          <cell r="E41" t="str">
            <v>RECEPCIONISTA</v>
          </cell>
        </row>
        <row r="42">
          <cell r="B42" t="str">
            <v>ANGI KARINA GIL MONTERO</v>
          </cell>
          <cell r="C42">
            <v>1005150362</v>
          </cell>
          <cell r="D42">
            <v>44224</v>
          </cell>
          <cell r="E42" t="str">
            <v>AUXILIAR OPERATIVO POLLO EN PIE</v>
          </cell>
        </row>
        <row r="43">
          <cell r="B43" t="str">
            <v>ANGIE MERCEDES MONTOYA SUAREZ</v>
          </cell>
          <cell r="C43">
            <v>1004683113</v>
          </cell>
          <cell r="D43">
            <v>44938</v>
          </cell>
          <cell r="E43" t="str">
            <v>AUXILIAR CALIDAD DISTRIBUIDORA DOSQUEBRADAS</v>
          </cell>
        </row>
        <row r="44">
          <cell r="B44" t="str">
            <v>ANGIE VALENTINA USMA LOPEZ</v>
          </cell>
          <cell r="C44">
            <v>1112106526</v>
          </cell>
          <cell r="D44">
            <v>43762</v>
          </cell>
          <cell r="E44" t="str">
            <v>AUXILIAR OPERATIVO OCCIDENTE</v>
          </cell>
        </row>
        <row r="45">
          <cell r="B45" t="str">
            <v>ARLEY SEGURA MOSQUERA</v>
          </cell>
          <cell r="C45">
            <v>1007734577</v>
          </cell>
          <cell r="D45">
            <v>45000</v>
          </cell>
          <cell r="E45" t="str">
            <v>AUXILIAR OPERATIVO DISTRIBUIDORA YUMBO</v>
          </cell>
        </row>
        <row r="46">
          <cell r="B46" t="str">
            <v>ARLING DAYANA MONTAÑEZ CARREÑO</v>
          </cell>
          <cell r="C46">
            <v>1098770317</v>
          </cell>
          <cell r="D46">
            <v>44575</v>
          </cell>
          <cell r="E46" t="str">
            <v>LIDER AMBIENTAL</v>
          </cell>
        </row>
        <row r="47">
          <cell r="B47" t="str">
            <v>ARMANDO EZEQUIEL NOGUERA CHECA</v>
          </cell>
          <cell r="C47">
            <v>87717756</v>
          </cell>
          <cell r="D47">
            <v>45539</v>
          </cell>
          <cell r="E47" t="str">
            <v>CONDUCTOR TRACTOMULA ORIENTE</v>
          </cell>
        </row>
        <row r="48">
          <cell r="B48" t="str">
            <v>ARMANDO VERGARA SARAVIA</v>
          </cell>
          <cell r="C48">
            <v>88245648</v>
          </cell>
          <cell r="D48">
            <v>43848</v>
          </cell>
          <cell r="E48" t="str">
            <v>CONDUCTOR TRACTOMULA ORIENTE</v>
          </cell>
        </row>
        <row r="49">
          <cell r="B49" t="str">
            <v>BENJAMIN BELTRAN PEÑARANDA</v>
          </cell>
          <cell r="C49">
            <v>94322247</v>
          </cell>
          <cell r="D49">
            <v>45341</v>
          </cell>
          <cell r="E49" t="str">
            <v>CONDUCTOR TRACTOMULA OCCIDENTE</v>
          </cell>
        </row>
        <row r="50">
          <cell r="B50" t="str">
            <v>BLANCA ISABEL DELGADO CALDERON</v>
          </cell>
          <cell r="C50">
            <v>37544582</v>
          </cell>
          <cell r="D50">
            <v>44973</v>
          </cell>
          <cell r="E50" t="str">
            <v>AUXILIAR OPERATIVO DISTRIBUIDORA GIRON</v>
          </cell>
        </row>
        <row r="51">
          <cell r="B51" t="str">
            <v>BORIS FERNANDO TAPIA HUERTAS</v>
          </cell>
          <cell r="C51">
            <v>80001051</v>
          </cell>
          <cell r="D51">
            <v>40487</v>
          </cell>
          <cell r="E51" t="str">
            <v>JEFE DE OPERACIONES DISTRIBUCION URBANA NORTE</v>
          </cell>
        </row>
        <row r="52">
          <cell r="B52" t="str">
            <v>BRAYAN ALBERTO DIAZ SARRIAS</v>
          </cell>
          <cell r="C52">
            <v>1095920964</v>
          </cell>
          <cell r="D52">
            <v>45316</v>
          </cell>
          <cell r="E52" t="str">
            <v>AUXILIAR OPERATIVO REFRIGERADO NACIONAL</v>
          </cell>
        </row>
        <row r="53">
          <cell r="B53" t="str">
            <v>BRAYAN ORLANDO JAIMES CHAPARRO</v>
          </cell>
          <cell r="C53">
            <v>1095838919</v>
          </cell>
          <cell r="D53">
            <v>43768</v>
          </cell>
          <cell r="E53" t="str">
            <v>AUXILIAR OPERATIVO REFRIGERADO NACIONAL</v>
          </cell>
        </row>
        <row r="54">
          <cell r="B54" t="str">
            <v>BRAYHAN GIOVANNY MENESES RIVERA</v>
          </cell>
          <cell r="C54">
            <v>1095834841</v>
          </cell>
          <cell r="D54">
            <v>44868</v>
          </cell>
          <cell r="E54" t="str">
            <v>COORDINADOR UNIDAD ESTRATEGICA DE NEGOCIO (SERVIFRIMAC)</v>
          </cell>
        </row>
        <row r="55">
          <cell r="B55" t="str">
            <v>BREYNER ALCIDES MERLANO CASTAÑO</v>
          </cell>
          <cell r="C55">
            <v>1115065760</v>
          </cell>
          <cell r="D55">
            <v>45090</v>
          </cell>
          <cell r="E55" t="str">
            <v>AUXILIAR LIMPIEZA Y DESINFECCION BUGA</v>
          </cell>
        </row>
        <row r="56">
          <cell r="B56" t="str">
            <v>BRIAN FARIT ARENAS ARIZA</v>
          </cell>
          <cell r="C56">
            <v>1098759937</v>
          </cell>
          <cell r="D56">
            <v>44621</v>
          </cell>
          <cell r="E56" t="str">
            <v>ANALISTA DE SEGUIMIENTO VEHICULAR</v>
          </cell>
        </row>
        <row r="57">
          <cell r="B57" t="str">
            <v>BRYAN ANDRES AMAYA ROJAS</v>
          </cell>
          <cell r="C57">
            <v>1095925676</v>
          </cell>
          <cell r="D57">
            <v>44595</v>
          </cell>
          <cell r="E57" t="str">
            <v>MECANICO DE REFRIGERACION</v>
          </cell>
        </row>
        <row r="58">
          <cell r="B58" t="str">
            <v>CARLOS ALBERTO CASADIEGOS HERRERA</v>
          </cell>
          <cell r="C58">
            <v>1102348168</v>
          </cell>
          <cell r="D58">
            <v>43670</v>
          </cell>
          <cell r="E58" t="str">
            <v>CONDUCTOR TRACTOMULA ORIENTE</v>
          </cell>
        </row>
        <row r="59">
          <cell r="B59" t="str">
            <v>CARLOS ALBERTO ESPINOSA PABON</v>
          </cell>
          <cell r="C59">
            <v>16927208</v>
          </cell>
          <cell r="D59">
            <v>44812</v>
          </cell>
          <cell r="E59" t="str">
            <v>CONDUCTOR NHR DISTRIBUIDORA YUMBO</v>
          </cell>
        </row>
        <row r="60">
          <cell r="B60" t="str">
            <v>CARLOS ALBERTO MORENO PENAGOS</v>
          </cell>
          <cell r="C60">
            <v>1012451956</v>
          </cell>
          <cell r="D60">
            <v>43525</v>
          </cell>
          <cell r="E60" t="str">
            <v>AUXILIAR CALIDAD DISTRIBUIDORA BOGOTA</v>
          </cell>
        </row>
        <row r="61">
          <cell r="B61" t="str">
            <v>CARLOS ALBERTO RODRIGUEZ BELTRAN</v>
          </cell>
          <cell r="C61">
            <v>79207435</v>
          </cell>
          <cell r="D61">
            <v>45294</v>
          </cell>
          <cell r="E61" t="str">
            <v>CONDUCTOR GRANELERO ORIENTE</v>
          </cell>
        </row>
        <row r="62">
          <cell r="B62" t="str">
            <v>CARLOS ANDRES CACERES GUTIERREZ</v>
          </cell>
          <cell r="C62">
            <v>91520225</v>
          </cell>
          <cell r="D62">
            <v>40947</v>
          </cell>
          <cell r="E62" t="str">
            <v>SUPERVISOR LOGISTICO MATERIA PRIMA</v>
          </cell>
        </row>
        <row r="63">
          <cell r="B63" t="str">
            <v>CARLOS ANDRES PEREZ GARCIA</v>
          </cell>
          <cell r="C63">
            <v>91158325</v>
          </cell>
          <cell r="D63">
            <v>44055</v>
          </cell>
          <cell r="E63" t="str">
            <v>CONDUCTOR TRACTOMULA ORIENTE</v>
          </cell>
        </row>
        <row r="64">
          <cell r="B64" t="str">
            <v>CARLOS ARTURO MARTINEZ CANDELO</v>
          </cell>
          <cell r="C64">
            <v>16476668</v>
          </cell>
          <cell r="D64">
            <v>40491</v>
          </cell>
          <cell r="E64" t="str">
            <v>CONDUCTOR REUBICADO EN PATIOS DISTRIBUIDORA YUMBO</v>
          </cell>
        </row>
        <row r="65">
          <cell r="B65" t="str">
            <v/>
          </cell>
          <cell r="E65" t="str">
            <v>AUDITORIA</v>
          </cell>
        </row>
        <row r="66">
          <cell r="B66" t="str">
            <v>CARLOS AUGUSTO ORTIZ RODRIGUEZ</v>
          </cell>
          <cell r="C66">
            <v>13716517</v>
          </cell>
          <cell r="D66">
            <v>44158</v>
          </cell>
          <cell r="E66" t="str">
            <v>CONDUCTOR VOLQUETA</v>
          </cell>
        </row>
        <row r="67">
          <cell r="B67" t="str">
            <v>CARLOS EDUARDO CONTRERAS ZAMUDIO</v>
          </cell>
          <cell r="C67">
            <v>1073246266</v>
          </cell>
          <cell r="D67">
            <v>45405</v>
          </cell>
          <cell r="E67" t="str">
            <v>CONDUCTOR FRR DISTRIBUIDORA (FUNZA)</v>
          </cell>
        </row>
        <row r="68">
          <cell r="B68" t="str">
            <v>CARLOS ELIECER SEPULVEDA TORRES</v>
          </cell>
          <cell r="C68">
            <v>1098637139</v>
          </cell>
          <cell r="D68">
            <v>44999</v>
          </cell>
          <cell r="E68" t="str">
            <v>CONDUCTOR PATIOS MATERIA PRIMA</v>
          </cell>
        </row>
        <row r="69">
          <cell r="B69" t="str">
            <v>CARLOS HUGO VIERA SANCHEZ</v>
          </cell>
          <cell r="C69">
            <v>1144167662</v>
          </cell>
          <cell r="D69">
            <v>44838</v>
          </cell>
          <cell r="E69" t="str">
            <v>AUXILIAR NHR DISTRIBUIDORA YUMBO</v>
          </cell>
        </row>
        <row r="70">
          <cell r="B70" t="str">
            <v>CARLOS JAIRO PEREZ VARGAS</v>
          </cell>
          <cell r="C70">
            <v>80001381</v>
          </cell>
          <cell r="D70">
            <v>45345</v>
          </cell>
          <cell r="E70" t="str">
            <v>AUXILIAR OPERATIVO DISTRIBUIDORA DOSQUEBRADAS</v>
          </cell>
        </row>
        <row r="71">
          <cell r="B71" t="str">
            <v>CARLOS JAVIER CARMONA VILLA</v>
          </cell>
          <cell r="C71">
            <v>8505416</v>
          </cell>
          <cell r="D71">
            <v>44111</v>
          </cell>
          <cell r="E71" t="str">
            <v>CONDUCTOR TRACTOMULA ORIENTE</v>
          </cell>
        </row>
        <row r="72">
          <cell r="B72" t="str">
            <v/>
          </cell>
          <cell r="E72" t="str">
            <v>TESORERIA</v>
          </cell>
        </row>
        <row r="73">
          <cell r="B73" t="str">
            <v>CARLOS JAVIER MAIGUAL IGUA</v>
          </cell>
          <cell r="C73">
            <v>1085255830</v>
          </cell>
          <cell r="D73">
            <v>45413</v>
          </cell>
          <cell r="E73" t="str">
            <v>CONDUCTOR PATIOS DISTRIBUIDORA PASTO</v>
          </cell>
        </row>
        <row r="74">
          <cell r="B74" t="str">
            <v>CARLOS JULIAN PARRA GOMEZ</v>
          </cell>
          <cell r="C74">
            <v>1098648201</v>
          </cell>
          <cell r="D74">
            <v>42851</v>
          </cell>
          <cell r="E74" t="str">
            <v>OPERADOR MEDIOS TECNOLOGICOS</v>
          </cell>
        </row>
        <row r="75">
          <cell r="B75" t="str">
            <v>CARLOS MANUEL BARRANCO SANCHEZ</v>
          </cell>
          <cell r="C75">
            <v>1082910136</v>
          </cell>
          <cell r="D75">
            <v>42210</v>
          </cell>
          <cell r="E75" t="str">
            <v>COORDINADOR LOGISTICO MATERIA PRIMA SANTA MARTA</v>
          </cell>
        </row>
        <row r="76">
          <cell r="B76" t="str">
            <v>CARLOS MANUEL RODRIGUEZ ARDILA</v>
          </cell>
          <cell r="C76">
            <v>13715817</v>
          </cell>
          <cell r="D76">
            <v>44866</v>
          </cell>
          <cell r="E76" t="str">
            <v>CONDUCTOR TRACTOMULA ORIENTE</v>
          </cell>
        </row>
        <row r="77">
          <cell r="B77" t="str">
            <v>CARLOS MAURICIO DUARTE SAENZ</v>
          </cell>
          <cell r="C77">
            <v>79055350</v>
          </cell>
          <cell r="D77">
            <v>44126</v>
          </cell>
          <cell r="E77" t="str">
            <v>CONDUCTOR TRACTOMULA ORIENTE</v>
          </cell>
        </row>
        <row r="78">
          <cell r="B78" t="str">
            <v/>
          </cell>
          <cell r="E78" t="str">
            <v>COMPRAS</v>
          </cell>
        </row>
        <row r="79">
          <cell r="B79" t="str">
            <v>CESAR ADOLFO CASTILLO GUIZA</v>
          </cell>
          <cell r="C79">
            <v>91016991</v>
          </cell>
          <cell r="D79">
            <v>44693</v>
          </cell>
          <cell r="E79" t="str">
            <v>CONDUCTOR TRACTOMULA ORIENTE</v>
          </cell>
        </row>
        <row r="80">
          <cell r="B80" t="str">
            <v>CESAR ALONSO SUAREZ SARMIENTO</v>
          </cell>
          <cell r="C80">
            <v>91153691</v>
          </cell>
          <cell r="D80">
            <v>41365</v>
          </cell>
          <cell r="E80" t="str">
            <v xml:space="preserve">OPERADOR DE PATIO </v>
          </cell>
        </row>
        <row r="81">
          <cell r="B81" t="str">
            <v>CESAR AUGUSTO GELVEZ AYALA</v>
          </cell>
          <cell r="C81">
            <v>91517339</v>
          </cell>
          <cell r="D81">
            <v>45099</v>
          </cell>
          <cell r="E81" t="str">
            <v>CONDUCTOR POLLO EN PIE ORIENTE</v>
          </cell>
        </row>
        <row r="82">
          <cell r="B82" t="str">
            <v>CESAR GIOVANNY IBAÑEZ AFANADOR</v>
          </cell>
          <cell r="C82">
            <v>1099366879</v>
          </cell>
          <cell r="D82">
            <v>42656</v>
          </cell>
          <cell r="E82" t="str">
            <v>JEFE DE CADENA DE FRIO</v>
          </cell>
        </row>
        <row r="83">
          <cell r="B83" t="str">
            <v>CESAR JULIO AGUIRRE MOLINA</v>
          </cell>
          <cell r="C83">
            <v>10197630</v>
          </cell>
          <cell r="D83">
            <v>43243</v>
          </cell>
          <cell r="E83" t="str">
            <v>CONDUCTOR PATIOS DISTRIBUIDORA DOSQUEBRADAS</v>
          </cell>
        </row>
        <row r="84">
          <cell r="B84" t="str">
            <v>CESAR ORLANDO CHACON MALDONADO</v>
          </cell>
          <cell r="C84">
            <v>1090470885</v>
          </cell>
          <cell r="D84">
            <v>43839</v>
          </cell>
          <cell r="E84" t="str">
            <v>MECANICO ELECTRICO AUTOMOTRIZ</v>
          </cell>
        </row>
        <row r="85">
          <cell r="B85" t="str">
            <v/>
          </cell>
          <cell r="E85" t="str">
            <v>EXCELENCIA OPERACIONAL</v>
          </cell>
        </row>
        <row r="86">
          <cell r="B86" t="str">
            <v>CUPO NUEVO</v>
          </cell>
          <cell r="E86" t="str">
            <v>DIRECTOR DE EXCELENCIA OPERACIONAL</v>
          </cell>
        </row>
        <row r="87">
          <cell r="B87" t="str">
            <v>CLAUDIA CECILIA SOLANO GELVEZ</v>
          </cell>
          <cell r="C87">
            <v>37368545</v>
          </cell>
          <cell r="D87">
            <v>43362</v>
          </cell>
          <cell r="E87" t="str">
            <v>DIRECTORA PLANEACION Y PROYECTOS</v>
          </cell>
        </row>
        <row r="88">
          <cell r="B88" t="str">
            <v>CLAUDIA MARCELA FLOREZ GUTIERREZ</v>
          </cell>
          <cell r="C88">
            <v>1098752934</v>
          </cell>
          <cell r="D88">
            <v>45468</v>
          </cell>
          <cell r="E88" t="str">
            <v>AUXILIAR OPERATIVO DISTRIBUIDORA FUNZA</v>
          </cell>
        </row>
        <row r="89">
          <cell r="B89" t="str">
            <v/>
          </cell>
          <cell r="E89" t="str">
            <v>COMERCIAL</v>
          </cell>
        </row>
        <row r="90">
          <cell r="B90" t="str">
            <v>CLAUDIA MIREYA LIZARAZO MORENO</v>
          </cell>
          <cell r="C90">
            <v>63507066</v>
          </cell>
          <cell r="D90">
            <v>38923</v>
          </cell>
          <cell r="E90" t="str">
            <v>DIRECTOR COMERCIAL</v>
          </cell>
        </row>
        <row r="91">
          <cell r="B91" t="str">
            <v>CLAUDIA PATRICIA REYES CRUZ</v>
          </cell>
          <cell r="C91">
            <v>63556075</v>
          </cell>
          <cell r="D91">
            <v>41785</v>
          </cell>
          <cell r="E91" t="str">
            <v>ANALISTA DE NOMINA</v>
          </cell>
        </row>
        <row r="92">
          <cell r="B92" t="str">
            <v>CONDCUTORES DE TRACTOMULA 78</v>
          </cell>
        </row>
        <row r="93">
          <cell r="B93" t="str">
            <v>CRISTHIAN MANUEL RODRIGUEZ PEÑA</v>
          </cell>
          <cell r="C93">
            <v>1095934016</v>
          </cell>
          <cell r="D93">
            <v>43734</v>
          </cell>
          <cell r="E93" t="str">
            <v>CONDUCTOR TRACTOMULA ORIENTE</v>
          </cell>
        </row>
        <row r="94">
          <cell r="B94" t="str">
            <v>CRISTIAN JESUS LANDINES FARFAN</v>
          </cell>
          <cell r="C94">
            <v>13537710</v>
          </cell>
          <cell r="D94">
            <v>44972</v>
          </cell>
          <cell r="E94" t="str">
            <v>CONDUCTOR TRACTOMULA ORIENTE</v>
          </cell>
        </row>
        <row r="95">
          <cell r="B95" t="str">
            <v>DANIEL ALBERTO GERENA CARDENAS</v>
          </cell>
          <cell r="C95">
            <v>1013626373</v>
          </cell>
          <cell r="D95">
            <v>45133</v>
          </cell>
          <cell r="E95" t="str">
            <v>SUPERVISOR LOGISTICO POLLO EN PIE BOGOTA</v>
          </cell>
        </row>
        <row r="96">
          <cell r="B96" t="str">
            <v>DANIEL ANDRES CARRILLO VELANDIA</v>
          </cell>
          <cell r="C96">
            <v>1019067007</v>
          </cell>
          <cell r="D96">
            <v>45203</v>
          </cell>
          <cell r="E96" t="str">
            <v>CONDUCTOR NHR DISTRIBUIDORA FUNZA</v>
          </cell>
        </row>
        <row r="97">
          <cell r="B97" t="str">
            <v>DANIEL ESTEBAN OTERO NIÑO</v>
          </cell>
          <cell r="C97">
            <v>1022398395</v>
          </cell>
          <cell r="D97">
            <v>45266</v>
          </cell>
          <cell r="E97" t="str">
            <v>AUXILIAR ADMINISTRATIVO DE MANTENIMIENTO</v>
          </cell>
        </row>
        <row r="98">
          <cell r="B98" t="str">
            <v>DANIEL RODRIGO MORENO</v>
          </cell>
          <cell r="C98">
            <v>1024489100</v>
          </cell>
          <cell r="D98">
            <v>45441</v>
          </cell>
          <cell r="E98" t="str">
            <v>MECANICO DE PATIO FUNZA</v>
          </cell>
        </row>
        <row r="99">
          <cell r="B99" t="str">
            <v>DANIELA COSSIO MONSALVE</v>
          </cell>
          <cell r="C99">
            <v>1118303614</v>
          </cell>
          <cell r="D99">
            <v>44866</v>
          </cell>
          <cell r="E99" t="str">
            <v>AUXILIAR OPERATIVO DISTRIBUIDORA YUMBO</v>
          </cell>
        </row>
        <row r="100">
          <cell r="B100" t="str">
            <v>DANIELA VELASCO QUINTERO</v>
          </cell>
          <cell r="C100">
            <v>1151960517</v>
          </cell>
          <cell r="D100">
            <v>45099</v>
          </cell>
          <cell r="E100" t="str">
            <v>AUXILIAR OPERATIVO DISTRIBUIDORA YUMBO</v>
          </cell>
        </row>
        <row r="101">
          <cell r="B101" t="str">
            <v>DARIO ENRIQUE VILLAMIZAR PARRA</v>
          </cell>
          <cell r="C101">
            <v>91489558</v>
          </cell>
          <cell r="D101">
            <v>44973</v>
          </cell>
          <cell r="E101" t="str">
            <v>PROFESIONAL TIC</v>
          </cell>
        </row>
        <row r="102">
          <cell r="B102" t="str">
            <v>DAYANA ALEJANDRA DE LA CRUZ LOPEZ</v>
          </cell>
          <cell r="C102">
            <v>1115448118</v>
          </cell>
          <cell r="D102">
            <v>44725</v>
          </cell>
          <cell r="E102" t="str">
            <v>AUXILIAR CALIDAD DISTRIBUIDORA YUMBO</v>
          </cell>
        </row>
        <row r="103">
          <cell r="B103" t="str">
            <v>DEISY JANETH ORDUZ MENDEZ</v>
          </cell>
          <cell r="C103">
            <v>1005538654</v>
          </cell>
          <cell r="D103">
            <v>44643</v>
          </cell>
          <cell r="E103" t="str">
            <v>OPERADOR MEDIOS TECNOLOGICOS</v>
          </cell>
        </row>
        <row r="104">
          <cell r="B104" t="str">
            <v>DELCY FABIOLA GOMEZ GOMEZ</v>
          </cell>
          <cell r="C104">
            <v>1099874079</v>
          </cell>
          <cell r="D104">
            <v>41666</v>
          </cell>
          <cell r="E104" t="str">
            <v>JEFE DE AUDITORIA INTERNA</v>
          </cell>
        </row>
        <row r="105">
          <cell r="B105" t="str">
            <v>DENIS FROILAN RUEDA PEREZ</v>
          </cell>
          <cell r="C105">
            <v>85453768</v>
          </cell>
          <cell r="D105">
            <v>40544</v>
          </cell>
          <cell r="E105" t="str">
            <v>OPERADOR MEDIOS TECNOLOGICOS</v>
          </cell>
        </row>
        <row r="106">
          <cell r="B106" t="str">
            <v>DEYBIS ERNESTO LOPEZ VIDALES</v>
          </cell>
          <cell r="C106">
            <v>1064715240</v>
          </cell>
          <cell r="D106">
            <v>44952</v>
          </cell>
          <cell r="E106" t="str">
            <v>CONDUCTOR POLLITO</v>
          </cell>
        </row>
        <row r="107">
          <cell r="B107" t="str">
            <v>LUISA MARIA GUTIERREZ GUTIERREZ</v>
          </cell>
          <cell r="C107">
            <v>1192916525</v>
          </cell>
          <cell r="D107">
            <v>45525</v>
          </cell>
          <cell r="E107" t="str">
            <v xml:space="preserve">PASANTE MERCADEO </v>
          </cell>
        </row>
        <row r="108">
          <cell r="B108" t="str">
            <v/>
          </cell>
          <cell r="E108" t="str">
            <v>SEGURIDAD</v>
          </cell>
        </row>
        <row r="109">
          <cell r="B109" t="str">
            <v>DEYSY CAROLINA JURADO JAIMES</v>
          </cell>
          <cell r="C109">
            <v>1102376009</v>
          </cell>
          <cell r="D109">
            <v>44970</v>
          </cell>
          <cell r="E109" t="str">
            <v>AUXILIAR CONTABLE</v>
          </cell>
        </row>
        <row r="110">
          <cell r="B110" t="str">
            <v>DIANA CAROLINA TRIANA RAMOS</v>
          </cell>
          <cell r="C110">
            <v>1073510506</v>
          </cell>
          <cell r="D110">
            <v>44440</v>
          </cell>
          <cell r="E110" t="str">
            <v>SUPERVISOR DISTRIBUIDORA FUNZA</v>
          </cell>
        </row>
        <row r="111">
          <cell r="B111" t="str">
            <v>DIANA PAOLA MEDINA MARTINEZ</v>
          </cell>
          <cell r="C111">
            <v>1064314828</v>
          </cell>
          <cell r="D111">
            <v>44239</v>
          </cell>
          <cell r="E111" t="str">
            <v>AUXILIAR OPERATIVO DISTRIBUIDORA RIONEGRO AGUACATALA</v>
          </cell>
        </row>
        <row r="112">
          <cell r="B112" t="str">
            <v>DIANA PATRICIA MORENO JIMENEZ</v>
          </cell>
          <cell r="C112">
            <v>63534214</v>
          </cell>
          <cell r="D112">
            <v>40072</v>
          </cell>
          <cell r="E112" t="str">
            <v>JEFE  FLOTA PROPIA</v>
          </cell>
        </row>
        <row r="113">
          <cell r="B113" t="str">
            <v>DIEGO ALEXANDER MATABANCHOY JOJOA</v>
          </cell>
          <cell r="C113">
            <v>1085262186</v>
          </cell>
          <cell r="D113">
            <v>44664</v>
          </cell>
          <cell r="E113" t="str">
            <v>CONDUCTOR TRACTOMULA OCCIDENTE</v>
          </cell>
        </row>
        <row r="114">
          <cell r="B114" t="str">
            <v>DIEGO ALVAREZ RINCON</v>
          </cell>
          <cell r="C114">
            <v>1099362867</v>
          </cell>
          <cell r="D114">
            <v>45538</v>
          </cell>
          <cell r="E114" t="str">
            <v>CONDUCTOR TRACTOMULA ORIENTE</v>
          </cell>
        </row>
        <row r="115">
          <cell r="B115" t="str">
            <v>DIEGO FERNANDO RAMIREZ CASTELLANOS</v>
          </cell>
          <cell r="C115">
            <v>91353517</v>
          </cell>
          <cell r="D115">
            <v>44831</v>
          </cell>
          <cell r="E115" t="str">
            <v>CONDUCTOR POLLITO</v>
          </cell>
        </row>
        <row r="116">
          <cell r="B116" t="str">
            <v>DIEGO FERNANDO ROJAS DIAZ</v>
          </cell>
          <cell r="C116">
            <v>91112309</v>
          </cell>
          <cell r="D116">
            <v>44497</v>
          </cell>
          <cell r="E116" t="str">
            <v>AUXILIAR NHR SANTANDER</v>
          </cell>
        </row>
        <row r="117">
          <cell r="B117" t="str">
            <v>DIEGO RUBEN ACEVEDO MANTILLA</v>
          </cell>
          <cell r="C117">
            <v>91538543</v>
          </cell>
          <cell r="D117">
            <v>44942</v>
          </cell>
          <cell r="E117" t="str">
            <v>CONDUCTOR TRACTOMULA ORIENTE</v>
          </cell>
        </row>
        <row r="118">
          <cell r="B118" t="str">
            <v>DIEGO TIERRADENTRO CLAVIJO</v>
          </cell>
          <cell r="C118">
            <v>94507385</v>
          </cell>
          <cell r="D118">
            <v>39727</v>
          </cell>
          <cell r="E118" t="str">
            <v>COORDINADOR COMERCIAL CALI</v>
          </cell>
        </row>
        <row r="119">
          <cell r="B119" t="str">
            <v>DIOMEDES MANUEL OSPINO FONSECA</v>
          </cell>
          <cell r="C119">
            <v>91495021</v>
          </cell>
          <cell r="D119">
            <v>43333</v>
          </cell>
          <cell r="E119" t="str">
            <v>SUPERVISOR LOGISTICO</v>
          </cell>
        </row>
        <row r="120">
          <cell r="B120" t="str">
            <v>DIRLADY BOLIVAR CANIZALES</v>
          </cell>
          <cell r="C120">
            <v>1116160423</v>
          </cell>
          <cell r="D120">
            <v>44768</v>
          </cell>
          <cell r="E120" t="str">
            <v>AUXILIAR OPERATIVO OCCIDENTE</v>
          </cell>
        </row>
        <row r="121">
          <cell r="B121" t="str">
            <v>DORAINY GUTIERREZ LOPEZ</v>
          </cell>
          <cell r="C121">
            <v>1098739371</v>
          </cell>
          <cell r="D121">
            <v>45264</v>
          </cell>
          <cell r="E121" t="str">
            <v>JEFE TALENTO HUMANO</v>
          </cell>
        </row>
        <row r="122">
          <cell r="B122" t="str">
            <v>DOUGLAS FRANCISCO LASSO GUZMAN</v>
          </cell>
          <cell r="C122">
            <v>1085244113</v>
          </cell>
          <cell r="D122">
            <v>44105</v>
          </cell>
          <cell r="E122" t="str">
            <v>AUXILIAR OPERATIVO DISTRIBUIDORA PASTO</v>
          </cell>
        </row>
        <row r="123">
          <cell r="B123" t="str">
            <v>DUVAN ANDRES BARRERA SEGURA</v>
          </cell>
          <cell r="C123">
            <v>1007454217</v>
          </cell>
          <cell r="D123">
            <v>45530</v>
          </cell>
          <cell r="E123" t="str">
            <v>MECANICO DE PATIO FUNZA</v>
          </cell>
        </row>
        <row r="124">
          <cell r="B124" t="str">
            <v>DUVAN ANDRES MARTINEZ MORALES</v>
          </cell>
          <cell r="C124">
            <v>1059909998</v>
          </cell>
          <cell r="D124">
            <v>43886</v>
          </cell>
          <cell r="E124" t="str">
            <v>CONDUCTOR TRACTOMULA OCCIDENTE</v>
          </cell>
        </row>
        <row r="125">
          <cell r="B125" t="str">
            <v>DUVAN MARIN MONSALVE</v>
          </cell>
          <cell r="C125">
            <v>1098774121</v>
          </cell>
          <cell r="D125">
            <v>44974</v>
          </cell>
          <cell r="E125" t="str">
            <v>MECANICO DE SISTEMAS NEUMATICOS</v>
          </cell>
        </row>
        <row r="126">
          <cell r="B126" t="str">
            <v>DUWAN YESID RUEDA RAMIREZ</v>
          </cell>
          <cell r="C126">
            <v>1005564355</v>
          </cell>
          <cell r="D126">
            <v>45286</v>
          </cell>
          <cell r="E126" t="str">
            <v>OPERADOR MEDIOS TECNOLOGICOS</v>
          </cell>
        </row>
        <row r="127">
          <cell r="B127" t="str">
            <v>EDDY KATHERINE GONZALEZ BASTO</v>
          </cell>
          <cell r="C127">
            <v>1098746031</v>
          </cell>
          <cell r="D127">
            <v>45532</v>
          </cell>
          <cell r="E127" t="str">
            <v>COORDINADOR SEGURIDAD Y SALUD EN EL TRABAJO</v>
          </cell>
        </row>
        <row r="128">
          <cell r="B128" t="str">
            <v>EDGAR ALEXANDER GARAVITO OROZCO</v>
          </cell>
          <cell r="C128">
            <v>1098731251</v>
          </cell>
          <cell r="D128">
            <v>44466</v>
          </cell>
          <cell r="E128" t="str">
            <v>AUXILIAR DE MANTENIMIENTO E INFRAESTRUCTURA</v>
          </cell>
        </row>
        <row r="129">
          <cell r="B129" t="str">
            <v>EDGAR ANDRES SUAREZ GAMBOA</v>
          </cell>
          <cell r="C129">
            <v>1095823611</v>
          </cell>
          <cell r="D129">
            <v>43888</v>
          </cell>
          <cell r="E129" t="str">
            <v>ANALISTA DE IMPUESTOS</v>
          </cell>
        </row>
        <row r="130">
          <cell r="B130" t="str">
            <v>EDGAR DUVAN VARGAS CHILATRA</v>
          </cell>
          <cell r="C130">
            <v>1012417752</v>
          </cell>
          <cell r="D130">
            <v>45418</v>
          </cell>
          <cell r="E130" t="str">
            <v>AUXILIAR NHR DISTRIBUIDORA BOGOTA</v>
          </cell>
        </row>
        <row r="131">
          <cell r="B131" t="str">
            <v>EDGAR ENRIQUE RODRIGUEZ JULIO</v>
          </cell>
          <cell r="C131">
            <v>1098286306</v>
          </cell>
          <cell r="D131">
            <v>44992</v>
          </cell>
          <cell r="E131" t="str">
            <v>CONDUCTOR PATIOS REFRIGERADO NACIONAL Y MULA URBANA</v>
          </cell>
        </row>
        <row r="132">
          <cell r="B132" t="str">
            <v>EDGAR HERNAN OROZCO VELASQUEZ</v>
          </cell>
          <cell r="C132">
            <v>91255528</v>
          </cell>
          <cell r="D132">
            <v>45314</v>
          </cell>
          <cell r="E132" t="str">
            <v>CONDUCTOR TRACTOMULA ORIENTE</v>
          </cell>
        </row>
        <row r="133">
          <cell r="B133" t="str">
            <v>CUPO</v>
          </cell>
          <cell r="E133" t="str">
            <v xml:space="preserve">OPERADOR DE PATIO </v>
          </cell>
        </row>
        <row r="134">
          <cell r="B134" t="str">
            <v>EDGAR MAURICIO ALVAREZ GONZALEZ</v>
          </cell>
          <cell r="C134">
            <v>1098669782</v>
          </cell>
          <cell r="D134">
            <v>44462</v>
          </cell>
          <cell r="E134" t="str">
            <v>CONDUCTOR TRACTOMULA ORIENTE</v>
          </cell>
        </row>
        <row r="135">
          <cell r="B135" t="str">
            <v>MARLON WUALDIR MANJARRES CONTRERAS</v>
          </cell>
          <cell r="C135">
            <v>1098800161</v>
          </cell>
          <cell r="D135">
            <v>45475</v>
          </cell>
          <cell r="E135" t="str">
            <v xml:space="preserve">APRENDIZ CONTROL DOCUMENTOS </v>
          </cell>
        </row>
        <row r="136">
          <cell r="B136" t="str">
            <v/>
          </cell>
          <cell r="E136" t="str">
            <v>SERVIFRIMAC</v>
          </cell>
        </row>
        <row r="137">
          <cell r="B137" t="str">
            <v>EDIER ALERTO SANMIGUEL DURAN</v>
          </cell>
          <cell r="C137">
            <v>1095940887</v>
          </cell>
          <cell r="D137">
            <v>45495</v>
          </cell>
          <cell r="E137" t="str">
            <v xml:space="preserve">OPERADOR DE PATIO </v>
          </cell>
        </row>
        <row r="138">
          <cell r="B138" t="str">
            <v>EDINSON IVAN CACERES CONTRERAS</v>
          </cell>
          <cell r="C138">
            <v>1232890920</v>
          </cell>
          <cell r="D138">
            <v>45436</v>
          </cell>
          <cell r="E138" t="str">
            <v>CONDUCTOR PATIOS REFRIGERADO NACIONAL Y MULA URBANA</v>
          </cell>
        </row>
        <row r="139">
          <cell r="B139" t="str">
            <v>EDINSON LEON CARREÑO</v>
          </cell>
          <cell r="C139">
            <v>91354442</v>
          </cell>
          <cell r="D139">
            <v>40544</v>
          </cell>
          <cell r="E139" t="str">
            <v>OPERADOR MEDIOS TECNOLOGICOS</v>
          </cell>
        </row>
        <row r="140">
          <cell r="B140" t="str">
            <v/>
          </cell>
          <cell r="E140" t="str">
            <v>MANTENIMIENTO</v>
          </cell>
        </row>
        <row r="141">
          <cell r="B141" t="str">
            <v>EDISON ALBERTO ESTUPIÑAN</v>
          </cell>
          <cell r="C141">
            <v>1058430710</v>
          </cell>
          <cell r="D141">
            <v>45434</v>
          </cell>
          <cell r="E141" t="str">
            <v>CONDUCTOR FRR DISTRIBUIDORA (FUNZA)</v>
          </cell>
        </row>
        <row r="142">
          <cell r="B142" t="str">
            <v>EDISON ALEXANDER MARTINEZ CAPACHO</v>
          </cell>
          <cell r="C142">
            <v>88032017</v>
          </cell>
          <cell r="D142">
            <v>44882</v>
          </cell>
          <cell r="E142" t="str">
            <v>CONDUCTOR TRACTOMULA ORIENTE</v>
          </cell>
        </row>
        <row r="143">
          <cell r="B143" t="str">
            <v>EDISON GAVIRIA GUZMAN</v>
          </cell>
          <cell r="C143">
            <v>9725004</v>
          </cell>
          <cell r="D143">
            <v>44874</v>
          </cell>
          <cell r="E143" t="str">
            <v>CONDUCTOR TRACTOMULA OCCIDENTE</v>
          </cell>
        </row>
        <row r="144">
          <cell r="B144" t="str">
            <v>EDISSON JAVIER CABIATIVA FAJARDO</v>
          </cell>
          <cell r="C144">
            <v>1014219907</v>
          </cell>
          <cell r="D144">
            <v>45384</v>
          </cell>
          <cell r="E144" t="str">
            <v>CONDUCTOR PATIOS REFRIGERADO FUNZA(OPERACIÓN RNAL)</v>
          </cell>
        </row>
        <row r="145">
          <cell r="B145" t="str">
            <v>EDITH ESMERALDA CUPAJE CUPAJE</v>
          </cell>
          <cell r="C145">
            <v>52238384</v>
          </cell>
          <cell r="D145">
            <v>45510</v>
          </cell>
          <cell r="E145" t="str">
            <v>AUXILIAR ADMINISTRATIVO COMERCIAL BOGOTA</v>
          </cell>
        </row>
        <row r="146">
          <cell r="B146" t="str">
            <v>EDUARD JIMENEZ ALVERNIA</v>
          </cell>
          <cell r="C146">
            <v>1004981637</v>
          </cell>
          <cell r="D146">
            <v>44490</v>
          </cell>
          <cell r="E146" t="str">
            <v>MECANICO DE SISTEMAS DE TRANSMISIÓN DE POTENCIA</v>
          </cell>
        </row>
        <row r="147">
          <cell r="B147" t="str">
            <v>EDUARD SNEIDER ARIAS PUENTES</v>
          </cell>
          <cell r="C147">
            <v>1095823925</v>
          </cell>
          <cell r="D147">
            <v>44574</v>
          </cell>
          <cell r="E147" t="str">
            <v>CONDUCTOR TRACTOMULA ORIENTE</v>
          </cell>
        </row>
        <row r="148">
          <cell r="B148" t="str">
            <v>EDUARDO MORENO PRADA</v>
          </cell>
          <cell r="C148">
            <v>11311377</v>
          </cell>
          <cell r="D148">
            <v>41742</v>
          </cell>
          <cell r="E148" t="str">
            <v>CONDUCTOR TRACTOMULA OCCIDENTE</v>
          </cell>
        </row>
        <row r="149">
          <cell r="B149" t="str">
            <v>EDWAR ANDRES MARTINEZ AVILA</v>
          </cell>
          <cell r="C149">
            <v>1038824234</v>
          </cell>
          <cell r="D149">
            <v>45057</v>
          </cell>
          <cell r="E149" t="str">
            <v>AUXILIAR FRR DISTRIBUIDORA (FUNZA)</v>
          </cell>
        </row>
        <row r="150">
          <cell r="B150" t="str">
            <v>EDWIN ARIEL HIGUERA TAMAYO</v>
          </cell>
          <cell r="C150">
            <v>91280469</v>
          </cell>
          <cell r="D150">
            <v>45475</v>
          </cell>
          <cell r="E150" t="str">
            <v>CONDUCTOR TRACTOMULA ORIENTE</v>
          </cell>
        </row>
        <row r="151">
          <cell r="B151" t="str">
            <v>EDWIN ESTEBAN TOVAR LARA</v>
          </cell>
          <cell r="C151">
            <v>1073168909</v>
          </cell>
          <cell r="D151">
            <v>45462</v>
          </cell>
          <cell r="E151" t="str">
            <v>AUXILIAR NHR DISTRIBUIDORA FUNZA</v>
          </cell>
        </row>
        <row r="152">
          <cell r="B152" t="str">
            <v>EDWIN FERNANDO VARGAS URAZAN</v>
          </cell>
          <cell r="C152">
            <v>1004155906</v>
          </cell>
          <cell r="D152">
            <v>45496</v>
          </cell>
          <cell r="E152" t="str">
            <v>CONDUCTOR FRR DISTRIBUIDORA (FUNZA)</v>
          </cell>
        </row>
        <row r="153">
          <cell r="B153" t="str">
            <v>EDWIN GERARDO RIAÑO RIAÑO</v>
          </cell>
          <cell r="C153">
            <v>7177101</v>
          </cell>
          <cell r="D153">
            <v>44502</v>
          </cell>
          <cell r="E153" t="str">
            <v>AUXILIAR OPERATIVO DISTRIBUIDORA TUNJA</v>
          </cell>
        </row>
        <row r="154">
          <cell r="B154" t="str">
            <v>EDWING DUVAN HERNANDEZ HERRERA</v>
          </cell>
          <cell r="C154">
            <v>1095829761</v>
          </cell>
          <cell r="D154">
            <v>44536</v>
          </cell>
          <cell r="E154" t="str">
            <v>ANALISTA FLOTA PROPIA</v>
          </cell>
        </row>
        <row r="155">
          <cell r="B155" t="str">
            <v>ELBER MAURICIO ALARCON LIZCANO</v>
          </cell>
          <cell r="C155">
            <v>1098681064</v>
          </cell>
          <cell r="D155">
            <v>44791</v>
          </cell>
          <cell r="E155" t="str">
            <v>CONDUCTOR TRACTOMULA ORIENTE</v>
          </cell>
        </row>
        <row r="156">
          <cell r="B156" t="str">
            <v>ELIZABETH BARRAGAN RUIZ</v>
          </cell>
          <cell r="C156">
            <v>49796787</v>
          </cell>
          <cell r="D156">
            <v>44708</v>
          </cell>
          <cell r="E156" t="str">
            <v>AUXILIAR CONTABLE</v>
          </cell>
        </row>
        <row r="157">
          <cell r="B157" t="str">
            <v>ELKIN LEONARDO JURADO PEREZ</v>
          </cell>
          <cell r="C157">
            <v>1102390856</v>
          </cell>
          <cell r="D157">
            <v>45286</v>
          </cell>
          <cell r="E157" t="str">
            <v>CONDUCTOR POLLO EN PIE ORIENTE</v>
          </cell>
        </row>
        <row r="158">
          <cell r="B158" t="str">
            <v>EMERSON FERNANDO PARDO GOMEZ</v>
          </cell>
          <cell r="C158">
            <v>1003204433</v>
          </cell>
          <cell r="D158">
            <v>45334</v>
          </cell>
          <cell r="E158" t="str">
            <v xml:space="preserve">AUXILIAR DE MANTENIMIENTO </v>
          </cell>
        </row>
        <row r="159">
          <cell r="B159" t="str">
            <v>ERIKA JOHANNA MEJIA GIL</v>
          </cell>
          <cell r="C159">
            <v>42161222</v>
          </cell>
          <cell r="D159">
            <v>45078</v>
          </cell>
          <cell r="E159" t="str">
            <v xml:space="preserve">AUXILIAR OPERATIVO COMERCIAL CALI </v>
          </cell>
        </row>
        <row r="160">
          <cell r="B160" t="str">
            <v>ERIKA MEDINA FUENTES</v>
          </cell>
          <cell r="C160">
            <v>1099374176</v>
          </cell>
          <cell r="D160">
            <v>44518</v>
          </cell>
          <cell r="E160" t="str">
            <v>AUXILIAR DE CARTERA</v>
          </cell>
        </row>
        <row r="161">
          <cell r="B161" t="str">
            <v>ERMINSON RIVERO ACUÑA</v>
          </cell>
          <cell r="C161">
            <v>1097610101</v>
          </cell>
          <cell r="D161">
            <v>45218</v>
          </cell>
          <cell r="E161" t="str">
            <v>CONDUCTOR GRANELERO ORIENTE</v>
          </cell>
        </row>
        <row r="162">
          <cell r="B162" t="str">
            <v>ESMERALDA SILVA SILVA</v>
          </cell>
          <cell r="C162">
            <v>37895384</v>
          </cell>
          <cell r="D162">
            <v>37617</v>
          </cell>
          <cell r="E162" t="str">
            <v>JEFE OPERACIÓN DE OCCIDENTE</v>
          </cell>
        </row>
        <row r="163">
          <cell r="B163" t="str">
            <v>ESNEIDER CUBIDES HERRERA</v>
          </cell>
          <cell r="C163">
            <v>1023950857</v>
          </cell>
          <cell r="D163">
            <v>45538</v>
          </cell>
          <cell r="E163" t="str">
            <v>CONDUCTOR FRR DISTRIBUIDORA (FUNZA)</v>
          </cell>
        </row>
        <row r="164">
          <cell r="B164" t="str">
            <v>ESTEFANY ALEXANDRA AYALA CARDONA</v>
          </cell>
          <cell r="C164">
            <v>1115068163</v>
          </cell>
          <cell r="D164">
            <v>44943</v>
          </cell>
          <cell r="E164" t="str">
            <v>AUXILIAR OPERATIVO OCCIDENTE</v>
          </cell>
        </row>
        <row r="165">
          <cell r="B165" t="str">
            <v>EVERTO DE JESUS PARDO HERNANDEZ</v>
          </cell>
          <cell r="C165">
            <v>10884677</v>
          </cell>
          <cell r="D165">
            <v>42827</v>
          </cell>
          <cell r="E165" t="str">
            <v>CONDUCTOR PATIOS DISTRIBUIDORA CARTAGENA</v>
          </cell>
        </row>
        <row r="166">
          <cell r="B166" t="str">
            <v>EYNAR ANDRES RIOS ANGARITA</v>
          </cell>
          <cell r="C166">
            <v>91112526</v>
          </cell>
          <cell r="D166">
            <v>42719</v>
          </cell>
          <cell r="E166" t="str">
            <v>CONDUCTOR TRACTOMULA ORIENTE</v>
          </cell>
        </row>
        <row r="167">
          <cell r="B167" t="str">
            <v>FABIAN GOMEZ MORENO</v>
          </cell>
          <cell r="C167">
            <v>16845073</v>
          </cell>
          <cell r="D167">
            <v>44600</v>
          </cell>
          <cell r="E167" t="str">
            <v>SUPERVISOR LOGISTICO DISTRIBUIDORA YUMBO</v>
          </cell>
        </row>
        <row r="168">
          <cell r="B168" t="str">
            <v>FABIO ALBERTO DIAZ PINTO</v>
          </cell>
          <cell r="C168">
            <v>91541989</v>
          </cell>
          <cell r="D168">
            <v>44158</v>
          </cell>
          <cell r="E168" t="str">
            <v>MECANICO DE MOTORES</v>
          </cell>
        </row>
        <row r="169">
          <cell r="B169" t="str">
            <v>FABIO ANDRES AMADOR CONDE</v>
          </cell>
          <cell r="C169">
            <v>1098748415</v>
          </cell>
          <cell r="D169">
            <v>43455</v>
          </cell>
          <cell r="E169" t="str">
            <v xml:space="preserve">ANALISTA DE OPERACIONES </v>
          </cell>
        </row>
        <row r="170">
          <cell r="B170" t="str">
            <v>FABIO ENRIQUE DUARTE ESPINOSA</v>
          </cell>
          <cell r="C170">
            <v>91246297</v>
          </cell>
          <cell r="D170">
            <v>45062</v>
          </cell>
          <cell r="E170" t="str">
            <v>CONDUCTOR PATIOS MATERIA PRIMA (MUESTREADOR)</v>
          </cell>
        </row>
        <row r="171">
          <cell r="B171" t="str">
            <v>ANDRES FELIPE GUERRERO DIAZ</v>
          </cell>
          <cell r="C171">
            <v>1097781795</v>
          </cell>
          <cell r="D171">
            <v>45383</v>
          </cell>
          <cell r="E171" t="str">
            <v>APRENDIZ SENA MANTENIMIENTO</v>
          </cell>
        </row>
        <row r="172">
          <cell r="B172" t="str">
            <v>MAICOL ESTIBEN GOMEZ MUÑOZ</v>
          </cell>
          <cell r="C172">
            <v>1095906317</v>
          </cell>
          <cell r="D172">
            <v>45383</v>
          </cell>
          <cell r="E172" t="str">
            <v>APRENDIZ SENA MANTENIMIENTO</v>
          </cell>
        </row>
        <row r="173">
          <cell r="B173" t="str">
            <v>WILLIAM FABIAN CASTILLO CAMARGO</v>
          </cell>
          <cell r="C173">
            <v>1095303930</v>
          </cell>
          <cell r="D173">
            <v>45559</v>
          </cell>
          <cell r="E173" t="str">
            <v xml:space="preserve">APRENDIZ SENA </v>
          </cell>
        </row>
        <row r="174">
          <cell r="B174" t="str">
            <v/>
          </cell>
          <cell r="E174" t="str">
            <v>DISTRIBUCION URBANA</v>
          </cell>
        </row>
        <row r="175">
          <cell r="B175" t="str">
            <v>CUPO</v>
          </cell>
          <cell r="E175" t="str">
            <v>DIRECTOR OPERACIONES URBANA ESPECIALIZADA</v>
          </cell>
        </row>
        <row r="176">
          <cell r="B176" t="str">
            <v>CUPO</v>
          </cell>
          <cell r="E176" t="str">
            <v>JEFE DE OPERACIONES DISTRIBUCION URBANA CENTRO</v>
          </cell>
        </row>
        <row r="177">
          <cell r="B177" t="str">
            <v>FERNANDO PACHECO ROSAS</v>
          </cell>
          <cell r="C177">
            <v>91477216</v>
          </cell>
          <cell r="D177">
            <v>43516</v>
          </cell>
          <cell r="E177" t="str">
            <v>CONDUCTOR TRACTOMULA ORIENTE</v>
          </cell>
        </row>
        <row r="178">
          <cell r="B178" t="str">
            <v>FERNEY PADILLA PULGARIN</v>
          </cell>
          <cell r="C178">
            <v>1095933906</v>
          </cell>
          <cell r="D178">
            <v>45037</v>
          </cell>
          <cell r="E178" t="str">
            <v>CONDUCTOR POLLITO</v>
          </cell>
        </row>
        <row r="179">
          <cell r="B179" t="str">
            <v>CUPO</v>
          </cell>
          <cell r="E179" t="str">
            <v>COORDINADOR LOGISTICO DISTRIBUIDORA COSTA</v>
          </cell>
        </row>
        <row r="180">
          <cell r="B180" t="str">
            <v>CUPO</v>
          </cell>
          <cell r="E180" t="str">
            <v>COORDINADOR LOGISTICO DISTRIBUIDORA BOGOTA</v>
          </cell>
        </row>
        <row r="181">
          <cell r="B181" t="str">
            <v>FIDEL LOPEZ GARCIA</v>
          </cell>
          <cell r="C181">
            <v>1005345547</v>
          </cell>
          <cell r="D181">
            <v>45516</v>
          </cell>
          <cell r="E181" t="str">
            <v>CONDUCTOR POLLO EN PIE ORIENTE</v>
          </cell>
        </row>
        <row r="182">
          <cell r="B182" t="str">
            <v>FLOR ALBA NIÑO CASTELLANOS</v>
          </cell>
          <cell r="C182">
            <v>37713842</v>
          </cell>
          <cell r="D182">
            <v>42724</v>
          </cell>
          <cell r="E182" t="str">
            <v>COORDINADOR LOGISTICO ALIMENTOS</v>
          </cell>
        </row>
        <row r="183">
          <cell r="B183" t="str">
            <v>FRANCISCO JAVIER TORRES RODRIGUEZ</v>
          </cell>
          <cell r="C183">
            <v>1072748052</v>
          </cell>
          <cell r="D183">
            <v>44936</v>
          </cell>
          <cell r="E183" t="str">
            <v>CONDUCTOR TRACTOMULA ORIENTE</v>
          </cell>
        </row>
        <row r="184">
          <cell r="B184" t="str">
            <v>CUPO</v>
          </cell>
          <cell r="E184" t="str">
            <v>SUPERVISOR LOGISTICO DISTRIBUIDORA PASTO</v>
          </cell>
        </row>
        <row r="185">
          <cell r="B185" t="str">
            <v>FRANCY KATHERINE RANGEL TARAZONA</v>
          </cell>
          <cell r="C185">
            <v>1095805569</v>
          </cell>
          <cell r="D185">
            <v>41521</v>
          </cell>
          <cell r="E185" t="str">
            <v>COORDINADORA DE TALENTO HUMANO</v>
          </cell>
        </row>
        <row r="186">
          <cell r="B186" t="str">
            <v>FRANK ALEXANDER ORDOÑEZ ORDUZ</v>
          </cell>
          <cell r="C186">
            <v>1100894507</v>
          </cell>
          <cell r="D186">
            <v>44406</v>
          </cell>
          <cell r="E186" t="str">
            <v>AUXILIAR CONTABLE DE FACTURACION</v>
          </cell>
        </row>
        <row r="187">
          <cell r="B187" t="str">
            <v>FREDDY MANUEL SOLANO CEPEDA</v>
          </cell>
          <cell r="C187">
            <v>91296101</v>
          </cell>
          <cell r="D187">
            <v>45139</v>
          </cell>
          <cell r="E187" t="str">
            <v>CONDUCTOR TRACTOMULA ORIENTE</v>
          </cell>
        </row>
        <row r="188">
          <cell r="B188" t="str">
            <v>FREDY ALEXNADER CALDERON RUIZ</v>
          </cell>
          <cell r="C188">
            <v>1024511715</v>
          </cell>
          <cell r="D188">
            <v>45526</v>
          </cell>
          <cell r="E188" t="str">
            <v>CONDUCTOR PATIOS DISTRIBUIDORA BOGOTA</v>
          </cell>
        </row>
        <row r="189">
          <cell r="B189" t="str">
            <v>FREDY HERREÑO ARIZA</v>
          </cell>
          <cell r="C189">
            <v>1098650535</v>
          </cell>
          <cell r="D189">
            <v>40502</v>
          </cell>
          <cell r="E189" t="str">
            <v>SUPERVISOR CALIDAD</v>
          </cell>
        </row>
        <row r="190">
          <cell r="B190" t="str">
            <v>FREDY MEDARDO RODRIGUEZ SIERRA</v>
          </cell>
          <cell r="C190">
            <v>13749856</v>
          </cell>
          <cell r="D190">
            <v>45558</v>
          </cell>
          <cell r="E190" t="str">
            <v>CONDUCTOR TRACTOMULA ORIENTE</v>
          </cell>
        </row>
        <row r="191">
          <cell r="B191" t="str">
            <v>GABRIEL ALBERTO DELGADO GALVIS</v>
          </cell>
          <cell r="C191">
            <v>91346519</v>
          </cell>
          <cell r="D191">
            <v>44937</v>
          </cell>
          <cell r="E191" t="str">
            <v>CONDUCTOR POLLO EN PIE ORIENTE</v>
          </cell>
        </row>
        <row r="192">
          <cell r="B192" t="str">
            <v>GERMAN DE JESUS DUARTE PINZON</v>
          </cell>
          <cell r="C192">
            <v>17346052</v>
          </cell>
          <cell r="D192">
            <v>45293</v>
          </cell>
          <cell r="E192" t="str">
            <v>CONDUCTOR TRACTOMULA ORIENTE</v>
          </cell>
        </row>
        <row r="193">
          <cell r="B193" t="str">
            <v>GERMAN DIAZ ARGUELLO</v>
          </cell>
          <cell r="C193">
            <v>91349931</v>
          </cell>
          <cell r="D193">
            <v>44841</v>
          </cell>
          <cell r="E193" t="str">
            <v>CONDUCTOR GRANELERO ORIENTE</v>
          </cell>
        </row>
        <row r="194">
          <cell r="B194" t="str">
            <v>GILBERTO ANGARITA CONTRERAS</v>
          </cell>
          <cell r="C194">
            <v>91471287</v>
          </cell>
          <cell r="D194">
            <v>44873</v>
          </cell>
          <cell r="E194" t="str">
            <v>MECANICO DE PATIO</v>
          </cell>
        </row>
        <row r="195">
          <cell r="B195" t="str">
            <v>GILBERTO RAMOS RODRIGUEZ</v>
          </cell>
          <cell r="C195">
            <v>91267307</v>
          </cell>
          <cell r="D195">
            <v>43718</v>
          </cell>
          <cell r="E195" t="str">
            <v>CONDUCTOR EVALUADOR</v>
          </cell>
        </row>
        <row r="196">
          <cell r="B196" t="str">
            <v>GILDARDO BARRERA MEJIA</v>
          </cell>
          <cell r="C196">
            <v>13270667</v>
          </cell>
          <cell r="D196">
            <v>43991</v>
          </cell>
          <cell r="E196" t="str">
            <v>DIRECTOR DE  MANTENIMIENTO</v>
          </cell>
        </row>
        <row r="197">
          <cell r="B197" t="str">
            <v>GILMER JAIR RUEDA</v>
          </cell>
          <cell r="C197">
            <v>80748296</v>
          </cell>
          <cell r="D197">
            <v>45509</v>
          </cell>
          <cell r="E197" t="str">
            <v>AUXILIAR OPERATIVO ZONA CENTRO SITARA</v>
          </cell>
        </row>
        <row r="198">
          <cell r="B198" t="str">
            <v>GINA TATIANA MONTENEGRO URREA</v>
          </cell>
          <cell r="C198">
            <v>1095918972</v>
          </cell>
          <cell r="D198">
            <v>44995</v>
          </cell>
          <cell r="E198" t="str">
            <v>AUXILIAR OPERATIVO REFRIGERADO NACIONAL</v>
          </cell>
        </row>
        <row r="199">
          <cell r="B199" t="str">
            <v>GLADYS YOHANA CEDIEL VILLAMIZAR</v>
          </cell>
          <cell r="C199">
            <v>63364837</v>
          </cell>
          <cell r="D199">
            <v>45355</v>
          </cell>
          <cell r="E199" t="str">
            <v>COORDINADOR COMERCIAL BOGOTA</v>
          </cell>
        </row>
        <row r="200">
          <cell r="B200" t="str">
            <v>GONZALO JIMENEZ SERRANO</v>
          </cell>
          <cell r="C200">
            <v>13543727</v>
          </cell>
          <cell r="D200">
            <v>40544</v>
          </cell>
          <cell r="E200" t="str">
            <v>OPERADOR MEDIOS TECNOLOGICOS</v>
          </cell>
        </row>
        <row r="201">
          <cell r="B201" t="str">
            <v>GONZALO QUINTANA GARCES</v>
          </cell>
          <cell r="C201">
            <v>91079141</v>
          </cell>
          <cell r="D201">
            <v>43468</v>
          </cell>
          <cell r="E201" t="str">
            <v>CONDUCTOR NHR SANTANDER</v>
          </cell>
        </row>
        <row r="202">
          <cell r="B202" t="str">
            <v>GONZALO RODRIGUEZ DUARTE</v>
          </cell>
          <cell r="C202">
            <v>91152460</v>
          </cell>
          <cell r="D202">
            <v>44847</v>
          </cell>
          <cell r="E202" t="str">
            <v>CONDUCTOR PATIOS TORRE REFRIGERADO NACIONAL NOMINA</v>
          </cell>
        </row>
        <row r="203">
          <cell r="B203" t="str">
            <v>GUSTAVO ADOLFO DOMINGUEZ MARTINEZ</v>
          </cell>
          <cell r="C203">
            <v>13870226</v>
          </cell>
          <cell r="D203">
            <v>44186</v>
          </cell>
          <cell r="E203" t="str">
            <v>CONDUCTOR TRACTOMULA ORIENTE</v>
          </cell>
        </row>
        <row r="204">
          <cell r="B204" t="str">
            <v>GUSTAVO ADOLFO RENDON RUIZ</v>
          </cell>
          <cell r="C204">
            <v>18514876</v>
          </cell>
          <cell r="D204">
            <v>44775</v>
          </cell>
          <cell r="E204" t="str">
            <v>CONDUCTOR PATIOS DISTRIBUIDORA DOSQUEBRADAS</v>
          </cell>
        </row>
        <row r="205">
          <cell r="B205" t="str">
            <v>CUPO</v>
          </cell>
          <cell r="E205" t="str">
            <v>AUXILIAR OPERATIVO DISTRIBUIDORA CARTAGENA</v>
          </cell>
        </row>
        <row r="206">
          <cell r="B206" t="str">
            <v>GUSTAVO ANDRES QUINTERO GUTIERREZ</v>
          </cell>
          <cell r="C206">
            <v>1065894466</v>
          </cell>
          <cell r="D206">
            <v>42941</v>
          </cell>
          <cell r="E206" t="str">
            <v>CONDUCTOR TRACTOMULA ORIENTE</v>
          </cell>
        </row>
        <row r="207">
          <cell r="B207" t="str">
            <v>GUSTAVO HERNAN VARELA FRANCO</v>
          </cell>
          <cell r="C207">
            <v>94232607</v>
          </cell>
          <cell r="D207">
            <v>44158</v>
          </cell>
          <cell r="E207" t="str">
            <v>AUXILIAR DE MANTENIMIENTO BUGA</v>
          </cell>
        </row>
        <row r="208">
          <cell r="B208" t="str">
            <v>HECTOR AUGUSTO NIÑO GUZMAN</v>
          </cell>
          <cell r="C208">
            <v>1098625100</v>
          </cell>
          <cell r="D208">
            <v>44480</v>
          </cell>
          <cell r="E208" t="str">
            <v>CONDUCTOR POLLITO</v>
          </cell>
        </row>
        <row r="209">
          <cell r="B209" t="str">
            <v>HECTOR DIAZ OSMA</v>
          </cell>
          <cell r="C209">
            <v>91291201</v>
          </cell>
          <cell r="D209">
            <v>45553</v>
          </cell>
          <cell r="E209" t="str">
            <v>CONDUCTOR TRACTOMULA ORIENTE</v>
          </cell>
        </row>
        <row r="210">
          <cell r="B210" t="str">
            <v>HECTOR FAVIO PANAMEÑO SINISTERRA</v>
          </cell>
          <cell r="C210">
            <v>1006193446</v>
          </cell>
          <cell r="D210">
            <v>45392</v>
          </cell>
          <cell r="E210" t="str">
            <v>AUXILIAR OPERATIVO COMERCIAL BUENAVENTURA</v>
          </cell>
        </row>
        <row r="211">
          <cell r="B211" t="str">
            <v>HECTOR JAIRO MARTINEZ HERNANDEZ</v>
          </cell>
          <cell r="C211">
            <v>80762687</v>
          </cell>
          <cell r="D211">
            <v>45326</v>
          </cell>
          <cell r="E211" t="str">
            <v>AUXILIAR OPERATIVO DISTRIBUIDORA BOGOTA</v>
          </cell>
        </row>
        <row r="212">
          <cell r="B212" t="str">
            <v>HEIDER ALFREDO BARRAZA VALLEJO</v>
          </cell>
          <cell r="C212">
            <v>1143147758</v>
          </cell>
          <cell r="D212">
            <v>45530</v>
          </cell>
          <cell r="E212" t="str">
            <v>AUXILIAR OPERATIVO OCCIDENTE</v>
          </cell>
        </row>
        <row r="213">
          <cell r="B213" t="str">
            <v>HEIDY TATIANA NAVARRO TORRES</v>
          </cell>
          <cell r="C213">
            <v>1098767930</v>
          </cell>
          <cell r="D213">
            <v>44778</v>
          </cell>
          <cell r="E213" t="str">
            <v>AUXILIAR OPERATIVO ALIMENTOS</v>
          </cell>
        </row>
        <row r="214">
          <cell r="B214" t="str">
            <v>HELMER AUGUSTO COLMENARES OLARTE</v>
          </cell>
          <cell r="C214">
            <v>91285588</v>
          </cell>
          <cell r="D214">
            <v>45383</v>
          </cell>
          <cell r="E214" t="str">
            <v>CONDUCTOR PATIOS DISTRIBUIDORA BOGOTA</v>
          </cell>
        </row>
        <row r="215">
          <cell r="B215" t="str">
            <v>HENRY ALBERTO RINCON ROMERO</v>
          </cell>
          <cell r="C215">
            <v>91185857</v>
          </cell>
          <cell r="D215">
            <v>44356</v>
          </cell>
          <cell r="E215" t="str">
            <v>CONDUCTOR TRACTOMULA ORIENTE</v>
          </cell>
        </row>
        <row r="216">
          <cell r="B216" t="str">
            <v>HENRY GIOVANNI SOTO BASTO</v>
          </cell>
          <cell r="C216">
            <v>91158594</v>
          </cell>
          <cell r="D216">
            <v>45544</v>
          </cell>
          <cell r="E216" t="str">
            <v>CONDUCTOR PATIOS MATERIA PRIMA</v>
          </cell>
        </row>
        <row r="217">
          <cell r="B217" t="str">
            <v>HENRY JIMENEZ BERNAL</v>
          </cell>
          <cell r="C217">
            <v>7166162</v>
          </cell>
          <cell r="D217">
            <v>44486</v>
          </cell>
          <cell r="E217" t="str">
            <v>CONDUCTOR PATIOS DISTRIBUIDORA TUNJA</v>
          </cell>
        </row>
        <row r="218">
          <cell r="B218" t="str">
            <v>HERMES EDUARDO SARMIENTO TOVAR</v>
          </cell>
          <cell r="C218">
            <v>91298607</v>
          </cell>
          <cell r="D218">
            <v>45167</v>
          </cell>
          <cell r="E218" t="str">
            <v>CONDUCTOR TRACTOMULA ORIENTE</v>
          </cell>
        </row>
        <row r="219">
          <cell r="B219" t="str">
            <v>HERNANDO MANTILLA VARGAS</v>
          </cell>
          <cell r="C219">
            <v>91154116</v>
          </cell>
          <cell r="D219">
            <v>40865</v>
          </cell>
          <cell r="E219" t="str">
            <v>CONDUCTOR VOLQUETA</v>
          </cell>
        </row>
        <row r="220">
          <cell r="B220" t="str">
            <v>CUPO</v>
          </cell>
          <cell r="E220" t="str">
            <v xml:space="preserve">AUXILIAR OPERATIVO DISTRIBUIDORA MONTERIA </v>
          </cell>
        </row>
        <row r="221">
          <cell r="B221" t="str">
            <v>HUGO ANDRES CARREÑO MORENO</v>
          </cell>
          <cell r="C221">
            <v>1095952971</v>
          </cell>
          <cell r="D221">
            <v>45274</v>
          </cell>
          <cell r="E221" t="str">
            <v>AUXILIAR OPERATIVO INCUBADORA GIRON</v>
          </cell>
        </row>
        <row r="222">
          <cell r="B222" t="str">
            <v>HUGO LEONEL JOYA DIAZ</v>
          </cell>
          <cell r="C222">
            <v>13543376</v>
          </cell>
          <cell r="D222">
            <v>44938</v>
          </cell>
          <cell r="E222" t="str">
            <v>CONDUCTOR PATIOS REFRIGERADO NACIONAL Y MULA URBANA</v>
          </cell>
        </row>
        <row r="223">
          <cell r="B223" t="str">
            <v>YOLANDA ESTHER RUIZ CAMARGO</v>
          </cell>
          <cell r="C223">
            <v>39141220</v>
          </cell>
          <cell r="D223">
            <v>45426</v>
          </cell>
          <cell r="E223" t="str">
            <v>APRENDIZ SENA DISTRIBUIDORA SOLEDAD</v>
          </cell>
        </row>
        <row r="224">
          <cell r="B224" t="str">
            <v>JESUS EDUARDO ORTEGA PALENCIA</v>
          </cell>
          <cell r="C224">
            <v>1092527334</v>
          </cell>
          <cell r="D224">
            <v>45482</v>
          </cell>
          <cell r="E224" t="str">
            <v>APRENDIZ SENA DISTRIBUIDORA CUCUTA</v>
          </cell>
        </row>
        <row r="225">
          <cell r="B225" t="str">
            <v>DANNA MISHEL RUIZ FIGUEROA</v>
          </cell>
          <cell r="C225">
            <v>1046266733</v>
          </cell>
          <cell r="D225">
            <v>45524</v>
          </cell>
          <cell r="E225" t="str">
            <v>APRENDIZ SENA DISTRIBUIDORA SOLEDAD</v>
          </cell>
        </row>
        <row r="226">
          <cell r="B226" t="str">
            <v/>
          </cell>
          <cell r="E226" t="str">
            <v>CALIDAD</v>
          </cell>
        </row>
        <row r="227">
          <cell r="B227" t="str">
            <v>HUMBERTO CUBIDES MORALES</v>
          </cell>
          <cell r="C227">
            <v>80739997</v>
          </cell>
          <cell r="D227">
            <v>41345</v>
          </cell>
          <cell r="E227" t="str">
            <v>COORDINADOR LOGISTICO Y ADMINISTRATIVO ZONA CENTRO</v>
          </cell>
        </row>
        <row r="228">
          <cell r="B228" t="str">
            <v>HUMBERTO MALAVER RUEDA</v>
          </cell>
          <cell r="C228">
            <v>1095802402</v>
          </cell>
          <cell r="D228">
            <v>44540</v>
          </cell>
          <cell r="E228" t="str">
            <v>CONDUCTOR POLLITO</v>
          </cell>
        </row>
        <row r="229">
          <cell r="B229" t="str">
            <v>INGRID YURLEY BARRIOS CAICEDO</v>
          </cell>
          <cell r="C229">
            <v>1098684895</v>
          </cell>
          <cell r="D229">
            <v>42292</v>
          </cell>
          <cell r="E229" t="str">
            <v>COORDINADOR CONTABLE</v>
          </cell>
        </row>
        <row r="230">
          <cell r="B230" t="str">
            <v>CUPO</v>
          </cell>
          <cell r="E230" t="str">
            <v>AUXILIAR CALIDAD DISTRIBUIDORA FUNZA</v>
          </cell>
        </row>
        <row r="231">
          <cell r="B231" t="str">
            <v>IVAN LEONARDO RODRIGUEZ RICO</v>
          </cell>
          <cell r="C231">
            <v>1102373127</v>
          </cell>
          <cell r="D231">
            <v>45554</v>
          </cell>
          <cell r="E231" t="str">
            <v>CONDUCTOR POLLO EN PIE ORIENTE</v>
          </cell>
        </row>
        <row r="232">
          <cell r="B232" t="str">
            <v>JAHIR ANDREY CHACON RODRIGUEZ</v>
          </cell>
          <cell r="C232">
            <v>1098778944</v>
          </cell>
          <cell r="D232">
            <v>45356</v>
          </cell>
          <cell r="E232" t="str">
            <v>OPERADOR MEDIOS TECNOLOGICOS</v>
          </cell>
        </row>
        <row r="233">
          <cell r="B233" t="str">
            <v>JAIDER EDUARDO ALVAREZ TRUJILLO</v>
          </cell>
          <cell r="C233">
            <v>1005185312</v>
          </cell>
          <cell r="D233">
            <v>45517</v>
          </cell>
          <cell r="E233" t="str">
            <v>CONDUCTOR POLLO EN PIE ORIENTE</v>
          </cell>
        </row>
        <row r="234">
          <cell r="B234" t="str">
            <v>JAIME EDUARDO TORRES DIAZ</v>
          </cell>
          <cell r="C234">
            <v>1012437635</v>
          </cell>
          <cell r="D234">
            <v>45182</v>
          </cell>
          <cell r="E234" t="str">
            <v>AUXILIAR CALIDAD DISTRIBUIDORA SITARA</v>
          </cell>
        </row>
        <row r="235">
          <cell r="B235" t="str">
            <v>JAIME LUIS RODRIGUEZ VILLADIEGO</v>
          </cell>
          <cell r="C235">
            <v>1102854799</v>
          </cell>
          <cell r="D235">
            <v>43017</v>
          </cell>
          <cell r="E235" t="str">
            <v xml:space="preserve">AUXILIAR CALIDAD </v>
          </cell>
        </row>
        <row r="236">
          <cell r="B236" t="str">
            <v>CUPO</v>
          </cell>
          <cell r="E236" t="str">
            <v>AUXILIAR CALIDAD</v>
          </cell>
        </row>
        <row r="237">
          <cell r="B237" t="str">
            <v>JAIR SCHENEIDER MURILLO JAIME</v>
          </cell>
          <cell r="C237">
            <v>1098773481</v>
          </cell>
          <cell r="D237">
            <v>42768</v>
          </cell>
          <cell r="E237" t="str">
            <v>AUXILIAR OPERATIVO ALIMENTOS</v>
          </cell>
        </row>
        <row r="238">
          <cell r="B238" t="str">
            <v>JAIRO ALONSO ESTRADA ANAYA</v>
          </cell>
          <cell r="C238">
            <v>1102381777</v>
          </cell>
          <cell r="D238">
            <v>45225</v>
          </cell>
          <cell r="E238" t="str">
            <v xml:space="preserve">ANALISTA DE MANTENIMIENTO </v>
          </cell>
        </row>
        <row r="239">
          <cell r="B239" t="str">
            <v>JANY FABIAN ORDUZ MEDINA</v>
          </cell>
          <cell r="C239">
            <v>91505781</v>
          </cell>
          <cell r="D239">
            <v>45272</v>
          </cell>
          <cell r="E239" t="str">
            <v>AUXILIAR DE COMPRAS</v>
          </cell>
        </row>
        <row r="240">
          <cell r="B240" t="str">
            <v>JAVIER ALEXANDER GALINDO RIVERA</v>
          </cell>
          <cell r="C240">
            <v>1151946246</v>
          </cell>
          <cell r="D240">
            <v>44812</v>
          </cell>
          <cell r="E240" t="str">
            <v>AUXILIAR NHR DISTRIBUIDORA YUMBO</v>
          </cell>
        </row>
        <row r="241">
          <cell r="B241" t="str">
            <v>JAVIER ANDRES GOMEZ RINCON</v>
          </cell>
          <cell r="C241">
            <v>1095810114</v>
          </cell>
          <cell r="D241">
            <v>44617</v>
          </cell>
          <cell r="E241" t="str">
            <v>CONDUCTOR TRACTOMULA ORIENTE</v>
          </cell>
        </row>
        <row r="242">
          <cell r="B242" t="str">
            <v>JAVIER JAIMES TOBO</v>
          </cell>
          <cell r="C242">
            <v>91274141</v>
          </cell>
          <cell r="D242">
            <v>44139</v>
          </cell>
          <cell r="E242" t="str">
            <v>CONDUCTOR TRACTOMULA ORIENTE</v>
          </cell>
        </row>
        <row r="243">
          <cell r="B243" t="str">
            <v>JAVIER MAURICIO DIAZ MANTILLA</v>
          </cell>
          <cell r="C243">
            <v>1095948434</v>
          </cell>
          <cell r="D243">
            <v>45083</v>
          </cell>
          <cell r="E243" t="str">
            <v xml:space="preserve">COORDINADOR DE MERCADEO </v>
          </cell>
        </row>
        <row r="244">
          <cell r="B244" t="str">
            <v>JAVIER ORLANDO CACERES FLOREZ</v>
          </cell>
          <cell r="C244">
            <v>1098150716</v>
          </cell>
          <cell r="D244">
            <v>44896</v>
          </cell>
          <cell r="E244" t="str">
            <v>CONDUCTOR TRACTOMULA ORIENTE</v>
          </cell>
        </row>
        <row r="245">
          <cell r="B245" t="str">
            <v>JEAN CARLO SOTO GALLEGO</v>
          </cell>
          <cell r="C245">
            <v>1114064534</v>
          </cell>
          <cell r="D245">
            <v>45405</v>
          </cell>
          <cell r="E245" t="str">
            <v>AUXILIAR NHR DISTRIBUIDORA BUGA</v>
          </cell>
        </row>
        <row r="246">
          <cell r="B246" t="str">
            <v>JEAN CARLOS VERGARA PEREIRA</v>
          </cell>
          <cell r="C246">
            <v>1047236488</v>
          </cell>
          <cell r="D246">
            <v>45374</v>
          </cell>
          <cell r="E246" t="str">
            <v>CONDUCTOR PATIOS DISTRIBUIDORA SOLEDAD</v>
          </cell>
        </row>
        <row r="247">
          <cell r="B247" t="str">
            <v>JEFERSON DANIEL ROJAS GARCIA</v>
          </cell>
          <cell r="C247">
            <v>1005271676</v>
          </cell>
          <cell r="D247">
            <v>45509</v>
          </cell>
          <cell r="E247" t="str">
            <v>CONDUCTOR PATIOS ALIMENTOS</v>
          </cell>
        </row>
        <row r="248">
          <cell r="B248" t="str">
            <v>CUPO</v>
          </cell>
          <cell r="E248" t="str">
            <v>AUXILIAR CALIDAD DISTRIBUIDORA SABANETA</v>
          </cell>
        </row>
        <row r="249">
          <cell r="B249" t="str">
            <v>JEFFERSON GIOVANNY MEJIA ROJAS</v>
          </cell>
          <cell r="C249">
            <v>1098668397</v>
          </cell>
          <cell r="D249">
            <v>42644</v>
          </cell>
          <cell r="E249" t="str">
            <v xml:space="preserve">AUXILIAR CALIDAD </v>
          </cell>
        </row>
        <row r="250">
          <cell r="B250" t="str">
            <v>JEISSON JAIR CASTAÑO CARDENAS</v>
          </cell>
          <cell r="C250">
            <v>1090436856</v>
          </cell>
          <cell r="D250">
            <v>45120</v>
          </cell>
          <cell r="E250" t="str">
            <v>COORDINADOR MANTENIMIENTO</v>
          </cell>
        </row>
        <row r="251">
          <cell r="B251" t="str">
            <v>JEISSON STEVEN QUIROGA BUENO</v>
          </cell>
          <cell r="C251">
            <v>1098808318</v>
          </cell>
          <cell r="D251">
            <v>45407</v>
          </cell>
          <cell r="E251" t="str">
            <v>AUXILIAR CALIDAD</v>
          </cell>
        </row>
        <row r="252">
          <cell r="B252" t="str">
            <v>JEISSON STIVEN ZARATE GRANDAS</v>
          </cell>
          <cell r="C252">
            <v>1000808806</v>
          </cell>
          <cell r="D252">
            <v>45286</v>
          </cell>
          <cell r="E252" t="str">
            <v>AUXILIAR LIMPIEZA Y DESINFECCION</v>
          </cell>
        </row>
        <row r="253">
          <cell r="B253" t="str">
            <v>JENIFFER TARAZONA PRADA</v>
          </cell>
          <cell r="C253">
            <v>1098655311</v>
          </cell>
          <cell r="D253">
            <v>43682</v>
          </cell>
          <cell r="E253" t="str">
            <v>AUXILIAR OPERATIVO POLLO EN PIE</v>
          </cell>
        </row>
        <row r="254">
          <cell r="B254" t="str">
            <v>JERSON STEVEN FARIAS ROJAS</v>
          </cell>
          <cell r="C254">
            <v>1005335406</v>
          </cell>
          <cell r="D254">
            <v>45252</v>
          </cell>
          <cell r="E254" t="str">
            <v>AUXILIAR OPERATIVO REFRIGERADO NACIONAL</v>
          </cell>
        </row>
        <row r="255">
          <cell r="B255" t="str">
            <v>JESID ALEXANDER CASTILLO OSORIO</v>
          </cell>
          <cell r="C255">
            <v>13860807</v>
          </cell>
          <cell r="D255">
            <v>45035</v>
          </cell>
          <cell r="E255" t="str">
            <v>CONDUCTOR TRACTOMULA ORIENTE</v>
          </cell>
        </row>
        <row r="256">
          <cell r="B256" t="str">
            <v>JESSICA FERNANDA GIRALDO SINISTERRA</v>
          </cell>
          <cell r="C256">
            <v>1115078174</v>
          </cell>
          <cell r="D256">
            <v>44721</v>
          </cell>
          <cell r="E256" t="str">
            <v>AUXILIAR CALIDAD DISTRIBUIDORA BUGA</v>
          </cell>
        </row>
        <row r="257">
          <cell r="B257" t="str">
            <v>JESSICA PAOLA DURAN ROJAS</v>
          </cell>
          <cell r="C257">
            <v>1098748694</v>
          </cell>
          <cell r="D257">
            <v>45161</v>
          </cell>
          <cell r="E257" t="str">
            <v>PSICOLOGO DE SELECCIÓN</v>
          </cell>
        </row>
        <row r="258">
          <cell r="B258" t="str">
            <v>GEORYETH JULIANA JULIO MARTINEZ</v>
          </cell>
          <cell r="C258">
            <v>1007229954</v>
          </cell>
          <cell r="D258">
            <v>45539</v>
          </cell>
          <cell r="E258" t="str">
            <v>APRENDIZ SENA DISTRIBUIDORA CARTAGENA (CALIDAD)</v>
          </cell>
        </row>
        <row r="259">
          <cell r="B259" t="str">
            <v>YULIETH FUENTES CORDERO</v>
          </cell>
          <cell r="C259">
            <v>1133789643</v>
          </cell>
          <cell r="D259">
            <v>45447</v>
          </cell>
          <cell r="E259" t="str">
            <v>APRENDIZ SENA DISTRIBUIDORA MONTERIA</v>
          </cell>
        </row>
        <row r="260">
          <cell r="B260" t="str">
            <v/>
          </cell>
          <cell r="E260" t="str">
            <v>OPERACIONES</v>
          </cell>
        </row>
        <row r="261">
          <cell r="B261" t="str">
            <v>JESUS ALBERTO MUÑOZ MARTINEZ</v>
          </cell>
          <cell r="C261">
            <v>1100965804</v>
          </cell>
          <cell r="D261">
            <v>45553</v>
          </cell>
          <cell r="E261" t="str">
            <v>CONDUCTOR PATIOS REFRIGERADO NACIONAL Y MULA URBANA</v>
          </cell>
        </row>
        <row r="262">
          <cell r="B262" t="str">
            <v>JESUS ESTIVEN ORTIZ CAJARES</v>
          </cell>
          <cell r="C262">
            <v>1143961398</v>
          </cell>
          <cell r="D262">
            <v>45170</v>
          </cell>
          <cell r="E262" t="str">
            <v>AUXILIAR NHR DISTRIBUIDORA YUMBO</v>
          </cell>
        </row>
        <row r="263">
          <cell r="B263" t="str">
            <v>JESUS GABRIEL BUENO BOTELLO</v>
          </cell>
          <cell r="C263">
            <v>1092156196</v>
          </cell>
          <cell r="D263">
            <v>44242</v>
          </cell>
          <cell r="E263" t="str">
            <v>MECANICO ELECTRICO Y AIRES ACONDICIONADOS</v>
          </cell>
        </row>
        <row r="264">
          <cell r="B264" t="str">
            <v>JESUS GUILLERMO PINZON LANCHEROS</v>
          </cell>
          <cell r="C264">
            <v>1102377291</v>
          </cell>
          <cell r="D264">
            <v>44818</v>
          </cell>
          <cell r="E264" t="str">
            <v>AUXILIAR CALIDAD</v>
          </cell>
        </row>
        <row r="265">
          <cell r="B265" t="str">
            <v>JEYSOR ALEXANDER OVIEDO ORTIZ</v>
          </cell>
          <cell r="C265">
            <v>1098716643</v>
          </cell>
          <cell r="D265">
            <v>41355</v>
          </cell>
          <cell r="E265" t="str">
            <v>COORDINADOR LOGISTICO CIENAGA DE ORO</v>
          </cell>
        </row>
        <row r="266">
          <cell r="B266" t="str">
            <v>JHON ALEXANDER GELVEZ AYALA</v>
          </cell>
          <cell r="C266">
            <v>13743294</v>
          </cell>
          <cell r="D266">
            <v>44088</v>
          </cell>
          <cell r="E266" t="str">
            <v>CONDUCTOR TRACTOMULA ORIENTE</v>
          </cell>
        </row>
        <row r="267">
          <cell r="B267" t="str">
            <v>JHON ALEXANDER PARDO CENTENO</v>
          </cell>
          <cell r="C267">
            <v>1098733019</v>
          </cell>
          <cell r="D267">
            <v>45162</v>
          </cell>
          <cell r="E267" t="str">
            <v>MECANICO DE MOTORES</v>
          </cell>
        </row>
        <row r="268">
          <cell r="B268" t="str">
            <v>JHON ALEXANDER PATIÑO RUIZ</v>
          </cell>
          <cell r="C268">
            <v>91532342</v>
          </cell>
          <cell r="D268">
            <v>45152</v>
          </cell>
          <cell r="E268" t="str">
            <v>CONDUCTOR POLLO EN PIE ORIENTE</v>
          </cell>
        </row>
        <row r="269">
          <cell r="B269" t="str">
            <v>JHON ALEXANDER SANDOVAL RUEDA</v>
          </cell>
          <cell r="C269">
            <v>1095830234</v>
          </cell>
          <cell r="D269">
            <v>45460</v>
          </cell>
          <cell r="E269" t="str">
            <v>PROFESIONAL TIC</v>
          </cell>
        </row>
        <row r="270">
          <cell r="B270" t="str">
            <v>JHON FREDY ALVAREZ JURADO</v>
          </cell>
          <cell r="C270">
            <v>91534809</v>
          </cell>
          <cell r="D270">
            <v>44693</v>
          </cell>
          <cell r="E270" t="str">
            <v>CONDUCTOR GRANELERO ORIENTE</v>
          </cell>
        </row>
        <row r="271">
          <cell r="B271" t="str">
            <v>JHON FREDY RODRIGUEZ VALERO</v>
          </cell>
          <cell r="C271">
            <v>1022327694</v>
          </cell>
          <cell r="D271">
            <v>44790</v>
          </cell>
          <cell r="E271" t="str">
            <v>CONDUCTOR TRACTOMULA ORIENTE</v>
          </cell>
        </row>
        <row r="272">
          <cell r="B272" t="str">
            <v>JHON FREDY VARGAS RUEDA</v>
          </cell>
          <cell r="C272">
            <v>91526366</v>
          </cell>
          <cell r="D272">
            <v>44216</v>
          </cell>
          <cell r="E272" t="str">
            <v>CONDUCTOR POLLITO</v>
          </cell>
        </row>
        <row r="273">
          <cell r="B273" t="str">
            <v>JHON JAIRO ESCOBAR QUINTERO</v>
          </cell>
          <cell r="C273">
            <v>79757831</v>
          </cell>
          <cell r="D273">
            <v>45079</v>
          </cell>
          <cell r="E273" t="str">
            <v>CONDUCTOR TRACTOMULA ORIENTE</v>
          </cell>
        </row>
        <row r="274">
          <cell r="B274" t="str">
            <v>CUPO</v>
          </cell>
          <cell r="E274" t="str">
            <v>GESTOR DE SEGURIDAD VIAL Y CONSECUCION DE FLOTA</v>
          </cell>
        </row>
        <row r="275">
          <cell r="B275" t="str">
            <v>JHON SEBASTIAN GONZALEZ MEDINA</v>
          </cell>
          <cell r="C275">
            <v>1102719120</v>
          </cell>
          <cell r="D275">
            <v>44167</v>
          </cell>
          <cell r="E275" t="str">
            <v>AUXILIAR CALIDAD</v>
          </cell>
        </row>
        <row r="276">
          <cell r="B276" t="str">
            <v>JHONATTAN NORBERTO DAZA GARCIA</v>
          </cell>
          <cell r="C276">
            <v>1102354956</v>
          </cell>
          <cell r="D276">
            <v>45482</v>
          </cell>
          <cell r="E276" t="str">
            <v>OPERADOR MEDIOS TECNOLOGICOS CCTV</v>
          </cell>
        </row>
        <row r="277">
          <cell r="B277" t="str">
            <v>JIMMY FERNANDO GAVIRIA VASQUEZ</v>
          </cell>
          <cell r="C277">
            <v>16464232</v>
          </cell>
          <cell r="D277">
            <v>45317</v>
          </cell>
          <cell r="E277" t="str">
            <v>CONDUCTOR NHR DISTRIBUIDORA YUMBO</v>
          </cell>
        </row>
        <row r="278">
          <cell r="B278" t="str">
            <v>JOHAN ALONSO LONDOÑO</v>
          </cell>
          <cell r="C278">
            <v>1100971002</v>
          </cell>
          <cell r="D278">
            <v>45505</v>
          </cell>
          <cell r="E278" t="str">
            <v>CONDUCTOR TRACTOMULA ORIENTE</v>
          </cell>
        </row>
        <row r="279">
          <cell r="B279" t="str">
            <v>JOHAN DAVID CAMPOS VARELA</v>
          </cell>
          <cell r="C279">
            <v>1192891120</v>
          </cell>
          <cell r="D279">
            <v>45118</v>
          </cell>
          <cell r="E279" t="str">
            <v>CONDUCTOR PATIOS REFRIGERADO FUNZA(OPERACIÓN RNAL)</v>
          </cell>
        </row>
        <row r="280">
          <cell r="B280" t="str">
            <v>JOHAN EFRAIN BERRIO SUAREZ</v>
          </cell>
          <cell r="C280">
            <v>1110581021</v>
          </cell>
          <cell r="D280">
            <v>45481</v>
          </cell>
          <cell r="E280" t="str">
            <v>CONDUCTOR PATIOS DISTRIBUIDORA BUGA</v>
          </cell>
        </row>
        <row r="281">
          <cell r="B281" t="str">
            <v>JOHAN SEBASTIAN HERNANDEZ CHAPARRO</v>
          </cell>
          <cell r="C281">
            <v>1098786642</v>
          </cell>
          <cell r="D281">
            <v>45103</v>
          </cell>
          <cell r="E281" t="str">
            <v>OPERADOR MEDIOS TECNOLOGICOS</v>
          </cell>
        </row>
        <row r="282">
          <cell r="B282" t="str">
            <v>JOHN ALEJANDRO CARRILLO PEREZ</v>
          </cell>
          <cell r="C282">
            <v>1014195190</v>
          </cell>
          <cell r="D282">
            <v>45490</v>
          </cell>
          <cell r="E282" t="str">
            <v>AUXILIAR OPERATIVO DISTRIBUIDORA BOGOTA</v>
          </cell>
        </row>
        <row r="283">
          <cell r="B283" t="str">
            <v>JOHN ALEJANDRO JEREZ OTERO</v>
          </cell>
          <cell r="C283">
            <v>1102354098</v>
          </cell>
          <cell r="D283">
            <v>42051</v>
          </cell>
          <cell r="E283" t="str">
            <v xml:space="preserve">AUXILIAR CALIDAD </v>
          </cell>
        </row>
        <row r="284">
          <cell r="B284" t="str">
            <v>JOHN ALEXANDER NUÑEZ MORA</v>
          </cell>
          <cell r="C284">
            <v>1049607062</v>
          </cell>
          <cell r="D284">
            <v>44795</v>
          </cell>
          <cell r="E284" t="str">
            <v>CONDUCTOR TRACTOMULA ORIENTE</v>
          </cell>
        </row>
        <row r="285">
          <cell r="B285" t="str">
            <v>JOHN ANDERSON VALENCIA VILLAMIZAR</v>
          </cell>
          <cell r="C285">
            <v>1098662844</v>
          </cell>
          <cell r="D285">
            <v>43525</v>
          </cell>
          <cell r="E285" t="str">
            <v>CONDUCTOR TRACTOMULA ORIENTE</v>
          </cell>
        </row>
        <row r="286">
          <cell r="B286" t="str">
            <v>JOHN EDINSON JAIMES DOMINGUEZ</v>
          </cell>
          <cell r="C286">
            <v>1095792322</v>
          </cell>
          <cell r="D286">
            <v>43677</v>
          </cell>
          <cell r="E286" t="str">
            <v>CONDUCTOR TRACTOMULA ORIENTE</v>
          </cell>
        </row>
        <row r="287">
          <cell r="B287" t="str">
            <v>JOHN FREDDY LAIDEO CALDERON</v>
          </cell>
          <cell r="C287">
            <v>91532621</v>
          </cell>
          <cell r="D287">
            <v>45328</v>
          </cell>
          <cell r="E287" t="str">
            <v>CONDUCTOR POLLITO</v>
          </cell>
        </row>
        <row r="288">
          <cell r="B288" t="str">
            <v>JOHN HAMILTON PUERTA MENDEZ</v>
          </cell>
          <cell r="C288">
            <v>91490779</v>
          </cell>
          <cell r="D288">
            <v>45272</v>
          </cell>
          <cell r="E288" t="str">
            <v>CONDUCTOR TRACTOMULA ORIENTE</v>
          </cell>
        </row>
        <row r="289">
          <cell r="B289" t="str">
            <v>JOHN JAIRO CRUZ ORTIZ</v>
          </cell>
          <cell r="C289">
            <v>91018950</v>
          </cell>
          <cell r="D289">
            <v>44709</v>
          </cell>
          <cell r="E289" t="str">
            <v>MECÁNICO DE SISTEMAS DE TRANSMISIÓN DE POTENCIA</v>
          </cell>
        </row>
        <row r="290">
          <cell r="B290" t="str">
            <v>JOHN JAIRO HERRERA BOTIA</v>
          </cell>
          <cell r="C290">
            <v>91526154</v>
          </cell>
          <cell r="D290">
            <v>43760</v>
          </cell>
          <cell r="E290" t="str">
            <v>AUXILIAR OPERATIVO DISTRIBUIDORA CUCUTA</v>
          </cell>
        </row>
        <row r="291">
          <cell r="B291" t="str">
            <v>JOHN RODRIGO CUADROS ALVAREZ</v>
          </cell>
          <cell r="C291">
            <v>13742446</v>
          </cell>
          <cell r="D291">
            <v>44942</v>
          </cell>
          <cell r="E291" t="str">
            <v>CONDUCTOR TRACTOMULA ORIENTE</v>
          </cell>
        </row>
        <row r="292">
          <cell r="B292" t="str">
            <v>JOJHAN STEVEN GONZALEZ BELTRAN</v>
          </cell>
          <cell r="C292">
            <v>1098743330</v>
          </cell>
          <cell r="D292">
            <v>44902</v>
          </cell>
          <cell r="E292" t="str">
            <v>AUXILIAR DE COMPRAS</v>
          </cell>
        </row>
        <row r="293">
          <cell r="B293" t="str">
            <v>JONATHAN ANDRES HINCAPIE GALINDO</v>
          </cell>
          <cell r="C293">
            <v>1115088509</v>
          </cell>
          <cell r="D293">
            <v>44840</v>
          </cell>
          <cell r="E293" t="str">
            <v xml:space="preserve">AUXILIAR DE FACTURACION BUGA </v>
          </cell>
        </row>
        <row r="294">
          <cell r="B294" t="str">
            <v>JONATHAN JAVIER RODRIGUEZ TOSCANO</v>
          </cell>
          <cell r="C294">
            <v>1098636606</v>
          </cell>
          <cell r="D294">
            <v>40745</v>
          </cell>
          <cell r="E294" t="str">
            <v>AUXILIAR CONTABLE DE FACTURACION</v>
          </cell>
        </row>
        <row r="295">
          <cell r="B295" t="str">
            <v>JONATHAN PICO SANCHEZ</v>
          </cell>
          <cell r="C295">
            <v>1102380450</v>
          </cell>
          <cell r="D295">
            <v>45447</v>
          </cell>
          <cell r="E295" t="str">
            <v>CONDUCTOR TRACTOMULA ORIENTE</v>
          </cell>
        </row>
        <row r="296">
          <cell r="B296" t="str">
            <v>JONATHAN YAÑEZ RODRIGUEZ</v>
          </cell>
          <cell r="C296">
            <v>1090385247</v>
          </cell>
          <cell r="D296">
            <v>43160</v>
          </cell>
          <cell r="E296" t="str">
            <v>AUXILIAR OPERATIVO REFRIGERADO NACIONAL</v>
          </cell>
        </row>
        <row r="297">
          <cell r="B297" t="str">
            <v>JORGE ALBERTO PARRA ALVAREZ</v>
          </cell>
          <cell r="C297">
            <v>13721690</v>
          </cell>
          <cell r="D297">
            <v>39893</v>
          </cell>
          <cell r="E297" t="str">
            <v>COORDINADOR COMERCIAL BUCARAMANGA</v>
          </cell>
        </row>
        <row r="298">
          <cell r="B298" t="str">
            <v>JORGE ANDRES ALVAREZ JURADO</v>
          </cell>
          <cell r="C298">
            <v>91507716</v>
          </cell>
          <cell r="D298">
            <v>40811</v>
          </cell>
          <cell r="E298" t="str">
            <v>CONDUCTOR TRACTOMULA ORIENTE</v>
          </cell>
        </row>
        <row r="299">
          <cell r="B299" t="str">
            <v>JORGE ANDRES GUARIN MORENO</v>
          </cell>
          <cell r="C299">
            <v>1098742879</v>
          </cell>
          <cell r="D299">
            <v>45408</v>
          </cell>
          <cell r="E299" t="str">
            <v>AUXILIAR CONTROL COMBUSTIBLE</v>
          </cell>
        </row>
        <row r="300">
          <cell r="B300" t="str">
            <v>JORGE ANDRES TRIANA ARDILA</v>
          </cell>
          <cell r="C300">
            <v>91160332</v>
          </cell>
          <cell r="D300">
            <v>43479</v>
          </cell>
          <cell r="E300" t="str">
            <v>PROFESIONAL EN ARCHIVO</v>
          </cell>
        </row>
        <row r="301">
          <cell r="B301" t="str">
            <v>JORGE ARLEY CHINCHILLA SAENZ</v>
          </cell>
          <cell r="C301">
            <v>1099367504</v>
          </cell>
          <cell r="D301">
            <v>44950</v>
          </cell>
          <cell r="E301" t="str">
            <v>CONDUCTOR PATIOS REFRIGERADO NACIONAL Y MULA URBANA</v>
          </cell>
        </row>
        <row r="302">
          <cell r="B302" t="str">
            <v>JORGE ELIECER CASTAÑEDA BLANCO</v>
          </cell>
          <cell r="C302">
            <v>1098683524</v>
          </cell>
          <cell r="D302">
            <v>45336</v>
          </cell>
          <cell r="E302" t="str">
            <v>CONDUCTOR GRANELERO ORIENTE</v>
          </cell>
        </row>
        <row r="303">
          <cell r="B303" t="str">
            <v>JORGE NELSON MORALES MORALES</v>
          </cell>
          <cell r="C303">
            <v>79533709</v>
          </cell>
          <cell r="D303">
            <v>43789</v>
          </cell>
          <cell r="E303" t="str">
            <v>CONDUCTOR VOLQUETA</v>
          </cell>
        </row>
        <row r="304">
          <cell r="B304" t="str">
            <v>JORGE RANGEL SARMIENTO</v>
          </cell>
          <cell r="C304">
            <v>91472205</v>
          </cell>
          <cell r="D304">
            <v>40925</v>
          </cell>
          <cell r="E304" t="str">
            <v>CONDUCTOR TRACTOMULA ORIENTE</v>
          </cell>
        </row>
        <row r="305">
          <cell r="B305" t="str">
            <v>JOSE ALEJANDRO BASTO FLOREZ</v>
          </cell>
          <cell r="C305">
            <v>13722452</v>
          </cell>
          <cell r="D305">
            <v>45327</v>
          </cell>
          <cell r="E305" t="str">
            <v>CONDUCTOR PATIOS REFRIGERADO NACIONAL Y MULA URBANA</v>
          </cell>
        </row>
        <row r="306">
          <cell r="B306" t="str">
            <v>JOSE ALEXANDER JAIMES ORTIZ</v>
          </cell>
          <cell r="C306">
            <v>91183122</v>
          </cell>
          <cell r="D306">
            <v>44578</v>
          </cell>
          <cell r="E306" t="str">
            <v>CONDUCTOR TRACTOMULA ORIENTE</v>
          </cell>
        </row>
        <row r="307">
          <cell r="B307" t="str">
            <v>JOSE ANTONIO MIRANDA IBAÑEZ</v>
          </cell>
          <cell r="C307">
            <v>1092347260</v>
          </cell>
          <cell r="D307">
            <v>44837</v>
          </cell>
          <cell r="E307" t="str">
            <v xml:space="preserve">CONDUCTOR GRANELERO ORIENTE </v>
          </cell>
        </row>
        <row r="308">
          <cell r="B308" t="str">
            <v>JOSE ARMANDO HERNANDEZ PRADA</v>
          </cell>
          <cell r="C308">
            <v>91153635</v>
          </cell>
          <cell r="D308">
            <v>38687</v>
          </cell>
          <cell r="E308" t="str">
            <v>DIRECTOR UNIDAD DE TICS</v>
          </cell>
        </row>
        <row r="309">
          <cell r="B309" t="str">
            <v>JOSE DANIEL ACOSTA ESPINOSA</v>
          </cell>
          <cell r="C309">
            <v>1013640923</v>
          </cell>
          <cell r="D309">
            <v>45547</v>
          </cell>
          <cell r="E309" t="str">
            <v>CONDUCTOR NHR DISTRIBUIDORA BOGOTA</v>
          </cell>
        </row>
        <row r="310">
          <cell r="B310" t="str">
            <v>JOSE DAVID HERNANDEZ RAMIREZ</v>
          </cell>
          <cell r="C310">
            <v>1095947374</v>
          </cell>
          <cell r="D310">
            <v>45393</v>
          </cell>
          <cell r="E310" t="str">
            <v>CONDUCTOR  (SUPERNUMERARIO  C2)</v>
          </cell>
        </row>
        <row r="311">
          <cell r="B311" t="str">
            <v>JOSE DE JESUS MORENO PEREZ</v>
          </cell>
          <cell r="C311">
            <v>91268319</v>
          </cell>
          <cell r="D311">
            <v>42012</v>
          </cell>
          <cell r="E311" t="str">
            <v>CONDUCTOR TRACTOMULA ORIENTE</v>
          </cell>
        </row>
        <row r="312">
          <cell r="B312" t="str">
            <v>JOSE DOMINGO DIAZ YEPES</v>
          </cell>
          <cell r="C312">
            <v>1140909031</v>
          </cell>
          <cell r="D312">
            <v>44722</v>
          </cell>
          <cell r="E312" t="str">
            <v>CONDUCTOR NHR DISTRIBUIDORA FUNZA</v>
          </cell>
        </row>
        <row r="313">
          <cell r="B313" t="str">
            <v>JOSE DUNALDO RUIZ ARENAS</v>
          </cell>
          <cell r="C313">
            <v>14575614</v>
          </cell>
          <cell r="D313">
            <v>43992</v>
          </cell>
          <cell r="E313" t="str">
            <v>CONDUCTOR TRACTOMULA OCCIDENTE</v>
          </cell>
        </row>
        <row r="314">
          <cell r="B314" t="str">
            <v>JOSE EDWIN BONILLA POSSO</v>
          </cell>
          <cell r="C314">
            <v>94480436</v>
          </cell>
          <cell r="D314">
            <v>42504</v>
          </cell>
          <cell r="E314" t="str">
            <v>SUPERVISOR LOGISTICO MATERIA PRIMA BUENAVENTURA</v>
          </cell>
        </row>
        <row r="315">
          <cell r="B315" t="str">
            <v>JOSE LEONARDO JIMENEZ VARGAS</v>
          </cell>
          <cell r="C315">
            <v>1098790725</v>
          </cell>
          <cell r="D315">
            <v>45506</v>
          </cell>
          <cell r="E315" t="str">
            <v>CONDUCTOR PATIOS REFRIGERADO NACIONAL Y MULA URBANA</v>
          </cell>
        </row>
        <row r="316">
          <cell r="B316" t="str">
            <v>JOSE LEONARDO VELASCO RODRIGUEZ</v>
          </cell>
          <cell r="C316">
            <v>1095951297</v>
          </cell>
          <cell r="D316">
            <v>45342</v>
          </cell>
          <cell r="E316" t="str">
            <v>CONDUCTOR GRANELERO ORIENTE</v>
          </cell>
        </row>
        <row r="317">
          <cell r="B317" t="str">
            <v>JOSE LUIS ERAZO URRIAGO</v>
          </cell>
          <cell r="C317">
            <v>1144171076</v>
          </cell>
          <cell r="D317">
            <v>45093</v>
          </cell>
          <cell r="E317" t="str">
            <v>CONDUCTOR NHR DISTRIBUIDORA YUMBO</v>
          </cell>
        </row>
        <row r="318">
          <cell r="B318" t="str">
            <v>JOSE LUIS RUEDA GALINDO</v>
          </cell>
          <cell r="C318">
            <v>1098645733</v>
          </cell>
          <cell r="D318">
            <v>45248</v>
          </cell>
          <cell r="E318" t="str">
            <v>CONDUCTOR PATIOS REFRIGERADO NACIONAL Y MULA URBANA</v>
          </cell>
        </row>
        <row r="319">
          <cell r="B319" t="str">
            <v>CUPO</v>
          </cell>
          <cell r="E319" t="str">
            <v>AUXILIAR OPERATIVO REFRIGERADO NACIONAL</v>
          </cell>
        </row>
        <row r="320">
          <cell r="B320" t="str">
            <v>JOSE MANUEL MARTINEZ MORA</v>
          </cell>
          <cell r="C320">
            <v>13539978</v>
          </cell>
          <cell r="D320">
            <v>44435</v>
          </cell>
          <cell r="E320" t="str">
            <v>MECANICO DE PATIO</v>
          </cell>
        </row>
        <row r="321">
          <cell r="B321" t="str">
            <v>JOSE MIGUEL DIAZ GALVIS</v>
          </cell>
          <cell r="C321">
            <v>1094240872</v>
          </cell>
          <cell r="D321">
            <v>44743</v>
          </cell>
          <cell r="E321" t="str">
            <v>PROFESIONAL TIC</v>
          </cell>
        </row>
        <row r="322">
          <cell r="B322" t="str">
            <v>JOSE MIGUEL HERNANDEZ VILORIA</v>
          </cell>
          <cell r="C322">
            <v>1003177754</v>
          </cell>
          <cell r="D322">
            <v>45310</v>
          </cell>
          <cell r="E322" t="str">
            <v>CONDUCTOR FRR DISTRIBUIDORA (FUNZA)</v>
          </cell>
        </row>
        <row r="323">
          <cell r="B323" t="str">
            <v>JOSE MISAEL FLOREZ BAUTISTA</v>
          </cell>
          <cell r="C323">
            <v>1100890475</v>
          </cell>
          <cell r="D323">
            <v>42076</v>
          </cell>
          <cell r="E323" t="str">
            <v>CONDUCTOR TRACTOMULA ORIENTE</v>
          </cell>
        </row>
        <row r="324">
          <cell r="B324" t="str">
            <v>CUPO</v>
          </cell>
          <cell r="E324" t="str">
            <v>PASANTE OPERACIONES</v>
          </cell>
        </row>
        <row r="325">
          <cell r="B325" t="str">
            <v>JESUS HERNANDO VASQUEZ ALCOCER</v>
          </cell>
          <cell r="C325">
            <v>1001944006</v>
          </cell>
          <cell r="D325">
            <v>45477</v>
          </cell>
          <cell r="E325" t="str">
            <v>PASANTE OPERACIONES</v>
          </cell>
        </row>
        <row r="326">
          <cell r="B326" t="str">
            <v>TATIANA ANDREA MORERA RENDON</v>
          </cell>
          <cell r="C326">
            <v>1006451776</v>
          </cell>
          <cell r="D326">
            <v>45393</v>
          </cell>
          <cell r="E326" t="str">
            <v>APRENDIZ SENA BUGA</v>
          </cell>
        </row>
        <row r="327">
          <cell r="B327" t="str">
            <v>JEANNETTE TORO LOPEZ</v>
          </cell>
          <cell r="C327">
            <v>38877775</v>
          </cell>
          <cell r="D327">
            <v>45394</v>
          </cell>
          <cell r="E327" t="str">
            <v xml:space="preserve">APRENDIZ SENA OPERATIVO BUGA </v>
          </cell>
        </row>
        <row r="328">
          <cell r="B328" t="str">
            <v>CUPO</v>
          </cell>
          <cell r="E328" t="str">
            <v xml:space="preserve">APRENDIZ SENA CERETE PRODUCTIVA </v>
          </cell>
        </row>
        <row r="329">
          <cell r="B329" t="str">
            <v>EDUARDO ADRIAN ESCOBAR VERA</v>
          </cell>
          <cell r="C329">
            <v>1142714091</v>
          </cell>
          <cell r="D329">
            <v>45498</v>
          </cell>
          <cell r="E329" t="str">
            <v>APRENDIZ SENA PRODUCTIVA</v>
          </cell>
        </row>
        <row r="330">
          <cell r="B330" t="str">
            <v/>
          </cell>
          <cell r="E330" t="str">
            <v>CONDUCTORES</v>
          </cell>
        </row>
        <row r="331">
          <cell r="B331" t="str">
            <v>JOSE NICOLAS MENESES GELVES</v>
          </cell>
          <cell r="C331">
            <v>1005257244</v>
          </cell>
          <cell r="D331">
            <v>45314</v>
          </cell>
          <cell r="E331" t="str">
            <v>AUXILIAR DE TESORERIA</v>
          </cell>
        </row>
        <row r="332">
          <cell r="B332" t="str">
            <v>CUPO</v>
          </cell>
          <cell r="E332" t="str">
            <v>CONDUCTOR PATIOS DISTRIBUIDORA BUGA</v>
          </cell>
        </row>
        <row r="333">
          <cell r="B333" t="str">
            <v>JOSE ROGELIO VARGAS SEPULVEDA</v>
          </cell>
          <cell r="C333">
            <v>94044380</v>
          </cell>
          <cell r="D333">
            <v>44940</v>
          </cell>
          <cell r="E333" t="str">
            <v>AUXILIAR NHR DISTRIBUIDORA YUMBO</v>
          </cell>
        </row>
        <row r="334">
          <cell r="B334" t="str">
            <v>JOSE RUBEN GONZALEZ GONZALEZ</v>
          </cell>
          <cell r="C334">
            <v>80421996</v>
          </cell>
          <cell r="D334">
            <v>44963</v>
          </cell>
          <cell r="E334" t="str">
            <v>CONDUCTOR TRACTOMULA ORIENTE</v>
          </cell>
        </row>
        <row r="335">
          <cell r="B335" t="str">
            <v>JUAN CAMILO PRADA SEPULVEDA</v>
          </cell>
          <cell r="C335">
            <v>1005132246</v>
          </cell>
          <cell r="D335">
            <v>45348</v>
          </cell>
          <cell r="E335" t="str">
            <v>CONDUCTOR POLLO EN PIE ORIENTE</v>
          </cell>
        </row>
        <row r="336">
          <cell r="B336" t="str">
            <v>JUAN CARLOS DIAZ BARON</v>
          </cell>
          <cell r="C336">
            <v>1003564985</v>
          </cell>
          <cell r="D336">
            <v>45537</v>
          </cell>
          <cell r="E336" t="str">
            <v>AUXILIAR NHR DISTRIBUIDORA FUNZA</v>
          </cell>
        </row>
        <row r="337">
          <cell r="B337" t="str">
            <v>JUAN CARLOS GAONA CASTILLO</v>
          </cell>
          <cell r="C337">
            <v>1020750649</v>
          </cell>
          <cell r="D337">
            <v>45478</v>
          </cell>
          <cell r="E337" t="str">
            <v>CONDUCTOR FRR DISTRIBUIDORA (FUNZA)</v>
          </cell>
        </row>
        <row r="338">
          <cell r="B338" t="str">
            <v>JUAN CARLOS GIL</v>
          </cell>
          <cell r="C338">
            <v>1102351890</v>
          </cell>
          <cell r="D338">
            <v>44249</v>
          </cell>
          <cell r="E338" t="str">
            <v>OPERADOR CONTROL PATIO</v>
          </cell>
        </row>
        <row r="339">
          <cell r="B339" t="str">
            <v>JUAN CARLOS ISAZA GIL</v>
          </cell>
          <cell r="C339">
            <v>18399980</v>
          </cell>
          <cell r="D339">
            <v>44730</v>
          </cell>
          <cell r="E339" t="str">
            <v>MECÁNICO DE SISTEMAS DE TRANSMISIÓN DE POTENCIA</v>
          </cell>
        </row>
        <row r="340">
          <cell r="B340" t="str">
            <v>JUAN CARLOS PAMPLONA ALZA</v>
          </cell>
          <cell r="C340">
            <v>1102381273</v>
          </cell>
          <cell r="D340">
            <v>43278</v>
          </cell>
          <cell r="E340" t="str">
            <v>COORDINADOR COMERCIAL</v>
          </cell>
        </row>
        <row r="341">
          <cell r="B341" t="str">
            <v>JUAN CARLOS RAMIREZ HERNANDEZ</v>
          </cell>
          <cell r="C341">
            <v>1098684386</v>
          </cell>
          <cell r="D341">
            <v>43235</v>
          </cell>
          <cell r="E341" t="str">
            <v>JEFE OPERACIONES</v>
          </cell>
        </row>
        <row r="342">
          <cell r="B342" t="str">
            <v>JUAN CARLOS RENGIFO BOHORQUEZ</v>
          </cell>
          <cell r="C342">
            <v>94150514</v>
          </cell>
          <cell r="D342">
            <v>45435</v>
          </cell>
          <cell r="E342" t="str">
            <v>CONDUCTOR NHR DISTRIBUIDORA BUGA</v>
          </cell>
        </row>
        <row r="343">
          <cell r="B343" t="str">
            <v>JUAN DANIEL GONZALEZ RUIZ</v>
          </cell>
          <cell r="C343">
            <v>1115093660</v>
          </cell>
          <cell r="D343">
            <v>44816</v>
          </cell>
          <cell r="E343" t="str">
            <v>AUXILIAR OPERATIVO OCCIDENTE</v>
          </cell>
        </row>
        <row r="344">
          <cell r="B344" t="str">
            <v>JUAN DAVID BOLIVAR PAYAN</v>
          </cell>
          <cell r="C344">
            <v>1010077152</v>
          </cell>
          <cell r="D344">
            <v>44221</v>
          </cell>
          <cell r="E344" t="str">
            <v>AUXILIAR OPERATIVO OCCIDENTE</v>
          </cell>
        </row>
        <row r="345">
          <cell r="B345" t="str">
            <v>JUAN DAVID HERRERA MIRANDA</v>
          </cell>
          <cell r="C345">
            <v>1006436619</v>
          </cell>
          <cell r="D345">
            <v>45142</v>
          </cell>
          <cell r="E345" t="str">
            <v>CONDUCTOR PATIOS DISTRIBUIDORA YUMBO</v>
          </cell>
        </row>
        <row r="346">
          <cell r="B346" t="str">
            <v>JUAN DAVID LONDOÑO JAIMES</v>
          </cell>
          <cell r="C346">
            <v>1005373461</v>
          </cell>
          <cell r="D346">
            <v>44194</v>
          </cell>
          <cell r="E346" t="str">
            <v>MECANICO DE REFRIGERACION</v>
          </cell>
        </row>
        <row r="347">
          <cell r="B347" t="str">
            <v>JUAN DIEGO BALDION ESPINOSA</v>
          </cell>
          <cell r="C347">
            <v>1005152201</v>
          </cell>
          <cell r="D347">
            <v>44866</v>
          </cell>
          <cell r="E347" t="str">
            <v>AUXILIAR CONTABLE</v>
          </cell>
        </row>
        <row r="348">
          <cell r="B348" t="str">
            <v>JUAN DIEGO CUARTAS ZAPATA</v>
          </cell>
          <cell r="C348">
            <v>1026149691</v>
          </cell>
          <cell r="D348">
            <v>45352</v>
          </cell>
          <cell r="E348" t="str">
            <v>CONDUCTOR PATIOS DISTRIBUIDORA MEDELLIN</v>
          </cell>
        </row>
        <row r="349">
          <cell r="B349" t="str">
            <v>JUAN FERLEY NIVIA SANCHEZ</v>
          </cell>
          <cell r="C349">
            <v>1069303926</v>
          </cell>
          <cell r="D349">
            <v>45149</v>
          </cell>
          <cell r="E349" t="str">
            <v>CONDUCTOR PATIOS DISTRIBUIDORA FUNZA</v>
          </cell>
        </row>
        <row r="350">
          <cell r="B350" t="str">
            <v>JUAN GABRIEL CRISTANCHO ANAYA</v>
          </cell>
          <cell r="C350">
            <v>91467432</v>
          </cell>
          <cell r="D350">
            <v>44586</v>
          </cell>
          <cell r="E350" t="str">
            <v>CONDUCTOR TRACTOMULA ORIENTE</v>
          </cell>
        </row>
        <row r="351">
          <cell r="B351" t="str">
            <v>CUPO</v>
          </cell>
          <cell r="E351" t="str">
            <v>CONDUCTOR PATIOS DISTRIBUIDORA FUNZA</v>
          </cell>
        </row>
        <row r="352">
          <cell r="B352" t="str">
            <v>JUAN GABRIEL MUÑOZ LOPEZ</v>
          </cell>
          <cell r="C352">
            <v>91078824</v>
          </cell>
          <cell r="D352">
            <v>45526</v>
          </cell>
          <cell r="E352" t="str">
            <v>CONDUCTOR TRACTOMULA ORIENTE</v>
          </cell>
        </row>
        <row r="353">
          <cell r="B353" t="str">
            <v>JUAN JACOB SANGUINO PATIÑO</v>
          </cell>
          <cell r="C353">
            <v>1098790418</v>
          </cell>
          <cell r="D353">
            <v>45204</v>
          </cell>
          <cell r="E353" t="str">
            <v>CONDUCTOR DOBLE TROQUE REFRIGERADO</v>
          </cell>
        </row>
        <row r="354">
          <cell r="B354" t="str">
            <v>JUAN JHOSEP CACERES GARCIA</v>
          </cell>
          <cell r="C354">
            <v>1234339823</v>
          </cell>
          <cell r="D354">
            <v>44950</v>
          </cell>
          <cell r="E354" t="str">
            <v>AUXILIAR CONTABLE (SUPERNUMERARIO)</v>
          </cell>
        </row>
        <row r="355">
          <cell r="B355" t="str">
            <v>JUAN JOSE ALARCON GARAVITO</v>
          </cell>
          <cell r="C355">
            <v>1098631902</v>
          </cell>
          <cell r="D355">
            <v>43410</v>
          </cell>
          <cell r="E355" t="str">
            <v>CONDUCTOR TRACTOMULA ORIENTE</v>
          </cell>
        </row>
        <row r="356">
          <cell r="B356" t="str">
            <v>CUPO</v>
          </cell>
          <cell r="E356" t="str">
            <v>CONDUCTOR PATIO C3 BUGA ENGANCHE Y DESENGANCHE</v>
          </cell>
        </row>
        <row r="357">
          <cell r="B357" t="str">
            <v>JUAN JOSE BOHADA AVILA</v>
          </cell>
          <cell r="C357">
            <v>91491898</v>
          </cell>
          <cell r="D357">
            <v>45229</v>
          </cell>
          <cell r="E357" t="str">
            <v>CONDUCTOR POLLO EN PIE ORIENTE</v>
          </cell>
        </row>
        <row r="358">
          <cell r="B358" t="str">
            <v>JUAN MANUEL POVEDA PICO</v>
          </cell>
          <cell r="C358">
            <v>13749638</v>
          </cell>
          <cell r="D358">
            <v>45422</v>
          </cell>
          <cell r="E358" t="str">
            <v>CONDUCTOR TRACTOMULA ORIENTE</v>
          </cell>
        </row>
        <row r="359">
          <cell r="B359" t="str">
            <v>JUAN MANUEL RODRIGUEZ MENDEZ</v>
          </cell>
          <cell r="C359">
            <v>13744222</v>
          </cell>
          <cell r="D359">
            <v>44844</v>
          </cell>
          <cell r="E359" t="str">
            <v>CONDUCTOR TRACTOMULA ORIENTE</v>
          </cell>
        </row>
        <row r="360">
          <cell r="B360" t="str">
            <v>JUAN PABLO LEIVA BONILLA</v>
          </cell>
          <cell r="C360">
            <v>1099376521</v>
          </cell>
          <cell r="D360">
            <v>45231</v>
          </cell>
          <cell r="E360" t="str">
            <v>AUXILIAR CONTABLE</v>
          </cell>
        </row>
        <row r="361">
          <cell r="B361" t="str">
            <v>JUAN PABLO NOBSA BLANCO</v>
          </cell>
          <cell r="C361">
            <v>1095825629</v>
          </cell>
          <cell r="D361">
            <v>45146</v>
          </cell>
          <cell r="E361" t="str">
            <v>AUXILIAR DE SEGURIDAD VIAL</v>
          </cell>
        </row>
        <row r="362">
          <cell r="B362" t="str">
            <v>JUAN REINALDO GUAITERO ARAQUE</v>
          </cell>
          <cell r="C362">
            <v>1096926600</v>
          </cell>
          <cell r="D362">
            <v>45097</v>
          </cell>
          <cell r="E362" t="str">
            <v>CONDUCTOR POLLO EN PIE ORIENTE</v>
          </cell>
        </row>
        <row r="363">
          <cell r="B363" t="str">
            <v>JULIAN CAMILO RUEDA ESTUPIÑAN</v>
          </cell>
          <cell r="C363">
            <v>1005331430</v>
          </cell>
          <cell r="D363">
            <v>45201</v>
          </cell>
          <cell r="E363" t="str">
            <v>CONDUCTOR PATIOS REFRIGERADO NACIONAL Y MULA URBANA XVN414</v>
          </cell>
        </row>
        <row r="364">
          <cell r="B364" t="str">
            <v>JULIAN DAVID QUIROGA SARTA</v>
          </cell>
          <cell r="C364">
            <v>1014220620</v>
          </cell>
          <cell r="D364">
            <v>45540</v>
          </cell>
          <cell r="E364" t="str">
            <v>CONDUCTOR FRR DISTRIBUIDORA (FUNZA)</v>
          </cell>
        </row>
        <row r="365">
          <cell r="B365" t="str">
            <v>JULIAN DAVID VELANDIA JARAMILLO</v>
          </cell>
          <cell r="C365">
            <v>1000694794</v>
          </cell>
          <cell r="D365">
            <v>45100</v>
          </cell>
          <cell r="E365" t="str">
            <v>AUXILIAR OPERATIVO DISTRIBUIDORA FUNZA</v>
          </cell>
        </row>
        <row r="366">
          <cell r="B366" t="str">
            <v>JULIANA AGUIRRE TRUJILLO</v>
          </cell>
          <cell r="C366">
            <v>1113039810</v>
          </cell>
          <cell r="D366">
            <v>42500</v>
          </cell>
          <cell r="E366" t="str">
            <v>AUXILIAR CALIDAD DISTRIBUIDORA BUGA</v>
          </cell>
        </row>
        <row r="367">
          <cell r="B367" t="str">
            <v>JULIETH DANIELA LARA FRANCO</v>
          </cell>
          <cell r="C367">
            <v>1026297472</v>
          </cell>
          <cell r="D367">
            <v>42618</v>
          </cell>
          <cell r="E367" t="str">
            <v>ANALISTA JUNIOR DE AUDITORIA</v>
          </cell>
        </row>
        <row r="368">
          <cell r="B368" t="str">
            <v>JULIO ERNESTO MORALES ANGULO</v>
          </cell>
          <cell r="C368">
            <v>91157841</v>
          </cell>
          <cell r="D368">
            <v>42899</v>
          </cell>
          <cell r="E368" t="str">
            <v>ADMINISTRADOR UNIDAD DE NEGOCIO</v>
          </cell>
        </row>
        <row r="369">
          <cell r="B369" t="str">
            <v>JUSTIN ARLEY ALVAREZ CAMPOS</v>
          </cell>
          <cell r="C369">
            <v>1005236817</v>
          </cell>
          <cell r="D369">
            <v>45554</v>
          </cell>
          <cell r="E369" t="str">
            <v xml:space="preserve">AUXILIAR CALIDAD </v>
          </cell>
        </row>
        <row r="370">
          <cell r="B370" t="str">
            <v>JUVENAL ANDRES MORENO ISAZA</v>
          </cell>
          <cell r="C370">
            <v>1114059013</v>
          </cell>
          <cell r="D370">
            <v>45062</v>
          </cell>
          <cell r="E370" t="str">
            <v>AUXILIAR LIMPIEZA Y DESINFECCION BUGA</v>
          </cell>
        </row>
        <row r="371">
          <cell r="B371" t="str">
            <v>JUVENAL HERNANDEZ OLIVEROS</v>
          </cell>
          <cell r="C371">
            <v>1100951059</v>
          </cell>
          <cell r="D371">
            <v>40182</v>
          </cell>
          <cell r="E371" t="str">
            <v>JEFE CONTABILIDAD</v>
          </cell>
        </row>
        <row r="372">
          <cell r="B372" t="str">
            <v>KALMISKI POLO RAMIREZ</v>
          </cell>
          <cell r="C372">
            <v>1047471458</v>
          </cell>
          <cell r="D372">
            <v>41491</v>
          </cell>
          <cell r="E372" t="str">
            <v>AUXILIAR ADMINISTRATIVO COMERCIAL CARTAGENA</v>
          </cell>
        </row>
        <row r="373">
          <cell r="B373" t="str">
            <v>CUPO MULTIEMPLEOS</v>
          </cell>
          <cell r="E373" t="str">
            <v>AUXILIAR FRR DISTRIBUIDORA (FUNZA)</v>
          </cell>
        </row>
        <row r="374">
          <cell r="B374" t="str">
            <v>KAREN JULIETH MACIAS ARIAS</v>
          </cell>
          <cell r="C374">
            <v>1098795015</v>
          </cell>
          <cell r="D374">
            <v>45344</v>
          </cell>
          <cell r="E374" t="str">
            <v>ANALISTA SENIOR DE AUDITORIA</v>
          </cell>
        </row>
        <row r="375">
          <cell r="B375" t="str">
            <v>KAREN MARGARITA ROPALINO ESPAÑA</v>
          </cell>
          <cell r="C375">
            <v>1065596788</v>
          </cell>
          <cell r="D375">
            <v>43692</v>
          </cell>
          <cell r="E375" t="str">
            <v>AUXILIAR OPERATIVO DISTRIBUIDORA VALLEDUPAR</v>
          </cell>
        </row>
        <row r="376">
          <cell r="B376" t="str">
            <v>KAREN VANESSA MARTINEZ ROMERO</v>
          </cell>
          <cell r="C376">
            <v>1007669301</v>
          </cell>
          <cell r="D376">
            <v>44578</v>
          </cell>
          <cell r="E376" t="str">
            <v>AUXILIAR CONTABLE</v>
          </cell>
        </row>
        <row r="377">
          <cell r="B377" t="str">
            <v>KAROL MILENA BRICEÑO RODRIGUEZ</v>
          </cell>
          <cell r="C377">
            <v>1082906830</v>
          </cell>
          <cell r="D377">
            <v>44172</v>
          </cell>
          <cell r="E377" t="str">
            <v>AUXILIAR OPERATIVO DISTRIBUIDORA SANTA MARTA</v>
          </cell>
        </row>
        <row r="378">
          <cell r="B378" t="str">
            <v>KATERINE CRISTO ARIAS</v>
          </cell>
          <cell r="C378">
            <v>63541171</v>
          </cell>
          <cell r="D378">
            <v>38200</v>
          </cell>
          <cell r="E378" t="str">
            <v>TESORERA</v>
          </cell>
        </row>
        <row r="379">
          <cell r="B379" t="str">
            <v>KATHERINNE SILVANA PATIÑO GARCIA</v>
          </cell>
          <cell r="C379">
            <v>1192725682</v>
          </cell>
          <cell r="D379">
            <v>45090</v>
          </cell>
          <cell r="E379" t="str">
            <v>AUXILIAR CONTABLE</v>
          </cell>
        </row>
        <row r="380">
          <cell r="B380" t="str">
            <v>KENDRYS MARIA REYES OROZCO</v>
          </cell>
          <cell r="C380">
            <v>1082987245</v>
          </cell>
          <cell r="D380">
            <v>43774</v>
          </cell>
          <cell r="E380" t="str">
            <v>AUXILIAR OPERATIVO DISTRIBUIDORA SANTA MARTA</v>
          </cell>
        </row>
        <row r="381">
          <cell r="B381" t="str">
            <v>KEVIN CORREDOR VEGA</v>
          </cell>
          <cell r="C381">
            <v>1098696225</v>
          </cell>
          <cell r="D381">
            <v>45006</v>
          </cell>
          <cell r="E381" t="str">
            <v>MECANICO DE MOTORES</v>
          </cell>
        </row>
        <row r="382">
          <cell r="B382" t="str">
            <v>KEVIN DANIEL SAAVEDRA SANCHEZ</v>
          </cell>
          <cell r="C382">
            <v>1055126779</v>
          </cell>
          <cell r="D382">
            <v>45514</v>
          </cell>
          <cell r="E382" t="str">
            <v>AUXILIAR LIMPIEZA Y DESINFECCION</v>
          </cell>
        </row>
        <row r="383">
          <cell r="B383" t="str">
            <v>KEYCI YICCEL PONZON CANCHILA</v>
          </cell>
          <cell r="C383">
            <v>1047495599</v>
          </cell>
          <cell r="D383">
            <v>45131</v>
          </cell>
          <cell r="E383" t="str">
            <v>AUXILIAR OPERATIVO DISTRIBUIDORA CARTAGENA</v>
          </cell>
        </row>
        <row r="384">
          <cell r="B384" t="str">
            <v>KIANA SHIRLEY AFRICANO VARGAS</v>
          </cell>
          <cell r="C384">
            <v>1098772550</v>
          </cell>
          <cell r="D384">
            <v>44293</v>
          </cell>
          <cell r="E384" t="str">
            <v>AUXILIAR DE TESORERIA</v>
          </cell>
        </row>
        <row r="385">
          <cell r="B385" t="str">
            <v>LAURA CAMILA VANEGAS MOYANO</v>
          </cell>
          <cell r="C385">
            <v>1072744065</v>
          </cell>
          <cell r="D385">
            <v>45258</v>
          </cell>
          <cell r="E385" t="str">
            <v>AUXILIAR DE FACTURACION ZONA CENTRO</v>
          </cell>
        </row>
        <row r="386">
          <cell r="B386" t="str">
            <v>LAURA KATALINA LADINO BENAVIDEZ</v>
          </cell>
          <cell r="C386">
            <v>1055551753</v>
          </cell>
          <cell r="D386">
            <v>45090</v>
          </cell>
          <cell r="E386" t="str">
            <v>AUXILIAR OPERATIVO DISTRIBUIDORA BOGOTA</v>
          </cell>
        </row>
        <row r="387">
          <cell r="B387" t="str">
            <v>LAURA MARCELA GARNICA HERNANDEZ</v>
          </cell>
          <cell r="C387">
            <v>1095803883</v>
          </cell>
          <cell r="D387">
            <v>45320</v>
          </cell>
          <cell r="E387" t="str">
            <v>AUXILIAR OPERATIVO DISTRIBUIDORA GIRON</v>
          </cell>
        </row>
        <row r="388">
          <cell r="B388" t="str">
            <v>LAURA STEFANIA MONTAGUT GUERRERO</v>
          </cell>
          <cell r="C388">
            <v>1004863607</v>
          </cell>
          <cell r="D388">
            <v>44760</v>
          </cell>
          <cell r="E388" t="str">
            <v>SUPERVISOR LOGISTICO DISTRIBUIDORA SABANETA</v>
          </cell>
        </row>
        <row r="389">
          <cell r="B389" t="str">
            <v>LEIDY MARCELA BUENO LEON</v>
          </cell>
          <cell r="C389">
            <v>1102360951</v>
          </cell>
          <cell r="D389">
            <v>43866</v>
          </cell>
          <cell r="E389" t="str">
            <v>ANALISTA DE COMPRAS</v>
          </cell>
        </row>
        <row r="390">
          <cell r="B390" t="str">
            <v>LEOMAR ADVINCOLA SANCHEZ</v>
          </cell>
          <cell r="C390">
            <v>1004030115</v>
          </cell>
          <cell r="D390">
            <v>45530</v>
          </cell>
          <cell r="E390" t="str">
            <v>CONDUCTOR PATIOS DISTRIBUIDORA YUMBO</v>
          </cell>
        </row>
        <row r="391">
          <cell r="B391" t="str">
            <v>LEONARDO ARDILA GUARIN</v>
          </cell>
          <cell r="C391">
            <v>91183169</v>
          </cell>
          <cell r="D391">
            <v>45258</v>
          </cell>
          <cell r="E391" t="str">
            <v>CONDUCTOR PATIOS REFRIGERADO NACIONAL Y MULA URBANA</v>
          </cell>
        </row>
        <row r="392">
          <cell r="B392" t="str">
            <v>CUPO MULTIEMPLEOS</v>
          </cell>
          <cell r="E392" t="str">
            <v>CONDUCTOR NHR DISTRIBUIDORA FUNZA</v>
          </cell>
        </row>
        <row r="393">
          <cell r="B393" t="str">
            <v>LEONARDO FABIO ORTIZ RICO</v>
          </cell>
          <cell r="C393">
            <v>1105786755</v>
          </cell>
          <cell r="D393">
            <v>44673</v>
          </cell>
          <cell r="E393" t="str">
            <v>CONDUCTOR NHR DISTRIBUIDORA FUNZA</v>
          </cell>
        </row>
        <row r="394">
          <cell r="B394" t="str">
            <v>LEONEL BERNAL SUAREZ</v>
          </cell>
          <cell r="C394">
            <v>91077968</v>
          </cell>
          <cell r="D394">
            <v>43195</v>
          </cell>
          <cell r="E394" t="str">
            <v>CONDUCTOR GRANELERO ORIENTE</v>
          </cell>
        </row>
        <row r="395">
          <cell r="B395" t="str">
            <v>LESLY TATIANA ROZO PRECIADO</v>
          </cell>
          <cell r="C395">
            <v>1232889827</v>
          </cell>
          <cell r="D395">
            <v>44585</v>
          </cell>
          <cell r="E395" t="str">
            <v>AUXILIAR CONTABLE</v>
          </cell>
        </row>
        <row r="396">
          <cell r="B396" t="str">
            <v>CUPO MULTIEMPLEOS</v>
          </cell>
          <cell r="E396" t="str">
            <v>AUXILIAR NHR DISTRIBUIDORA FUNZA</v>
          </cell>
        </row>
        <row r="397">
          <cell r="B397" t="str">
            <v>LEYDI JOHANA SOLER RAMOS</v>
          </cell>
          <cell r="C397">
            <v>1110469875</v>
          </cell>
          <cell r="D397">
            <v>45514</v>
          </cell>
          <cell r="E397" t="str">
            <v>AUXILIAR SERVICIOS GENERALES Y OFICIOS VARIOS BOGOTA</v>
          </cell>
        </row>
        <row r="398">
          <cell r="B398" t="str">
            <v>CUPO</v>
          </cell>
          <cell r="E398" t="str">
            <v>CONDUCTOR NHR DISTRIBUIDORA BOGOTA</v>
          </cell>
        </row>
        <row r="399">
          <cell r="B399" t="str">
            <v>CUPO MULTIEMPLEOS</v>
          </cell>
          <cell r="E399" t="str">
            <v>AUXILIAR NHR DISTRIBUIDORA BOGOTA</v>
          </cell>
        </row>
        <row r="400">
          <cell r="B400" t="str">
            <v>LICETH ESTEFANIA CADAVID MONSALVE</v>
          </cell>
          <cell r="C400">
            <v>1036222020</v>
          </cell>
          <cell r="D400">
            <v>45460</v>
          </cell>
          <cell r="E400" t="str">
            <v>AUXILIAR OPERATIVO DISTRIBUIDORA FUNZA</v>
          </cell>
        </row>
        <row r="401">
          <cell r="B401" t="str">
            <v>LILIA MARIA ZAPATA FRANCO</v>
          </cell>
          <cell r="C401">
            <v>43447408</v>
          </cell>
          <cell r="D401">
            <v>43473</v>
          </cell>
          <cell r="E401" t="str">
            <v>JEFE DE OPERACIONES DISTRIBUCION URBANA OCCIDENTE</v>
          </cell>
        </row>
        <row r="402">
          <cell r="B402" t="str">
            <v>LILY ANDREA JEREZ ROJAS</v>
          </cell>
          <cell r="C402">
            <v>1005541003</v>
          </cell>
          <cell r="D402">
            <v>44938</v>
          </cell>
          <cell r="E402" t="str">
            <v>AUXILIAR CONTABLE</v>
          </cell>
        </row>
        <row r="403">
          <cell r="B403" t="str">
            <v>LIM OSWAL VALENCIA RODRIGUEZ</v>
          </cell>
          <cell r="C403">
            <v>79507677</v>
          </cell>
          <cell r="D403">
            <v>44056</v>
          </cell>
          <cell r="E403" t="str">
            <v>CONDUCTOR TRACTOMULA ORIENTE</v>
          </cell>
        </row>
        <row r="404">
          <cell r="B404" t="str">
            <v>LINA MARIA ARANDA FANDIÑO</v>
          </cell>
          <cell r="C404">
            <v>1014186433</v>
          </cell>
          <cell r="D404">
            <v>44249</v>
          </cell>
          <cell r="E404" t="str">
            <v>ANALISTA DE COMBUSTIBLE Y SEGURIDAD BOGOTA</v>
          </cell>
        </row>
        <row r="405">
          <cell r="B405" t="str">
            <v>LISBETH ZORANI PARRA TRIANA</v>
          </cell>
          <cell r="C405">
            <v>1072744069</v>
          </cell>
          <cell r="D405">
            <v>45097</v>
          </cell>
          <cell r="E405" t="str">
            <v>AUXILIAR OPERATIVO ZONA CENTRO GUADUAS</v>
          </cell>
        </row>
        <row r="406">
          <cell r="B406" t="str">
            <v>LUIS ALFREDO MARIN LOPEZ</v>
          </cell>
          <cell r="C406">
            <v>1115085280</v>
          </cell>
          <cell r="D406">
            <v>45334</v>
          </cell>
          <cell r="E406" t="str">
            <v>ANALISTA DE COMBUSTIBLE Y SEGURIDAD BUGA</v>
          </cell>
        </row>
        <row r="407">
          <cell r="B407" t="str">
            <v>LUIS ALONSO CAMACHO ARENAS</v>
          </cell>
          <cell r="C407">
            <v>1103364267</v>
          </cell>
          <cell r="D407">
            <v>44886</v>
          </cell>
          <cell r="E407" t="str">
            <v>AUXILIAR CONTROL COMBUSTIBLE</v>
          </cell>
        </row>
        <row r="408">
          <cell r="B408" t="str">
            <v>LUIS CARLOS MOLINA RESTREPO</v>
          </cell>
          <cell r="C408">
            <v>1115065661</v>
          </cell>
          <cell r="D408">
            <v>45189</v>
          </cell>
          <cell r="E408" t="str">
            <v>CONDUCTOR TRACTOMULA OCCIDENTE</v>
          </cell>
        </row>
        <row r="409">
          <cell r="B409" t="str">
            <v>LUIS DAVID BEDOYA GALLEGO</v>
          </cell>
          <cell r="C409">
            <v>1017230081</v>
          </cell>
          <cell r="D409">
            <v>43816</v>
          </cell>
          <cell r="E409" t="str">
            <v>COORDINADOR COMERCIAL MEDELLIN</v>
          </cell>
        </row>
        <row r="410">
          <cell r="B410" t="str">
            <v>LUIS EDUARDO PALACIOS RODRIGUEZ</v>
          </cell>
          <cell r="C410">
            <v>80088806</v>
          </cell>
          <cell r="D410">
            <v>44986</v>
          </cell>
          <cell r="E410" t="str">
            <v>CONDUCTOR PATIOS REFRIGERADO FUNZA(OPERACIÓN RNAL)</v>
          </cell>
        </row>
        <row r="411">
          <cell r="B411" t="str">
            <v>CUPO</v>
          </cell>
          <cell r="E411" t="str">
            <v>CONDUCTOR PATIOS REFRIGERADO NACIONAL Y MULA URBANA</v>
          </cell>
        </row>
        <row r="412">
          <cell r="B412" t="str">
            <v>LUIS EDUARDO YARURO TORRES</v>
          </cell>
          <cell r="C412">
            <v>1091652342</v>
          </cell>
          <cell r="D412">
            <v>45475</v>
          </cell>
          <cell r="E412" t="str">
            <v>CONDUCTOR TRACTOMULA ORIENTE</v>
          </cell>
        </row>
        <row r="413">
          <cell r="B413" t="str">
            <v>LUIS FERNANDO RIAÑO AREVALO</v>
          </cell>
          <cell r="C413">
            <v>80658120</v>
          </cell>
          <cell r="D413">
            <v>45415</v>
          </cell>
          <cell r="E413" t="str">
            <v>CONDUCTOR FRR DISTRIBUIDORA (FUNZA)</v>
          </cell>
        </row>
        <row r="414">
          <cell r="B414" t="str">
            <v>LUIS HUMBERTO ALBA GAITAN</v>
          </cell>
          <cell r="C414">
            <v>1049651915</v>
          </cell>
          <cell r="D414">
            <v>44559</v>
          </cell>
          <cell r="E414" t="str">
            <v>CONDUCTOR PATIOS DISTRIBUIDORA TUNJA</v>
          </cell>
        </row>
        <row r="415">
          <cell r="B415" t="str">
            <v>LUZ AMANDA ROJAS DIAGAMA</v>
          </cell>
          <cell r="C415">
            <v>1049625099</v>
          </cell>
          <cell r="D415">
            <v>44407</v>
          </cell>
          <cell r="E415" t="str">
            <v>SUPERVISOR LOGISTICO DISTRIBUIDORA TUNJA</v>
          </cell>
        </row>
        <row r="416">
          <cell r="B416" t="str">
            <v>LUZ ESTELLA CARREÑO ORTEGA</v>
          </cell>
          <cell r="C416">
            <v>37545189</v>
          </cell>
          <cell r="D416">
            <v>41250</v>
          </cell>
          <cell r="E416" t="str">
            <v>ANALISTA CONTABLE</v>
          </cell>
        </row>
        <row r="417">
          <cell r="B417" t="str">
            <v>LUZ HELENA VALDIVIESO MARQUEZ</v>
          </cell>
          <cell r="C417">
            <v>63340801</v>
          </cell>
          <cell r="D417">
            <v>42345</v>
          </cell>
          <cell r="E417" t="str">
            <v>AUXILIAR MENSAJERIA</v>
          </cell>
        </row>
        <row r="418">
          <cell r="B418" t="str">
            <v>MACARIO CONTRERAS DURAN</v>
          </cell>
          <cell r="C418">
            <v>13499369</v>
          </cell>
          <cell r="D418">
            <v>42102</v>
          </cell>
          <cell r="E418" t="str">
            <v>JEFE DE SEGURIDAD</v>
          </cell>
        </row>
        <row r="419">
          <cell r="B419" t="str">
            <v>MARCELA ORDUZ CASTELLANOS</v>
          </cell>
          <cell r="C419">
            <v>1098653038</v>
          </cell>
          <cell r="D419">
            <v>44018</v>
          </cell>
          <cell r="E419" t="str">
            <v>SUPERVISOR LOGISTICO</v>
          </cell>
        </row>
        <row r="420">
          <cell r="B420" t="str">
            <v>MARIA ANGELICA COLMENARES DURAN</v>
          </cell>
          <cell r="C420">
            <v>1098793429</v>
          </cell>
          <cell r="D420">
            <v>42027</v>
          </cell>
          <cell r="E420" t="str">
            <v>COORDINADOR DE TRAFICO</v>
          </cell>
        </row>
        <row r="421">
          <cell r="B421" t="str">
            <v>MARIA CAMILA BAUTISTA SANCHEZ</v>
          </cell>
          <cell r="C421">
            <v>1023962790</v>
          </cell>
          <cell r="D421">
            <v>45085</v>
          </cell>
          <cell r="E421" t="str">
            <v>SUPERVISOR LOGISTICO DISTRIBUIDORA BOGOTA</v>
          </cell>
        </row>
        <row r="422">
          <cell r="B422" t="str">
            <v>MARIA ESTHER MARTINEZ VILLANUEVA</v>
          </cell>
          <cell r="C422">
            <v>1143260697</v>
          </cell>
          <cell r="D422">
            <v>45496</v>
          </cell>
          <cell r="E422" t="str">
            <v>AUXILIAR OPERATIVO DISTRIBUIDORA SOLEDAD</v>
          </cell>
        </row>
        <row r="423">
          <cell r="B423" t="str">
            <v>MARIA EUGENIA SALAZAR MARTINEZ</v>
          </cell>
          <cell r="C423">
            <v>1095792808</v>
          </cell>
          <cell r="D423">
            <v>44468</v>
          </cell>
          <cell r="E423" t="str">
            <v>AUXILIAR SERVICIOS GENERALES Y OFICIOS VARIOS</v>
          </cell>
        </row>
        <row r="424">
          <cell r="B424" t="str">
            <v>MARIA FERNANDA CARRILLO MESA</v>
          </cell>
          <cell r="C424">
            <v>1070986548</v>
          </cell>
          <cell r="D424">
            <v>45105</v>
          </cell>
          <cell r="E424" t="str">
            <v>AUXILIAR CALIDAD DISTRIBUIDORA FUNZA</v>
          </cell>
        </row>
        <row r="425">
          <cell r="B425" t="str">
            <v>MARIA FERNANDA FARASICA PLAZAS</v>
          </cell>
          <cell r="C425">
            <v>1098770766</v>
          </cell>
          <cell r="D425">
            <v>42271</v>
          </cell>
          <cell r="E425" t="str">
            <v>ANALISTA JUNIOR DE AUDITORIA</v>
          </cell>
        </row>
        <row r="426">
          <cell r="B426" t="str">
            <v>MARIA FERNANDA HINCAPIE RIVERA</v>
          </cell>
          <cell r="C426">
            <v>25221954</v>
          </cell>
          <cell r="D426">
            <v>45134</v>
          </cell>
          <cell r="E426" t="str">
            <v>AUXILIAR OPERATIVO DISTRIBUIDORA PASTO</v>
          </cell>
        </row>
        <row r="427">
          <cell r="B427" t="str">
            <v>MARIA FERNANDA ÑUNGO PALACIOS</v>
          </cell>
          <cell r="C427">
            <v>29786121</v>
          </cell>
          <cell r="D427">
            <v>43962</v>
          </cell>
          <cell r="E427" t="str">
            <v>AUXILIAR DE MANTENIMIENTO BUGA</v>
          </cell>
        </row>
        <row r="428">
          <cell r="B428" t="str">
            <v>MARIA PATRICIA JAIMES MORENO</v>
          </cell>
          <cell r="C428">
            <v>37727677</v>
          </cell>
          <cell r="D428">
            <v>43353</v>
          </cell>
          <cell r="E428" t="str">
            <v>AUXILIAR SERVICIOS GENERALES Y OFICIOS VARIOS</v>
          </cell>
        </row>
        <row r="429">
          <cell r="B429" t="str">
            <v>CUPO</v>
          </cell>
          <cell r="E429" t="str">
            <v>CONDUCTOR HUEVO FERTIL - RNAL  5% JUZ 735</v>
          </cell>
        </row>
        <row r="430">
          <cell r="B430" t="str">
            <v>MARIA PAULA GARCIA ARRIETA</v>
          </cell>
          <cell r="C430">
            <v>1095301521</v>
          </cell>
          <cell r="D430">
            <v>45286</v>
          </cell>
          <cell r="E430" t="str">
            <v>AUXILIAR OPERATIVO CONTROL DOCUMENTOS</v>
          </cell>
        </row>
        <row r="431">
          <cell r="B431" t="str">
            <v>MARIANA HERNANDEZ TABORDA</v>
          </cell>
          <cell r="C431">
            <v>1001773492</v>
          </cell>
          <cell r="D431">
            <v>45491</v>
          </cell>
          <cell r="E431" t="str">
            <v>AUXILIAR ADMINISTRATIVO COMERCIAL MEDELLIN</v>
          </cell>
        </row>
        <row r="432">
          <cell r="B432" t="str">
            <v>MARIO GARCIA SANMIGUEL</v>
          </cell>
          <cell r="C432">
            <v>5674102</v>
          </cell>
          <cell r="D432">
            <v>45056</v>
          </cell>
          <cell r="E432" t="str">
            <v>CONDUCTOR TRACTOMULA ORIENTE</v>
          </cell>
        </row>
        <row r="433">
          <cell r="B433" t="str">
            <v>MARITZA JANETH HERNANDEZ GARZA</v>
          </cell>
          <cell r="C433">
            <v>63533723</v>
          </cell>
          <cell r="D433">
            <v>42989</v>
          </cell>
          <cell r="E433" t="str">
            <v>ANALISTA DE LEGALIZACIONES</v>
          </cell>
        </row>
        <row r="434">
          <cell r="B434" t="str">
            <v>MARLON ALEXIS JURADO CELIS</v>
          </cell>
          <cell r="C434">
            <v>1095934635</v>
          </cell>
          <cell r="D434">
            <v>43703</v>
          </cell>
          <cell r="E434" t="str">
            <v>MECANICO DE PATIO</v>
          </cell>
        </row>
        <row r="435">
          <cell r="B435" t="str">
            <v>MARLON FERNEY CALDERON ALMEIDA</v>
          </cell>
          <cell r="C435">
            <v>1095907343</v>
          </cell>
          <cell r="D435">
            <v>44813</v>
          </cell>
          <cell r="E435" t="str">
            <v>MECANICO DE PATIO</v>
          </cell>
        </row>
        <row r="436">
          <cell r="B436" t="str">
            <v>MARLON YAIR DIAZ COLMENARES</v>
          </cell>
          <cell r="C436">
            <v>1005155226</v>
          </cell>
          <cell r="D436">
            <v>45309</v>
          </cell>
          <cell r="E436" t="str">
            <v>CONDUCTOR PATIOS REFRIGERADO NACIONAL Y MULA URBANA</v>
          </cell>
        </row>
        <row r="437">
          <cell r="B437" t="str">
            <v>MARTIN EDUARDO LOZANO MUÑOZ</v>
          </cell>
          <cell r="C437">
            <v>1098750962</v>
          </cell>
          <cell r="D437">
            <v>42788</v>
          </cell>
          <cell r="E437" t="str">
            <v>COORDINADOR DE TRAFICO</v>
          </cell>
        </row>
        <row r="438">
          <cell r="B438" t="str">
            <v>MARYURY RODRIGUEZ SANCHEZ</v>
          </cell>
          <cell r="C438">
            <v>28152597</v>
          </cell>
          <cell r="D438">
            <v>44531</v>
          </cell>
          <cell r="E438" t="str">
            <v>COORDINADOR LOGISTICO Y ADMINISTRATIVO (SUPERNUMERARIO)</v>
          </cell>
        </row>
        <row r="439">
          <cell r="B439" t="str">
            <v>MAURICIO CONTRERAS GOMEZ</v>
          </cell>
          <cell r="C439">
            <v>3143844</v>
          </cell>
          <cell r="D439">
            <v>45405</v>
          </cell>
          <cell r="E439" t="str">
            <v>CONDUCTOR TRACTOMULA OCCIDENTE</v>
          </cell>
        </row>
        <row r="440">
          <cell r="B440" t="str">
            <v>MAYCOL EDINSON DIAZ REYES</v>
          </cell>
          <cell r="C440">
            <v>1095797404</v>
          </cell>
          <cell r="D440">
            <v>44838</v>
          </cell>
          <cell r="E440" t="str">
            <v>CONDUCTOR PATIOS REFRIGERADO NACIONAL Y MULA URBANA</v>
          </cell>
        </row>
        <row r="441">
          <cell r="B441" t="str">
            <v>MAYERLYN PABON PINTO</v>
          </cell>
          <cell r="C441">
            <v>1234340610</v>
          </cell>
          <cell r="D441">
            <v>45352</v>
          </cell>
          <cell r="E441" t="str">
            <v>AUXILIAR CONTABLE</v>
          </cell>
        </row>
        <row r="442">
          <cell r="B442" t="str">
            <v>MAYRA ALEJANDRA GARCIA RODRIGUEZ</v>
          </cell>
          <cell r="C442">
            <v>1005199576</v>
          </cell>
          <cell r="D442">
            <v>44663</v>
          </cell>
          <cell r="E442" t="str">
            <v>AUXILIAR DE ALMACEN</v>
          </cell>
        </row>
        <row r="443">
          <cell r="B443" t="str">
            <v>MERCEDES BERNAL CALDERON</v>
          </cell>
          <cell r="C443">
            <v>37891027</v>
          </cell>
          <cell r="D443">
            <v>37887</v>
          </cell>
          <cell r="E443" t="str">
            <v>GERENTE</v>
          </cell>
        </row>
        <row r="444">
          <cell r="B444" t="str">
            <v>MICHAEL ESTEVEEN BAYONA SANCHEZ</v>
          </cell>
          <cell r="C444">
            <v>1007735374</v>
          </cell>
          <cell r="D444">
            <v>44652</v>
          </cell>
          <cell r="E444" t="str">
            <v>AUXILIAR CALIDAD</v>
          </cell>
        </row>
        <row r="445">
          <cell r="B445" t="str">
            <v>CUPO</v>
          </cell>
          <cell r="E445" t="str">
            <v>CONDUCTOR POLLO EN PIE ORIENTE</v>
          </cell>
        </row>
        <row r="446">
          <cell r="B446" t="str">
            <v>MICHAEL MAURICIO MANTILLA QUINTANA</v>
          </cell>
          <cell r="C446">
            <v>1098745813</v>
          </cell>
          <cell r="D446">
            <v>42748</v>
          </cell>
          <cell r="E446" t="str">
            <v>SUPERVISOR LOGISTICO</v>
          </cell>
        </row>
        <row r="447">
          <cell r="B447" t="str">
            <v>MIGUEL ANGEL SUAREZ RODRIGUEZ</v>
          </cell>
          <cell r="C447">
            <v>1099372588</v>
          </cell>
          <cell r="D447">
            <v>45428</v>
          </cell>
          <cell r="E447" t="str">
            <v>CONDUCTOR  DISTRIBUIDORA GIRON</v>
          </cell>
        </row>
        <row r="448">
          <cell r="B448" t="str">
            <v>MILLER STEFAN TELLEZ RODRIGUEZ</v>
          </cell>
          <cell r="C448">
            <v>1003687222</v>
          </cell>
          <cell r="D448">
            <v>45136</v>
          </cell>
          <cell r="E448" t="str">
            <v>AUXILIAR NHR DISTRIBUIDORA FUNZA</v>
          </cell>
        </row>
        <row r="449">
          <cell r="B449" t="str">
            <v>MILTON CUADROS RUEDA</v>
          </cell>
          <cell r="C449">
            <v>91045883</v>
          </cell>
          <cell r="D449">
            <v>40799</v>
          </cell>
          <cell r="E449" t="str">
            <v>COORDINADOR DE TRAFICO</v>
          </cell>
        </row>
        <row r="450">
          <cell r="B450" t="str">
            <v>MIRYAM YOLANDA SANTANA ORTIZ</v>
          </cell>
          <cell r="C450">
            <v>35533378</v>
          </cell>
          <cell r="D450">
            <v>45317</v>
          </cell>
          <cell r="E450" t="str">
            <v>AUXILIAR SERVICIOS GENERALES Y OFICIOS VARIOS FUNZA</v>
          </cell>
        </row>
        <row r="451">
          <cell r="B451" t="str">
            <v>MONICA ALEJANDRA DELGADO ESTUPIÑAN</v>
          </cell>
          <cell r="C451">
            <v>1013682254</v>
          </cell>
          <cell r="D451">
            <v>43626</v>
          </cell>
          <cell r="E451" t="str">
            <v>AUXILIAR OPERATIVO REFRIGERADO NACIONAL</v>
          </cell>
        </row>
        <row r="452">
          <cell r="B452" t="str">
            <v>MONICA LUCIA HERNANDEZ MOGOLLON</v>
          </cell>
          <cell r="C452">
            <v>60263735</v>
          </cell>
          <cell r="D452">
            <v>42506</v>
          </cell>
          <cell r="E452" t="str">
            <v>JEFE DE CALIDAD</v>
          </cell>
        </row>
        <row r="453">
          <cell r="B453" t="str">
            <v>MONICA PATRICIA GUERRERO HERRERA</v>
          </cell>
          <cell r="C453">
            <v>1098742076</v>
          </cell>
          <cell r="D453">
            <v>45026</v>
          </cell>
          <cell r="E453" t="str">
            <v>AUXILIAR CONTABLE</v>
          </cell>
        </row>
        <row r="454">
          <cell r="B454" t="str">
            <v>NELSON ALIRIO ORDOÑEZ MANTILLA</v>
          </cell>
          <cell r="C454">
            <v>1007679365</v>
          </cell>
          <cell r="D454">
            <v>44781</v>
          </cell>
          <cell r="E454" t="str">
            <v>AUXILIAR OPERATIVO REFRIGERADO NACIONAL</v>
          </cell>
        </row>
        <row r="455">
          <cell r="B455" t="str">
            <v>NELSON ARIEL FLOREZ JIMENEZ</v>
          </cell>
          <cell r="C455">
            <v>1095915335</v>
          </cell>
          <cell r="D455">
            <v>45275</v>
          </cell>
          <cell r="E455" t="str">
            <v>CONDUCTOR TRACTOMULA ORIENTE</v>
          </cell>
        </row>
        <row r="456">
          <cell r="B456" t="str">
            <v>CUPO</v>
          </cell>
          <cell r="E456" t="str">
            <v>CONDUCTOR (SUPERNUMERARIO  C2)HUEVO FERTIL - RNAL  5% JUZ 735</v>
          </cell>
        </row>
        <row r="457">
          <cell r="B457" t="str">
            <v>NELSON ENRIQUE FLOREZ CARREÑO</v>
          </cell>
          <cell r="C457">
            <v>91181634</v>
          </cell>
          <cell r="D457">
            <v>45293</v>
          </cell>
          <cell r="E457" t="str">
            <v>CONDUCTOR TRACTOMULA ORIENTE</v>
          </cell>
        </row>
        <row r="458">
          <cell r="B458" t="str">
            <v>NELSON HERNANDO ACEVEDO SANCHEZ</v>
          </cell>
          <cell r="C458">
            <v>91294828</v>
          </cell>
          <cell r="D458">
            <v>45447</v>
          </cell>
          <cell r="E458" t="str">
            <v>CONDUCTOR TRACTOMULA ORIENTE</v>
          </cell>
        </row>
        <row r="459">
          <cell r="B459" t="str">
            <v>CUPO</v>
          </cell>
          <cell r="E459" t="str">
            <v>CONDUCTOR  (SUPERNUMERARIO  C2)</v>
          </cell>
        </row>
        <row r="460">
          <cell r="B460" t="str">
            <v>NELSON QUINTERO HENAO</v>
          </cell>
          <cell r="C460">
            <v>10112734</v>
          </cell>
          <cell r="D460">
            <v>45008</v>
          </cell>
          <cell r="E460" t="str">
            <v>CONDUCTOR PATIOS DISTRIBUIDORA DOSQUEBRADAS</v>
          </cell>
        </row>
        <row r="461">
          <cell r="B461" t="str">
            <v>NELSON ROJAS MENDOZA</v>
          </cell>
          <cell r="C461">
            <v>13721594</v>
          </cell>
          <cell r="D461">
            <v>45552</v>
          </cell>
          <cell r="E461" t="str">
            <v>CONDUCTOR TRACTOMULA ORIENTE</v>
          </cell>
        </row>
        <row r="462">
          <cell r="B462" t="str">
            <v>NESTOR ALIRIO RAMIREZ BLANCO</v>
          </cell>
          <cell r="C462">
            <v>5698516</v>
          </cell>
          <cell r="D462">
            <v>45392</v>
          </cell>
          <cell r="E462" t="str">
            <v>CONDUCTOR POLLO EN PIE ORIENTE</v>
          </cell>
        </row>
        <row r="463">
          <cell r="B463" t="str">
            <v>NESTOR DAVID RUEDA BARRERA</v>
          </cell>
          <cell r="C463">
            <v>1095842902</v>
          </cell>
          <cell r="D463">
            <v>44963</v>
          </cell>
          <cell r="E463" t="str">
            <v>ABOGADO</v>
          </cell>
        </row>
        <row r="464">
          <cell r="B464" t="str">
            <v>NESTOR FABIAN LONDOÑO VALLEJO</v>
          </cell>
          <cell r="C464">
            <v>1007696850</v>
          </cell>
          <cell r="D464">
            <v>45406</v>
          </cell>
          <cell r="E464" t="str">
            <v>AUXILIAR NHR DISTRIBUIDORA BUGA</v>
          </cell>
        </row>
        <row r="465">
          <cell r="B465" t="str">
            <v>NICOLE SAAVEDRA BECERRA</v>
          </cell>
          <cell r="C465">
            <v>1115091586</v>
          </cell>
          <cell r="D465">
            <v>43683</v>
          </cell>
          <cell r="E465" t="str">
            <v>AUXILIAR OPERATIVO OCCIDENTE</v>
          </cell>
        </row>
        <row r="466">
          <cell r="B466" t="str">
            <v>NORMA GISELLA BONILLA GIRALDO</v>
          </cell>
          <cell r="C466">
            <v>1104937119</v>
          </cell>
          <cell r="D466">
            <v>44671</v>
          </cell>
          <cell r="E466" t="str">
            <v>AUXILIAR OPERATIVO DISTRIBUIDORA BOGOTA</v>
          </cell>
        </row>
        <row r="467">
          <cell r="B467" t="str">
            <v>OLGA LUCIA FORERO DUEÑAS</v>
          </cell>
          <cell r="C467">
            <v>37546461</v>
          </cell>
          <cell r="D467">
            <v>39274</v>
          </cell>
          <cell r="E467" t="str">
            <v>DIRECTOR ADMINISTRATIVA Y FINANCIERA</v>
          </cell>
        </row>
        <row r="468">
          <cell r="B468" t="str">
            <v>OMAR DARIO FLOREZ</v>
          </cell>
          <cell r="C468">
            <v>91509034</v>
          </cell>
          <cell r="D468">
            <v>44929</v>
          </cell>
          <cell r="E468" t="str">
            <v>CONDUCTOR TRACTOMULA ORIENTE</v>
          </cell>
        </row>
        <row r="469">
          <cell r="B469" t="str">
            <v>OMAR JAVIER LOPEZ MOLINA</v>
          </cell>
          <cell r="C469">
            <v>94324365</v>
          </cell>
          <cell r="D469">
            <v>43819</v>
          </cell>
          <cell r="E469" t="str">
            <v>CONDUCTOR PATIOS DISTRIBUIDORA YUMBO</v>
          </cell>
        </row>
        <row r="470">
          <cell r="B470" t="str">
            <v>ORLANDO JOSE MARTINEZ AVILA</v>
          </cell>
          <cell r="C470">
            <v>1098754886</v>
          </cell>
          <cell r="D470">
            <v>43116</v>
          </cell>
          <cell r="E470" t="str">
            <v>COORDINADOR DE TRAFICO</v>
          </cell>
        </row>
        <row r="471">
          <cell r="B471" t="str">
            <v>OSCAR ANDRES ARIAS TORRA</v>
          </cell>
          <cell r="C471">
            <v>1098639403</v>
          </cell>
          <cell r="D471">
            <v>45310</v>
          </cell>
          <cell r="E471" t="str">
            <v>CONDUCTOR PATIOS ALIMENTOS</v>
          </cell>
        </row>
        <row r="472">
          <cell r="B472" t="str">
            <v>OSCAR ANDRES CHAPARRO NEIRA</v>
          </cell>
          <cell r="C472">
            <v>1098789853</v>
          </cell>
          <cell r="D472">
            <v>42880</v>
          </cell>
          <cell r="E472" t="str">
            <v>LIDER DE COSTO</v>
          </cell>
        </row>
        <row r="473">
          <cell r="B473" t="str">
            <v>OSCAR EDUARDO DIAZ NAVARRO</v>
          </cell>
          <cell r="C473">
            <v>1115083620</v>
          </cell>
          <cell r="D473">
            <v>44770</v>
          </cell>
          <cell r="E473" t="str">
            <v>CONDUCTOR TRACTOMULA OCCIDENTE</v>
          </cell>
        </row>
        <row r="474">
          <cell r="B474" t="str">
            <v>OSCAR EDUARDO GOMEZ VEGA</v>
          </cell>
          <cell r="C474">
            <v>91075547</v>
          </cell>
          <cell r="D474">
            <v>44153</v>
          </cell>
          <cell r="E474" t="str">
            <v>CONDUCTOR TRACTOMULA ORIENTE</v>
          </cell>
        </row>
        <row r="475">
          <cell r="B475" t="str">
            <v>OSCAR FABIAN ORTIZ BARBA</v>
          </cell>
          <cell r="C475">
            <v>1095934657</v>
          </cell>
          <cell r="D475">
            <v>42948</v>
          </cell>
          <cell r="E475" t="str">
            <v>COORDINADOR MANTENIMIENTO</v>
          </cell>
        </row>
        <row r="476">
          <cell r="B476" t="str">
            <v>OSCAR GERMAN CHAVES REVELO</v>
          </cell>
          <cell r="C476">
            <v>1115088443</v>
          </cell>
          <cell r="D476">
            <v>44370</v>
          </cell>
          <cell r="E476" t="str">
            <v>CONDUCTOR TRACTOMULA OCCIDENTE</v>
          </cell>
        </row>
        <row r="477">
          <cell r="B477" t="str">
            <v>OSWALDO CARDENAS SALCEDO</v>
          </cell>
          <cell r="C477">
            <v>91355221</v>
          </cell>
          <cell r="D477">
            <v>44303</v>
          </cell>
          <cell r="E477" t="str">
            <v>CONDUCTOR TRACTOMULA ORIENTE</v>
          </cell>
        </row>
        <row r="478">
          <cell r="B478" t="str">
            <v>OTONIEL JURADO SUAREZ</v>
          </cell>
          <cell r="C478">
            <v>88030606</v>
          </cell>
          <cell r="D478">
            <v>45559</v>
          </cell>
          <cell r="E478" t="str">
            <v>CONDUCTOR  (SUPERNUMERARIO  C2)</v>
          </cell>
        </row>
        <row r="479">
          <cell r="B479" t="str">
            <v>OTTO ANDRES OSPINA GARCIA</v>
          </cell>
          <cell r="C479">
            <v>1022944209</v>
          </cell>
          <cell r="D479">
            <v>45271</v>
          </cell>
          <cell r="E479" t="str">
            <v>CONDUCTOR TRACTOMULA ORIENTE</v>
          </cell>
        </row>
        <row r="480">
          <cell r="B480" t="str">
            <v>PABLO ANDRES MONTENEGRO GARCIA</v>
          </cell>
          <cell r="C480">
            <v>1079177319</v>
          </cell>
          <cell r="D480">
            <v>45467</v>
          </cell>
          <cell r="E480" t="str">
            <v>CONDUCTOR FRR DISTRIBUIDORA (FUNZA)</v>
          </cell>
        </row>
        <row r="481">
          <cell r="B481" t="str">
            <v>PABLO ANTONIO TORO GARCIA</v>
          </cell>
          <cell r="C481">
            <v>72193731</v>
          </cell>
          <cell r="D481">
            <v>45286</v>
          </cell>
          <cell r="E481" t="str">
            <v>CONDUCTOR TRACTOMULA ORIENTE</v>
          </cell>
        </row>
        <row r="482">
          <cell r="B482" t="str">
            <v>PABLO CESAR LOZANO CUADROS</v>
          </cell>
          <cell r="C482">
            <v>17496530</v>
          </cell>
          <cell r="D482">
            <v>41099</v>
          </cell>
          <cell r="E482" t="str">
            <v>CONDUCTOR TRACTOMULA OCCIDENTE</v>
          </cell>
        </row>
        <row r="483">
          <cell r="B483" t="str">
            <v>PAMELA JULIETH VEGA PEREZ</v>
          </cell>
          <cell r="C483">
            <v>1098636447</v>
          </cell>
          <cell r="D483">
            <v>44428</v>
          </cell>
          <cell r="E483" t="str">
            <v>AUXILIAR OPERATIVO CONTROL DOCUMENTOS</v>
          </cell>
        </row>
        <row r="484">
          <cell r="B484" t="str">
            <v>PAOLA ANDREA ARRIETA CASTELLANOS</v>
          </cell>
          <cell r="C484">
            <v>1099370376</v>
          </cell>
          <cell r="D484">
            <v>42156</v>
          </cell>
          <cell r="E484" t="str">
            <v>ANALISTA JUNIOR DE SISTEMAS INTEGRADOS DE GESTION</v>
          </cell>
        </row>
        <row r="485">
          <cell r="B485" t="str">
            <v>PAOLA LIZETH JIMENEZ VARON</v>
          </cell>
          <cell r="C485">
            <v>1052405638</v>
          </cell>
          <cell r="D485">
            <v>44726</v>
          </cell>
          <cell r="E485" t="str">
            <v>AUXILIAR OPERATIVO DISTRIBUIDORA TUNJA</v>
          </cell>
        </row>
        <row r="486">
          <cell r="B486" t="str">
            <v>PAOLA LUNA RONDON</v>
          </cell>
          <cell r="C486">
            <v>1101076637</v>
          </cell>
          <cell r="D486">
            <v>45420</v>
          </cell>
          <cell r="E486" t="str">
            <v>AUXILIAR DE TESORERIA</v>
          </cell>
        </row>
        <row r="487">
          <cell r="B487" t="str">
            <v>PEDRO EMANUEL BLANCO REYES</v>
          </cell>
          <cell r="C487">
            <v>1098637246</v>
          </cell>
          <cell r="D487">
            <v>45383</v>
          </cell>
          <cell r="E487" t="str">
            <v xml:space="preserve">OPERADOR DE PATIO </v>
          </cell>
        </row>
        <row r="488">
          <cell r="B488" t="str">
            <v>PEDRO JESUS CAMARGO CHAPARRO</v>
          </cell>
          <cell r="C488">
            <v>1095945089</v>
          </cell>
          <cell r="D488">
            <v>45008</v>
          </cell>
          <cell r="E488" t="str">
            <v>CONDUCTOR GRANELERO ORIENTE</v>
          </cell>
        </row>
        <row r="489">
          <cell r="B489" t="str">
            <v>PEDRO JOSE FONSECA</v>
          </cell>
          <cell r="C489">
            <v>91068654</v>
          </cell>
          <cell r="D489">
            <v>40515</v>
          </cell>
          <cell r="E489" t="str">
            <v>SUPERVISOR MANTENIMIENTO</v>
          </cell>
        </row>
        <row r="490">
          <cell r="B490" t="str">
            <v>PEDRO NEL PAEZ ORTEGA</v>
          </cell>
          <cell r="C490">
            <v>1065244170</v>
          </cell>
          <cell r="D490">
            <v>44586</v>
          </cell>
          <cell r="E490" t="str">
            <v>CONDUCTOR TRACTOMULA ORIENTE</v>
          </cell>
        </row>
        <row r="491">
          <cell r="B491" t="str">
            <v>RAFAEL CRUZ NIÑO</v>
          </cell>
          <cell r="C491">
            <v>1098668124</v>
          </cell>
          <cell r="D491">
            <v>44978</v>
          </cell>
          <cell r="E491" t="str">
            <v>CONDUCTOR PATIOS REFRIGERADO NACIONAL Y MULA URBANA</v>
          </cell>
        </row>
        <row r="492">
          <cell r="B492" t="str">
            <v>RAFAEL JOSE ESCOBAR GARAVITO</v>
          </cell>
          <cell r="C492">
            <v>1005676169</v>
          </cell>
          <cell r="D492">
            <v>42831</v>
          </cell>
          <cell r="E492" t="str">
            <v>ANALISTA JUNIOR DE AUDITORIA (BARRANQUILLA)</v>
          </cell>
        </row>
        <row r="493">
          <cell r="B493" t="str">
            <v>RAFAEL MOSQUERA VARGAS</v>
          </cell>
          <cell r="C493">
            <v>91178769</v>
          </cell>
          <cell r="D493">
            <v>44994</v>
          </cell>
          <cell r="E493" t="str">
            <v>CONDUCTOR TRACTOMULA ORIENTE</v>
          </cell>
        </row>
        <row r="494">
          <cell r="B494" t="str">
            <v>RAUL ALFREDO FORERO CARDOZO</v>
          </cell>
          <cell r="C494">
            <v>1073520300</v>
          </cell>
          <cell r="D494">
            <v>45227</v>
          </cell>
          <cell r="E494" t="str">
            <v>AUXILIAR FRR DISTRIBUIDORA (FUNZA)</v>
          </cell>
        </row>
        <row r="495">
          <cell r="B495" t="str">
            <v>RAUL FERNANDO MARIN GOMEZ</v>
          </cell>
          <cell r="C495">
            <v>1098659986</v>
          </cell>
          <cell r="D495">
            <v>41778</v>
          </cell>
          <cell r="E495" t="str">
            <v>JEFE SISTEMAS DE GESTION</v>
          </cell>
        </row>
        <row r="496">
          <cell r="B496" t="str">
            <v>REINALDO HERNAN DORADO SERNA</v>
          </cell>
          <cell r="C496">
            <v>1151936439</v>
          </cell>
          <cell r="D496">
            <v>45027</v>
          </cell>
          <cell r="E496" t="str">
            <v>CONDUCTOR NHR DISTRIBUIDORA YUMBO</v>
          </cell>
        </row>
        <row r="497">
          <cell r="B497" t="str">
            <v>RICARDO PEDRAZA SERRANO</v>
          </cell>
          <cell r="C497">
            <v>1095942121</v>
          </cell>
          <cell r="D497">
            <v>44621</v>
          </cell>
          <cell r="E497" t="str">
            <v>CONDUCTOR TRACTOMULA ORIENTE</v>
          </cell>
        </row>
        <row r="498">
          <cell r="B498" t="str">
            <v>ROBER WILLIAM DARAVIÑA CABEZAS</v>
          </cell>
          <cell r="C498">
            <v>94508856</v>
          </cell>
          <cell r="D498">
            <v>44777</v>
          </cell>
          <cell r="E498" t="str">
            <v xml:space="preserve">CONDUCTOR PATIO C3 BUGA </v>
          </cell>
        </row>
        <row r="499">
          <cell r="B499" t="str">
            <v>ROBERT YESID ROJAS VARGAS</v>
          </cell>
          <cell r="C499">
            <v>1095955272</v>
          </cell>
          <cell r="D499">
            <v>45131</v>
          </cell>
          <cell r="E499" t="str">
            <v>MECANICO DE PATIO</v>
          </cell>
        </row>
        <row r="500">
          <cell r="B500" t="str">
            <v>RONAL ALFONSO CALLE GOMEZ</v>
          </cell>
          <cell r="C500">
            <v>1030576952</v>
          </cell>
          <cell r="D500">
            <v>45421</v>
          </cell>
          <cell r="E500" t="str">
            <v>CONDUCTOR PATIOS DISTRIBUIDORA MEDELLIN</v>
          </cell>
        </row>
        <row r="501">
          <cell r="B501" t="str">
            <v>RONAL HUMBERTO REY RUEDA</v>
          </cell>
          <cell r="C501">
            <v>1098794154</v>
          </cell>
          <cell r="D501">
            <v>43200</v>
          </cell>
          <cell r="E501" t="str">
            <v>AUXILIAR ARCHIVO</v>
          </cell>
        </row>
        <row r="502">
          <cell r="B502" t="str">
            <v>RONALD ORLANDO GARCIA GARCIA</v>
          </cell>
          <cell r="C502">
            <v>1007847543</v>
          </cell>
          <cell r="D502">
            <v>44034</v>
          </cell>
          <cell r="E502" t="str">
            <v>AUXILIAR OPERATIVO  (ZONA CENTRO)</v>
          </cell>
        </row>
        <row r="503">
          <cell r="B503" t="str">
            <v>RONALD STIVEN ALFONSO TORRES</v>
          </cell>
          <cell r="C503">
            <v>1005595191</v>
          </cell>
          <cell r="D503">
            <v>45526</v>
          </cell>
          <cell r="E503" t="str">
            <v>CONDUCTOR PATIOS ALIMENTOS</v>
          </cell>
        </row>
        <row r="504">
          <cell r="B504" t="str">
            <v>RUBEN DARIO ROSERO TALAGA</v>
          </cell>
          <cell r="C504">
            <v>15816101</v>
          </cell>
          <cell r="D504">
            <v>45420</v>
          </cell>
          <cell r="E504" t="str">
            <v>CONDUCTOR TRACTOMULA OCCIDENTE</v>
          </cell>
        </row>
        <row r="505">
          <cell r="B505" t="str">
            <v>RUDY LEONOR RICO OJEDA</v>
          </cell>
          <cell r="C505">
            <v>1102381487</v>
          </cell>
          <cell r="D505">
            <v>44898</v>
          </cell>
          <cell r="E505" t="str">
            <v>AUXILIAR OPERATIVO REFRIGERADO NACIONAL</v>
          </cell>
        </row>
        <row r="506">
          <cell r="B506" t="str">
            <v>SAMUEL MAHECHA MARTINEZ</v>
          </cell>
          <cell r="C506">
            <v>80539603</v>
          </cell>
          <cell r="D506">
            <v>44133</v>
          </cell>
          <cell r="E506" t="str">
            <v>CONDUCTOR TRACTOMULA ORIENTE</v>
          </cell>
        </row>
        <row r="507">
          <cell r="B507" t="str">
            <v>SANDRA ALUCEMA AMADO</v>
          </cell>
          <cell r="C507">
            <v>1098691271</v>
          </cell>
          <cell r="D507">
            <v>44686</v>
          </cell>
          <cell r="E507" t="str">
            <v xml:space="preserve">AUXILIAR DE COMPRAS  </v>
          </cell>
        </row>
        <row r="508">
          <cell r="B508" t="str">
            <v>SANDRA ISABEL REALPE HERNANDEZ</v>
          </cell>
          <cell r="C508">
            <v>1116259565</v>
          </cell>
          <cell r="D508">
            <v>44976</v>
          </cell>
          <cell r="E508" t="str">
            <v>ANALISTA JUNIOR DE AUDITORIA (OCCIDENTE)</v>
          </cell>
        </row>
        <row r="509">
          <cell r="B509" t="str">
            <v>SANDRA LILIANA GARCIA DURAN</v>
          </cell>
          <cell r="C509">
            <v>63528480</v>
          </cell>
          <cell r="D509">
            <v>42383</v>
          </cell>
          <cell r="E509" t="str">
            <v>ANALISTA SENIOR DE NOMINA</v>
          </cell>
        </row>
        <row r="510">
          <cell r="B510" t="str">
            <v>SANDRO ALBEIRO CUELLAR CAICEDO</v>
          </cell>
          <cell r="C510">
            <v>14476706</v>
          </cell>
          <cell r="D510">
            <v>43886</v>
          </cell>
          <cell r="E510" t="str">
            <v>AUXILIAR OPERATIVO DISTRIBUIDORA DOSQUEBRADAS</v>
          </cell>
        </row>
        <row r="511">
          <cell r="B511" t="str">
            <v>SANTIAGO GUAYARA RADA</v>
          </cell>
          <cell r="C511">
            <v>1113676971</v>
          </cell>
          <cell r="D511">
            <v>45488</v>
          </cell>
          <cell r="E511" t="str">
            <v>CONDUCTOR NHR DISTRIBUIDORA YUMBO</v>
          </cell>
        </row>
        <row r="512">
          <cell r="B512" t="str">
            <v>SAUL ANDRES BONILLA GUALDRON</v>
          </cell>
          <cell r="C512">
            <v>88132123</v>
          </cell>
          <cell r="D512">
            <v>45482</v>
          </cell>
          <cell r="E512" t="str">
            <v>CONDUCTOR PATIOS DISTRIBUIDORA CUCUTA</v>
          </cell>
        </row>
        <row r="513">
          <cell r="B513" t="str">
            <v>SAUL GUTIERREZ GOMEZ</v>
          </cell>
          <cell r="C513">
            <v>94154505</v>
          </cell>
          <cell r="D513">
            <v>43846</v>
          </cell>
          <cell r="E513" t="str">
            <v>CONDUCTOR TRACTOMULA OCCIDENTE</v>
          </cell>
        </row>
        <row r="514">
          <cell r="B514" t="str">
            <v>SEBASTIAN FLOREZ RAMOS</v>
          </cell>
          <cell r="C514">
            <v>1112780703</v>
          </cell>
          <cell r="D514">
            <v>44585</v>
          </cell>
          <cell r="E514" t="str">
            <v>CONDUCTOR TRACTOMULA OCCIDENTE</v>
          </cell>
        </row>
        <row r="515">
          <cell r="B515" t="str">
            <v>SERGIO ALBERTO RAMIREZ LOPEZ</v>
          </cell>
          <cell r="C515">
            <v>1101520995</v>
          </cell>
          <cell r="D515">
            <v>43192</v>
          </cell>
          <cell r="E515" t="str">
            <v>AUXILIAR CALIDAD</v>
          </cell>
        </row>
        <row r="516">
          <cell r="B516" t="str">
            <v>SERGIO ALEJANDRO HERRERA MOLINA</v>
          </cell>
          <cell r="C516">
            <v>1033338312</v>
          </cell>
          <cell r="D516">
            <v>45142</v>
          </cell>
          <cell r="E516" t="str">
            <v>AUXILIAR OPERATIVO DISTRIBUIDORA MEDELLIN</v>
          </cell>
        </row>
        <row r="517">
          <cell r="B517" t="str">
            <v>SERGIO ANDRES BECERRA VILLAMIZAR</v>
          </cell>
          <cell r="C517">
            <v>1102375438</v>
          </cell>
          <cell r="D517">
            <v>45323</v>
          </cell>
          <cell r="E517" t="str">
            <v>CONDUCTOR POLLO EN PIE ORIENTE</v>
          </cell>
        </row>
        <row r="518">
          <cell r="B518" t="str">
            <v>SERGIO ANDRES CORDOBA SILVA</v>
          </cell>
          <cell r="C518">
            <v>1100974739</v>
          </cell>
          <cell r="D518">
            <v>44368</v>
          </cell>
          <cell r="E518" t="str">
            <v>CONDUCTOR TRACTOMULA ORIENTE</v>
          </cell>
        </row>
        <row r="519">
          <cell r="B519" t="str">
            <v>SERGIO DOMINGUEZ ZAMBRANO</v>
          </cell>
          <cell r="C519">
            <v>91244600</v>
          </cell>
          <cell r="D519">
            <v>40602</v>
          </cell>
          <cell r="E519" t="str">
            <v>CONDUCTOR PATIOS REFRIGERADO NACIONAL Y MULA URBANA XVN414</v>
          </cell>
        </row>
        <row r="520">
          <cell r="B520" t="str">
            <v>SERGIO ESTIVEN VILLADA RESTREPO</v>
          </cell>
          <cell r="C520">
            <v>1036677862</v>
          </cell>
          <cell r="D520">
            <v>45525</v>
          </cell>
          <cell r="E520" t="str">
            <v>AUXILIAR OPERATIVO DISTRIBUIDORA SABANETA</v>
          </cell>
        </row>
        <row r="521">
          <cell r="B521" t="str">
            <v>SERGIO FERNANDO FLOREZ ARAQUE</v>
          </cell>
          <cell r="C521">
            <v>1098771012</v>
          </cell>
          <cell r="D521">
            <v>45348</v>
          </cell>
          <cell r="E521" t="str">
            <v>CONDUCTOR TRACTOMULA ORIENTE</v>
          </cell>
        </row>
        <row r="522">
          <cell r="B522" t="str">
            <v>SERGIO LEONARDO BASTO ORTIZ</v>
          </cell>
          <cell r="C522">
            <v>1094243761</v>
          </cell>
          <cell r="D522">
            <v>44516</v>
          </cell>
          <cell r="E522" t="str">
            <v>COORDINADOR LOGISTICO Y ADMINISTRATIVO</v>
          </cell>
        </row>
        <row r="523">
          <cell r="B523" t="str">
            <v>SHARYSS TATIANA PEREZ GOMEZ</v>
          </cell>
          <cell r="C523">
            <v>1012316770</v>
          </cell>
          <cell r="D523">
            <v>45342</v>
          </cell>
          <cell r="E523" t="str">
            <v>OPERADOR MEDIOS TECNOLOGICOS</v>
          </cell>
        </row>
        <row r="524">
          <cell r="B524" t="str">
            <v>SHIRLEY SANCHEZ SANCHEZ</v>
          </cell>
          <cell r="C524">
            <v>1098659303</v>
          </cell>
          <cell r="D524">
            <v>43892</v>
          </cell>
          <cell r="E524" t="str">
            <v>AUXILIAR OPERATIVO ALIMENTOS</v>
          </cell>
        </row>
        <row r="525">
          <cell r="B525" t="str">
            <v>SILENE DEL PILAR FLOREZ SILVA</v>
          </cell>
          <cell r="C525">
            <v>1098654123</v>
          </cell>
          <cell r="D525">
            <v>44970</v>
          </cell>
          <cell r="E525" t="str">
            <v>AUXILIAR SEGURIDAD Y SALUD EN EL TRABAJO</v>
          </cell>
        </row>
        <row r="526">
          <cell r="B526" t="str">
            <v>SILVIA DANIELA HERNANDEZ VARGAS</v>
          </cell>
          <cell r="C526">
            <v>1005327606</v>
          </cell>
          <cell r="D526">
            <v>45498</v>
          </cell>
          <cell r="E526" t="str">
            <v>AUXILIAR OPERATIVO CONTROL DOCUMENTOS</v>
          </cell>
        </row>
        <row r="527">
          <cell r="B527" t="str">
            <v>SILVIA JULIANA DIAZ PEÑA</v>
          </cell>
          <cell r="C527">
            <v>1005258683</v>
          </cell>
          <cell r="D527">
            <v>45407</v>
          </cell>
          <cell r="E527" t="str">
            <v>AUXILIAR OPERATIVO REFRIGERADO NACIONAL</v>
          </cell>
        </row>
        <row r="528">
          <cell r="B528" t="str">
            <v>STEPHANY RODRIGUEZ ORTIZ</v>
          </cell>
          <cell r="C528">
            <v>1005236039</v>
          </cell>
          <cell r="D528">
            <v>44718</v>
          </cell>
          <cell r="E528" t="str">
            <v>AUXILIAR CONTABLE</v>
          </cell>
        </row>
        <row r="529">
          <cell r="B529" t="str">
            <v>STIVEN GALINDO RODRIGUEZ</v>
          </cell>
          <cell r="C529">
            <v>1061710782</v>
          </cell>
          <cell r="D529">
            <v>45078</v>
          </cell>
          <cell r="E529" t="str">
            <v>AUXILIAR OPERATIVO REFRIGERADO NACIONAL</v>
          </cell>
        </row>
        <row r="530">
          <cell r="B530" t="str">
            <v>STIVERSON DIAZ SANCHEZ</v>
          </cell>
          <cell r="C530">
            <v>1007390025</v>
          </cell>
          <cell r="D530">
            <v>45440</v>
          </cell>
          <cell r="E530" t="str">
            <v>CONDUCTOR FRR DISTRIBUIDORA (FUNZA)</v>
          </cell>
        </row>
        <row r="531">
          <cell r="B531" t="str">
            <v>SYRLEN DEL CARMEN LORET BLANQUICETT</v>
          </cell>
          <cell r="C531">
            <v>1047481275</v>
          </cell>
          <cell r="D531">
            <v>45432</v>
          </cell>
          <cell r="E531" t="str">
            <v>AUXILIAR OPERATIVO DISTRIBUIDORA CARTAGENA</v>
          </cell>
        </row>
        <row r="532">
          <cell r="B532" t="str">
            <v>TURNADORES 8</v>
          </cell>
        </row>
        <row r="533">
          <cell r="B533" t="str">
            <v>VALERIA MURILLO ROJAS</v>
          </cell>
          <cell r="C533">
            <v>1114838507</v>
          </cell>
          <cell r="D533">
            <v>44699</v>
          </cell>
          <cell r="E533" t="str">
            <v>SUPERVISOR LOGISTICO DISTRIBUIDORA YUMBO</v>
          </cell>
        </row>
        <row r="534">
          <cell r="B534" t="str">
            <v>VALERIO JOSE SUAREZ BADILLO</v>
          </cell>
          <cell r="C534">
            <v>72124725</v>
          </cell>
          <cell r="D534">
            <v>44270</v>
          </cell>
          <cell r="E534" t="str">
            <v>COORDINADOR COMERCIAL BARRANQUILLA</v>
          </cell>
        </row>
        <row r="535">
          <cell r="B535" t="str">
            <v>VICTOR ALFONSO ALVARADO NAVARRO</v>
          </cell>
          <cell r="C535">
            <v>1095930319</v>
          </cell>
          <cell r="D535">
            <v>45545</v>
          </cell>
          <cell r="E535" t="str">
            <v>CONDUCTOR TRACTOMULA ORIENTE</v>
          </cell>
        </row>
        <row r="536">
          <cell r="B536" t="str">
            <v>VICTOR DAVID AGUDELO CABARCAS</v>
          </cell>
          <cell r="C536">
            <v>1095819312</v>
          </cell>
          <cell r="D536">
            <v>44719</v>
          </cell>
          <cell r="E536" t="str">
            <v>AUXILIAR OPERATIVO CONTROL DOCUMENTOS</v>
          </cell>
        </row>
        <row r="537">
          <cell r="B537" t="str">
            <v>VICTOR HUGO LOZANO CACERES</v>
          </cell>
          <cell r="C537">
            <v>1093907863</v>
          </cell>
          <cell r="D537">
            <v>45495</v>
          </cell>
          <cell r="E537" t="str">
            <v>CONDUCTOR PATIOS ALIMENTOS</v>
          </cell>
        </row>
        <row r="538">
          <cell r="B538" t="str">
            <v>WENDY KATERINE MORENO PABON</v>
          </cell>
          <cell r="C538">
            <v>1095815858</v>
          </cell>
          <cell r="D538">
            <v>42109</v>
          </cell>
          <cell r="E538" t="str">
            <v>AUXILIAR OPERATIVO</v>
          </cell>
        </row>
        <row r="539">
          <cell r="B539" t="str">
            <v>WENDY LORENA PALACIOS HERRERA</v>
          </cell>
          <cell r="C539">
            <v>1111807601</v>
          </cell>
          <cell r="D539">
            <v>45391</v>
          </cell>
          <cell r="E539" t="str">
            <v>AUXILIAR OPERATIVO MATERIA PRIMA BUENAVENTURA</v>
          </cell>
        </row>
        <row r="540">
          <cell r="B540" t="str">
            <v>WHITMAN SANMIGUEL ARDILA</v>
          </cell>
          <cell r="C540">
            <v>1098656432</v>
          </cell>
          <cell r="D540">
            <v>43857</v>
          </cell>
          <cell r="E540" t="str">
            <v>CONDUCTOR TRACTOMULA ORIENTE</v>
          </cell>
        </row>
        <row r="541">
          <cell r="B541" t="str">
            <v>WILBER JAVIER SEPULVEDA RINCON</v>
          </cell>
          <cell r="C541">
            <v>91477013</v>
          </cell>
          <cell r="D541">
            <v>45247</v>
          </cell>
          <cell r="E541" t="str">
            <v>CONDUCTOR POLLO EN PIE ORIENTE</v>
          </cell>
        </row>
        <row r="542">
          <cell r="B542" t="str">
            <v>WILDER GUACA BRAVO</v>
          </cell>
          <cell r="C542">
            <v>1112880543</v>
          </cell>
          <cell r="D542">
            <v>43502</v>
          </cell>
          <cell r="E542" t="str">
            <v xml:space="preserve">CONDUCTOR PATIO C3 BUGA </v>
          </cell>
        </row>
        <row r="543">
          <cell r="B543" t="str">
            <v>WILLIAM ALBERT LOPEZ VASCO</v>
          </cell>
          <cell r="C543">
            <v>94474311</v>
          </cell>
          <cell r="D543">
            <v>42878</v>
          </cell>
          <cell r="E543" t="str">
            <v>AUXILIAR OPERATIVO OCCIDENTE</v>
          </cell>
        </row>
        <row r="544">
          <cell r="B544" t="str">
            <v>WILLIAM ALBERTO HERNANDEZ RODRIGUEZ</v>
          </cell>
          <cell r="C544">
            <v>79315258</v>
          </cell>
          <cell r="D544">
            <v>43206</v>
          </cell>
          <cell r="E544" t="str">
            <v>CONDUCTOR TRACTOMULA ORIENTE</v>
          </cell>
        </row>
        <row r="545">
          <cell r="B545" t="str">
            <v>WILLIAM ANDELFO MENDOZA GOMEZ</v>
          </cell>
          <cell r="C545">
            <v>91299525</v>
          </cell>
          <cell r="D545">
            <v>43855</v>
          </cell>
          <cell r="E545" t="str">
            <v>CONDUCTOR TRACTOMULA ORIENTE</v>
          </cell>
        </row>
        <row r="546">
          <cell r="B546" t="str">
            <v>WILLIAM BELTRAN VILLARREAL</v>
          </cell>
          <cell r="C546">
            <v>1099370848</v>
          </cell>
          <cell r="D546">
            <v>45439</v>
          </cell>
          <cell r="E546" t="str">
            <v>CONDUCTOR TRACTOMULA ORIENTE</v>
          </cell>
        </row>
        <row r="547">
          <cell r="B547" t="str">
            <v>WILLIAM JAVIER LIZCANO MENDOZA</v>
          </cell>
          <cell r="C547">
            <v>1094270752</v>
          </cell>
          <cell r="D547">
            <v>45316</v>
          </cell>
          <cell r="E547" t="str">
            <v>CONDUCTOR POLLO EN PIE ORIENTE</v>
          </cell>
        </row>
        <row r="548">
          <cell r="B548" t="str">
            <v>WILLIAN LEANDRO AGUILAR FORERO</v>
          </cell>
          <cell r="C548">
            <v>1095914792</v>
          </cell>
          <cell r="D548">
            <v>45293</v>
          </cell>
          <cell r="E548" t="str">
            <v>CONDUCTOR POLLO EN PIE ORIENTE</v>
          </cell>
        </row>
        <row r="549">
          <cell r="B549" t="str">
            <v>WILMER FERNANDO SERRANO CAMACHO</v>
          </cell>
          <cell r="C549">
            <v>1095812414</v>
          </cell>
          <cell r="D549">
            <v>45146</v>
          </cell>
          <cell r="E549" t="str">
            <v>CONDUCTOR POLLO EN PIE ORIENTE</v>
          </cell>
        </row>
        <row r="550">
          <cell r="B550" t="str">
            <v>WILMER HORACIO BURITICA GARCIA</v>
          </cell>
          <cell r="C550">
            <v>11436552</v>
          </cell>
          <cell r="D550">
            <v>45307</v>
          </cell>
          <cell r="E550" t="str">
            <v>CONDUCTOR TRACTOMULA ORIENTE</v>
          </cell>
        </row>
        <row r="551">
          <cell r="B551" t="str">
            <v>WILMER JAIR NIÑO SEPULVEDA</v>
          </cell>
          <cell r="C551">
            <v>1005156615</v>
          </cell>
          <cell r="D551">
            <v>44867</v>
          </cell>
          <cell r="E551" t="str">
            <v xml:space="preserve">AUXILIAR DE MANTENIMIENTO </v>
          </cell>
        </row>
        <row r="552">
          <cell r="B552" t="str">
            <v>WILSON VEGA RINCON</v>
          </cell>
          <cell r="C552">
            <v>91184086</v>
          </cell>
          <cell r="D552">
            <v>43115</v>
          </cell>
          <cell r="E552" t="str">
            <v>OPERADOR MEDIOS TECNOLOGICOS</v>
          </cell>
        </row>
        <row r="553">
          <cell r="B553" t="str">
            <v>YARELIS POLO DOMINGUEZ</v>
          </cell>
          <cell r="C553">
            <v>1143171197</v>
          </cell>
          <cell r="D553">
            <v>44645</v>
          </cell>
          <cell r="E553" t="str">
            <v>AUXILIAR OPERATIVO DISTRIBUIDORA SOLEDAD</v>
          </cell>
        </row>
        <row r="554">
          <cell r="B554" t="str">
            <v>YARLENYS DEL CARMEN ORTIZ PALENCIA</v>
          </cell>
          <cell r="C554">
            <v>1045742377</v>
          </cell>
          <cell r="D554">
            <v>45155</v>
          </cell>
          <cell r="E554" t="str">
            <v>AUXILIAR ADMINISTRATIVO COMERCIAL BARRANQUILLA</v>
          </cell>
        </row>
        <row r="555">
          <cell r="B555" t="str">
            <v>YEFERSON GIOVANNI SANABRIA SIERRA</v>
          </cell>
          <cell r="C555">
            <v>91542440</v>
          </cell>
          <cell r="D555">
            <v>45469</v>
          </cell>
          <cell r="E555" t="str">
            <v>CONDUCTOR TRACTOMULA ORIENTE</v>
          </cell>
        </row>
        <row r="556">
          <cell r="B556" t="str">
            <v>YEISON ANDRES ANGARITA GELVEZ</v>
          </cell>
          <cell r="C556">
            <v>1097306794</v>
          </cell>
          <cell r="D556">
            <v>45482</v>
          </cell>
          <cell r="E556" t="str">
            <v xml:space="preserve">AUXILIAR DE MANTENIMIENTO </v>
          </cell>
        </row>
        <row r="557">
          <cell r="B557" t="str">
            <v>YEISON BARBOSA BARBOSA</v>
          </cell>
          <cell r="C557">
            <v>91017436</v>
          </cell>
          <cell r="D557">
            <v>45135</v>
          </cell>
          <cell r="E557" t="str">
            <v>CONDUCTOR TRACTOMULA ORIENTE</v>
          </cell>
        </row>
        <row r="558">
          <cell r="B558" t="str">
            <v>YEISON EUCLIDES PACHECO FLOREZ</v>
          </cell>
          <cell r="C558">
            <v>1098622014</v>
          </cell>
          <cell r="D558">
            <v>45551</v>
          </cell>
          <cell r="E558" t="str">
            <v>CONDUCTOR TRACTOMULA ORIENTE</v>
          </cell>
        </row>
        <row r="559">
          <cell r="B559" t="str">
            <v>YEISON FABIAN CHAPARRO VERA</v>
          </cell>
          <cell r="C559">
            <v>1095951295</v>
          </cell>
          <cell r="D559">
            <v>45009</v>
          </cell>
          <cell r="E559" t="str">
            <v xml:space="preserve">CONDUCTOR  </v>
          </cell>
        </row>
        <row r="560">
          <cell r="B560" t="str">
            <v>YENIFER TORCOROMA CALDERON PABON</v>
          </cell>
          <cell r="C560">
            <v>1007539451</v>
          </cell>
          <cell r="D560">
            <v>45180</v>
          </cell>
          <cell r="E560" t="str">
            <v>AUXILIAR OPERATIVO DISTRIBUIDORA CARTAGENA</v>
          </cell>
        </row>
        <row r="561">
          <cell r="B561" t="str">
            <v>CUPO</v>
          </cell>
          <cell r="E561" t="str">
            <v>CONDUCTOR TRACTOMULA ORIENTE</v>
          </cell>
        </row>
        <row r="562">
          <cell r="B562" t="str">
            <v>YENNY LISETH PARRA HERRERA</v>
          </cell>
          <cell r="C562">
            <v>1096957140</v>
          </cell>
          <cell r="D562">
            <v>45449</v>
          </cell>
          <cell r="E562" t="str">
            <v>AUXILIAR DE FLOTA PROPIA FUNZA</v>
          </cell>
        </row>
        <row r="563">
          <cell r="B563" t="str">
            <v>YENNY TATIANA FERNANDEZ TORRES</v>
          </cell>
          <cell r="C563">
            <v>1233512089</v>
          </cell>
          <cell r="D563">
            <v>45079</v>
          </cell>
          <cell r="E563" t="str">
            <v>AUXILIAR CALIDAD DISTRIBUIDORA BOGOTA</v>
          </cell>
        </row>
        <row r="564">
          <cell r="B564" t="str">
            <v>YESENIA VERA MARTINEZ</v>
          </cell>
          <cell r="C564">
            <v>1098762108</v>
          </cell>
          <cell r="D564">
            <v>45323</v>
          </cell>
          <cell r="E564" t="str">
            <v>AUXILIAR DE TALENTO HUMANO</v>
          </cell>
        </row>
        <row r="565">
          <cell r="B565" t="str">
            <v>YESSICA RESTREPO SANTAMARIA</v>
          </cell>
          <cell r="C565">
            <v>1001618452</v>
          </cell>
          <cell r="D565">
            <v>45436</v>
          </cell>
          <cell r="E565" t="str">
            <v>AUXILIAR CALIDAD DISTRIBUIDORA SABANETA</v>
          </cell>
        </row>
        <row r="566">
          <cell r="B566" t="str">
            <v>YESY CAROLINA MONTOYA HOYOS</v>
          </cell>
          <cell r="C566">
            <v>1007903570</v>
          </cell>
          <cell r="D566">
            <v>45203</v>
          </cell>
          <cell r="E566" t="str">
            <v>AUXILIAR OPERATIVO DISTRIBUIDORA PUERTO BERRIO</v>
          </cell>
        </row>
        <row r="567">
          <cell r="B567" t="str">
            <v>YINCY KARIME GARCES VILLAMIZAR</v>
          </cell>
          <cell r="C567">
            <v>37294373</v>
          </cell>
          <cell r="D567">
            <v>43426</v>
          </cell>
          <cell r="E567" t="str">
            <v>ASISTENTE ADMINISTRATIVO</v>
          </cell>
        </row>
        <row r="568">
          <cell r="B568" t="str">
            <v>YOANIS YULIETH WILCHE AYALA</v>
          </cell>
          <cell r="C568">
            <v>1064978176</v>
          </cell>
          <cell r="D568">
            <v>45399</v>
          </cell>
          <cell r="E568" t="str">
            <v>AUXILIAR OPERATIVO CERETE</v>
          </cell>
        </row>
        <row r="569">
          <cell r="B569" t="str">
            <v>YOHAN DAVID CARDONA RAMIREZ</v>
          </cell>
          <cell r="C569">
            <v>1115084876</v>
          </cell>
          <cell r="D569">
            <v>45278</v>
          </cell>
          <cell r="E569" t="str">
            <v>CONDUCTOR POLLO EN PIE OCCIDENTE</v>
          </cell>
        </row>
        <row r="570">
          <cell r="B570" t="str">
            <v>YUDY PAOLA MURILLO VELANDIA</v>
          </cell>
          <cell r="C570">
            <v>1098782218</v>
          </cell>
          <cell r="D570">
            <v>44543</v>
          </cell>
          <cell r="E570" t="str">
            <v>ANALISTA DE SEGURIDAD</v>
          </cell>
        </row>
        <row r="571">
          <cell r="B571" t="str">
            <v>YULEIDIS MARCELA NAVARRO MONCADA</v>
          </cell>
          <cell r="C571">
            <v>1085046116</v>
          </cell>
          <cell r="D571">
            <v>42851</v>
          </cell>
          <cell r="E571" t="str">
            <v>ANALISTA SENIOR DE SISTEMAS INTEGRADOS DE GESTION</v>
          </cell>
        </row>
        <row r="572">
          <cell r="B572" t="str">
            <v>YULIANA ANDREA MESA VELASQUEZ</v>
          </cell>
          <cell r="C572">
            <v>1116157597</v>
          </cell>
          <cell r="D572">
            <v>44887</v>
          </cell>
          <cell r="E572" t="str">
            <v>AUXILIAR OPERATIVO OCCIDENTE</v>
          </cell>
        </row>
        <row r="573">
          <cell r="B573" t="str">
            <v>YULIETH PAOLA NARVAEZ ARRIETA</v>
          </cell>
          <cell r="C573">
            <v>33227169</v>
          </cell>
          <cell r="D573">
            <v>42156</v>
          </cell>
          <cell r="E573" t="str">
            <v>COORDINADOR COMERCIAL CARTAGENA</v>
          </cell>
        </row>
        <row r="574">
          <cell r="B574" t="str">
            <v>YURANI MARCELA RAMIREZ CASAÑAS</v>
          </cell>
          <cell r="C574">
            <v>1115065669</v>
          </cell>
          <cell r="D574">
            <v>44714</v>
          </cell>
          <cell r="E574" t="str">
            <v>AUXILIAR OPERATIVO DE FACTURACION BUGA</v>
          </cell>
        </row>
        <row r="575">
          <cell r="B575" t="str">
            <v/>
          </cell>
        </row>
        <row r="576">
          <cell r="B576" t="str">
            <v>YURY GERMAN GODOY CASTILLO</v>
          </cell>
          <cell r="C576">
            <v>79294390</v>
          </cell>
          <cell r="D576">
            <v>43587</v>
          </cell>
          <cell r="E576" t="str">
            <v>AUXILIAR ARCHIVO</v>
          </cell>
        </row>
        <row r="577">
          <cell r="B577" t="str">
            <v>YURY TATIANA RODRIGUEZ GUTIERREZ</v>
          </cell>
          <cell r="C577">
            <v>1102358721</v>
          </cell>
          <cell r="D577">
            <v>44718</v>
          </cell>
          <cell r="E577" t="str">
            <v xml:space="preserve">AUXILIAR DE IMPUESTOS </v>
          </cell>
        </row>
      </sheetData>
      <sheetData sheetId="1">
        <row r="1">
          <cell r="B1" t="str">
            <v>NOMBRE DEL FUNCIONARIO</v>
          </cell>
          <cell r="C1" t="str">
            <v>CEDULA</v>
          </cell>
          <cell r="D1" t="str">
            <v>FECHA DE INGRESO</v>
          </cell>
          <cell r="E1" t="str">
            <v>NOMBRE DEL CARGO</v>
          </cell>
        </row>
        <row r="2">
          <cell r="E2" t="str">
            <v>ADMINISTRACION</v>
          </cell>
        </row>
        <row r="3">
          <cell r="B3" t="str">
            <v>KARINA JOHANA ARROYO MEJIA</v>
          </cell>
          <cell r="C3">
            <v>64696209</v>
          </cell>
          <cell r="D3">
            <v>41673</v>
          </cell>
          <cell r="E3" t="str">
            <v>DIRECTORA DE PLATAFORMA</v>
          </cell>
        </row>
        <row r="4">
          <cell r="B4" t="str">
            <v>MARIA CLARA MILED JIMENEZ</v>
          </cell>
          <cell r="C4">
            <v>1048292327</v>
          </cell>
          <cell r="D4">
            <v>44536</v>
          </cell>
          <cell r="E4" t="str">
            <v>PROFESIONAL SEGURIDAD Y SALUD EN EL TRABAJO</v>
          </cell>
        </row>
        <row r="5">
          <cell r="B5" t="str">
            <v>MARCELA ALICIA VILLALOBOS FONTALVO</v>
          </cell>
          <cell r="C5">
            <v>1002228085</v>
          </cell>
          <cell r="D5">
            <v>44153</v>
          </cell>
          <cell r="E5" t="str">
            <v>AUXILIAR ADMINISTRATIVO</v>
          </cell>
        </row>
        <row r="6">
          <cell r="B6" t="str">
            <v>BERTHA CECILIA GUARDIOLA OSORIO</v>
          </cell>
          <cell r="C6">
            <v>32822713</v>
          </cell>
          <cell r="D6">
            <v>41396</v>
          </cell>
          <cell r="E6" t="str">
            <v>AUXILIAR SERVICIOS GENERALES</v>
          </cell>
        </row>
        <row r="7">
          <cell r="B7" t="str">
            <v xml:space="preserve">EVA SANDRY MORRON AHUAMADA </v>
          </cell>
          <cell r="C7">
            <v>1042849654</v>
          </cell>
          <cell r="D7">
            <v>45518</v>
          </cell>
          <cell r="E7" t="str">
            <v>APRENDIZ SENA</v>
          </cell>
        </row>
        <row r="8">
          <cell r="E8" t="str">
            <v>SEGURIDAD</v>
          </cell>
        </row>
        <row r="9">
          <cell r="B9" t="str">
            <v>LEINER RAFAEL MEDINA CAUSADO</v>
          </cell>
          <cell r="C9">
            <v>1052072884</v>
          </cell>
          <cell r="D9">
            <v>44753</v>
          </cell>
          <cell r="E9" t="str">
            <v xml:space="preserve">AUXILIAR DE SEGURIDAD </v>
          </cell>
        </row>
        <row r="10">
          <cell r="E10" t="str">
            <v>CALIDAD</v>
          </cell>
        </row>
        <row r="11">
          <cell r="B11" t="str">
            <v>LINA MARGARITA JACOME AREVALO</v>
          </cell>
          <cell r="C11">
            <v>37182783</v>
          </cell>
          <cell r="D11">
            <v>40798</v>
          </cell>
          <cell r="E11" t="str">
            <v>JEFE DE CALIDAD</v>
          </cell>
        </row>
        <row r="12">
          <cell r="B12" t="str">
            <v>VALERYS GUTIERREZ RIVERA</v>
          </cell>
          <cell r="C12">
            <v>1048324265</v>
          </cell>
          <cell r="D12">
            <v>43147</v>
          </cell>
          <cell r="E12" t="str">
            <v>AUXILIAR CALIDAD</v>
          </cell>
        </row>
        <row r="13">
          <cell r="B13" t="str">
            <v>ANGELICA MARIA VERGARA PAREDES</v>
          </cell>
          <cell r="C13">
            <v>1042438746</v>
          </cell>
          <cell r="D13">
            <v>44830</v>
          </cell>
          <cell r="E13" t="str">
            <v>AUXILIAR CALIDAD</v>
          </cell>
        </row>
        <row r="14">
          <cell r="B14" t="str">
            <v>JABES SAROM HERNANDEZ BRAVO</v>
          </cell>
          <cell r="C14">
            <v>1130274047</v>
          </cell>
          <cell r="D14">
            <v>45524</v>
          </cell>
          <cell r="E14" t="str">
            <v>APRENDIZ SENA FRIO FRIMAC PRODUCTIVA</v>
          </cell>
        </row>
        <row r="15">
          <cell r="E15" t="str">
            <v>OPERACIONES</v>
          </cell>
        </row>
        <row r="16">
          <cell r="B16" t="str">
            <v>LUIS CARLOS DE HOYOS URAN</v>
          </cell>
          <cell r="C16">
            <v>1048271858</v>
          </cell>
          <cell r="D16">
            <v>41526</v>
          </cell>
          <cell r="E16" t="str">
            <v>JEFE DE OPERACIONES</v>
          </cell>
        </row>
        <row r="17">
          <cell r="B17" t="str">
            <v>JHON MARIO MARIN HERNANDEZ</v>
          </cell>
          <cell r="C17">
            <v>1140847630</v>
          </cell>
          <cell r="D17">
            <v>44224</v>
          </cell>
          <cell r="E17" t="str">
            <v>AUXILIAR DE INVENTARIOS</v>
          </cell>
        </row>
        <row r="18">
          <cell r="B18" t="str">
            <v>JOSE FABIAN DIAZ ZAPATA</v>
          </cell>
          <cell r="C18">
            <v>1140853167</v>
          </cell>
          <cell r="D18">
            <v>42928</v>
          </cell>
          <cell r="E18" t="str">
            <v>AUXILIAR OPERATIVO</v>
          </cell>
        </row>
        <row r="19">
          <cell r="B19" t="str">
            <v>JOSELYN DE JESUS GONZALEZ RESTREPO</v>
          </cell>
          <cell r="C19">
            <v>1143459393</v>
          </cell>
          <cell r="D19">
            <v>43049</v>
          </cell>
          <cell r="E19" t="str">
            <v>AUXILIAR OPERATIVO</v>
          </cell>
        </row>
        <row r="20">
          <cell r="B20" t="str">
            <v>MANUEL IGNACIO ALFARO NAVARRO</v>
          </cell>
          <cell r="C20">
            <v>12695310</v>
          </cell>
          <cell r="D20">
            <v>43315</v>
          </cell>
          <cell r="E20" t="str">
            <v>AUXILIAR OPERATIVO</v>
          </cell>
        </row>
        <row r="21">
          <cell r="B21" t="str">
            <v>LELLANYS ADRIANA DUARTE POLO</v>
          </cell>
          <cell r="C21">
            <v>1129524334</v>
          </cell>
          <cell r="D21">
            <v>44699</v>
          </cell>
          <cell r="E21" t="str">
            <v>AUXILIAR OPERATIVO</v>
          </cell>
        </row>
        <row r="22">
          <cell r="B22" t="str">
            <v>JAIME RAFAEL ALMEIDA VERGARA</v>
          </cell>
          <cell r="C22">
            <v>72346657</v>
          </cell>
          <cell r="D22">
            <v>42165</v>
          </cell>
          <cell r="E22" t="str">
            <v>OPERADOR DE MONTACARGA</v>
          </cell>
        </row>
        <row r="23">
          <cell r="B23" t="str">
            <v>LUIS ALBERTO BARRIOS CONRADO</v>
          </cell>
          <cell r="C23">
            <v>72098308</v>
          </cell>
          <cell r="D23">
            <v>41571</v>
          </cell>
          <cell r="E23" t="str">
            <v>OPERADOR DE MONTACARGA</v>
          </cell>
        </row>
        <row r="24">
          <cell r="B24" t="str">
            <v>GABRIEL JESUS RODRIGUEZ HOYOS</v>
          </cell>
          <cell r="C24">
            <v>8565774</v>
          </cell>
          <cell r="D24">
            <v>41794</v>
          </cell>
          <cell r="E24" t="str">
            <v>OPERADOR DE MONTACARGA</v>
          </cell>
        </row>
        <row r="25">
          <cell r="B25" t="str">
            <v>LUIS ALBERTO GOMEZ PAJARO</v>
          </cell>
          <cell r="C25">
            <v>1129530444</v>
          </cell>
          <cell r="D25">
            <v>42424</v>
          </cell>
          <cell r="E25" t="str">
            <v>OPERADOR DE MONTACARGA</v>
          </cell>
        </row>
        <row r="26">
          <cell r="B26" t="str">
            <v>CUPO</v>
          </cell>
          <cell r="E26" t="str">
            <v>OPERADOR DE MONTACARGA</v>
          </cell>
        </row>
        <row r="27">
          <cell r="B27" t="str">
            <v>JAIRO JACINTO DE LA HOZ AFRICANO</v>
          </cell>
          <cell r="C27">
            <v>72097830</v>
          </cell>
          <cell r="D27">
            <v>41891</v>
          </cell>
          <cell r="E27" t="str">
            <v>LIDER DE MUELLE</v>
          </cell>
        </row>
        <row r="28">
          <cell r="B28" t="str">
            <v>ADALBERTO DAVID GARCIA SARMIENTO</v>
          </cell>
          <cell r="C28">
            <v>1041892857</v>
          </cell>
          <cell r="D28">
            <v>42150</v>
          </cell>
          <cell r="E28" t="str">
            <v>LIDER DE MUELLE</v>
          </cell>
        </row>
        <row r="29">
          <cell r="B29" t="str">
            <v>JORGE LUIS FLOREZ THOMAS</v>
          </cell>
          <cell r="C29">
            <v>1042416885</v>
          </cell>
          <cell r="D29">
            <v>42506</v>
          </cell>
          <cell r="E29" t="str">
            <v>LIDER DE MUELLE</v>
          </cell>
        </row>
        <row r="30">
          <cell r="B30" t="str">
            <v>ROBERT ENRIQUE GARCIA NARVAEZ</v>
          </cell>
          <cell r="C30">
            <v>72228009</v>
          </cell>
          <cell r="D30">
            <v>41731</v>
          </cell>
          <cell r="E30" t="str">
            <v>LIDER DE MUELLE</v>
          </cell>
        </row>
        <row r="31">
          <cell r="B31" t="str">
            <v>ROIMER ARTURO GRANADOS SANDOVAL</v>
          </cell>
          <cell r="C31">
            <v>1048321653</v>
          </cell>
          <cell r="D31">
            <v>42706</v>
          </cell>
          <cell r="E31" t="str">
            <v>LIDER DE MUELLE</v>
          </cell>
        </row>
        <row r="32">
          <cell r="B32" t="str">
            <v>CARLOS HUMBERTO BENITEZ CARRILLO</v>
          </cell>
          <cell r="C32">
            <v>8565544</v>
          </cell>
          <cell r="D32">
            <v>41776</v>
          </cell>
          <cell r="E32" t="str">
            <v xml:space="preserve">LIDER DE MUELLE </v>
          </cell>
        </row>
        <row r="33">
          <cell r="B33" t="str">
            <v>YAIR GUERRA LOZADA</v>
          </cell>
          <cell r="C33">
            <v>72286388</v>
          </cell>
          <cell r="D33">
            <v>42396</v>
          </cell>
          <cell r="E33" t="str">
            <v>OPERADOR DE TRASPALETA</v>
          </cell>
        </row>
        <row r="34">
          <cell r="B34" t="str">
            <v>MILTON ALEXANDER ESCORCIA MORALES</v>
          </cell>
          <cell r="C34">
            <v>8508340</v>
          </cell>
          <cell r="D34">
            <v>43172</v>
          </cell>
          <cell r="E34" t="str">
            <v>OPERADOR DE TRASPALETA</v>
          </cell>
        </row>
        <row r="35">
          <cell r="B35" t="str">
            <v>JORGE ELIECER QUEVEDO MEJIA</v>
          </cell>
          <cell r="C35">
            <v>1129572782</v>
          </cell>
          <cell r="D35">
            <v>44902</v>
          </cell>
          <cell r="E35" t="str">
            <v>OPERADOR DE TRASPALETA</v>
          </cell>
        </row>
        <row r="36">
          <cell r="B36" t="str">
            <v>KEVIN ALEXANDER DE LA ROSA LORA</v>
          </cell>
          <cell r="C36">
            <v>1048297551</v>
          </cell>
          <cell r="D36">
            <v>45554</v>
          </cell>
          <cell r="E36" t="str">
            <v>AUXILIAR DE CARGUE Y DESCARGUE</v>
          </cell>
        </row>
        <row r="37">
          <cell r="B37" t="str">
            <v>RAFAEL DUVAN FREILES SANCHEZ</v>
          </cell>
          <cell r="C37">
            <v>1045739100</v>
          </cell>
          <cell r="D37">
            <v>45369</v>
          </cell>
          <cell r="E37" t="str">
            <v>AUXILIAR DE CARGUE Y DESCARGUE</v>
          </cell>
        </row>
        <row r="38">
          <cell r="B38" t="str">
            <v>JORDY MANUEL MARCHENA FANDIÑO</v>
          </cell>
          <cell r="C38">
            <v>1042442423</v>
          </cell>
          <cell r="D38">
            <v>45530</v>
          </cell>
          <cell r="E38" t="str">
            <v>AUXILIAR DE CARGUE Y DESCARGUE</v>
          </cell>
        </row>
        <row r="39">
          <cell r="B39" t="str">
            <v>ALFONSO MARIO BLANCO MERCADO</v>
          </cell>
          <cell r="C39">
            <v>1042347508</v>
          </cell>
          <cell r="D39">
            <v>42290</v>
          </cell>
          <cell r="E39" t="str">
            <v>AUXILIAR DE CARGUE Y DESCARGUE</v>
          </cell>
        </row>
        <row r="40">
          <cell r="B40" t="str">
            <v>ALBERTO MARIO MORENO PEREZ</v>
          </cell>
          <cell r="C40">
            <v>1043133400</v>
          </cell>
          <cell r="D40">
            <v>44953</v>
          </cell>
          <cell r="E40" t="str">
            <v>AUXILIAR DE CARGUE Y DESCARGUE</v>
          </cell>
        </row>
        <row r="41">
          <cell r="B41" t="str">
            <v xml:space="preserve">LUIS JOSE CALVO CERVANTES </v>
          </cell>
          <cell r="C41">
            <v>1081759604</v>
          </cell>
          <cell r="D41">
            <v>45546</v>
          </cell>
          <cell r="E41" t="str">
            <v>AUXILIAR DE CARGUE Y DESCARGUE</v>
          </cell>
        </row>
        <row r="42">
          <cell r="B42" t="str">
            <v>JORGE LUIS RUA PADILLA</v>
          </cell>
          <cell r="C42">
            <v>1041891543</v>
          </cell>
          <cell r="D42">
            <v>44179</v>
          </cell>
          <cell r="E42" t="str">
            <v>AUXILIAR DE CARGUE Y DESCARGUE</v>
          </cell>
        </row>
        <row r="43">
          <cell r="B43" t="str">
            <v>LARRY JOSE MIRANDA ASENCIO</v>
          </cell>
          <cell r="C43">
            <v>1048322953</v>
          </cell>
          <cell r="D43">
            <v>44532</v>
          </cell>
          <cell r="E43" t="str">
            <v>AUXILIAR DE CARGUE Y DESCARGUE</v>
          </cell>
        </row>
        <row r="44">
          <cell r="B44" t="str">
            <v>VICTOR MANUEL SUAREZ MIRANDA</v>
          </cell>
          <cell r="C44">
            <v>72053122</v>
          </cell>
          <cell r="D44">
            <v>44909</v>
          </cell>
          <cell r="E44" t="str">
            <v>AUXILIAR DE CARGUE Y DESCARGUE</v>
          </cell>
        </row>
        <row r="45">
          <cell r="B45" t="str">
            <v>ANUAR JAMID WILCHES</v>
          </cell>
          <cell r="C45">
            <v>5078879</v>
          </cell>
          <cell r="D45">
            <v>42430</v>
          </cell>
          <cell r="E45" t="str">
            <v>AUXILIAR DE CARGUE Y DESCARGUE</v>
          </cell>
        </row>
        <row r="46">
          <cell r="B46" t="str">
            <v>JOEL SMITH TORRES DE LAS SALAS</v>
          </cell>
          <cell r="C46">
            <v>1042448683</v>
          </cell>
          <cell r="D46">
            <v>44781</v>
          </cell>
          <cell r="E46" t="str">
            <v>AUXILIAR DE CARGUE Y DESCARGUE</v>
          </cell>
        </row>
        <row r="47">
          <cell r="B47" t="str">
            <v>CRISTIAN CAMILO DIAZ SANCHEZ</v>
          </cell>
          <cell r="C47">
            <v>1048325628</v>
          </cell>
          <cell r="D47">
            <v>45033</v>
          </cell>
          <cell r="E47" t="str">
            <v>AUXILIAR DE CARGUE Y DESCARGUE</v>
          </cell>
        </row>
        <row r="48">
          <cell r="B48" t="str">
            <v>JOEL ALFONSO ALTAMAR RAMIREZ</v>
          </cell>
          <cell r="C48">
            <v>1129520886</v>
          </cell>
          <cell r="D48">
            <v>44223</v>
          </cell>
          <cell r="E48" t="str">
            <v>AUXILIAR DE CARGUE Y DESCARGUE</v>
          </cell>
        </row>
        <row r="49">
          <cell r="B49" t="str">
            <v>FRANCISCO STIVEN GUTIERREZ DIAZ</v>
          </cell>
          <cell r="C49">
            <v>1044627109</v>
          </cell>
          <cell r="D49">
            <v>44228</v>
          </cell>
          <cell r="E49" t="str">
            <v>AUXILIAR DE CARGUE Y DESCARGUE</v>
          </cell>
        </row>
        <row r="50">
          <cell r="B50" t="str">
            <v>JAIRO MANUEL MURIEL GRANADOS</v>
          </cell>
          <cell r="C50">
            <v>1047334432</v>
          </cell>
          <cell r="D50">
            <v>42129</v>
          </cell>
          <cell r="E50" t="str">
            <v>AUXILIAR DE CARGUE Y DESCARGUE</v>
          </cell>
        </row>
        <row r="51">
          <cell r="B51" t="str">
            <v>CUPO</v>
          </cell>
          <cell r="E51" t="str">
            <v>AUXILIAR DE CARGUE Y DESCARGUE</v>
          </cell>
        </row>
        <row r="52">
          <cell r="B52" t="str">
            <v>GERMAN ENRIQUE RICARDO BARRIOS</v>
          </cell>
          <cell r="C52">
            <v>8785224</v>
          </cell>
          <cell r="D52">
            <v>42383</v>
          </cell>
          <cell r="E52" t="str">
            <v>AUXILIAR DE CARGUE Y DESCARGUE</v>
          </cell>
        </row>
        <row r="53">
          <cell r="B53" t="str">
            <v>FRANCISCO SAMUEL RODRIGUEZ MUÑOZ</v>
          </cell>
          <cell r="C53">
            <v>8760828</v>
          </cell>
          <cell r="D53">
            <v>41886</v>
          </cell>
          <cell r="E53" t="str">
            <v>AUXILIAR DE CARGUE Y DESCARGUE</v>
          </cell>
        </row>
        <row r="54">
          <cell r="B54" t="str">
            <v>FAUSTO JULIAN SAMPER MORENO</v>
          </cell>
          <cell r="C54">
            <v>72051901</v>
          </cell>
          <cell r="D54">
            <v>41740</v>
          </cell>
          <cell r="E54" t="str">
            <v>AUXILIAR DE CARGUE Y DESCARGUE</v>
          </cell>
        </row>
        <row r="55">
          <cell r="B55" t="str">
            <v>DIEGO ANDRES OJEDA MARTINEZ</v>
          </cell>
          <cell r="C55">
            <v>1048327605</v>
          </cell>
          <cell r="D55">
            <v>44802</v>
          </cell>
          <cell r="E55" t="str">
            <v>AUXILIAR DE CARGUE Y DESCARGUE</v>
          </cell>
        </row>
        <row r="56">
          <cell r="B56" t="str">
            <v>EDER LUIS PEREZ TORRES</v>
          </cell>
          <cell r="C56">
            <v>1048306067</v>
          </cell>
          <cell r="D56">
            <v>44307</v>
          </cell>
          <cell r="E56" t="str">
            <v>AUXILIAR DE CARGUE Y DESCARGUE</v>
          </cell>
        </row>
        <row r="57">
          <cell r="B57" t="str">
            <v>FREDERICK ALFONSO ORELLANO PADILLA</v>
          </cell>
          <cell r="C57">
            <v>3743075</v>
          </cell>
          <cell r="D57">
            <v>42706</v>
          </cell>
          <cell r="E57" t="str">
            <v>AUXILIAR DE CARGUE Y DESCARGUE</v>
          </cell>
        </row>
        <row r="58">
          <cell r="B58" t="str">
            <v>RONALD DE JESUS ISAZA HERNANDEZ</v>
          </cell>
          <cell r="C58">
            <v>1048295431</v>
          </cell>
          <cell r="D58">
            <v>44875</v>
          </cell>
          <cell r="E58" t="str">
            <v>AUXILIAR DE CARGUE Y DESCARGUE</v>
          </cell>
        </row>
        <row r="59">
          <cell r="B59" t="str">
            <v>KEVIN ELIAN MARIN MANJARRES</v>
          </cell>
          <cell r="C59">
            <v>1042447059</v>
          </cell>
          <cell r="D59">
            <v>44228</v>
          </cell>
          <cell r="E59" t="str">
            <v>AUXILIAR DE CARGUE Y DESCARGUE</v>
          </cell>
        </row>
        <row r="60">
          <cell r="B60" t="str">
            <v>HERNANDO GOMEZ SOLANO</v>
          </cell>
          <cell r="C60">
            <v>1151473563</v>
          </cell>
          <cell r="D60">
            <v>44671</v>
          </cell>
          <cell r="E60" t="str">
            <v>AUXILIAR DE CARGUE Y DESCARGUE</v>
          </cell>
        </row>
        <row r="61">
          <cell r="B61" t="str">
            <v>JHON HAGGY DE LA ROSA MARQUEZ</v>
          </cell>
          <cell r="C61">
            <v>1002208400</v>
          </cell>
          <cell r="D61">
            <v>43185</v>
          </cell>
          <cell r="E61" t="str">
            <v>AUXILIAR DE CARGUE Y DESCARGUE</v>
          </cell>
        </row>
        <row r="62">
          <cell r="B62" t="str">
            <v>CUPO</v>
          </cell>
          <cell r="E62" t="str">
            <v>AUXILIAR DE CARGUE Y DESCARGUE</v>
          </cell>
        </row>
        <row r="63">
          <cell r="B63" t="str">
            <v>YAIVAN YESID BALZA CEPEDA</v>
          </cell>
          <cell r="C63">
            <v>1193549239</v>
          </cell>
          <cell r="D63">
            <v>44875</v>
          </cell>
          <cell r="E63" t="str">
            <v>AUXILIAR DE CARGUE Y DESCARGUE</v>
          </cell>
        </row>
        <row r="64">
          <cell r="B64" t="str">
            <v>GEOVANNY ANTONIO CARRILLO CORRALES</v>
          </cell>
          <cell r="C64">
            <v>1042427721</v>
          </cell>
          <cell r="D64">
            <v>43746</v>
          </cell>
          <cell r="E64" t="str">
            <v>AUXILIAR DE CARGUE Y DESCARGUE</v>
          </cell>
        </row>
        <row r="65">
          <cell r="B65" t="str">
            <v>EDINSON JUNIOR ZAMBRANO ESCORCIA</v>
          </cell>
          <cell r="C65">
            <v>1001877395</v>
          </cell>
          <cell r="D65">
            <v>44882</v>
          </cell>
          <cell r="E65" t="str">
            <v>AUXILIAR DE CARGUE Y DESCARGUE</v>
          </cell>
        </row>
        <row r="66">
          <cell r="B66" t="str">
            <v>JOSE AUGUSTO ARROYO BORJA</v>
          </cell>
          <cell r="C66">
            <v>1080020236</v>
          </cell>
          <cell r="D66">
            <v>44916</v>
          </cell>
          <cell r="E66" t="str">
            <v xml:space="preserve">AUXILIAR DE CARGUE Y DESCARGUE </v>
          </cell>
        </row>
        <row r="67">
          <cell r="B67" t="str">
            <v>ROBERTO ANTONIO NARVAEZ SANCHEZ</v>
          </cell>
          <cell r="C67">
            <v>1045666762</v>
          </cell>
          <cell r="D67">
            <v>45008</v>
          </cell>
          <cell r="E67" t="str">
            <v xml:space="preserve">AUXILIAR DE CARGUE Y DESCARGUE </v>
          </cell>
        </row>
        <row r="68">
          <cell r="B68" t="str">
            <v>DANIEL ANTONIO MARIN GUERRERO</v>
          </cell>
          <cell r="C68">
            <v>1042446657</v>
          </cell>
          <cell r="D68">
            <v>44922</v>
          </cell>
          <cell r="E68" t="str">
            <v xml:space="preserve">AUXILIAR DE CARGUE Y DESCARGUE </v>
          </cell>
        </row>
        <row r="69">
          <cell r="B69" t="str">
            <v>CUPO</v>
          </cell>
          <cell r="E69" t="str">
            <v xml:space="preserve">AUXILIAR DE CARGUE Y DESCARGUE </v>
          </cell>
        </row>
        <row r="70">
          <cell r="B70" t="str">
            <v>ERICK DAVID SALAS INSIGNARES</v>
          </cell>
          <cell r="C70">
            <v>1048323719</v>
          </cell>
          <cell r="D70">
            <v>44991</v>
          </cell>
          <cell r="E70" t="str">
            <v xml:space="preserve">AUXILIAR DE CARGUE Y DESCARGUE </v>
          </cell>
        </row>
        <row r="71">
          <cell r="B71" t="str">
            <v>HENRY JOSE ROJAS GARAVIT</v>
          </cell>
          <cell r="C71">
            <v>1007236435</v>
          </cell>
          <cell r="D71">
            <v>45391</v>
          </cell>
          <cell r="E71" t="str">
            <v xml:space="preserve">AUXILIAR DE CARGUE Y DESCARGUE </v>
          </cell>
        </row>
        <row r="72">
          <cell r="B72" t="str">
            <v xml:space="preserve">BRAYAN JESUS HERRERA SANDOVAL </v>
          </cell>
          <cell r="C72">
            <v>1048322803</v>
          </cell>
          <cell r="D72">
            <v>45530</v>
          </cell>
          <cell r="E72" t="str">
            <v xml:space="preserve">AUXILIAR DE CARGUE Y DESCARGUE </v>
          </cell>
        </row>
        <row r="73">
          <cell r="E73" t="str">
            <v>MANTENIMIENTO</v>
          </cell>
        </row>
        <row r="74">
          <cell r="B74" t="str">
            <v>CARLOS ALBERTO CABRERA BARRETO</v>
          </cell>
          <cell r="C74">
            <v>1103095517</v>
          </cell>
          <cell r="D74">
            <v>43103</v>
          </cell>
          <cell r="E74" t="str">
            <v>JEFE DE MANTENIMIENTO</v>
          </cell>
        </row>
        <row r="75">
          <cell r="B75" t="str">
            <v>WULFRAN DAVID CARMONA PEREZ</v>
          </cell>
          <cell r="C75">
            <v>1140850127</v>
          </cell>
          <cell r="D75">
            <v>43299</v>
          </cell>
          <cell r="E75" t="str">
            <v>INGENIERO JUNIOR DE MANTENIMIENTO</v>
          </cell>
        </row>
        <row r="76">
          <cell r="B76" t="str">
            <v>GIOVANNY ALVARADO JIMENEZ</v>
          </cell>
          <cell r="C76">
            <v>3946689</v>
          </cell>
          <cell r="D76">
            <v>41555</v>
          </cell>
          <cell r="E76" t="str">
            <v>AUXILIAR MANTENIMIENTO</v>
          </cell>
        </row>
        <row r="77">
          <cell r="B77" t="str">
            <v>MAURICIO ANDRES ARBOLEDA ORTEGA</v>
          </cell>
          <cell r="C77">
            <v>1143120246</v>
          </cell>
          <cell r="D77">
            <v>42128</v>
          </cell>
          <cell r="E77" t="str">
            <v>AUXILIAR MANTENIMIENTO</v>
          </cell>
        </row>
        <row r="78">
          <cell r="B78" t="str">
            <v>URELIANO ARMANDO RONDON GUTIERREZ</v>
          </cell>
          <cell r="C78">
            <v>1129519965</v>
          </cell>
          <cell r="D78">
            <v>41368</v>
          </cell>
          <cell r="E78" t="str">
            <v>AUXILIAR MANTENIMIENTO</v>
          </cell>
        </row>
        <row r="79">
          <cell r="B79" t="str">
            <v>JUAN PABLO BOBADILLO CORDOBA</v>
          </cell>
          <cell r="C79">
            <v>1002229689</v>
          </cell>
          <cell r="D79">
            <v>44697</v>
          </cell>
          <cell r="E79" t="str">
            <v>AUXILIAR MANTENIMIENTO</v>
          </cell>
        </row>
        <row r="80">
          <cell r="B80" t="str">
            <v>LEONARDO FE BOLAÑO GOEZ</v>
          </cell>
          <cell r="C80">
            <v>1143448734</v>
          </cell>
          <cell r="D80">
            <v>44806</v>
          </cell>
          <cell r="E80" t="str">
            <v>AUXILIAR MANTENIMIENTO</v>
          </cell>
        </row>
        <row r="81">
          <cell r="B81" t="str">
            <v>CARLOS DAVID POTES HERNANDEZ</v>
          </cell>
          <cell r="C81">
            <v>1048320615</v>
          </cell>
          <cell r="D81">
            <v>44714</v>
          </cell>
          <cell r="E81" t="str">
            <v>AUXILIAR OFICIOS VARIOS</v>
          </cell>
        </row>
        <row r="82">
          <cell r="B82" t="str">
            <v>SNEIDER RAFAEL BARRERA PADILLA</v>
          </cell>
          <cell r="C82">
            <v>1048268713</v>
          </cell>
          <cell r="D82">
            <v>45467</v>
          </cell>
          <cell r="E82" t="str">
            <v xml:space="preserve">AUXILIAR DE OFICIOS VARIOS Y PINTURA </v>
          </cell>
        </row>
        <row r="83">
          <cell r="B83" t="str">
            <v xml:space="preserve">LINCO MARTINEZ GUTIERREZ </v>
          </cell>
          <cell r="C83">
            <v>1045740427</v>
          </cell>
          <cell r="D83">
            <v>45467</v>
          </cell>
          <cell r="E83" t="str">
            <v xml:space="preserve">AUXILIAR DE OFICIOS VARIOS Y PINTURA </v>
          </cell>
        </row>
        <row r="84">
          <cell r="B84" t="str">
            <v>JORGE ANDRES MUÑOZ PUA</v>
          </cell>
          <cell r="C84">
            <v>1192764302</v>
          </cell>
          <cell r="D84">
            <v>45469</v>
          </cell>
          <cell r="E84" t="str">
            <v xml:space="preserve">AUXILIAR DE OFICIOS VARIOS Y PINTURA </v>
          </cell>
        </row>
        <row r="85">
          <cell r="B85" t="str">
            <v>SILFREDO YESID BARCELO PEDRAZA</v>
          </cell>
          <cell r="C85">
            <v>1042432403</v>
          </cell>
          <cell r="D85">
            <v>45469</v>
          </cell>
          <cell r="E85" t="str">
            <v xml:space="preserve">AUXILIAR DE OFICIOS VARIOS Y PINTURA </v>
          </cell>
        </row>
        <row r="86">
          <cell r="B86" t="str">
            <v xml:space="preserve">HECTOR MANUEL POTES HERNANDEZ </v>
          </cell>
          <cell r="C86">
            <v>1132279036</v>
          </cell>
          <cell r="D86">
            <v>45469</v>
          </cell>
          <cell r="E86" t="str">
            <v xml:space="preserve">AUXILIAR DE OFICIOS VARIOS Y PINTURA </v>
          </cell>
        </row>
        <row r="87">
          <cell r="B87" t="str">
            <v xml:space="preserve">MANUEL DE JESUS ISAZA HERNANDEZ </v>
          </cell>
          <cell r="C87">
            <v>1048320955</v>
          </cell>
          <cell r="D87">
            <v>45469</v>
          </cell>
          <cell r="E87" t="str">
            <v xml:space="preserve">AUXILIAR DE OFICIOS VARIOS Y PINTURA </v>
          </cell>
        </row>
        <row r="88">
          <cell r="B88" t="str">
            <v>CAMILO ANDRES BRICEÑO SANTOS</v>
          </cell>
          <cell r="C88">
            <v>1043129623</v>
          </cell>
          <cell r="D88">
            <v>45394</v>
          </cell>
          <cell r="E88" t="str">
            <v>APRENDIZ SENA</v>
          </cell>
        </row>
      </sheetData>
      <sheetData sheetId="2">
        <row r="1">
          <cell r="B1" t="str">
            <v>NOMBRE DEL FUNCIONARIO</v>
          </cell>
          <cell r="C1" t="str">
            <v>CEDULA</v>
          </cell>
        </row>
        <row r="3">
          <cell r="B3" t="str">
            <v>JAVIER HERNANDO REMOLINA MARIÑO</v>
          </cell>
          <cell r="C3">
            <v>1095817085</v>
          </cell>
          <cell r="D3" t="str">
            <v>LIDER DE COMERCIO EXTERIOR</v>
          </cell>
        </row>
        <row r="4">
          <cell r="B4" t="str">
            <v>LAURA MIREYA SANABRIA CACERES</v>
          </cell>
          <cell r="C4">
            <v>1098616270</v>
          </cell>
          <cell r="D4" t="str">
            <v>PSICOLOGA DE SELECCIÓN</v>
          </cell>
        </row>
        <row r="5">
          <cell r="B5" t="str">
            <v>MARIA ALEJANDRA TORRES HERRERA</v>
          </cell>
          <cell r="C5">
            <v>1095952810</v>
          </cell>
          <cell r="D5" t="str">
            <v>AUXILIAR TALENTO HUMANO</v>
          </cell>
        </row>
        <row r="6">
          <cell r="B6" t="str">
            <v>JEFFERSON ALFONSO IBARRA CRISTANCHO</v>
          </cell>
          <cell r="C6">
            <v>1234338890</v>
          </cell>
          <cell r="D6" t="str">
            <v>AUXILIAR CONTABLE</v>
          </cell>
        </row>
        <row r="7">
          <cell r="B7" t="str">
            <v>HELGA LUCIA MENDEZ LARA</v>
          </cell>
          <cell r="C7">
            <v>1098620673</v>
          </cell>
          <cell r="D7" t="str">
            <v>AUXILIAR DE TESORERIA</v>
          </cell>
        </row>
        <row r="8">
          <cell r="B8" t="str">
            <v>ANA CRISTINA RODRIGUEZ CHACON</v>
          </cell>
          <cell r="C8">
            <v>1005422343</v>
          </cell>
          <cell r="D8" t="str">
            <v>AUXILIAR TALENTO HUMANO</v>
          </cell>
        </row>
        <row r="9">
          <cell r="B9" t="str">
            <v>YIRA MARITZA GUZMAN DIAZ</v>
          </cell>
          <cell r="C9">
            <v>1101076426</v>
          </cell>
          <cell r="D9" t="str">
            <v>AUXILIAR DE NOMINA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IAS"/>
      <sheetName val="MATRIZ COMPETENCIAS"/>
      <sheetName val="MALLA EVALUACIÓN DE DESEMPEÑO"/>
      <sheetName val="EVALUADORES"/>
      <sheetName val="Hoja2"/>
      <sheetName val="ESTRATÉGICO"/>
      <sheetName val="TÁCTICO"/>
      <sheetName val="OPERATIVO"/>
      <sheetName val="CONDUCTORES"/>
    </sheetNames>
    <sheetDataSet>
      <sheetData sheetId="0"/>
      <sheetData sheetId="1"/>
      <sheetData sheetId="2">
        <row r="1">
          <cell r="B1" t="str">
            <v>CEDULA</v>
          </cell>
          <cell r="C1" t="str">
            <v>NOMBRE DEL FUNCIONARIO</v>
          </cell>
          <cell r="E1" t="str">
            <v>NOMBRE DEL CARGO</v>
          </cell>
          <cell r="F1" t="str">
            <v xml:space="preserve">ÁREA </v>
          </cell>
          <cell r="G1" t="str">
            <v xml:space="preserve">NIVEL </v>
          </cell>
          <cell r="H1" t="str">
            <v>NOMBRE EVALUADOR</v>
          </cell>
          <cell r="I1" t="str">
            <v xml:space="preserve">CARGO EVALUADOR </v>
          </cell>
        </row>
        <row r="2">
          <cell r="B2">
            <v>28152597</v>
          </cell>
          <cell r="C2" t="str">
            <v>MARYURY RODRIGUEZ SANCHEZ</v>
          </cell>
          <cell r="D2">
            <v>44531</v>
          </cell>
          <cell r="E2" t="str">
            <v>COORDINADOR LOGISTICO Y ADMINISTRATIVO (SUPERNUMERARIO)</v>
          </cell>
          <cell r="F2" t="str">
            <v xml:space="preserve">OPERACIÓN NACIONAL </v>
          </cell>
          <cell r="G2" t="str">
            <v xml:space="preserve">TÁCTICO </v>
          </cell>
          <cell r="H2" t="str">
            <v>ADRIAN JOSUE MELENDEZ GIL</v>
          </cell>
          <cell r="I2" t="str">
            <v>DIRECTOR OPERACIONES</v>
          </cell>
        </row>
        <row r="3">
          <cell r="B3">
            <v>1094243761</v>
          </cell>
          <cell r="C3" t="str">
            <v>SERGIO LEONARDO BASTO ORTIZ</v>
          </cell>
          <cell r="D3">
            <v>44516</v>
          </cell>
          <cell r="E3" t="str">
            <v>COORDINADOR LOGISTICO Y ADMINISTRATIVO</v>
          </cell>
          <cell r="F3" t="str">
            <v xml:space="preserve">OPERACIÓN NACIONAL </v>
          </cell>
          <cell r="G3" t="str">
            <v xml:space="preserve">TÁCTICO </v>
          </cell>
          <cell r="H3" t="str">
            <v>ADRIAN JOSUE MELENDEZ GIL</v>
          </cell>
          <cell r="I3" t="str">
            <v>DIRECTOR OPERACIONES</v>
          </cell>
        </row>
        <row r="4">
          <cell r="B4">
            <v>80001051</v>
          </cell>
          <cell r="C4" t="str">
            <v>BORIS FERNANDO TAPIA HUERTAS</v>
          </cell>
          <cell r="D4">
            <v>40487</v>
          </cell>
          <cell r="E4" t="str">
            <v>JEFE DE OPERACIONES DISTRIBUCION URBANA NORTE</v>
          </cell>
          <cell r="F4" t="str">
            <v>DISTRIBUCIÓN URBANA</v>
          </cell>
          <cell r="G4" t="str">
            <v>ESTRATÉGICO</v>
          </cell>
          <cell r="H4" t="str">
            <v>ADRIAN JOSUE MELENDEZ GIL</v>
          </cell>
          <cell r="I4" t="str">
            <v>DIRECTOR OPERACIONES</v>
          </cell>
        </row>
        <row r="5">
          <cell r="B5">
            <v>43447408</v>
          </cell>
          <cell r="C5" t="str">
            <v>LILIA MARIA ZAPATA FRANCO</v>
          </cell>
          <cell r="D5">
            <v>43473</v>
          </cell>
          <cell r="E5" t="str">
            <v>JEFE DE OPERACIONES DISTRIBUCION URBANA OCCIDENTE</v>
          </cell>
          <cell r="F5" t="str">
            <v>DISTRIBUCIÓN URBANA</v>
          </cell>
          <cell r="G5" t="str">
            <v>ESTRATÉGICO</v>
          </cell>
          <cell r="H5" t="str">
            <v>ADRIAN JOSUE MELENDEZ GIL</v>
          </cell>
          <cell r="I5" t="str">
            <v>DIRECTOR OPERACIONES</v>
          </cell>
        </row>
        <row r="6">
          <cell r="B6">
            <v>37895384</v>
          </cell>
          <cell r="C6" t="str">
            <v>ESMERALDA SILVA SILVA</v>
          </cell>
          <cell r="D6">
            <v>37617</v>
          </cell>
          <cell r="E6" t="str">
            <v>JEFE OPERACIÓN DE OCCIDENTE</v>
          </cell>
          <cell r="F6" t="str">
            <v xml:space="preserve">OPERACIÓN NACIONAL </v>
          </cell>
          <cell r="G6" t="str">
            <v>ESTRATÉGICO</v>
          </cell>
          <cell r="H6" t="str">
            <v>ADRIAN JOSUE MELENDEZ GIL</v>
          </cell>
          <cell r="I6" t="str">
            <v>DIRECTOR OPERACIONES</v>
          </cell>
        </row>
        <row r="7">
          <cell r="B7">
            <v>1098684386</v>
          </cell>
          <cell r="C7" t="str">
            <v>JUAN CARLOS RAMIREZ HERNANDEZ</v>
          </cell>
          <cell r="D7">
            <v>43235</v>
          </cell>
          <cell r="E7" t="str">
            <v>JEFE OPERACIONES</v>
          </cell>
          <cell r="F7" t="str">
            <v xml:space="preserve">OPERACIÓN NACIONAL </v>
          </cell>
          <cell r="G7" t="str">
            <v>ESTRATÉGICO</v>
          </cell>
          <cell r="H7" t="str">
            <v>ADRIAN JOSUE MELENDEZ GIL</v>
          </cell>
          <cell r="I7" t="str">
            <v>DIRECTOR OPERACIONES</v>
          </cell>
        </row>
        <row r="8">
          <cell r="B8">
            <v>63534214</v>
          </cell>
          <cell r="C8" t="str">
            <v>DIANA PATRICIA MORENO JIMENEZ</v>
          </cell>
          <cell r="D8">
            <v>40072</v>
          </cell>
          <cell r="E8" t="str">
            <v>JEFE  FLOTA PROPIA</v>
          </cell>
          <cell r="F8" t="str">
            <v xml:space="preserve">OPERACIÓN NACIONAL </v>
          </cell>
          <cell r="G8" t="str">
            <v>ESTRATÉGICO</v>
          </cell>
          <cell r="H8" t="str">
            <v>ADRIAN JOSUE MELENDEZ GIL</v>
          </cell>
          <cell r="I8" t="str">
            <v>DIRECTOR OPERACIONES</v>
          </cell>
        </row>
        <row r="9">
          <cell r="B9">
            <v>37713842</v>
          </cell>
          <cell r="C9" t="str">
            <v>FLOR ALBA NIÑO CASTELLANOS</v>
          </cell>
          <cell r="D9">
            <v>42724</v>
          </cell>
          <cell r="E9" t="str">
            <v>COORDINADOR LOGISTICO ALIMENTOS</v>
          </cell>
          <cell r="F9" t="str">
            <v xml:space="preserve">OPERACIÓN NACIONAL </v>
          </cell>
          <cell r="G9" t="str">
            <v>ESTRATÉGICO</v>
          </cell>
          <cell r="H9" t="str">
            <v>ADRIAN JOSUE MELENDEZ GIL</v>
          </cell>
          <cell r="I9" t="str">
            <v>DIRECTOR OPERACIONES</v>
          </cell>
        </row>
        <row r="10">
          <cell r="B10">
            <v>1082910136</v>
          </cell>
          <cell r="C10" t="str">
            <v>CARLOS MANUEL BARRANCO SANCHEZ</v>
          </cell>
          <cell r="D10">
            <v>42210</v>
          </cell>
          <cell r="E10" t="str">
            <v>COORDINADOR LOGISTICO MATERIA PRIMA SANTA MARTA</v>
          </cell>
          <cell r="F10" t="str">
            <v xml:space="preserve">OPERACIÓN NACIONAL </v>
          </cell>
          <cell r="G10" t="str">
            <v>ESTRATÉGICO</v>
          </cell>
          <cell r="H10" t="str">
            <v>ADRIAN JOSUE MELENDEZ GIL</v>
          </cell>
          <cell r="I10" t="str">
            <v>DIRECTOR OPERACIONES</v>
          </cell>
        </row>
        <row r="11">
          <cell r="B11">
            <v>80739997</v>
          </cell>
          <cell r="C11" t="str">
            <v>HUMBERTO CUBIDES MORALES</v>
          </cell>
          <cell r="D11">
            <v>41345</v>
          </cell>
          <cell r="E11" t="str">
            <v>COORDINADOR LOGISTICO Y ADMINISTRATIVO ZONA CENTRO</v>
          </cell>
          <cell r="F11" t="str">
            <v xml:space="preserve">OPERACIÓN NACIONAL </v>
          </cell>
          <cell r="G11" t="str">
            <v>ESTRATÉGICO</v>
          </cell>
          <cell r="H11" t="str">
            <v>ADRIAN JOSUE MELENDEZ GIL</v>
          </cell>
          <cell r="I11" t="str">
            <v>DIRECTOR OPERACIONES</v>
          </cell>
        </row>
        <row r="12">
          <cell r="B12">
            <v>1098716643</v>
          </cell>
          <cell r="C12" t="str">
            <v>JEYSOR ALEXANDER OVIEDO ORTIZ</v>
          </cell>
          <cell r="D12">
            <v>41355</v>
          </cell>
          <cell r="E12" t="str">
            <v>COORDINADOR LOGISTICO CIENAGA DE ORO</v>
          </cell>
          <cell r="F12" t="str">
            <v xml:space="preserve">OPERACIÓN NACIONAL </v>
          </cell>
          <cell r="G12" t="str">
            <v>ESTRATÉGICO</v>
          </cell>
          <cell r="H12" t="str">
            <v>ADRIAN JOSUE MELENDEZ GIL</v>
          </cell>
          <cell r="I12" t="str">
            <v>DIRECTOR OPERACIONES</v>
          </cell>
        </row>
        <row r="13">
          <cell r="B13">
            <v>94480436</v>
          </cell>
          <cell r="C13" t="str">
            <v>JOSE EDWIN BONILLA POSSO</v>
          </cell>
          <cell r="D13">
            <v>42504</v>
          </cell>
          <cell r="E13" t="str">
            <v>SUPERVISOR LOGISTICO MATERIA PRIMA BUENAVENTURA</v>
          </cell>
          <cell r="F13" t="str">
            <v xml:space="preserve">OPERACIÓN NACIONAL </v>
          </cell>
          <cell r="G13" t="str">
            <v>ESTRATÉGICO</v>
          </cell>
          <cell r="H13" t="str">
            <v>ADRIAN JOSUE MELENDEZ GIL</v>
          </cell>
          <cell r="I13" t="str">
            <v>DIRECTOR OPERACIONES</v>
          </cell>
        </row>
        <row r="14">
          <cell r="B14">
            <v>1098748415</v>
          </cell>
          <cell r="C14" t="str">
            <v>FABIO ANDRES AMADOR CONDE</v>
          </cell>
          <cell r="D14">
            <v>43455</v>
          </cell>
          <cell r="E14" t="str">
            <v xml:space="preserve">ANALISTA DE OPERACIONES </v>
          </cell>
          <cell r="F14" t="str">
            <v>DISTRIBUCIÓN URBANA</v>
          </cell>
          <cell r="G14" t="str">
            <v xml:space="preserve">OPERATIVO </v>
          </cell>
          <cell r="H14" t="str">
            <v>ADRIAN JOSUE MELENDEZ GIL</v>
          </cell>
          <cell r="I14" t="str">
            <v>DIRECTOR OPERACIONES</v>
          </cell>
        </row>
        <row r="15">
          <cell r="B15">
            <v>1005199576</v>
          </cell>
          <cell r="C15" t="str">
            <v>MAYRA ALEJANDRA GARCIA RODRIGUEZ</v>
          </cell>
          <cell r="D15">
            <v>44663</v>
          </cell>
          <cell r="E15" t="str">
            <v>AUXILIAR DE ALMACEN</v>
          </cell>
          <cell r="F15" t="str">
            <v xml:space="preserve">ADMINISTRACIÓN FINANCIERA </v>
          </cell>
          <cell r="G15" t="str">
            <v xml:space="preserve">OPERATIVO </v>
          </cell>
          <cell r="H15" t="str">
            <v>ALEXANDER ZAFRA ARCE</v>
          </cell>
          <cell r="I15" t="str">
            <v>ALMACENISTA</v>
          </cell>
        </row>
        <row r="16">
          <cell r="B16">
            <v>1073510506</v>
          </cell>
          <cell r="C16" t="str">
            <v>DIANA CAROLINA TRIANA RAMOS</v>
          </cell>
          <cell r="D16">
            <v>44440</v>
          </cell>
          <cell r="E16" t="str">
            <v>SUPERVISOR DISTRIBUIDORA FUNZA</v>
          </cell>
          <cell r="F16" t="str">
            <v>DISTRIBUCIÓN URBANA</v>
          </cell>
          <cell r="G16" t="str">
            <v xml:space="preserve">TÁCTICO </v>
          </cell>
          <cell r="H16" t="str">
            <v>BORIS FERNANDO TAPIA HUERTAS</v>
          </cell>
          <cell r="I16" t="str">
            <v>JEFE DE OPERACIONES DISTRIBUCION URBANA NORTE</v>
          </cell>
        </row>
        <row r="17">
          <cell r="B17">
            <v>1004863607</v>
          </cell>
          <cell r="C17" t="str">
            <v>LAURA STEFANIA MONTAGUT GUERRERO</v>
          </cell>
          <cell r="D17">
            <v>44760</v>
          </cell>
          <cell r="E17" t="str">
            <v>SUPERVISOR LOGISTICO DISTRIBUIDORA SABANETA</v>
          </cell>
          <cell r="F17" t="str">
            <v>DISTRIBUCIÓN URBANA</v>
          </cell>
          <cell r="G17" t="str">
            <v xml:space="preserve">TÁCTICO </v>
          </cell>
          <cell r="H17" t="str">
            <v>BORIS FERNANDO TAPIA HUERTAS</v>
          </cell>
          <cell r="I17" t="str">
            <v>JEFE DE OPERACIONES DISTRIBUCION URBANA NORTE</v>
          </cell>
        </row>
        <row r="18">
          <cell r="B18">
            <v>1049625099</v>
          </cell>
          <cell r="C18" t="str">
            <v>LUZ AMANDA ROJAS DIAGAMA</v>
          </cell>
          <cell r="D18">
            <v>44407</v>
          </cell>
          <cell r="E18" t="str">
            <v>SUPERVISOR LOGISTICO DISTRIBUIDORA TUNJA</v>
          </cell>
          <cell r="F18" t="str">
            <v>DISTRIBUCIÓN URBANA</v>
          </cell>
          <cell r="G18" t="str">
            <v xml:space="preserve">TÁCTICO </v>
          </cell>
          <cell r="H18" t="str">
            <v>BORIS FERNANDO TAPIA HUERTAS</v>
          </cell>
          <cell r="I18" t="str">
            <v>JEFE DE OPERACIONES DISTRIBUCION URBANA NORTE</v>
          </cell>
        </row>
        <row r="19">
          <cell r="B19">
            <v>1023962790</v>
          </cell>
          <cell r="C19" t="str">
            <v>MARIA CAMILA BAUTISTA SANCHEZ</v>
          </cell>
          <cell r="D19">
            <v>45085</v>
          </cell>
          <cell r="E19" t="str">
            <v>SUPERVISOR LOGISTICO DISTRIBUIDORA BOGOTA</v>
          </cell>
          <cell r="F19" t="str">
            <v>DISTRIBUCIÓN URBANA</v>
          </cell>
          <cell r="G19" t="str">
            <v xml:space="preserve">TÁCTICO </v>
          </cell>
          <cell r="H19" t="str">
            <v>BORIS FERNANDO TAPIA HUERTAS</v>
          </cell>
          <cell r="I19" t="str">
            <v>JEFE DE OPERACIONES DISTRIBUCION URBANA NORTE</v>
          </cell>
        </row>
        <row r="20">
          <cell r="B20">
            <v>1007539451</v>
          </cell>
          <cell r="C20" t="str">
            <v>YENIFER TORCOROMA CALDERON PABON</v>
          </cell>
          <cell r="D20">
            <v>45180</v>
          </cell>
          <cell r="E20" t="str">
            <v>AUXILIAR OPERATIVO DISTRIBUIDORA CARTAGENA</v>
          </cell>
          <cell r="F20" t="str">
            <v>DISTRIBUCIÓN URBANA</v>
          </cell>
          <cell r="G20" t="str">
            <v xml:space="preserve">OPERATIVO </v>
          </cell>
          <cell r="H20" t="str">
            <v>BORIS FERNANDO TAPIA HUERTAS</v>
          </cell>
          <cell r="I20" t="str">
            <v>JEFE DE OPERACIONES DISTRIBUCION URBANA NORTE</v>
          </cell>
        </row>
        <row r="21">
          <cell r="B21">
            <v>1047495599</v>
          </cell>
          <cell r="C21" t="str">
            <v>KEYCI YICCEL PONZON CANCHILA</v>
          </cell>
          <cell r="D21">
            <v>45131</v>
          </cell>
          <cell r="E21" t="str">
            <v>AUXILIAR OPERATIVO DISTRIBUIDORA CARTAGENA</v>
          </cell>
          <cell r="F21" t="str">
            <v>DISTRIBUCIÓN URBANA</v>
          </cell>
          <cell r="G21" t="str">
            <v xml:space="preserve">OPERATIVO </v>
          </cell>
          <cell r="H21" t="str">
            <v>BORIS FERNANDO TAPIA HUERTAS</v>
          </cell>
          <cell r="I21" t="str">
            <v>JEFE DE OPERACIONES DISTRIBUCION URBANA NORTE</v>
          </cell>
        </row>
        <row r="22">
          <cell r="B22">
            <v>1082906830</v>
          </cell>
          <cell r="C22" t="str">
            <v>KAROL MILENA BRICEÑO RODRIGUEZ</v>
          </cell>
          <cell r="D22">
            <v>44172</v>
          </cell>
          <cell r="E22" t="str">
            <v>AUXILIAR OPERATIVO DISTRIBUIDORA SANTA MARTA</v>
          </cell>
          <cell r="F22" t="str">
            <v>DISTRIBUCIÓN URBANA</v>
          </cell>
          <cell r="G22" t="str">
            <v xml:space="preserve">OPERATIVO </v>
          </cell>
          <cell r="H22" t="str">
            <v>BORIS FERNANDO TAPIA HUERTAS</v>
          </cell>
          <cell r="I22" t="str">
            <v>JEFE DE OPERACIONES DISTRIBUCION URBANA NORTE</v>
          </cell>
        </row>
        <row r="23">
          <cell r="B23">
            <v>1082987245</v>
          </cell>
          <cell r="C23" t="str">
            <v>KENDRYS MARIA REYES OROZCO</v>
          </cell>
          <cell r="D23">
            <v>43774</v>
          </cell>
          <cell r="E23" t="str">
            <v>AUXILIAR OPERATIVO DISTRIBUIDORA SANTA MARTA</v>
          </cell>
          <cell r="F23" t="str">
            <v>DISTRIBUCIÓN URBANA</v>
          </cell>
          <cell r="G23" t="str">
            <v xml:space="preserve">OPERATIVO </v>
          </cell>
          <cell r="H23" t="str">
            <v>BORIS FERNANDO TAPIA HUERTAS</v>
          </cell>
          <cell r="I23" t="str">
            <v>JEFE DE OPERACIONES DISTRIBUCION URBANA NORTE</v>
          </cell>
        </row>
        <row r="24">
          <cell r="B24">
            <v>1065596788</v>
          </cell>
          <cell r="C24" t="str">
            <v>KAREN MARGARITA ROPALINO ESPAÑA</v>
          </cell>
          <cell r="D24">
            <v>43692</v>
          </cell>
          <cell r="E24" t="str">
            <v>AUXILIAR OPERATIVO DISTRIBUIDORA VALLEDUPAR</v>
          </cell>
          <cell r="F24" t="str">
            <v>DISTRIBUCIÓN URBANA</v>
          </cell>
          <cell r="G24" t="str">
            <v xml:space="preserve">OPERATIVO </v>
          </cell>
          <cell r="H24" t="str">
            <v>BORIS FERNANDO TAPIA HUERTAS</v>
          </cell>
          <cell r="I24" t="str">
            <v>JEFE DE OPERACIONES DISTRIBUCION URBANA NORTE</v>
          </cell>
        </row>
        <row r="25">
          <cell r="B25">
            <v>1095815858</v>
          </cell>
          <cell r="C25" t="str">
            <v>WENDY KATERINE MORENO PABON</v>
          </cell>
          <cell r="D25">
            <v>42109</v>
          </cell>
          <cell r="E25" t="str">
            <v>AUXILIAR OPERATIVO (SUPERVISOR SOLEDAD)</v>
          </cell>
          <cell r="F25" t="str">
            <v xml:space="preserve">OPERACIÓN NACIONAL </v>
          </cell>
          <cell r="G25" t="str">
            <v xml:space="preserve">TÁCTICO </v>
          </cell>
          <cell r="H25" t="str">
            <v>BORIS FERNANDO TAPIA HUERTAS</v>
          </cell>
          <cell r="I25" t="str">
            <v>JEFE DE OPERACIONES DISTRIBUCION URBANA NORTE</v>
          </cell>
        </row>
        <row r="26">
          <cell r="B26">
            <v>10884677</v>
          </cell>
          <cell r="C26" t="str">
            <v>EVERTO DE JESUS PARDO HERNANDEZ</v>
          </cell>
          <cell r="D26">
            <v>42827</v>
          </cell>
          <cell r="E26" t="str">
            <v>CONDUCTOR PATIOS DISTRIBUIDORA CARTAGENA</v>
          </cell>
          <cell r="F26" t="str">
            <v>CONDUCTORES</v>
          </cell>
          <cell r="G26" t="str">
            <v xml:space="preserve">OPERATIVO </v>
          </cell>
          <cell r="H26" t="str">
            <v>BORIS FERNANDO TAPIA HUERTAS</v>
          </cell>
          <cell r="I26" t="str">
            <v>JEFE DE OPERACIONES DISTRIBUCION URBANA NORTE</v>
          </cell>
        </row>
        <row r="27">
          <cell r="B27">
            <v>7601358</v>
          </cell>
          <cell r="C27" t="str">
            <v>ALEXANDER ALBERTO QUINTERO PEREZ</v>
          </cell>
          <cell r="D27">
            <v>44489</v>
          </cell>
          <cell r="E27" t="str">
            <v>CONDUCTOR PATIOS DISTRIBUIDORA SANTA MARTA</v>
          </cell>
          <cell r="F27" t="str">
            <v>CONDUCTORES</v>
          </cell>
          <cell r="G27" t="str">
            <v xml:space="preserve">OPERATIVO </v>
          </cell>
          <cell r="H27" t="str">
            <v>BORIS FERNANDO TAPIA HUERTAS</v>
          </cell>
          <cell r="I27" t="str">
            <v>JEFE DE OPERACIONES DISTRIBUCION URBANA NORTE</v>
          </cell>
        </row>
        <row r="28">
          <cell r="B28">
            <v>1140850127</v>
          </cell>
          <cell r="C28" t="str">
            <v>WULFRAN DAVID CARMONA PEREZ</v>
          </cell>
          <cell r="D28" t="e">
            <v>#N/A</v>
          </cell>
          <cell r="E28" t="str">
            <v>INGENIERO JUNIOR DE MANTENIMIENTO</v>
          </cell>
          <cell r="F28" t="str">
            <v>MANTENIMIENTO</v>
          </cell>
          <cell r="G28" t="str">
            <v xml:space="preserve">TÁCTICO </v>
          </cell>
          <cell r="H28" t="str">
            <v>CARLOS ALBERTO CABRERA BARRETO</v>
          </cell>
          <cell r="I28" t="str">
            <v>JEFE DE MANTENIMIENTO</v>
          </cell>
        </row>
        <row r="29">
          <cell r="B29">
            <v>3946689</v>
          </cell>
          <cell r="C29" t="str">
            <v>GIOVANNY ALVARADO JIMENEZ</v>
          </cell>
          <cell r="D29" t="e">
            <v>#N/A</v>
          </cell>
          <cell r="E29" t="str">
            <v>AUXILIAR MANTENIMIENTO</v>
          </cell>
          <cell r="F29" t="str">
            <v>MANTENIMIENTO</v>
          </cell>
          <cell r="G29" t="str">
            <v xml:space="preserve">OPERATIVO </v>
          </cell>
          <cell r="H29" t="str">
            <v>CARLOS ALBERTO CABRERA BARRETO</v>
          </cell>
          <cell r="I29" t="str">
            <v>JEFE DE MANTENIMIENTO</v>
          </cell>
        </row>
        <row r="30">
          <cell r="B30">
            <v>1143120246</v>
          </cell>
          <cell r="C30" t="str">
            <v>MAURICIO ANDRES ARBOLEDA ORTEGA</v>
          </cell>
          <cell r="D30" t="e">
            <v>#N/A</v>
          </cell>
          <cell r="E30" t="str">
            <v>AUXILIAR MANTENIMIENTO</v>
          </cell>
          <cell r="F30" t="str">
            <v>MANTENIMIENTO</v>
          </cell>
          <cell r="G30" t="str">
            <v xml:space="preserve">OPERATIVO </v>
          </cell>
          <cell r="H30" t="str">
            <v>CARLOS ALBERTO CABRERA BARRETO</v>
          </cell>
          <cell r="I30" t="str">
            <v>JEFE DE MANTENIMIENTO</v>
          </cell>
        </row>
        <row r="31">
          <cell r="B31">
            <v>1129519965</v>
          </cell>
          <cell r="C31" t="str">
            <v>URELIANO ARMANDO RONDON GUTIERREZ</v>
          </cell>
          <cell r="D31" t="e">
            <v>#N/A</v>
          </cell>
          <cell r="E31" t="str">
            <v>AUXILIAR MANTENIMIENTO</v>
          </cell>
          <cell r="F31" t="str">
            <v>MANTENIMIENTO</v>
          </cell>
          <cell r="G31" t="str">
            <v xml:space="preserve">OPERATIVO </v>
          </cell>
          <cell r="H31" t="str">
            <v>CARLOS ALBERTO CABRERA BARRETO</v>
          </cell>
          <cell r="I31" t="str">
            <v>JEFE DE MANTENIMIENTO</v>
          </cell>
        </row>
        <row r="32">
          <cell r="B32">
            <v>1002229689</v>
          </cell>
          <cell r="C32" t="str">
            <v>JUAN PABLO BOBADILLO CORDOBA</v>
          </cell>
          <cell r="D32" t="e">
            <v>#N/A</v>
          </cell>
          <cell r="E32" t="str">
            <v>AUXILIAR MANTENIMIENTO</v>
          </cell>
          <cell r="F32" t="str">
            <v>MANTENIMIENTO</v>
          </cell>
          <cell r="G32" t="str">
            <v xml:space="preserve">OPERATIVO </v>
          </cell>
          <cell r="H32" t="str">
            <v>CARLOS ALBERTO CABRERA BARRETO</v>
          </cell>
          <cell r="I32" t="str">
            <v>JEFE DE MANTENIMIENTO</v>
          </cell>
        </row>
        <row r="33">
          <cell r="B33">
            <v>1143448734</v>
          </cell>
          <cell r="C33" t="str">
            <v>LEONARDO FE BOLAÑO GOEZ</v>
          </cell>
          <cell r="D33" t="e">
            <v>#N/A</v>
          </cell>
          <cell r="E33" t="str">
            <v>AUXILIAR MANTENIMIENTO</v>
          </cell>
          <cell r="F33" t="str">
            <v>MANTENIMIENTO</v>
          </cell>
          <cell r="G33" t="str">
            <v xml:space="preserve">OPERATIVO </v>
          </cell>
          <cell r="H33" t="str">
            <v>CARLOS ALBERTO CABRERA BARRETO</v>
          </cell>
          <cell r="I33" t="str">
            <v>JEFE DE MANTENIMIENTO</v>
          </cell>
        </row>
        <row r="34">
          <cell r="B34">
            <v>1048320615</v>
          </cell>
          <cell r="C34" t="str">
            <v>CARLOS DAVID POTES HERNANDEZ</v>
          </cell>
          <cell r="D34" t="e">
            <v>#N/A</v>
          </cell>
          <cell r="E34" t="str">
            <v>AUXILIAR OFICIOS VARIOS</v>
          </cell>
          <cell r="F34" t="str">
            <v>MANTENIMIENTO</v>
          </cell>
          <cell r="G34" t="str">
            <v xml:space="preserve">OPERATIVO </v>
          </cell>
          <cell r="H34" t="str">
            <v>CARLOS ALBERTO CABRERA BARRETO</v>
          </cell>
          <cell r="I34" t="str">
            <v>JEFE DE MANTENIMIENTO</v>
          </cell>
        </row>
        <row r="35">
          <cell r="B35">
            <v>1082848410</v>
          </cell>
          <cell r="C35" t="str">
            <v>ALIX ANDREA ACUÑA GUERRA</v>
          </cell>
          <cell r="D35">
            <v>44473</v>
          </cell>
          <cell r="E35" t="str">
            <v>AUXILIAR OPERATIVO MATERIA PRIMA SANTA MARTA</v>
          </cell>
          <cell r="F35" t="str">
            <v xml:space="preserve">OPERACIÓN NACIONAL </v>
          </cell>
          <cell r="G35" t="str">
            <v xml:space="preserve">OPERATIVO </v>
          </cell>
          <cell r="H35" t="str">
            <v>CARLOS MANUEL BARRANCO SANCHEZ</v>
          </cell>
          <cell r="I35" t="str">
            <v>COORDINADOR LOGISTICO MATERIA PRIMA SANTA MARTA</v>
          </cell>
        </row>
        <row r="36">
          <cell r="B36">
            <v>1005373461</v>
          </cell>
          <cell r="C36" t="str">
            <v>JUAN DAVID LONDOÑO JAIMES</v>
          </cell>
          <cell r="D36">
            <v>44194</v>
          </cell>
          <cell r="E36" t="str">
            <v>MECANICO DE REFRIGERACION</v>
          </cell>
          <cell r="F36" t="str">
            <v xml:space="preserve">MANTENIMIENTO </v>
          </cell>
          <cell r="G36" t="str">
            <v xml:space="preserve">OPERATIVO </v>
          </cell>
          <cell r="H36" t="str">
            <v>CESAR GIOVANNY IBAÑEZ AFANADOR</v>
          </cell>
          <cell r="I36" t="str">
            <v>JEFE DE CADENA DE FRIO</v>
          </cell>
        </row>
        <row r="37">
          <cell r="B37">
            <v>1095925676</v>
          </cell>
          <cell r="C37" t="str">
            <v>BRYAN ANDRES AMAYA ROJAS</v>
          </cell>
          <cell r="D37">
            <v>44595</v>
          </cell>
          <cell r="E37" t="str">
            <v>MECANICO DE REFRIGERACION</v>
          </cell>
          <cell r="F37" t="str">
            <v xml:space="preserve">MANTENIMIENTO </v>
          </cell>
          <cell r="G37" t="str">
            <v xml:space="preserve">OPERATIVO </v>
          </cell>
          <cell r="H37" t="str">
            <v>CESAR GIOVANNY IBAÑEZ AFANADOR</v>
          </cell>
          <cell r="I37" t="str">
            <v>JEFE DE CADENA DE FRIO</v>
          </cell>
        </row>
        <row r="38">
          <cell r="B38">
            <v>1099370376</v>
          </cell>
          <cell r="C38" t="str">
            <v>PAOLA ANDREA ARRIETA CASTELLANOS</v>
          </cell>
          <cell r="D38">
            <v>42156</v>
          </cell>
          <cell r="E38" t="str">
            <v>ANALISTA JUNIOR DE SISTEMAS INTEGRADOS DE GESTION</v>
          </cell>
          <cell r="F38" t="str">
            <v xml:space="preserve">PLANEACIÓN Y PROYECTOS </v>
          </cell>
          <cell r="G38" t="str">
            <v xml:space="preserve">OPERATIVO </v>
          </cell>
          <cell r="H38" t="str">
            <v>CLAUDIA CECILIA SOLANO GELVEZ</v>
          </cell>
          <cell r="I38" t="str">
            <v>DIRECTORA PLANEACION Y PROYECTOS</v>
          </cell>
        </row>
        <row r="39">
          <cell r="B39">
            <v>13721690</v>
          </cell>
          <cell r="C39" t="str">
            <v>JORGE ALBERTO PARRA ALVAREZ</v>
          </cell>
          <cell r="D39">
            <v>39893</v>
          </cell>
          <cell r="E39" t="str">
            <v>COORDINADOR COMERCIAL BUCARAMANGA</v>
          </cell>
          <cell r="F39" t="str">
            <v>COMERCIAL</v>
          </cell>
          <cell r="G39" t="str">
            <v xml:space="preserve">TÁCTICO </v>
          </cell>
          <cell r="H39" t="str">
            <v>CLAUDIA MIREYA LIZARAZO MORENO</v>
          </cell>
          <cell r="I39" t="str">
            <v>DIRECTOR COMERCIAL</v>
          </cell>
        </row>
        <row r="40">
          <cell r="B40">
            <v>1095948434</v>
          </cell>
          <cell r="C40" t="str">
            <v>JAVIER MAURICIO DIAZ MANTILLA</v>
          </cell>
          <cell r="D40">
            <v>45083</v>
          </cell>
          <cell r="E40" t="str">
            <v xml:space="preserve">COORDINADOR DE MERCADEO </v>
          </cell>
          <cell r="F40" t="str">
            <v>COMERCIAL</v>
          </cell>
          <cell r="G40" t="str">
            <v xml:space="preserve">TÁCTICO </v>
          </cell>
          <cell r="H40" t="str">
            <v>CLAUDIA MIREYA LIZARAZO MORENO</v>
          </cell>
          <cell r="I40" t="str">
            <v>DIRECTOR COMERCIAL</v>
          </cell>
        </row>
        <row r="41">
          <cell r="B41">
            <v>1102381273</v>
          </cell>
          <cell r="C41" t="str">
            <v>JUAN CARLOS PAMPLONA ALZA</v>
          </cell>
          <cell r="D41">
            <v>43278</v>
          </cell>
          <cell r="E41" t="str">
            <v>COORDINADOR COMERCIAL</v>
          </cell>
          <cell r="F41" t="str">
            <v>COMERCIAL</v>
          </cell>
          <cell r="G41" t="str">
            <v xml:space="preserve">TÁCTICO </v>
          </cell>
          <cell r="H41" t="str">
            <v>CLAUDIA MIREYA LIZARAZO MORENO</v>
          </cell>
          <cell r="I41" t="str">
            <v>DIRECTOR COMERCIAL</v>
          </cell>
        </row>
        <row r="42">
          <cell r="B42">
            <v>1017230081</v>
          </cell>
          <cell r="C42" t="str">
            <v>LUIS DAVID BEDOYA GALLEGO</v>
          </cell>
          <cell r="D42">
            <v>43816</v>
          </cell>
          <cell r="E42" t="str">
            <v>COORDINADOR COMERCIAL MEDELLIN</v>
          </cell>
          <cell r="F42" t="str">
            <v>COMERCIAL</v>
          </cell>
          <cell r="G42" t="str">
            <v xml:space="preserve">TÁCTICO </v>
          </cell>
          <cell r="H42" t="str">
            <v>CLAUDIA MIREYA LIZARAZO MORENO</v>
          </cell>
          <cell r="I42" t="str">
            <v>DIRECTOR COMERCIAL</v>
          </cell>
        </row>
        <row r="43">
          <cell r="B43">
            <v>72124725</v>
          </cell>
          <cell r="C43" t="str">
            <v>VALERIO JOSE SUAREZ BADILLO</v>
          </cell>
          <cell r="D43">
            <v>44270</v>
          </cell>
          <cell r="E43" t="str">
            <v>COORDINADOR COMERCIAL BARRANQUILLA</v>
          </cell>
          <cell r="F43" t="str">
            <v>COMERCIAL</v>
          </cell>
          <cell r="G43" t="str">
            <v xml:space="preserve">TÁCTICO </v>
          </cell>
          <cell r="H43" t="str">
            <v>CLAUDIA MIREYA LIZARAZO MORENO</v>
          </cell>
          <cell r="I43" t="str">
            <v>DIRECTOR COMERCIAL</v>
          </cell>
        </row>
        <row r="44">
          <cell r="B44">
            <v>63364837</v>
          </cell>
          <cell r="C44" t="str">
            <v>GLADYS YOHANA CEDIEL VILLAMIZAR</v>
          </cell>
          <cell r="D44">
            <v>45355</v>
          </cell>
          <cell r="E44" t="str">
            <v>COORDINADOR COMERCIAL BOGOTA</v>
          </cell>
          <cell r="F44" t="str">
            <v>COMERCIAL</v>
          </cell>
          <cell r="G44" t="str">
            <v xml:space="preserve">TÁCTICO </v>
          </cell>
          <cell r="H44" t="str">
            <v>CLAUDIA MIREYA LIZARAZO MORENO</v>
          </cell>
          <cell r="I44" t="str">
            <v>DIRECTOR COMERCIAL</v>
          </cell>
        </row>
        <row r="45">
          <cell r="B45">
            <v>94507385</v>
          </cell>
          <cell r="C45" t="str">
            <v>DIEGO TIERRADENTRO CLAVIJO</v>
          </cell>
          <cell r="D45">
            <v>39727</v>
          </cell>
          <cell r="E45" t="str">
            <v>COORDINADOR COMERCIAL CALI</v>
          </cell>
          <cell r="F45" t="str">
            <v>COMERCIAL</v>
          </cell>
          <cell r="G45" t="str">
            <v xml:space="preserve">TÁCTICO </v>
          </cell>
          <cell r="H45" t="str">
            <v>CLAUDIA MIREYA LIZARAZO MORENO</v>
          </cell>
          <cell r="I45" t="str">
            <v>DIRECTOR COMERCIAL</v>
          </cell>
        </row>
        <row r="46">
          <cell r="B46">
            <v>33227169</v>
          </cell>
          <cell r="C46" t="str">
            <v>YULIETH PAOLA NARVAEZ ARRIETA</v>
          </cell>
          <cell r="D46">
            <v>42156</v>
          </cell>
          <cell r="E46" t="str">
            <v>COORDINADOR COMERCIAL CARTAGENA</v>
          </cell>
          <cell r="F46" t="str">
            <v>COMERCIAL</v>
          </cell>
          <cell r="G46" t="str">
            <v xml:space="preserve">TÁCTICO </v>
          </cell>
          <cell r="H46" t="str">
            <v>CLAUDIA MIREYA LIZARAZO MORENO</v>
          </cell>
          <cell r="I46" t="str">
            <v>DIRECTOR COMERCIAL</v>
          </cell>
        </row>
        <row r="47">
          <cell r="B47">
            <v>1099375514</v>
          </cell>
          <cell r="C47" t="str">
            <v>ADRIANA MARCELA RAMIREZ MORA</v>
          </cell>
          <cell r="D47">
            <v>44817</v>
          </cell>
          <cell r="E47" t="str">
            <v>AUXILIAR ADMINISTRATIVO COMERCIAL BUCARAMANGA</v>
          </cell>
          <cell r="F47" t="str">
            <v>COMERCIAL</v>
          </cell>
          <cell r="G47" t="str">
            <v xml:space="preserve">OPERATIVO </v>
          </cell>
          <cell r="H47" t="str">
            <v>CLAUDIA MIREYA LIZARAZO MORENO</v>
          </cell>
          <cell r="I47" t="str">
            <v>DIRECTOR COMERCIAL</v>
          </cell>
        </row>
        <row r="48">
          <cell r="B48">
            <v>1045742377</v>
          </cell>
          <cell r="C48" t="str">
            <v>YARLENYS DEL CARMEN ORTIZ PALENCIA</v>
          </cell>
          <cell r="D48">
            <v>45155</v>
          </cell>
          <cell r="E48" t="str">
            <v>AUXILIAR ADMINISTRATIVO COMERCIAL BARRANQUILLA</v>
          </cell>
          <cell r="F48" t="str">
            <v>COMERCIAL</v>
          </cell>
          <cell r="G48" t="str">
            <v xml:space="preserve">OPERATIVO </v>
          </cell>
          <cell r="H48" t="str">
            <v>CLAUDIA MIREYA LIZARAZO MORENO</v>
          </cell>
          <cell r="I48" t="str">
            <v>DIRECTOR COMERCIAL</v>
          </cell>
        </row>
        <row r="49">
          <cell r="B49">
            <v>1098795015</v>
          </cell>
          <cell r="C49" t="str">
            <v>KAREN JULIETH MACIAS ARIAS</v>
          </cell>
          <cell r="D49">
            <v>45344</v>
          </cell>
          <cell r="E49" t="str">
            <v>ANALISTA SENIOR DE AUDITORIA</v>
          </cell>
          <cell r="F49" t="str">
            <v>AUDITORIA</v>
          </cell>
          <cell r="G49" t="str">
            <v xml:space="preserve">OPERATIVO </v>
          </cell>
          <cell r="H49" t="str">
            <v>DELCY FABIOLA GOMEZ GOMEZ</v>
          </cell>
          <cell r="I49" t="str">
            <v>JEFE DE AUDITORIA INTERNA</v>
          </cell>
        </row>
        <row r="50">
          <cell r="B50">
            <v>1005676169</v>
          </cell>
          <cell r="C50" t="str">
            <v>RAFAEL JOSE ESCOBAR GARAVITO</v>
          </cell>
          <cell r="D50">
            <v>42831</v>
          </cell>
          <cell r="E50" t="str">
            <v>ANALISTA JUNIOR DE AUDITORIA (BARRANQUILLA)</v>
          </cell>
          <cell r="F50" t="str">
            <v>AUDITORIA</v>
          </cell>
          <cell r="G50" t="str">
            <v xml:space="preserve">OPERATIVO </v>
          </cell>
          <cell r="H50" t="str">
            <v>DELCY FABIOLA GOMEZ GOMEZ</v>
          </cell>
          <cell r="I50" t="str">
            <v>JEFE DE AUDITORIA INTERNA</v>
          </cell>
        </row>
        <row r="51">
          <cell r="B51">
            <v>1116259565</v>
          </cell>
          <cell r="C51" t="str">
            <v>SANDRA ISABEL REALPE HERNANDEZ</v>
          </cell>
          <cell r="D51">
            <v>44976</v>
          </cell>
          <cell r="E51" t="str">
            <v>ANALISTA JUNIOR DE AUDITORIA (OCCIDENTE)</v>
          </cell>
          <cell r="F51" t="str">
            <v>AUDITORIA</v>
          </cell>
          <cell r="G51" t="str">
            <v xml:space="preserve">OPERATIVO </v>
          </cell>
          <cell r="H51" t="str">
            <v>DELCY FABIOLA GOMEZ GOMEZ</v>
          </cell>
          <cell r="I51" t="str">
            <v>JEFE DE AUDITORIA INTERNA</v>
          </cell>
        </row>
        <row r="52">
          <cell r="B52">
            <v>1026297472</v>
          </cell>
          <cell r="C52" t="str">
            <v>JULIETH DANIELA LARA FRANCO</v>
          </cell>
          <cell r="D52">
            <v>42618</v>
          </cell>
          <cell r="E52" t="str">
            <v>ANALISTA JUNIOR DE AUDITORIA</v>
          </cell>
          <cell r="F52" t="str">
            <v>AUDITORIA</v>
          </cell>
          <cell r="G52" t="str">
            <v xml:space="preserve">OPERATIVO </v>
          </cell>
          <cell r="H52" t="str">
            <v>DELCY FABIOLA GOMEZ GOMEZ</v>
          </cell>
          <cell r="I52" t="str">
            <v>JEFE DE AUDITORIA INTERNA</v>
          </cell>
        </row>
        <row r="53">
          <cell r="B53">
            <v>1098770766</v>
          </cell>
          <cell r="C53" t="str">
            <v>MARIA FERNANDA FARASICA PLAZAS</v>
          </cell>
          <cell r="D53">
            <v>42271</v>
          </cell>
          <cell r="E53" t="str">
            <v>ANALISTA JUNIOR DE AUDITORIA</v>
          </cell>
          <cell r="F53" t="str">
            <v>AUDITORIA</v>
          </cell>
          <cell r="G53" t="str">
            <v xml:space="preserve">OPERATIVO </v>
          </cell>
          <cell r="H53" t="str">
            <v>DELCY FABIOLA GOMEZ GOMEZ</v>
          </cell>
          <cell r="I53" t="str">
            <v>JEFE DE AUDITORIA INTERNA</v>
          </cell>
        </row>
        <row r="54">
          <cell r="B54">
            <v>1000694794</v>
          </cell>
          <cell r="C54" t="str">
            <v>JULIAN DAVID VELANDIA JARAMILLO</v>
          </cell>
          <cell r="D54">
            <v>45100</v>
          </cell>
          <cell r="E54" t="str">
            <v>AUXILIAR OPERATIVO DISTRIBUIDORA FUNZA</v>
          </cell>
          <cell r="F54" t="str">
            <v>DISTRIBUCIÓN URBANA</v>
          </cell>
          <cell r="G54" t="str">
            <v xml:space="preserve">OPERATIVO </v>
          </cell>
          <cell r="H54" t="str">
            <v>DIANA CAROLINA TRIANA RAMOS</v>
          </cell>
          <cell r="I54" t="str">
            <v>SUPERVISOR DISTRIBUIDORA FUNZA</v>
          </cell>
        </row>
        <row r="55">
          <cell r="B55">
            <v>1069303926</v>
          </cell>
          <cell r="C55" t="str">
            <v>JUAN FERLEY NIVIA SANCHEZ</v>
          </cell>
          <cell r="D55">
            <v>45149</v>
          </cell>
          <cell r="E55" t="str">
            <v>CONDUCTOR PATIOS DISTRIBUIDORA FUNZA</v>
          </cell>
          <cell r="F55" t="str">
            <v>CONDUCTORES</v>
          </cell>
          <cell r="G55" t="str">
            <v xml:space="preserve">OPERATIVO </v>
          </cell>
          <cell r="H55" t="str">
            <v>DIANA CAROLINA TRIANA RAMOS</v>
          </cell>
          <cell r="I55" t="str">
            <v>SUPERVISOR DISTRIBUIDORA FUNZA</v>
          </cell>
        </row>
        <row r="56">
          <cell r="B56">
            <v>1095829761</v>
          </cell>
          <cell r="C56" t="str">
            <v>EDWING DUVAN HERNANDEZ HERRERA</v>
          </cell>
          <cell r="D56">
            <v>44536</v>
          </cell>
          <cell r="E56" t="str">
            <v>ANALISTA FLOTA PROPIA</v>
          </cell>
          <cell r="F56" t="str">
            <v xml:space="preserve">OPERACIÓN NACIONAL </v>
          </cell>
          <cell r="G56" t="str">
            <v xml:space="preserve">OPERATIVO </v>
          </cell>
          <cell r="H56" t="str">
            <v>DIANA PATRICIA MORENO JIMENEZ</v>
          </cell>
          <cell r="I56" t="str">
            <v xml:space="preserve">JEFE FLOTA PROPIA </v>
          </cell>
        </row>
        <row r="57">
          <cell r="B57">
            <v>80088806</v>
          </cell>
          <cell r="C57" t="str">
            <v>LUIS EDUARDO PALACIOS RODRIGUEZ</v>
          </cell>
          <cell r="D57">
            <v>44986</v>
          </cell>
          <cell r="E57" t="str">
            <v>CONDUCTOR PATIOS REFRIGERADO FUNZA(OPERACIÓN RNAL)</v>
          </cell>
          <cell r="F57" t="str">
            <v>CONDUCTORES</v>
          </cell>
          <cell r="G57" t="str">
            <v xml:space="preserve">OPERATIVO </v>
          </cell>
          <cell r="H57" t="str">
            <v>DIANA PATRICIA MORENO JIMENEZ</v>
          </cell>
          <cell r="I57" t="str">
            <v xml:space="preserve">JEFE FLOTA PROPIA </v>
          </cell>
        </row>
        <row r="58">
          <cell r="B58">
            <v>1192891120</v>
          </cell>
          <cell r="C58" t="str">
            <v>JOHAN DAVID CAMPOS VARELA</v>
          </cell>
          <cell r="D58">
            <v>45118</v>
          </cell>
          <cell r="E58" t="str">
            <v>CONDUCTOR PATIOS REFRIGERADO FUNZA(OPERACIÓN RNAL)</v>
          </cell>
          <cell r="F58" t="str">
            <v>CONDUCTORES</v>
          </cell>
          <cell r="G58" t="str">
            <v xml:space="preserve">OPERATIVO </v>
          </cell>
          <cell r="H58" t="str">
            <v>DIANA PATRICIA MORENO JIMENEZ</v>
          </cell>
          <cell r="I58" t="str">
            <v xml:space="preserve">JEFE FLOTA PROPIA </v>
          </cell>
        </row>
        <row r="59">
          <cell r="B59">
            <v>1003177754</v>
          </cell>
          <cell r="C59" t="str">
            <v>JOSE MIGUEL HERNANDEZ VILORIA</v>
          </cell>
          <cell r="D59">
            <v>45310</v>
          </cell>
          <cell r="E59" t="str">
            <v>CONDUCTOR FRR DISTRIBUIDORA (FUNZA)</v>
          </cell>
          <cell r="F59" t="str">
            <v>CONDUCTORES</v>
          </cell>
          <cell r="G59" t="str">
            <v xml:space="preserve">OPERATIVO </v>
          </cell>
          <cell r="H59" t="str">
            <v>DIANA PATRICIA MORENO JIMENEZ</v>
          </cell>
          <cell r="I59" t="str">
            <v xml:space="preserve">JEFE FLOTA PROPIA </v>
          </cell>
        </row>
        <row r="60">
          <cell r="B60">
            <v>1038824234</v>
          </cell>
          <cell r="C60" t="str">
            <v>EDWAR ANDRES MARTINEZ AVILA</v>
          </cell>
          <cell r="D60">
            <v>45057</v>
          </cell>
          <cell r="E60" t="str">
            <v>AUXILIAR FRR DISTRIBUIDORA (FUNZA)</v>
          </cell>
          <cell r="F60" t="str">
            <v>CONDUCTORES</v>
          </cell>
          <cell r="G60" t="str">
            <v xml:space="preserve">OPERATIVO </v>
          </cell>
          <cell r="H60" t="str">
            <v>DIANA PATRICIA MORENO JIMENEZ</v>
          </cell>
          <cell r="I60" t="str">
            <v xml:space="preserve">JEFE FLOTA PROPIA </v>
          </cell>
        </row>
        <row r="61">
          <cell r="B61">
            <v>1073520300</v>
          </cell>
          <cell r="C61" t="str">
            <v>RAUL ALFREDO FORERO CARDOZO</v>
          </cell>
          <cell r="D61">
            <v>45227</v>
          </cell>
          <cell r="E61" t="str">
            <v>AUXILIAR FRR DISTRIBUIDORA (FUNZA)</v>
          </cell>
          <cell r="F61" t="str">
            <v>CONDUCTORES</v>
          </cell>
          <cell r="G61" t="str">
            <v xml:space="preserve">OPERATIVO </v>
          </cell>
          <cell r="H61" t="str">
            <v>DIANA PATRICIA MORENO JIMENEZ</v>
          </cell>
          <cell r="I61" t="str">
            <v xml:space="preserve">JEFE FLOTA PROPIA </v>
          </cell>
        </row>
        <row r="62">
          <cell r="B62">
            <v>91079141</v>
          </cell>
          <cell r="C62" t="str">
            <v>GONZALO QUINTANA GARCES</v>
          </cell>
          <cell r="D62">
            <v>43468</v>
          </cell>
          <cell r="E62" t="str">
            <v>CONDUCTOR NHR SANTANDER</v>
          </cell>
          <cell r="F62" t="str">
            <v>CONDUCTORES</v>
          </cell>
          <cell r="G62" t="str">
            <v xml:space="preserve">OPERATIVO </v>
          </cell>
          <cell r="H62" t="str">
            <v>DIANA PATRICIA MORENO JIMENEZ</v>
          </cell>
          <cell r="I62" t="str">
            <v xml:space="preserve">JEFE FLOTA PROPIA </v>
          </cell>
        </row>
        <row r="63">
          <cell r="B63">
            <v>91112309</v>
          </cell>
          <cell r="C63" t="str">
            <v>DIEGO FERNANDO ROJAS DIAZ</v>
          </cell>
          <cell r="D63">
            <v>44497</v>
          </cell>
          <cell r="E63" t="str">
            <v>AUXILIAR NHR SANTANDER</v>
          </cell>
          <cell r="F63" t="str">
            <v>CONDUCTORES</v>
          </cell>
          <cell r="G63" t="str">
            <v xml:space="preserve">OPERATIVO </v>
          </cell>
          <cell r="H63" t="str">
            <v>DIANA PATRICIA MORENO JIMENEZ</v>
          </cell>
          <cell r="I63" t="str">
            <v xml:space="preserve">JEFE FLOTA PROPIA </v>
          </cell>
        </row>
        <row r="64">
          <cell r="B64">
            <v>1105786755</v>
          </cell>
          <cell r="C64" t="str">
            <v>LEONARDO FABIO ORTIZ RICO</v>
          </cell>
          <cell r="D64">
            <v>44673</v>
          </cell>
          <cell r="E64" t="str">
            <v>CONDUCTOR NHR DISTRIBUIDORA FUNZA</v>
          </cell>
          <cell r="F64" t="str">
            <v>CONDUCTORES</v>
          </cell>
          <cell r="G64" t="str">
            <v xml:space="preserve">OPERATIVO </v>
          </cell>
          <cell r="H64" t="str">
            <v>DIANA PATRICIA MORENO JIMENEZ</v>
          </cell>
          <cell r="I64" t="str">
            <v xml:space="preserve">JEFE FLOTA PROPIA </v>
          </cell>
        </row>
        <row r="65">
          <cell r="B65">
            <v>1140909031</v>
          </cell>
          <cell r="C65" t="str">
            <v>JOSE DOMINGO DIAZ YEPES</v>
          </cell>
          <cell r="D65">
            <v>44722</v>
          </cell>
          <cell r="E65" t="str">
            <v>CONDUCTOR NHR DISTRIBUIDORA FUNZA</v>
          </cell>
          <cell r="F65" t="str">
            <v>CONDUCTORES</v>
          </cell>
          <cell r="G65" t="str">
            <v xml:space="preserve">OPERATIVO </v>
          </cell>
          <cell r="H65" t="str">
            <v>DIANA PATRICIA MORENO JIMENEZ</v>
          </cell>
          <cell r="I65" t="str">
            <v xml:space="preserve">JEFE FLOTA PROPIA </v>
          </cell>
        </row>
        <row r="66">
          <cell r="B66">
            <v>1003687222</v>
          </cell>
          <cell r="C66" t="str">
            <v>MILLER STEFAN TELLEZ RODRIGUEZ</v>
          </cell>
          <cell r="D66">
            <v>45136</v>
          </cell>
          <cell r="E66" t="str">
            <v>AUXILIAR NHR DISTRIBUIDORA FUNZA</v>
          </cell>
          <cell r="F66" t="str">
            <v>CONDUCTORES</v>
          </cell>
          <cell r="G66" t="str">
            <v xml:space="preserve">OPERATIVO </v>
          </cell>
          <cell r="H66" t="str">
            <v>DIANA PATRICIA MORENO JIMENEZ</v>
          </cell>
          <cell r="I66" t="str">
            <v xml:space="preserve">JEFE FLOTA PROPIA </v>
          </cell>
        </row>
        <row r="67">
          <cell r="B67">
            <v>1095951295</v>
          </cell>
          <cell r="C67" t="str">
            <v>YEISON FABIAN CHAPARRO VERA</v>
          </cell>
          <cell r="D67">
            <v>45009</v>
          </cell>
          <cell r="E67" t="str">
            <v>CONDUCTOR PATIOS ALIMENTOS</v>
          </cell>
          <cell r="F67" t="str">
            <v>CONDUCTORES</v>
          </cell>
          <cell r="G67" t="str">
            <v xml:space="preserve">OPERATIVO </v>
          </cell>
          <cell r="H67" t="str">
            <v>DIANA PATRICIA MORENO JIMENEZ</v>
          </cell>
          <cell r="I67" t="str">
            <v xml:space="preserve">JEFE FLOTA PROPIA </v>
          </cell>
        </row>
        <row r="68">
          <cell r="B68">
            <v>1098639403</v>
          </cell>
          <cell r="C68" t="str">
            <v>OSCAR ANDRES ARIAS TORRA</v>
          </cell>
          <cell r="D68">
            <v>45310</v>
          </cell>
          <cell r="E68" t="str">
            <v>CONDUCTOR PATIOS ALIMENTOS</v>
          </cell>
          <cell r="F68" t="str">
            <v>CONDUCTORES</v>
          </cell>
          <cell r="G68" t="str">
            <v xml:space="preserve">OPERATIVO </v>
          </cell>
          <cell r="H68" t="str">
            <v>DIANA PATRICIA MORENO JIMENEZ</v>
          </cell>
          <cell r="I68" t="str">
            <v xml:space="preserve">JEFE FLOTA PROPIA </v>
          </cell>
        </row>
        <row r="69">
          <cell r="B69">
            <v>1098702559</v>
          </cell>
          <cell r="C69" t="str">
            <v>ANDRES HIGINIO CARRERO VEGA</v>
          </cell>
          <cell r="D69">
            <v>45313</v>
          </cell>
          <cell r="E69" t="str">
            <v>CONDUCTOR PATIOS ALIMENTOS</v>
          </cell>
          <cell r="F69" t="str">
            <v>CONDUCTORES</v>
          </cell>
          <cell r="G69" t="str">
            <v xml:space="preserve">OPERATIVO </v>
          </cell>
          <cell r="H69" t="str">
            <v>DIANA PATRICIA MORENO JIMENEZ</v>
          </cell>
          <cell r="I69" t="str">
            <v xml:space="preserve">JEFE FLOTA PROPIA </v>
          </cell>
        </row>
        <row r="70">
          <cell r="B70">
            <v>1098286306</v>
          </cell>
          <cell r="C70" t="str">
            <v>EDGAR ENRIQUE RODRIGUEZ JULIO</v>
          </cell>
          <cell r="D70">
            <v>44992</v>
          </cell>
          <cell r="E70" t="str">
            <v>CONDUCTOR PATIOS MATERIA PRIMA</v>
          </cell>
          <cell r="F70" t="str">
            <v>CONDUCTORES</v>
          </cell>
          <cell r="G70" t="str">
            <v xml:space="preserve">OPERATIVO </v>
          </cell>
          <cell r="H70" t="str">
            <v>DIANA PATRICIA MORENO JIMENEZ</v>
          </cell>
          <cell r="I70" t="str">
            <v xml:space="preserve">JEFE FLOTA PROPIA </v>
          </cell>
        </row>
        <row r="71">
          <cell r="B71">
            <v>1098637139</v>
          </cell>
          <cell r="C71" t="str">
            <v>CARLOS ELIECER SEPULVEDA TORRES</v>
          </cell>
          <cell r="D71">
            <v>44999</v>
          </cell>
          <cell r="E71" t="str">
            <v>CONDUCTOR PATIOS MATERIA PRIMA</v>
          </cell>
          <cell r="F71" t="str">
            <v>CONDUCTORES</v>
          </cell>
          <cell r="G71" t="str">
            <v xml:space="preserve">OPERATIVO </v>
          </cell>
          <cell r="H71" t="str">
            <v>DIANA PATRICIA MORENO JIMENEZ</v>
          </cell>
          <cell r="I71" t="str">
            <v xml:space="preserve">JEFE FLOTA PROPIA </v>
          </cell>
        </row>
        <row r="72">
          <cell r="B72">
            <v>91246297</v>
          </cell>
          <cell r="C72" t="str">
            <v>FABIO ENRIQUE DUARTE ESPINOSA</v>
          </cell>
          <cell r="D72">
            <v>45062</v>
          </cell>
          <cell r="E72" t="str">
            <v>CONDUCTOR PATIOS MATERIA PRIMA (MUESTREADOR)</v>
          </cell>
          <cell r="F72" t="str">
            <v>CONDUCTORES</v>
          </cell>
          <cell r="G72" t="str">
            <v xml:space="preserve">OPERATIVO </v>
          </cell>
          <cell r="H72" t="str">
            <v>DIANA PATRICIA MORENO JIMENEZ</v>
          </cell>
          <cell r="I72" t="str">
            <v xml:space="preserve">JEFE FLOTA PROPIA </v>
          </cell>
        </row>
        <row r="73">
          <cell r="B73">
            <v>1098645733</v>
          </cell>
          <cell r="C73" t="str">
            <v>JOSE LUIS RUEDA GALINDO</v>
          </cell>
          <cell r="D73">
            <v>45248</v>
          </cell>
          <cell r="E73" t="str">
            <v>CONDUCTOR PATIOS REFRIGERADO NACIONAL Y MULA URBANA</v>
          </cell>
          <cell r="F73" t="str">
            <v>CONDUCTORES</v>
          </cell>
          <cell r="G73" t="str">
            <v xml:space="preserve">OPERATIVO </v>
          </cell>
          <cell r="H73" t="str">
            <v>DIANA PATRICIA MORENO JIMENEZ</v>
          </cell>
          <cell r="I73" t="str">
            <v xml:space="preserve">JEFE FLOTA PROPIA </v>
          </cell>
        </row>
        <row r="74">
          <cell r="B74">
            <v>91244600</v>
          </cell>
          <cell r="C74" t="str">
            <v>SERGIO DOMINGUEZ ZAMBRANO</v>
          </cell>
          <cell r="D74">
            <v>40602</v>
          </cell>
          <cell r="E74" t="str">
            <v>CONDUCTOR PATIOS REFRIGERADO NACIONAL Y MULA URBANA XVN414</v>
          </cell>
          <cell r="F74" t="str">
            <v>CONDUCTORES</v>
          </cell>
          <cell r="G74" t="str">
            <v xml:space="preserve">OPERATIVO </v>
          </cell>
          <cell r="H74" t="str">
            <v>DIANA PATRICIA MORENO JIMENEZ</v>
          </cell>
          <cell r="I74" t="str">
            <v xml:space="preserve">JEFE FLOTA PROPIA </v>
          </cell>
        </row>
        <row r="75">
          <cell r="B75">
            <v>1005331430</v>
          </cell>
          <cell r="C75" t="str">
            <v>JULIAN CAMILO RUEDA ESTUPIÑAN</v>
          </cell>
          <cell r="D75">
            <v>45201</v>
          </cell>
          <cell r="E75" t="str">
            <v>CONDUCTOR PATIOS REFRIGERADO NACIONAL Y MULA URBANA XVN414</v>
          </cell>
          <cell r="F75" t="str">
            <v>CONDUCTORES</v>
          </cell>
          <cell r="G75" t="str">
            <v xml:space="preserve">OPERATIVO </v>
          </cell>
          <cell r="H75" t="str">
            <v>DIANA PATRICIA MORENO JIMENEZ</v>
          </cell>
          <cell r="I75" t="str">
            <v xml:space="preserve">JEFE FLOTA PROPIA </v>
          </cell>
        </row>
        <row r="76">
          <cell r="B76">
            <v>13543376</v>
          </cell>
          <cell r="C76" t="str">
            <v>HUGO LEONEL JOYA DIAZ</v>
          </cell>
          <cell r="D76">
            <v>44938</v>
          </cell>
          <cell r="E76" t="str">
            <v>CONDUCTOR PATIOS REFRIGERADO NACIONAL Y MULA URBANA</v>
          </cell>
          <cell r="F76" t="str">
            <v>CONDUCTORES</v>
          </cell>
          <cell r="G76" t="str">
            <v xml:space="preserve">OPERATIVO </v>
          </cell>
          <cell r="H76" t="str">
            <v>DIANA PATRICIA MORENO JIMENEZ</v>
          </cell>
          <cell r="I76" t="str">
            <v xml:space="preserve">JEFE FLOTA PROPIA </v>
          </cell>
        </row>
        <row r="77">
          <cell r="B77">
            <v>1099367504</v>
          </cell>
          <cell r="C77" t="str">
            <v>JORGE ARLEY CHINCHILLA SAENZ</v>
          </cell>
          <cell r="D77">
            <v>44950</v>
          </cell>
          <cell r="E77" t="str">
            <v>CONDUCTOR PATIOS REFRIGERADO NACIONAL Y MULA URBANA</v>
          </cell>
          <cell r="F77" t="str">
            <v>CONDUCTORES</v>
          </cell>
          <cell r="G77" t="str">
            <v xml:space="preserve">OPERATIVO </v>
          </cell>
          <cell r="H77" t="str">
            <v>DIANA PATRICIA MORENO JIMENEZ</v>
          </cell>
          <cell r="I77" t="str">
            <v xml:space="preserve">JEFE FLOTA PROPIA </v>
          </cell>
        </row>
        <row r="78">
          <cell r="B78">
            <v>91511106</v>
          </cell>
          <cell r="C78" t="str">
            <v>ALEXANDER URIBE VASQUEZ</v>
          </cell>
          <cell r="D78">
            <v>45352</v>
          </cell>
          <cell r="E78" t="str">
            <v>CONDUCTOR PATIOS REFRIGERADO NACIONAL Y MULA URBANA</v>
          </cell>
          <cell r="F78" t="str">
            <v>CONDUCTORES</v>
          </cell>
          <cell r="G78" t="str">
            <v xml:space="preserve">OPERATIVO </v>
          </cell>
          <cell r="H78" t="str">
            <v>DIANA PATRICIA MORENO JIMENEZ</v>
          </cell>
          <cell r="I78" t="str">
            <v xml:space="preserve">JEFE FLOTA PROPIA </v>
          </cell>
        </row>
        <row r="79">
          <cell r="B79">
            <v>91183169</v>
          </cell>
          <cell r="C79" t="str">
            <v>LEONARDO ARDILA GUARIN</v>
          </cell>
          <cell r="D79">
            <v>45258</v>
          </cell>
          <cell r="E79" t="str">
            <v>CONDUCTOR PATIOS REFRIGERADO NACIONAL Y MULA URBANA</v>
          </cell>
          <cell r="F79" t="str">
            <v>CONDUCTORES</v>
          </cell>
          <cell r="G79" t="str">
            <v xml:space="preserve">OPERATIVO </v>
          </cell>
          <cell r="H79" t="str">
            <v>DIANA PATRICIA MORENO JIMENEZ</v>
          </cell>
          <cell r="I79" t="str">
            <v xml:space="preserve">JEFE FLOTA PROPIA </v>
          </cell>
        </row>
        <row r="80">
          <cell r="B80">
            <v>13722452</v>
          </cell>
          <cell r="C80" t="str">
            <v>JOSE ALEJANDRO BASTO FLOREZ</v>
          </cell>
          <cell r="D80">
            <v>45327</v>
          </cell>
          <cell r="E80" t="str">
            <v>CONDUCTOR PATIOS REFRIGERADO NACIONAL Y MULA URBANA</v>
          </cell>
          <cell r="F80" t="str">
            <v>CONDUCTORES</v>
          </cell>
          <cell r="G80" t="str">
            <v xml:space="preserve">OPERATIVO </v>
          </cell>
          <cell r="H80" t="str">
            <v>DIANA PATRICIA MORENO JIMENEZ</v>
          </cell>
          <cell r="I80" t="str">
            <v xml:space="preserve">JEFE FLOTA PROPIA </v>
          </cell>
        </row>
        <row r="81">
          <cell r="B81">
            <v>1098668124</v>
          </cell>
          <cell r="C81" t="str">
            <v>RAFAEL CRUZ NIÑO</v>
          </cell>
          <cell r="D81">
            <v>44978</v>
          </cell>
          <cell r="E81" t="str">
            <v>CONDUCTOR PATIOS REFRIGERADO NACIONAL Y MULA URBANA</v>
          </cell>
          <cell r="F81" t="str">
            <v>CONDUCTORES</v>
          </cell>
          <cell r="G81" t="str">
            <v xml:space="preserve">OPERATIVO </v>
          </cell>
          <cell r="H81" t="str">
            <v>DIANA PATRICIA MORENO JIMENEZ</v>
          </cell>
          <cell r="I81" t="str">
            <v xml:space="preserve">JEFE FLOTA PROPIA </v>
          </cell>
        </row>
        <row r="82">
          <cell r="B82">
            <v>13563209</v>
          </cell>
          <cell r="C82" t="str">
            <v>ADOLFO ORTEGA CACUA</v>
          </cell>
          <cell r="D82">
            <v>45006</v>
          </cell>
          <cell r="E82" t="str">
            <v>CONDUCTOR PATIOS REFRIGERADO NACIONAL Y MULA URBANA</v>
          </cell>
          <cell r="F82" t="str">
            <v>CONDUCTORES</v>
          </cell>
          <cell r="G82" t="str">
            <v xml:space="preserve">OPERATIVO </v>
          </cell>
          <cell r="H82" t="str">
            <v>DIANA PATRICIA MORENO JIMENEZ</v>
          </cell>
          <cell r="I82" t="str">
            <v xml:space="preserve">JEFE FLOTA PROPIA </v>
          </cell>
        </row>
        <row r="83">
          <cell r="B83">
            <v>1095797404</v>
          </cell>
          <cell r="C83" t="str">
            <v>MAYCOL EDINSON DIAZ REYES</v>
          </cell>
          <cell r="D83">
            <v>44838</v>
          </cell>
          <cell r="E83" t="str">
            <v>CONDUCTOR PATIOS REFRIGERADO NACIONAL Y MULA URBANA</v>
          </cell>
          <cell r="F83" t="str">
            <v>CONDUCTORES</v>
          </cell>
          <cell r="G83" t="str">
            <v xml:space="preserve">OPERATIVO </v>
          </cell>
          <cell r="H83" t="str">
            <v>DIANA PATRICIA MORENO JIMENEZ</v>
          </cell>
          <cell r="I83" t="str">
            <v xml:space="preserve">JEFE FLOTA PROPIA </v>
          </cell>
        </row>
        <row r="84">
          <cell r="B84">
            <v>1005155226</v>
          </cell>
          <cell r="C84" t="str">
            <v>MARLON YAIR DIAZ COLMENARES</v>
          </cell>
          <cell r="D84">
            <v>45309</v>
          </cell>
          <cell r="E84" t="str">
            <v>CONDUCTOR PATIOS REFRIGERADO NACIONAL Y MULA URBANA</v>
          </cell>
          <cell r="F84" t="str">
            <v>CONDUCTORES</v>
          </cell>
          <cell r="G84" t="str">
            <v xml:space="preserve">OPERATIVO </v>
          </cell>
          <cell r="H84" t="str">
            <v>DIANA PATRICIA MORENO JIMENEZ</v>
          </cell>
          <cell r="I84" t="str">
            <v xml:space="preserve">JEFE FLOTA PROPIA </v>
          </cell>
        </row>
        <row r="85">
          <cell r="B85">
            <v>91152460</v>
          </cell>
          <cell r="C85" t="str">
            <v>GONZALO RODRIGUEZ DUARTE</v>
          </cell>
          <cell r="D85">
            <v>44847</v>
          </cell>
          <cell r="E85" t="str">
            <v>CONDUCTOR PATIOS TORRE REFRIGERADO NACIONAL NOMINA</v>
          </cell>
          <cell r="F85" t="str">
            <v>CONDUCTORES</v>
          </cell>
          <cell r="G85" t="str">
            <v xml:space="preserve">OPERATIVO </v>
          </cell>
          <cell r="H85" t="str">
            <v>DIANA PATRICIA MORENO JIMENEZ</v>
          </cell>
          <cell r="I85" t="str">
            <v xml:space="preserve">JEFE FLOTA PROPIA </v>
          </cell>
        </row>
        <row r="86">
          <cell r="B86">
            <v>91353517</v>
          </cell>
          <cell r="C86" t="str">
            <v>DIEGO FERNANDO RAMIREZ CASTELLANOS</v>
          </cell>
          <cell r="D86">
            <v>44831</v>
          </cell>
          <cell r="E86" t="str">
            <v>CONDUCTOR POLLITO</v>
          </cell>
          <cell r="F86" t="str">
            <v>CONDUCTORES</v>
          </cell>
          <cell r="G86" t="str">
            <v xml:space="preserve">OPERATIVO </v>
          </cell>
          <cell r="H86" t="str">
            <v>DIANA PATRICIA MORENO JIMENEZ</v>
          </cell>
          <cell r="I86" t="str">
            <v xml:space="preserve">JEFE FLOTA PROPIA </v>
          </cell>
        </row>
        <row r="87">
          <cell r="B87">
            <v>1095933906</v>
          </cell>
          <cell r="C87" t="str">
            <v>FERNEY PADILLA PULGARIN</v>
          </cell>
          <cell r="D87">
            <v>45037</v>
          </cell>
          <cell r="E87" t="str">
            <v>CONDUCTOR POLLITO</v>
          </cell>
          <cell r="F87" t="str">
            <v>CONDUCTORES</v>
          </cell>
          <cell r="G87" t="str">
            <v xml:space="preserve">OPERATIVO </v>
          </cell>
          <cell r="H87" t="str">
            <v>DIANA PATRICIA MORENO JIMENEZ</v>
          </cell>
          <cell r="I87" t="str">
            <v xml:space="preserve">JEFE FLOTA PROPIA </v>
          </cell>
        </row>
        <row r="88">
          <cell r="B88">
            <v>1064715240</v>
          </cell>
          <cell r="C88" t="str">
            <v>DEYBIS ERNESTO LOPEZ VIDALES</v>
          </cell>
          <cell r="D88">
            <v>44952</v>
          </cell>
          <cell r="E88" t="str">
            <v>CONDUCTOR POLLITO</v>
          </cell>
          <cell r="F88" t="str">
            <v>CONDUCTORES</v>
          </cell>
          <cell r="G88" t="str">
            <v xml:space="preserve">OPERATIVO </v>
          </cell>
          <cell r="H88" t="str">
            <v>DIANA PATRICIA MORENO JIMENEZ</v>
          </cell>
          <cell r="I88" t="str">
            <v xml:space="preserve">JEFE FLOTA PROPIA </v>
          </cell>
        </row>
        <row r="89">
          <cell r="B89">
            <v>1095802402</v>
          </cell>
          <cell r="C89" t="str">
            <v>HUMBERTO MALAVER RUEDA</v>
          </cell>
          <cell r="D89">
            <v>44540</v>
          </cell>
          <cell r="E89" t="str">
            <v>CONDUCTOR POLLITO</v>
          </cell>
          <cell r="F89" t="str">
            <v>CONDUCTORES</v>
          </cell>
          <cell r="G89" t="str">
            <v xml:space="preserve">OPERATIVO </v>
          </cell>
          <cell r="H89" t="str">
            <v>DIANA PATRICIA MORENO JIMENEZ</v>
          </cell>
          <cell r="I89" t="str">
            <v xml:space="preserve">JEFE FLOTA PROPIA </v>
          </cell>
        </row>
        <row r="90">
          <cell r="B90">
            <v>1095812414</v>
          </cell>
          <cell r="C90" t="str">
            <v>WILMER FERNANDO SERRANO CAMACHO</v>
          </cell>
          <cell r="D90">
            <v>45146</v>
          </cell>
          <cell r="E90" t="str">
            <v>CONDUCTOR POLLO EN PIE ORIENTE</v>
          </cell>
          <cell r="F90" t="str">
            <v>CONDUCTORES</v>
          </cell>
          <cell r="G90" t="str">
            <v xml:space="preserve">OPERATIVO </v>
          </cell>
          <cell r="H90" t="str">
            <v>DIANA PATRICIA MORENO JIMENEZ</v>
          </cell>
          <cell r="I90" t="str">
            <v xml:space="preserve">JEFE FLOTA PROPIA </v>
          </cell>
        </row>
        <row r="91">
          <cell r="B91">
            <v>1005132246</v>
          </cell>
          <cell r="C91" t="str">
            <v>JUAN CAMILO PRADA SEPULVEDA</v>
          </cell>
          <cell r="D91">
            <v>45348</v>
          </cell>
          <cell r="E91" t="str">
            <v>CONDUCTOR POLLO EN PIE ORIENTE</v>
          </cell>
          <cell r="F91" t="str">
            <v>CONDUCTORES</v>
          </cell>
          <cell r="G91" t="str">
            <v xml:space="preserve">OPERATIVO </v>
          </cell>
          <cell r="H91" t="str">
            <v>DIANA PATRICIA MORENO JIMENEZ</v>
          </cell>
          <cell r="I91" t="str">
            <v xml:space="preserve">JEFE FLOTA PROPIA </v>
          </cell>
        </row>
        <row r="92">
          <cell r="B92">
            <v>91346519</v>
          </cell>
          <cell r="C92" t="str">
            <v>GABRIEL ALBERTO DELGADO GALVIS</v>
          </cell>
          <cell r="D92">
            <v>44937</v>
          </cell>
          <cell r="E92" t="str">
            <v>CONDUCTOR POLLO EN PIE ORIENTE</v>
          </cell>
          <cell r="F92" t="str">
            <v>CONDUCTORES</v>
          </cell>
          <cell r="G92" t="str">
            <v xml:space="preserve">OPERATIVO </v>
          </cell>
          <cell r="H92" t="str">
            <v>DIANA PATRICIA MORENO JIMENEZ</v>
          </cell>
          <cell r="I92" t="str">
            <v xml:space="preserve">JEFE FLOTA PROPIA </v>
          </cell>
        </row>
        <row r="93">
          <cell r="B93">
            <v>91532342</v>
          </cell>
          <cell r="C93" t="str">
            <v>JHON ALEXANDER PATIÑO RUIZ</v>
          </cell>
          <cell r="D93">
            <v>45152</v>
          </cell>
          <cell r="E93" t="str">
            <v>CONDUCTOR POLLO EN PIE ORIENTE</v>
          </cell>
          <cell r="F93" t="str">
            <v>CONDUCTORES</v>
          </cell>
          <cell r="G93" t="str">
            <v xml:space="preserve">OPERATIVO </v>
          </cell>
          <cell r="H93" t="str">
            <v>DIANA PATRICIA MORENO JIMENEZ</v>
          </cell>
          <cell r="I93" t="str">
            <v xml:space="preserve">JEFE FLOTA PROPIA </v>
          </cell>
        </row>
        <row r="94">
          <cell r="B94">
            <v>1102390856</v>
          </cell>
          <cell r="C94" t="str">
            <v>ELKIN LEONARDO JURADO PEREZ</v>
          </cell>
          <cell r="D94">
            <v>45286</v>
          </cell>
          <cell r="E94" t="str">
            <v>CONDUCTOR POLLO EN PIE ORIENTE</v>
          </cell>
          <cell r="F94" t="str">
            <v>CONDUCTORES</v>
          </cell>
          <cell r="G94" t="str">
            <v xml:space="preserve">OPERATIVO </v>
          </cell>
          <cell r="H94" t="str">
            <v>DIANA PATRICIA MORENO JIMENEZ</v>
          </cell>
          <cell r="I94" t="str">
            <v xml:space="preserve">JEFE FLOTA PROPIA </v>
          </cell>
        </row>
        <row r="95">
          <cell r="B95">
            <v>1096926600</v>
          </cell>
          <cell r="C95" t="str">
            <v>JUAN REINALDO GUAITERO ARAQUE</v>
          </cell>
          <cell r="D95">
            <v>45097</v>
          </cell>
          <cell r="E95" t="str">
            <v>CONDUCTOR POLLO EN PIE ORIENTE</v>
          </cell>
          <cell r="F95" t="str">
            <v>CONDUCTORES</v>
          </cell>
          <cell r="G95" t="str">
            <v xml:space="preserve">OPERATIVO </v>
          </cell>
          <cell r="H95" t="str">
            <v>DIANA PATRICIA MORENO JIMENEZ</v>
          </cell>
          <cell r="I95" t="str">
            <v xml:space="preserve">JEFE FLOTA PROPIA </v>
          </cell>
        </row>
        <row r="96">
          <cell r="B96">
            <v>91491898</v>
          </cell>
          <cell r="C96" t="str">
            <v>JUAN JOSE BOHADA AVILA</v>
          </cell>
          <cell r="D96">
            <v>45229</v>
          </cell>
          <cell r="E96" t="str">
            <v>CONDUCTOR POLLO EN PIE ORIENTE</v>
          </cell>
          <cell r="F96" t="str">
            <v>CONDUCTORES</v>
          </cell>
          <cell r="G96" t="str">
            <v xml:space="preserve">OPERATIVO </v>
          </cell>
          <cell r="H96" t="str">
            <v>DIANA PATRICIA MORENO JIMENEZ</v>
          </cell>
          <cell r="I96" t="str">
            <v xml:space="preserve">JEFE FLOTA PROPIA </v>
          </cell>
        </row>
        <row r="97">
          <cell r="B97">
            <v>91477013</v>
          </cell>
          <cell r="C97" t="str">
            <v>WILBER JAVIER SEPULVEDA RINCON</v>
          </cell>
          <cell r="D97">
            <v>45247</v>
          </cell>
          <cell r="E97" t="str">
            <v>CONDUCTOR POLLO EN PIE ORIENTE</v>
          </cell>
          <cell r="F97" t="str">
            <v>CONDUCTORES</v>
          </cell>
          <cell r="G97" t="str">
            <v xml:space="preserve">OPERATIVO </v>
          </cell>
          <cell r="H97" t="str">
            <v>DIANA PATRICIA MORENO JIMENEZ</v>
          </cell>
          <cell r="I97" t="str">
            <v xml:space="preserve">JEFE FLOTA PROPIA </v>
          </cell>
        </row>
        <row r="98">
          <cell r="B98">
            <v>1095914792</v>
          </cell>
          <cell r="C98" t="str">
            <v>WILLIAN LEANDRO AGUILAR FORERO</v>
          </cell>
          <cell r="D98">
            <v>45293</v>
          </cell>
          <cell r="E98" t="str">
            <v>CONDUCTOR POLLO EN PIE ORIENTE</v>
          </cell>
          <cell r="F98" t="str">
            <v>CONDUCTORES</v>
          </cell>
          <cell r="G98" t="str">
            <v xml:space="preserve">OPERATIVO </v>
          </cell>
          <cell r="H98" t="str">
            <v>DIANA PATRICIA MORENO JIMENEZ</v>
          </cell>
          <cell r="I98" t="str">
            <v xml:space="preserve">JEFE FLOTA PROPIA </v>
          </cell>
        </row>
        <row r="99">
          <cell r="B99">
            <v>1094270752</v>
          </cell>
          <cell r="C99" t="str">
            <v>WILLIAM JAVIER LIZCANO MENDOZA</v>
          </cell>
          <cell r="D99">
            <v>45316</v>
          </cell>
          <cell r="E99" t="str">
            <v>CONDUCTOR POLLO EN PIE ORIENTE</v>
          </cell>
          <cell r="F99" t="str">
            <v>CONDUCTORES</v>
          </cell>
          <cell r="G99" t="str">
            <v xml:space="preserve">OPERATIVO </v>
          </cell>
          <cell r="H99" t="str">
            <v>DIANA PATRICIA MORENO JIMENEZ</v>
          </cell>
          <cell r="I99" t="str">
            <v xml:space="preserve">JEFE FLOTA PROPIA </v>
          </cell>
        </row>
        <row r="100">
          <cell r="B100">
            <v>1102375438</v>
          </cell>
          <cell r="C100" t="str">
            <v>SERGIO ANDRES BECERRA VILLAMIZAR</v>
          </cell>
          <cell r="D100">
            <v>45323</v>
          </cell>
          <cell r="E100" t="str">
            <v>CONDUCTOR POLLO EN PIE ORIENTE</v>
          </cell>
          <cell r="F100" t="str">
            <v>CONDUCTORES</v>
          </cell>
          <cell r="G100" t="str">
            <v xml:space="preserve">OPERATIVO </v>
          </cell>
          <cell r="H100" t="str">
            <v>DIANA PATRICIA MORENO JIMENEZ</v>
          </cell>
          <cell r="I100" t="str">
            <v xml:space="preserve">JEFE FLOTA PROPIA </v>
          </cell>
        </row>
        <row r="101">
          <cell r="B101">
            <v>91517339</v>
          </cell>
          <cell r="C101" t="str">
            <v>CESAR AUGUSTO GELVEZ AYALA</v>
          </cell>
          <cell r="D101">
            <v>45099</v>
          </cell>
          <cell r="E101" t="str">
            <v>CONDUCTOR  (SUPERNUMERARIO  C2)</v>
          </cell>
          <cell r="F101" t="str">
            <v>CONDUCTORES</v>
          </cell>
          <cell r="G101" t="str">
            <v xml:space="preserve">OPERATIVO </v>
          </cell>
          <cell r="H101" t="str">
            <v>DIANA PATRICIA MORENO JIMENEZ</v>
          </cell>
          <cell r="I101" t="str">
            <v xml:space="preserve">JEFE FLOTA PROPIA </v>
          </cell>
        </row>
        <row r="102">
          <cell r="B102">
            <v>79533709</v>
          </cell>
          <cell r="C102" t="str">
            <v>JORGE NELSON MORALES MORALES</v>
          </cell>
          <cell r="D102">
            <v>43789</v>
          </cell>
          <cell r="E102" t="str">
            <v>CONDUCTOR VOLQUETA</v>
          </cell>
          <cell r="F102" t="str">
            <v>CONDUCTORES</v>
          </cell>
          <cell r="G102" t="str">
            <v xml:space="preserve">OPERATIVO </v>
          </cell>
          <cell r="H102" t="str">
            <v>DIANA PATRICIA MORENO JIMENEZ</v>
          </cell>
          <cell r="I102" t="str">
            <v xml:space="preserve">JEFE FLOTA PROPIA </v>
          </cell>
        </row>
        <row r="103">
          <cell r="B103">
            <v>91154116</v>
          </cell>
          <cell r="C103" t="str">
            <v>HERNANDO MANTILLA VARGAS</v>
          </cell>
          <cell r="D103">
            <v>40865</v>
          </cell>
          <cell r="E103" t="str">
            <v>CONDUCTOR VOLQUETA</v>
          </cell>
          <cell r="F103" t="str">
            <v>CONDUCTORES</v>
          </cell>
          <cell r="G103" t="str">
            <v xml:space="preserve">OPERATIVO </v>
          </cell>
          <cell r="H103" t="str">
            <v>DIANA PATRICIA MORENO JIMENEZ</v>
          </cell>
          <cell r="I103" t="str">
            <v xml:space="preserve">JEFE FLOTA PROPIA </v>
          </cell>
        </row>
        <row r="104">
          <cell r="B104">
            <v>13716517</v>
          </cell>
          <cell r="C104" t="str">
            <v>CARLOS AUGUSTO ORTIZ RODRIGUEZ</v>
          </cell>
          <cell r="D104">
            <v>44158</v>
          </cell>
          <cell r="E104" t="str">
            <v>CONDUCTOR VOLQUETA</v>
          </cell>
          <cell r="F104" t="str">
            <v>CONDUCTORES</v>
          </cell>
          <cell r="G104" t="str">
            <v xml:space="preserve">OPERATIVO </v>
          </cell>
          <cell r="H104" t="str">
            <v>DIANA PATRICIA MORENO JIMENEZ</v>
          </cell>
          <cell r="I104" t="str">
            <v xml:space="preserve">JEFE FLOTA PROPIA </v>
          </cell>
        </row>
        <row r="105">
          <cell r="B105">
            <v>91532621</v>
          </cell>
          <cell r="C105" t="str">
            <v>JOHN FREDDY LAIDEO CALDERON</v>
          </cell>
          <cell r="D105">
            <v>45328</v>
          </cell>
          <cell r="E105" t="str">
            <v>CONDUCTOR VOLQUETA</v>
          </cell>
          <cell r="F105" t="str">
            <v>CONDUCTORES</v>
          </cell>
          <cell r="G105" t="str">
            <v xml:space="preserve">OPERATIVO </v>
          </cell>
          <cell r="H105" t="str">
            <v>DIANA PATRICIA MORENO JIMENEZ</v>
          </cell>
          <cell r="I105" t="str">
            <v xml:space="preserve">JEFE FLOTA PROPIA </v>
          </cell>
        </row>
        <row r="106">
          <cell r="B106">
            <v>1098683524</v>
          </cell>
          <cell r="C106" t="str">
            <v>JORGE ELIECER CASTAÑEDA BLANCO</v>
          </cell>
          <cell r="D106">
            <v>45336</v>
          </cell>
          <cell r="E106" t="str">
            <v>CONDUCTOR GRANELERO ORIENTE</v>
          </cell>
          <cell r="F106" t="str">
            <v>CONDUCTORES</v>
          </cell>
          <cell r="G106" t="str">
            <v xml:space="preserve">OPERATIVO </v>
          </cell>
          <cell r="H106" t="str">
            <v>DIANA PATRICIA MORENO JIMENEZ</v>
          </cell>
          <cell r="I106" t="str">
            <v xml:space="preserve">JEFE FLOTA PROPIA </v>
          </cell>
        </row>
        <row r="107">
          <cell r="B107">
            <v>91349931</v>
          </cell>
          <cell r="C107" t="str">
            <v>GERMAN DIAZ ARGUELLO</v>
          </cell>
          <cell r="D107">
            <v>44841</v>
          </cell>
          <cell r="E107" t="str">
            <v>CONDUCTOR GRANELERO ORIENTE</v>
          </cell>
          <cell r="F107" t="str">
            <v>CONDUCTORES</v>
          </cell>
          <cell r="G107" t="str">
            <v xml:space="preserve">OPERATIVO </v>
          </cell>
          <cell r="H107" t="str">
            <v>DIANA PATRICIA MORENO JIMENEZ</v>
          </cell>
          <cell r="I107" t="str">
            <v xml:space="preserve">JEFE FLOTA PROPIA </v>
          </cell>
        </row>
        <row r="108">
          <cell r="B108">
            <v>1095951297</v>
          </cell>
          <cell r="C108" t="str">
            <v>JOSE LEONARDO VELASCO RODRIGUEZ</v>
          </cell>
          <cell r="D108">
            <v>45342</v>
          </cell>
          <cell r="E108" t="str">
            <v>CONDUCTOR GRANELERO ORIENTE</v>
          </cell>
          <cell r="F108" t="str">
            <v>CONDUCTORES</v>
          </cell>
          <cell r="G108" t="str">
            <v xml:space="preserve">OPERATIVO </v>
          </cell>
          <cell r="H108" t="str">
            <v>DIANA PATRICIA MORENO JIMENEZ</v>
          </cell>
          <cell r="I108" t="str">
            <v xml:space="preserve">JEFE FLOTA PROPIA </v>
          </cell>
        </row>
        <row r="109">
          <cell r="B109">
            <v>1095820683</v>
          </cell>
          <cell r="C109" t="str">
            <v>ANDERSON FERNEY ARCINIEGAS ORTEGA</v>
          </cell>
          <cell r="D109">
            <v>45037</v>
          </cell>
          <cell r="E109" t="str">
            <v>CONDUCTOR GRANELERO ORIENTE</v>
          </cell>
          <cell r="F109" t="str">
            <v>CONDUCTORES</v>
          </cell>
          <cell r="G109" t="str">
            <v xml:space="preserve">OPERATIVO </v>
          </cell>
          <cell r="H109" t="str">
            <v>DIANA PATRICIA MORENO JIMENEZ</v>
          </cell>
          <cell r="I109" t="str">
            <v xml:space="preserve">JEFE FLOTA PROPIA </v>
          </cell>
        </row>
        <row r="110">
          <cell r="B110">
            <v>91534809</v>
          </cell>
          <cell r="C110" t="str">
            <v>JHON FREDY ALVAREZ JURADO</v>
          </cell>
          <cell r="D110">
            <v>44693</v>
          </cell>
          <cell r="E110" t="str">
            <v>CONDUCTOR GRANELERO ORIENTE</v>
          </cell>
          <cell r="F110" t="str">
            <v>CONDUCTORES</v>
          </cell>
          <cell r="G110" t="str">
            <v xml:space="preserve">OPERATIVO </v>
          </cell>
          <cell r="H110" t="str">
            <v>DIANA PATRICIA MORENO JIMENEZ</v>
          </cell>
          <cell r="I110" t="str">
            <v xml:space="preserve">JEFE FLOTA PROPIA </v>
          </cell>
        </row>
        <row r="111">
          <cell r="B111">
            <v>1092347260</v>
          </cell>
          <cell r="C111" t="str">
            <v>JOSE ANTONIO MIRANDA IBAÑEZ</v>
          </cell>
          <cell r="D111">
            <v>44837</v>
          </cell>
          <cell r="E111" t="str">
            <v xml:space="preserve">CONDUCTOR GRANELERO ORIENTE </v>
          </cell>
          <cell r="F111" t="str">
            <v>CONDUCTORES</v>
          </cell>
          <cell r="G111" t="str">
            <v xml:space="preserve">OPERATIVO </v>
          </cell>
          <cell r="H111" t="str">
            <v>DIANA PATRICIA MORENO JIMENEZ</v>
          </cell>
          <cell r="I111" t="str">
            <v xml:space="preserve">JEFE FLOTA PROPIA </v>
          </cell>
        </row>
        <row r="112">
          <cell r="B112">
            <v>1097610101</v>
          </cell>
          <cell r="C112" t="str">
            <v>ERMINSON RIVERO ACUÑA</v>
          </cell>
          <cell r="D112">
            <v>45218</v>
          </cell>
          <cell r="E112" t="str">
            <v>CONDUCTOR GRANELERO ORIENTE</v>
          </cell>
          <cell r="F112" t="str">
            <v>CONDUCTORES</v>
          </cell>
          <cell r="G112" t="str">
            <v xml:space="preserve">OPERATIVO </v>
          </cell>
          <cell r="H112" t="str">
            <v>DIANA PATRICIA MORENO JIMENEZ</v>
          </cell>
          <cell r="I112" t="str">
            <v xml:space="preserve">JEFE FLOTA PROPIA </v>
          </cell>
        </row>
        <row r="113">
          <cell r="B113">
            <v>1095945089</v>
          </cell>
          <cell r="C113" t="str">
            <v>PEDRO JESUS CAMARGO CHAPARRO</v>
          </cell>
          <cell r="D113">
            <v>45008</v>
          </cell>
          <cell r="E113" t="str">
            <v>CONDUCTOR GRANELERO ORIENTE</v>
          </cell>
          <cell r="F113" t="str">
            <v>CONDUCTORES</v>
          </cell>
          <cell r="G113" t="str">
            <v xml:space="preserve">OPERATIVO </v>
          </cell>
          <cell r="H113" t="str">
            <v>DIANA PATRICIA MORENO JIMENEZ</v>
          </cell>
          <cell r="I113" t="str">
            <v xml:space="preserve">JEFE FLOTA PROPIA </v>
          </cell>
        </row>
        <row r="114">
          <cell r="B114">
            <v>91077968</v>
          </cell>
          <cell r="C114" t="str">
            <v>LEONEL BERNAL SUAREZ</v>
          </cell>
          <cell r="D114">
            <v>43195</v>
          </cell>
          <cell r="E114" t="str">
            <v>CONDUCTOR GRANELERO ORIENTE</v>
          </cell>
          <cell r="F114" t="str">
            <v>CONDUCTORES</v>
          </cell>
          <cell r="G114" t="str">
            <v xml:space="preserve">OPERATIVO </v>
          </cell>
          <cell r="H114" t="str">
            <v>DIANA PATRICIA MORENO JIMENEZ</v>
          </cell>
          <cell r="I114" t="str">
            <v xml:space="preserve">JEFE FLOTA PROPIA </v>
          </cell>
        </row>
        <row r="115">
          <cell r="B115">
            <v>79207435</v>
          </cell>
          <cell r="C115" t="str">
            <v>CARLOS ALBERTO RODRIGUEZ BELTRAN</v>
          </cell>
          <cell r="D115">
            <v>45294</v>
          </cell>
          <cell r="E115" t="str">
            <v>CONDUCTOR GRANELERO ORIENTE</v>
          </cell>
          <cell r="F115" t="str">
            <v>CONDUCTORES</v>
          </cell>
          <cell r="G115" t="str">
            <v xml:space="preserve">OPERATIVO </v>
          </cell>
          <cell r="H115" t="str">
            <v>DIANA PATRICIA MORENO JIMENEZ</v>
          </cell>
          <cell r="I115" t="str">
            <v xml:space="preserve">JEFE FLOTA PROPIA </v>
          </cell>
        </row>
        <row r="116">
          <cell r="B116">
            <v>1098790418</v>
          </cell>
          <cell r="C116" t="str">
            <v>JUAN JACOB SANGUINO PATIÑO</v>
          </cell>
          <cell r="D116">
            <v>45204</v>
          </cell>
          <cell r="E116" t="str">
            <v>CONDUCTOR DOBLE TROQUE REFRIGERADO</v>
          </cell>
          <cell r="F116" t="str">
            <v>CONDUCTORES</v>
          </cell>
          <cell r="G116" t="str">
            <v xml:space="preserve">OPERATIVO </v>
          </cell>
          <cell r="H116" t="str">
            <v>DIANA PATRICIA MORENO JIMENEZ</v>
          </cell>
          <cell r="I116" t="str">
            <v xml:space="preserve">JEFE FLOTA PROPIA </v>
          </cell>
        </row>
        <row r="117">
          <cell r="B117">
            <v>1098662844</v>
          </cell>
          <cell r="C117" t="str">
            <v>JOHN ANDERSON VALENCIA VILLAMIZAR</v>
          </cell>
          <cell r="D117">
            <v>43525</v>
          </cell>
          <cell r="E117" t="str">
            <v>CONDUCTOR TRACTOMULA OCCIDENTE</v>
          </cell>
          <cell r="F117" t="str">
            <v>CONDUCTORES</v>
          </cell>
          <cell r="G117" t="str">
            <v xml:space="preserve">OPERATIVO </v>
          </cell>
          <cell r="H117" t="str">
            <v>DIANA PATRICIA MORENO JIMENEZ</v>
          </cell>
          <cell r="I117" t="str">
            <v xml:space="preserve">JEFE FLOTA PROPIA </v>
          </cell>
        </row>
        <row r="118">
          <cell r="B118">
            <v>1115083620</v>
          </cell>
          <cell r="C118" t="str">
            <v>OSCAR EDUARDO DIAZ NAVARRO</v>
          </cell>
          <cell r="D118">
            <v>44770</v>
          </cell>
          <cell r="E118" t="str">
            <v>CONDUCTOR TRACTOMULA OCCIDENTE</v>
          </cell>
          <cell r="F118" t="str">
            <v>CONDUCTORES</v>
          </cell>
          <cell r="G118" t="str">
            <v xml:space="preserve">OPERATIVO </v>
          </cell>
          <cell r="H118" t="str">
            <v>DIANA PATRICIA MORENO JIMENEZ</v>
          </cell>
          <cell r="I118" t="str">
            <v xml:space="preserve">JEFE FLOTA PROPIA </v>
          </cell>
        </row>
        <row r="119">
          <cell r="B119">
            <v>1112780703</v>
          </cell>
          <cell r="C119" t="str">
            <v>SEBASTIAN FLOREZ RAMOS</v>
          </cell>
          <cell r="D119">
            <v>44585</v>
          </cell>
          <cell r="E119" t="str">
            <v>CONDUCTOR TRACTOMULA OCCIDENTE</v>
          </cell>
          <cell r="F119" t="str">
            <v>CONDUCTORES</v>
          </cell>
          <cell r="G119" t="str">
            <v xml:space="preserve">OPERATIVO </v>
          </cell>
          <cell r="H119" t="str">
            <v>DIANA PATRICIA MORENO JIMENEZ</v>
          </cell>
          <cell r="I119" t="str">
            <v xml:space="preserve">JEFE FLOTA PROPIA </v>
          </cell>
        </row>
        <row r="120">
          <cell r="B120">
            <v>85125439</v>
          </cell>
          <cell r="C120" t="str">
            <v>ALFONSO LONDOÑO ARAGON</v>
          </cell>
          <cell r="D120">
            <v>40559</v>
          </cell>
          <cell r="E120" t="str">
            <v>CONDUCTOR TRACTOMULA OCCIDENTE</v>
          </cell>
          <cell r="F120" t="str">
            <v>CONDUCTORES</v>
          </cell>
          <cell r="G120" t="str">
            <v xml:space="preserve">OPERATIVO </v>
          </cell>
          <cell r="H120" t="str">
            <v>DIANA PATRICIA MORENO JIMENEZ</v>
          </cell>
          <cell r="I120" t="str">
            <v xml:space="preserve">JEFE FLOTA PROPIA </v>
          </cell>
        </row>
        <row r="121">
          <cell r="B121">
            <v>11311377</v>
          </cell>
          <cell r="C121" t="str">
            <v>EDUARDO MORENO PRADA</v>
          </cell>
          <cell r="D121">
            <v>41742</v>
          </cell>
          <cell r="E121" t="str">
            <v>CONDUCTOR TRACTOMULA OCCIDENTE</v>
          </cell>
          <cell r="F121" t="str">
            <v>CONDUCTORES</v>
          </cell>
          <cell r="G121" t="str">
            <v xml:space="preserve">OPERATIVO </v>
          </cell>
          <cell r="H121" t="str">
            <v>DIANA PATRICIA MORENO JIMENEZ</v>
          </cell>
          <cell r="I121" t="str">
            <v xml:space="preserve">JEFE FLOTA PROPIA </v>
          </cell>
        </row>
        <row r="122">
          <cell r="B122">
            <v>14575614</v>
          </cell>
          <cell r="C122" t="str">
            <v>JOSE DUNALDO RUIZ ARENAS</v>
          </cell>
          <cell r="D122">
            <v>43992</v>
          </cell>
          <cell r="E122" t="str">
            <v>CONDUCTOR TRACTOMULA OCCIDENTE</v>
          </cell>
          <cell r="F122" t="str">
            <v>CONDUCTORES</v>
          </cell>
          <cell r="G122" t="str">
            <v xml:space="preserve">OPERATIVO </v>
          </cell>
          <cell r="H122" t="str">
            <v>DIANA PATRICIA MORENO JIMENEZ</v>
          </cell>
          <cell r="I122" t="str">
            <v xml:space="preserve">JEFE FLOTA PROPIA </v>
          </cell>
        </row>
        <row r="123">
          <cell r="B123">
            <v>17496530</v>
          </cell>
          <cell r="C123" t="str">
            <v>PABLO CESAR LOZANO CUADROS</v>
          </cell>
          <cell r="D123">
            <v>41099</v>
          </cell>
          <cell r="E123" t="str">
            <v>CONDUCTOR TRACTOMULA OCCIDENTE</v>
          </cell>
          <cell r="F123" t="str">
            <v>CONDUCTORES</v>
          </cell>
          <cell r="G123" t="str">
            <v xml:space="preserve">OPERATIVO </v>
          </cell>
          <cell r="H123" t="str">
            <v>DIANA PATRICIA MORENO JIMENEZ</v>
          </cell>
          <cell r="I123" t="str">
            <v xml:space="preserve">JEFE FLOTA PROPIA </v>
          </cell>
        </row>
        <row r="124">
          <cell r="B124">
            <v>9725004</v>
          </cell>
          <cell r="C124" t="str">
            <v>EDISON GAVIRIA GUZMAN</v>
          </cell>
          <cell r="D124">
            <v>44874</v>
          </cell>
          <cell r="E124" t="str">
            <v>CONDUCTOR TRACTOMULA OCCIDENTE</v>
          </cell>
          <cell r="F124" t="str">
            <v>CONDUCTORES</v>
          </cell>
          <cell r="G124" t="str">
            <v xml:space="preserve">OPERATIVO </v>
          </cell>
          <cell r="H124" t="str">
            <v>DIANA PATRICIA MORENO JIMENEZ</v>
          </cell>
          <cell r="I124" t="str">
            <v xml:space="preserve">JEFE FLOTA PROPIA </v>
          </cell>
        </row>
        <row r="125">
          <cell r="B125">
            <v>94322247</v>
          </cell>
          <cell r="C125" t="str">
            <v>BENJAMIN BELTRAN PEÑARANDA</v>
          </cell>
          <cell r="D125">
            <v>45341</v>
          </cell>
          <cell r="E125" t="str">
            <v>CONDUCTOR TRACTOMULA OCCIDENTE</v>
          </cell>
          <cell r="F125" t="str">
            <v>CONDUCTORES</v>
          </cell>
          <cell r="G125" t="str">
            <v xml:space="preserve">OPERATIVO </v>
          </cell>
          <cell r="H125" t="str">
            <v>DIANA PATRICIA MORENO JIMENEZ</v>
          </cell>
          <cell r="I125" t="str">
            <v xml:space="preserve">JEFE FLOTA PROPIA </v>
          </cell>
        </row>
        <row r="126">
          <cell r="B126">
            <v>1115088443</v>
          </cell>
          <cell r="C126" t="str">
            <v>OSCAR GERMAN CHAVES REVELO</v>
          </cell>
          <cell r="D126">
            <v>44370</v>
          </cell>
          <cell r="E126" t="str">
            <v>CONDUCTOR TRACTOMULA OCCIDENTE</v>
          </cell>
          <cell r="F126" t="str">
            <v>CONDUCTORES</v>
          </cell>
          <cell r="G126" t="str">
            <v xml:space="preserve">OPERATIVO </v>
          </cell>
          <cell r="H126" t="str">
            <v>DIANA PATRICIA MORENO JIMENEZ</v>
          </cell>
          <cell r="I126" t="str">
            <v xml:space="preserve">JEFE FLOTA PROPIA </v>
          </cell>
        </row>
        <row r="127">
          <cell r="B127">
            <v>94154505</v>
          </cell>
          <cell r="C127" t="str">
            <v>SAUL GUTIERREZ GOMEZ</v>
          </cell>
          <cell r="D127">
            <v>43846</v>
          </cell>
          <cell r="E127" t="str">
            <v>CONDUCTOR TRACTOMULA OCCIDENTE</v>
          </cell>
          <cell r="F127" t="str">
            <v>CONDUCTORES</v>
          </cell>
          <cell r="G127" t="str">
            <v xml:space="preserve">OPERATIVO </v>
          </cell>
          <cell r="H127" t="str">
            <v>DIANA PATRICIA MORENO JIMENEZ</v>
          </cell>
          <cell r="I127" t="str">
            <v xml:space="preserve">JEFE FLOTA PROPIA </v>
          </cell>
        </row>
        <row r="128">
          <cell r="B128">
            <v>1085262186</v>
          </cell>
          <cell r="C128" t="str">
            <v>DIEGO ALEXANDER MATABANCHOY JOJOA</v>
          </cell>
          <cell r="D128">
            <v>44664</v>
          </cell>
          <cell r="E128" t="str">
            <v>CONDUCTOR TRACTOMULA OCCIDENTE</v>
          </cell>
          <cell r="F128" t="str">
            <v>CONDUCTORES</v>
          </cell>
          <cell r="G128" t="str">
            <v xml:space="preserve">OPERATIVO </v>
          </cell>
          <cell r="H128" t="str">
            <v>DIANA PATRICIA MORENO JIMENEZ</v>
          </cell>
          <cell r="I128" t="str">
            <v xml:space="preserve">JEFE FLOTA PROPIA </v>
          </cell>
        </row>
        <row r="129">
          <cell r="B129">
            <v>1115065661</v>
          </cell>
          <cell r="C129" t="str">
            <v>LUIS CARLOS MOLINA RESTREPO</v>
          </cell>
          <cell r="D129">
            <v>45189</v>
          </cell>
          <cell r="E129" t="str">
            <v>CONDUCTOR TRACTOMULA OCCIDENTE</v>
          </cell>
          <cell r="F129" t="str">
            <v>CONDUCTORES</v>
          </cell>
          <cell r="G129" t="str">
            <v xml:space="preserve">OPERATIVO </v>
          </cell>
          <cell r="H129" t="str">
            <v>DIANA PATRICIA MORENO JIMENEZ</v>
          </cell>
          <cell r="I129" t="str">
            <v xml:space="preserve">JEFE FLOTA PROPIA </v>
          </cell>
        </row>
        <row r="130">
          <cell r="B130">
            <v>1059909998</v>
          </cell>
          <cell r="C130" t="str">
            <v>DUVAN ANDRES MARTINEZ MORALES</v>
          </cell>
          <cell r="D130">
            <v>43886</v>
          </cell>
          <cell r="E130" t="str">
            <v>CONDUCTOR TRACTOMULA OCCIDENTE</v>
          </cell>
          <cell r="F130" t="str">
            <v>CONDUCTORES</v>
          </cell>
          <cell r="G130" t="str">
            <v xml:space="preserve">OPERATIVO </v>
          </cell>
          <cell r="H130" t="str">
            <v>DIANA PATRICIA MORENO JIMENEZ</v>
          </cell>
          <cell r="I130" t="str">
            <v xml:space="preserve">JEFE FLOTA PROPIA </v>
          </cell>
        </row>
        <row r="131">
          <cell r="B131">
            <v>91255528</v>
          </cell>
          <cell r="C131" t="str">
            <v>EDGAR HERNAN OROZCO VELASQUEZ</v>
          </cell>
          <cell r="D131">
            <v>45314</v>
          </cell>
          <cell r="E131" t="str">
            <v>CONDUCTOR TRACTOMULA ORIENTE</v>
          </cell>
          <cell r="F131" t="str">
            <v>CONDUCTORES</v>
          </cell>
          <cell r="G131" t="str">
            <v xml:space="preserve">OPERATIVO </v>
          </cell>
          <cell r="H131" t="str">
            <v>DIANA PATRICIA MORENO JIMENEZ</v>
          </cell>
          <cell r="I131" t="str">
            <v xml:space="preserve">JEFE FLOTA PROPIA </v>
          </cell>
        </row>
        <row r="132">
          <cell r="B132">
            <v>11436552</v>
          </cell>
          <cell r="C132" t="str">
            <v>WILMER HORACIO BURITICA GARCIA</v>
          </cell>
          <cell r="D132">
            <v>45307</v>
          </cell>
          <cell r="E132" t="str">
            <v>CONDUCTOR TRACTOMULA ORIENTE</v>
          </cell>
          <cell r="F132" t="str">
            <v>CONDUCTORES</v>
          </cell>
          <cell r="G132" t="str">
            <v xml:space="preserve">OPERATIVO </v>
          </cell>
          <cell r="H132" t="str">
            <v>DIANA PATRICIA MORENO JIMENEZ</v>
          </cell>
          <cell r="I132" t="str">
            <v xml:space="preserve">JEFE FLOTA PROPIA </v>
          </cell>
        </row>
        <row r="133">
          <cell r="B133">
            <v>8505416</v>
          </cell>
          <cell r="C133" t="str">
            <v>CARLOS JAVIER CARMONA VILLA</v>
          </cell>
          <cell r="D133">
            <v>44111</v>
          </cell>
          <cell r="E133" t="str">
            <v>CONDUCTOR TRACTOMULA ORIENTE</v>
          </cell>
          <cell r="F133" t="str">
            <v>CONDUCTORES</v>
          </cell>
          <cell r="G133" t="str">
            <v xml:space="preserve">OPERATIVO </v>
          </cell>
          <cell r="H133" t="str">
            <v>DIANA PATRICIA MORENO JIMENEZ</v>
          </cell>
          <cell r="I133" t="str">
            <v xml:space="preserve">JEFE FLOTA PROPIA </v>
          </cell>
        </row>
        <row r="134">
          <cell r="B134">
            <v>1098631902</v>
          </cell>
          <cell r="C134" t="str">
            <v>JUAN JOSE ALARCON GARAVITO</v>
          </cell>
          <cell r="D134">
            <v>43410</v>
          </cell>
          <cell r="E134" t="str">
            <v>CONDUCTOR TRACTOMULA ORIENTE</v>
          </cell>
          <cell r="F134" t="str">
            <v>CONDUCTORES</v>
          </cell>
          <cell r="G134" t="str">
            <v xml:space="preserve">OPERATIVO </v>
          </cell>
          <cell r="H134" t="str">
            <v>DIANA PATRICIA MORENO JIMENEZ</v>
          </cell>
          <cell r="I134" t="str">
            <v xml:space="preserve">JEFE FLOTA PROPIA </v>
          </cell>
        </row>
        <row r="135">
          <cell r="B135">
            <v>91016991</v>
          </cell>
          <cell r="C135" t="str">
            <v>CESAR ADOLFO CASTILLO GUIZA</v>
          </cell>
          <cell r="D135">
            <v>44693</v>
          </cell>
          <cell r="E135" t="str">
            <v>CONDUCTOR TRACTOMULA ORIENTE</v>
          </cell>
          <cell r="F135" t="str">
            <v>CONDUCTORES</v>
          </cell>
          <cell r="G135" t="str">
            <v xml:space="preserve">OPERATIVO </v>
          </cell>
          <cell r="H135" t="str">
            <v>DIANA PATRICIA MORENO JIMENEZ</v>
          </cell>
          <cell r="I135" t="str">
            <v xml:space="preserve">JEFE FLOTA PROPIA </v>
          </cell>
        </row>
        <row r="136">
          <cell r="B136">
            <v>91075547</v>
          </cell>
          <cell r="C136" t="str">
            <v>OSCAR EDUARDO GOMEZ VEGA</v>
          </cell>
          <cell r="D136">
            <v>44153</v>
          </cell>
          <cell r="E136" t="str">
            <v>CONDUCTOR TRACTOMULA ORIENTE</v>
          </cell>
          <cell r="F136" t="str">
            <v>CONDUCTORES</v>
          </cell>
          <cell r="G136" t="str">
            <v xml:space="preserve">OPERATIVO </v>
          </cell>
          <cell r="H136" t="str">
            <v>DIANA PATRICIA MORENO JIMENEZ</v>
          </cell>
          <cell r="I136" t="str">
            <v xml:space="preserve">JEFE FLOTA PROPIA </v>
          </cell>
        </row>
        <row r="137">
          <cell r="B137">
            <v>91268319</v>
          </cell>
          <cell r="C137" t="str">
            <v>JOSE DE JESUS MORENO PEREZ</v>
          </cell>
          <cell r="D137">
            <v>42012</v>
          </cell>
          <cell r="E137" t="str">
            <v>CONDUCTOR TRACTOMULA ORIENTE</v>
          </cell>
          <cell r="F137" t="str">
            <v>CONDUCTORES</v>
          </cell>
          <cell r="G137" t="str">
            <v xml:space="preserve">OPERATIVO </v>
          </cell>
          <cell r="H137" t="str">
            <v>DIANA PATRICIA MORENO JIMENEZ</v>
          </cell>
          <cell r="I137" t="str">
            <v xml:space="preserve">JEFE FLOTA PROPIA </v>
          </cell>
        </row>
        <row r="138">
          <cell r="B138">
            <v>13743294</v>
          </cell>
          <cell r="C138" t="str">
            <v>JHON ALEXANDER GELVEZ AYALA</v>
          </cell>
          <cell r="D138">
            <v>44088</v>
          </cell>
          <cell r="E138" t="str">
            <v>CONDUCTOR TRACTOMULA ORIENTE</v>
          </cell>
          <cell r="F138" t="str">
            <v>CONDUCTORES</v>
          </cell>
          <cell r="G138" t="str">
            <v xml:space="preserve">OPERATIVO </v>
          </cell>
          <cell r="H138" t="str">
            <v>DIANA PATRICIA MORENO JIMENEZ</v>
          </cell>
          <cell r="I138" t="str">
            <v xml:space="preserve">JEFE FLOTA PROPIA </v>
          </cell>
        </row>
        <row r="139">
          <cell r="B139">
            <v>91488961</v>
          </cell>
          <cell r="C139" t="str">
            <v>AMAURY DE JESUS NAVAS GARCIA</v>
          </cell>
          <cell r="D139">
            <v>41382</v>
          </cell>
          <cell r="E139" t="str">
            <v>CONDUCTOR TRACTOMULA ORIENTE</v>
          </cell>
          <cell r="F139" t="str">
            <v>CONDUCTORES</v>
          </cell>
          <cell r="G139" t="str">
            <v xml:space="preserve">OPERATIVO </v>
          </cell>
          <cell r="H139" t="str">
            <v>DIANA PATRICIA MORENO JIMENEZ</v>
          </cell>
          <cell r="I139" t="str">
            <v xml:space="preserve">JEFE FLOTA PROPIA </v>
          </cell>
        </row>
        <row r="140">
          <cell r="B140">
            <v>91181634</v>
          </cell>
          <cell r="C140" t="str">
            <v>NELSON ENRIQUE FLOREZ CARREÑO</v>
          </cell>
          <cell r="D140">
            <v>45293</v>
          </cell>
          <cell r="E140" t="str">
            <v>CONDUCTOR TRACTOMULA ORIENTE</v>
          </cell>
          <cell r="F140" t="str">
            <v>CONDUCTORES</v>
          </cell>
          <cell r="G140" t="str">
            <v xml:space="preserve">OPERATIVO </v>
          </cell>
          <cell r="H140" t="str">
            <v>DIANA PATRICIA MORENO JIMENEZ</v>
          </cell>
          <cell r="I140" t="str">
            <v xml:space="preserve">JEFE FLOTA PROPIA </v>
          </cell>
        </row>
        <row r="141">
          <cell r="B141">
            <v>91274141</v>
          </cell>
          <cell r="C141" t="str">
            <v>JAVIER JAIMES TOBO</v>
          </cell>
          <cell r="D141">
            <v>44139</v>
          </cell>
          <cell r="E141" t="str">
            <v>CONDUCTOR TRACTOMULA ORIENTE</v>
          </cell>
          <cell r="F141" t="str">
            <v>CONDUCTORES</v>
          </cell>
          <cell r="G141" t="str">
            <v xml:space="preserve">OPERATIVO </v>
          </cell>
          <cell r="H141" t="str">
            <v>DIANA PATRICIA MORENO JIMENEZ</v>
          </cell>
          <cell r="I141" t="str">
            <v xml:space="preserve">JEFE FLOTA PROPIA </v>
          </cell>
        </row>
        <row r="142">
          <cell r="B142">
            <v>79055350</v>
          </cell>
          <cell r="C142" t="str">
            <v>CARLOS MAURICIO DUARTE SAENZ</v>
          </cell>
          <cell r="D142">
            <v>44126</v>
          </cell>
          <cell r="E142" t="str">
            <v>CONDUCTOR TRACTOMULA ORIENTE</v>
          </cell>
          <cell r="F142" t="str">
            <v>CONDUCTORES</v>
          </cell>
          <cell r="G142" t="str">
            <v xml:space="preserve">OPERATIVO </v>
          </cell>
          <cell r="H142" t="str">
            <v>DIANA PATRICIA MORENO JIMENEZ</v>
          </cell>
          <cell r="I142" t="str">
            <v xml:space="preserve">JEFE FLOTA PROPIA </v>
          </cell>
        </row>
        <row r="143">
          <cell r="B143">
            <v>13715817</v>
          </cell>
          <cell r="C143" t="str">
            <v>CARLOS MANUEL RODRIGUEZ ARDILA</v>
          </cell>
          <cell r="D143">
            <v>44866</v>
          </cell>
          <cell r="E143" t="str">
            <v>CONDUCTOR TRACTOMULA ORIENTE</v>
          </cell>
          <cell r="F143" t="str">
            <v>CONDUCTORES</v>
          </cell>
          <cell r="G143" t="str">
            <v xml:space="preserve">OPERATIVO </v>
          </cell>
          <cell r="H143" t="str">
            <v>DIANA PATRICIA MORENO JIMENEZ</v>
          </cell>
          <cell r="I143" t="str">
            <v xml:space="preserve">JEFE FLOTA PROPIA </v>
          </cell>
        </row>
        <row r="144">
          <cell r="B144">
            <v>17346052</v>
          </cell>
          <cell r="C144" t="str">
            <v>GERMAN DE JESUS DUARTE PINZON</v>
          </cell>
          <cell r="D144">
            <v>45293</v>
          </cell>
          <cell r="E144" t="str">
            <v>CONDUCTOR TRACTOMULA ORIENTE</v>
          </cell>
          <cell r="F144" t="str">
            <v>CONDUCTORES</v>
          </cell>
          <cell r="G144" t="str">
            <v xml:space="preserve">OPERATIVO </v>
          </cell>
          <cell r="H144" t="str">
            <v>DIANA PATRICIA MORENO JIMENEZ</v>
          </cell>
          <cell r="I144" t="str">
            <v xml:space="preserve">JEFE FLOTA PROPIA </v>
          </cell>
        </row>
        <row r="145">
          <cell r="B145">
            <v>91538543</v>
          </cell>
          <cell r="C145" t="str">
            <v>DIEGO RUBEN ACEVEDO MANTILLA</v>
          </cell>
          <cell r="D145">
            <v>44942</v>
          </cell>
          <cell r="E145" t="str">
            <v>CONDUCTOR TRACTOMULA ORIENTE</v>
          </cell>
          <cell r="F145" t="str">
            <v>CONDUCTORES</v>
          </cell>
          <cell r="G145" t="str">
            <v xml:space="preserve">OPERATIVO </v>
          </cell>
          <cell r="H145" t="str">
            <v>DIANA PATRICIA MORENO JIMENEZ</v>
          </cell>
          <cell r="I145" t="str">
            <v xml:space="preserve">JEFE FLOTA PROPIA </v>
          </cell>
        </row>
        <row r="146">
          <cell r="B146">
            <v>91017436</v>
          </cell>
          <cell r="C146" t="str">
            <v>YEISON BARBOSA BARBOSA</v>
          </cell>
          <cell r="D146">
            <v>45135</v>
          </cell>
          <cell r="E146" t="str">
            <v>CONDUCTOR TRACTOMULA ORIENTE</v>
          </cell>
          <cell r="F146" t="str">
            <v>CONDUCTORES</v>
          </cell>
          <cell r="G146" t="str">
            <v xml:space="preserve">OPERATIVO </v>
          </cell>
          <cell r="H146" t="str">
            <v>DIANA PATRICIA MORENO JIMENEZ</v>
          </cell>
          <cell r="I146" t="str">
            <v xml:space="preserve">JEFE FLOTA PROPIA </v>
          </cell>
        </row>
        <row r="147">
          <cell r="B147">
            <v>91185857</v>
          </cell>
          <cell r="C147" t="str">
            <v>HENRY ALBERTO RINCON ROMERO</v>
          </cell>
          <cell r="D147">
            <v>44356</v>
          </cell>
          <cell r="E147" t="str">
            <v>CONDUCTOR TRACTOMULA ORIENTE</v>
          </cell>
          <cell r="F147" t="str">
            <v>CONDUCTORES</v>
          </cell>
          <cell r="G147" t="str">
            <v xml:space="preserve">OPERATIVO </v>
          </cell>
          <cell r="H147" t="str">
            <v>DIANA PATRICIA MORENO JIMENEZ</v>
          </cell>
          <cell r="I147" t="str">
            <v xml:space="preserve">JEFE FLOTA PROPIA </v>
          </cell>
        </row>
        <row r="148">
          <cell r="B148">
            <v>88032017</v>
          </cell>
          <cell r="C148" t="str">
            <v>EDISON ALEXANDER MARTINEZ CAPACHO</v>
          </cell>
          <cell r="D148">
            <v>44882</v>
          </cell>
          <cell r="E148" t="str">
            <v>CONDUCTOR TRACTOMULA ORIENTE</v>
          </cell>
          <cell r="F148" t="str">
            <v>CONDUCTORES</v>
          </cell>
          <cell r="G148" t="str">
            <v xml:space="preserve">OPERATIVO </v>
          </cell>
          <cell r="H148" t="str">
            <v>DIANA PATRICIA MORENO JIMENEZ</v>
          </cell>
          <cell r="I148" t="str">
            <v xml:space="preserve">JEFE FLOTA PROPIA </v>
          </cell>
        </row>
        <row r="149">
          <cell r="B149">
            <v>91472205</v>
          </cell>
          <cell r="C149" t="str">
            <v>JORGE RANGEL SARMIENTO</v>
          </cell>
          <cell r="D149">
            <v>40925</v>
          </cell>
          <cell r="E149" t="str">
            <v>CONDUCTOR TRACTOMULA ORIENTE</v>
          </cell>
          <cell r="F149" t="str">
            <v>CONDUCTORES</v>
          </cell>
          <cell r="G149" t="str">
            <v xml:space="preserve">OPERATIVO </v>
          </cell>
          <cell r="H149" t="str">
            <v>DIANA PATRICIA MORENO JIMENEZ</v>
          </cell>
          <cell r="I149" t="str">
            <v xml:space="preserve">JEFE FLOTA PROPIA </v>
          </cell>
        </row>
        <row r="150">
          <cell r="B150">
            <v>91477216</v>
          </cell>
          <cell r="C150" t="str">
            <v>FERNANDO PACHECO ROSAS</v>
          </cell>
          <cell r="D150">
            <v>43516</v>
          </cell>
          <cell r="E150" t="str">
            <v>CONDUCTOR TRACTOMULA ORIENTE</v>
          </cell>
          <cell r="F150" t="str">
            <v>CONDUCTORES</v>
          </cell>
          <cell r="G150" t="str">
            <v xml:space="preserve">OPERATIVO </v>
          </cell>
          <cell r="H150" t="str">
            <v>DIANA PATRICIA MORENO JIMENEZ</v>
          </cell>
          <cell r="I150" t="str">
            <v xml:space="preserve">JEFE FLOTA PROPIA </v>
          </cell>
        </row>
        <row r="151">
          <cell r="B151">
            <v>1072748052</v>
          </cell>
          <cell r="C151" t="str">
            <v>FRANCISCO JAVIER TORRES RODRIGUEZ</v>
          </cell>
          <cell r="D151">
            <v>44936</v>
          </cell>
          <cell r="E151" t="str">
            <v>CONDUCTOR TRACTOMULA ORIENTE</v>
          </cell>
          <cell r="F151" t="str">
            <v>CONDUCTORES</v>
          </cell>
          <cell r="G151" t="str">
            <v xml:space="preserve">OPERATIVO </v>
          </cell>
          <cell r="H151" t="str">
            <v>DIANA PATRICIA MORENO JIMENEZ</v>
          </cell>
          <cell r="I151" t="str">
            <v xml:space="preserve">JEFE FLOTA PROPIA </v>
          </cell>
        </row>
        <row r="152">
          <cell r="B152">
            <v>80539603</v>
          </cell>
          <cell r="C152" t="str">
            <v>SAMUEL MAHECHA MARTINEZ</v>
          </cell>
          <cell r="D152">
            <v>44133</v>
          </cell>
          <cell r="E152" t="str">
            <v>CONDUCTOR TRACTOMULA ORIENTE</v>
          </cell>
          <cell r="F152" t="str">
            <v>CONDUCTORES</v>
          </cell>
          <cell r="G152" t="str">
            <v xml:space="preserve">OPERATIVO </v>
          </cell>
          <cell r="H152" t="str">
            <v>DIANA PATRICIA MORENO JIMENEZ</v>
          </cell>
          <cell r="I152" t="str">
            <v xml:space="preserve">JEFE FLOTA PROPIA </v>
          </cell>
        </row>
        <row r="153">
          <cell r="B153">
            <v>13742446</v>
          </cell>
          <cell r="C153" t="str">
            <v>JOHN RODRIGO CUADROS ALVAREZ</v>
          </cell>
          <cell r="D153">
            <v>44942</v>
          </cell>
          <cell r="E153" t="str">
            <v>CONDUCTOR TRACTOMULA ORIENTE</v>
          </cell>
          <cell r="F153" t="str">
            <v>CONDUCTORES</v>
          </cell>
          <cell r="G153" t="str">
            <v xml:space="preserve">OPERATIVO </v>
          </cell>
          <cell r="H153" t="str">
            <v>DIANA PATRICIA MORENO JIMENEZ</v>
          </cell>
          <cell r="I153" t="str">
            <v xml:space="preserve">JEFE FLOTA PROPIA </v>
          </cell>
        </row>
        <row r="154">
          <cell r="B154">
            <v>13860807</v>
          </cell>
          <cell r="C154" t="str">
            <v>JESID ALEXANDER CASTILLO OSORIO</v>
          </cell>
          <cell r="D154">
            <v>45035</v>
          </cell>
          <cell r="E154" t="str">
            <v>CONDUCTOR TRACTOMULA ORIENTE</v>
          </cell>
          <cell r="F154" t="str">
            <v>CONDUCTORES</v>
          </cell>
          <cell r="G154" t="str">
            <v xml:space="preserve">OPERATIVO </v>
          </cell>
          <cell r="H154" t="str">
            <v>DIANA PATRICIA MORENO JIMENEZ</v>
          </cell>
          <cell r="I154" t="str">
            <v xml:space="preserve">JEFE FLOTA PROPIA </v>
          </cell>
        </row>
        <row r="155">
          <cell r="B155">
            <v>1065894466</v>
          </cell>
          <cell r="C155" t="str">
            <v>GUSTAVO ANDRES QUINTERO GUTIERREZ</v>
          </cell>
          <cell r="D155">
            <v>42941</v>
          </cell>
          <cell r="E155" t="str">
            <v>CONDUCTOR TRACTOMULA ORIENTE</v>
          </cell>
          <cell r="F155" t="str">
            <v>CONDUCTORES</v>
          </cell>
          <cell r="G155" t="str">
            <v xml:space="preserve">OPERATIVO </v>
          </cell>
          <cell r="H155" t="str">
            <v>DIANA PATRICIA MORENO JIMENEZ</v>
          </cell>
          <cell r="I155" t="str">
            <v xml:space="preserve">JEFE FLOTA PROPIA </v>
          </cell>
        </row>
        <row r="156">
          <cell r="B156">
            <v>1100890475</v>
          </cell>
          <cell r="C156" t="str">
            <v>JOSE MISAEL FLOREZ BAUTISTA</v>
          </cell>
          <cell r="D156">
            <v>42076</v>
          </cell>
          <cell r="E156" t="str">
            <v>CONDUCTOR TRACTOMULA ORIENTE</v>
          </cell>
          <cell r="F156" t="str">
            <v>CONDUCTORES</v>
          </cell>
          <cell r="G156" t="str">
            <v xml:space="preserve">OPERATIVO </v>
          </cell>
          <cell r="H156" t="str">
            <v>DIANA PATRICIA MORENO JIMENEZ</v>
          </cell>
          <cell r="I156" t="str">
            <v xml:space="preserve">JEFE FLOTA PROPIA </v>
          </cell>
        </row>
        <row r="157">
          <cell r="B157">
            <v>1100974739</v>
          </cell>
          <cell r="C157" t="str">
            <v>SERGIO ANDRES CORDOBA SILVA</v>
          </cell>
          <cell r="D157">
            <v>44368</v>
          </cell>
          <cell r="E157" t="str">
            <v>CONDUCTOR TRACTOMULA ORIENTE</v>
          </cell>
          <cell r="F157" t="str">
            <v>CONDUCTORES</v>
          </cell>
          <cell r="G157" t="str">
            <v xml:space="preserve">OPERATIVO </v>
          </cell>
          <cell r="H157" t="str">
            <v>DIANA PATRICIA MORENO JIMENEZ</v>
          </cell>
          <cell r="I157" t="str">
            <v xml:space="preserve">JEFE FLOTA PROPIA </v>
          </cell>
        </row>
        <row r="158">
          <cell r="B158">
            <v>91277060</v>
          </cell>
          <cell r="C158" t="str">
            <v>ALCIDES MANTILLA RUEDA</v>
          </cell>
          <cell r="D158">
            <v>45111</v>
          </cell>
          <cell r="E158" t="str">
            <v>CONDUCTOR TRACTOMULA ORIENTE</v>
          </cell>
          <cell r="F158" t="str">
            <v>CONDUCTORES</v>
          </cell>
          <cell r="G158" t="str">
            <v xml:space="preserve">OPERATIVO </v>
          </cell>
          <cell r="H158" t="str">
            <v>DIANA PATRICIA MORENO JIMENEZ</v>
          </cell>
          <cell r="I158" t="str">
            <v xml:space="preserve">JEFE FLOTA PROPIA </v>
          </cell>
        </row>
        <row r="159">
          <cell r="B159">
            <v>88245648</v>
          </cell>
          <cell r="C159" t="str">
            <v>ARMANDO VERGARA SARAVIA</v>
          </cell>
          <cell r="D159">
            <v>43848</v>
          </cell>
          <cell r="E159" t="str">
            <v>CONDUCTOR TRACTOMULA ORIENTE</v>
          </cell>
          <cell r="F159" t="str">
            <v>CONDUCTORES</v>
          </cell>
          <cell r="G159" t="str">
            <v xml:space="preserve">OPERATIVO </v>
          </cell>
          <cell r="H159" t="str">
            <v>DIANA PATRICIA MORENO JIMENEZ</v>
          </cell>
          <cell r="I159" t="str">
            <v xml:space="preserve">JEFE FLOTA PROPIA </v>
          </cell>
        </row>
        <row r="160">
          <cell r="B160">
            <v>91509034</v>
          </cell>
          <cell r="C160" t="str">
            <v>OMAR DARIO FLOREZ</v>
          </cell>
          <cell r="D160">
            <v>44929</v>
          </cell>
          <cell r="E160" t="str">
            <v>CONDUCTOR TRACTOMULA ORIENTE</v>
          </cell>
          <cell r="F160" t="str">
            <v>CONDUCTORES</v>
          </cell>
          <cell r="G160" t="str">
            <v xml:space="preserve">OPERATIVO </v>
          </cell>
          <cell r="H160" t="str">
            <v>DIANA PATRICIA MORENO JIMENEZ</v>
          </cell>
          <cell r="I160" t="str">
            <v xml:space="preserve">JEFE FLOTA PROPIA </v>
          </cell>
        </row>
        <row r="161">
          <cell r="B161">
            <v>79315258</v>
          </cell>
          <cell r="C161" t="str">
            <v>WILLIAM ALBERTO HERNANDEZ RODRIGUEZ</v>
          </cell>
          <cell r="D161">
            <v>43206</v>
          </cell>
          <cell r="E161" t="str">
            <v>CONDUCTOR TRACTOMULA ORIENTE</v>
          </cell>
          <cell r="F161" t="str">
            <v>CONDUCTORES</v>
          </cell>
          <cell r="G161" t="str">
            <v xml:space="preserve">OPERATIVO </v>
          </cell>
          <cell r="H161" t="str">
            <v>DIANA PATRICIA MORENO JIMENEZ</v>
          </cell>
          <cell r="I161" t="str">
            <v xml:space="preserve">JEFE FLOTA PROPIA </v>
          </cell>
        </row>
        <row r="162">
          <cell r="B162">
            <v>1095934016</v>
          </cell>
          <cell r="C162" t="str">
            <v>CRISTHIAN MANUEL RODRIGUEZ PEÑA</v>
          </cell>
          <cell r="D162">
            <v>43734</v>
          </cell>
          <cell r="E162" t="str">
            <v>CONDUCTOR TRACTOMULA ORIENTE</v>
          </cell>
          <cell r="F162" t="str">
            <v>CONDUCTORES</v>
          </cell>
          <cell r="G162" t="str">
            <v xml:space="preserve">OPERATIVO </v>
          </cell>
          <cell r="H162" t="str">
            <v>DIANA PATRICIA MORENO JIMENEZ</v>
          </cell>
          <cell r="I162" t="str">
            <v xml:space="preserve">JEFE FLOTA PROPIA </v>
          </cell>
        </row>
        <row r="163">
          <cell r="B163">
            <v>13870226</v>
          </cell>
          <cell r="C163" t="str">
            <v>GUSTAVO ADOLFO DOMINGUEZ MARTINEZ</v>
          </cell>
          <cell r="D163">
            <v>44186</v>
          </cell>
          <cell r="E163" t="str">
            <v>CONDUCTOR TRACTOMULA ORIENTE</v>
          </cell>
          <cell r="F163" t="str">
            <v>CONDUCTORES</v>
          </cell>
          <cell r="G163" t="str">
            <v xml:space="preserve">OPERATIVO </v>
          </cell>
          <cell r="H163" t="str">
            <v>DIANA PATRICIA MORENO JIMENEZ</v>
          </cell>
          <cell r="I163" t="str">
            <v xml:space="preserve">JEFE FLOTA PROPIA </v>
          </cell>
        </row>
        <row r="164">
          <cell r="B164">
            <v>1095942121</v>
          </cell>
          <cell r="C164" t="str">
            <v>RICARDO PEDRAZA SERRANO</v>
          </cell>
          <cell r="D164">
            <v>44621</v>
          </cell>
          <cell r="E164" t="str">
            <v>CONDUCTOR TRACTOMULA ORIENTE</v>
          </cell>
          <cell r="F164" t="str">
            <v>CONDUCTORES</v>
          </cell>
          <cell r="G164" t="str">
            <v xml:space="preserve">OPERATIVO </v>
          </cell>
          <cell r="H164" t="str">
            <v>DIANA PATRICIA MORENO JIMENEZ</v>
          </cell>
          <cell r="I164" t="str">
            <v xml:space="preserve">JEFE FLOTA PROPIA </v>
          </cell>
        </row>
        <row r="165">
          <cell r="B165">
            <v>1098681064</v>
          </cell>
          <cell r="C165" t="str">
            <v>ELBER MAURICIO ALARCON LIZCANO</v>
          </cell>
          <cell r="D165">
            <v>44791</v>
          </cell>
          <cell r="E165" t="str">
            <v>CONDUCTOR TRACTOMULA ORIENTE</v>
          </cell>
          <cell r="F165" t="str">
            <v>CONDUCTORES</v>
          </cell>
          <cell r="G165" t="str">
            <v xml:space="preserve">OPERATIVO </v>
          </cell>
          <cell r="H165" t="str">
            <v>DIANA PATRICIA MORENO JIMENEZ</v>
          </cell>
          <cell r="I165" t="str">
            <v xml:space="preserve">JEFE FLOTA PROPIA </v>
          </cell>
        </row>
        <row r="166">
          <cell r="B166">
            <v>1098656432</v>
          </cell>
          <cell r="C166" t="str">
            <v>WHITMAN SANMIGUEL ARDILA</v>
          </cell>
          <cell r="D166">
            <v>43857</v>
          </cell>
          <cell r="E166" t="str">
            <v>CONDUCTOR TRACTOMULA ORIENTE</v>
          </cell>
          <cell r="F166" t="str">
            <v>CONDUCTORES</v>
          </cell>
          <cell r="G166" t="str">
            <v xml:space="preserve">OPERATIVO </v>
          </cell>
          <cell r="H166" t="str">
            <v>DIANA PATRICIA MORENO JIMENEZ</v>
          </cell>
          <cell r="I166" t="str">
            <v xml:space="preserve">JEFE FLOTA PROPIA </v>
          </cell>
        </row>
        <row r="167">
          <cell r="B167">
            <v>91299525</v>
          </cell>
          <cell r="C167" t="str">
            <v>WILLIAM ANDELFO MENDOZA GOMEZ</v>
          </cell>
          <cell r="D167">
            <v>43855</v>
          </cell>
          <cell r="E167" t="str">
            <v>CONDUCTOR TRACTOMULA ORIENTE</v>
          </cell>
          <cell r="F167" t="str">
            <v>CONDUCTORES</v>
          </cell>
          <cell r="G167" t="str">
            <v xml:space="preserve">OPERATIVO </v>
          </cell>
          <cell r="H167" t="str">
            <v>DIANA PATRICIA MORENO JIMENEZ</v>
          </cell>
          <cell r="I167" t="str">
            <v xml:space="preserve">JEFE FLOTA PROPIA </v>
          </cell>
        </row>
        <row r="168">
          <cell r="B168">
            <v>1095792322</v>
          </cell>
          <cell r="C168" t="str">
            <v>JOHN EDINSON JAIMES DOMINGUEZ</v>
          </cell>
          <cell r="D168">
            <v>43677</v>
          </cell>
          <cell r="E168" t="str">
            <v>CONDUCTOR TRACTOMULA ORIENTE</v>
          </cell>
          <cell r="F168" t="str">
            <v>CONDUCTORES</v>
          </cell>
          <cell r="G168" t="str">
            <v xml:space="preserve">OPERATIVO </v>
          </cell>
          <cell r="H168" t="str">
            <v>DIANA PATRICIA MORENO JIMENEZ</v>
          </cell>
          <cell r="I168" t="str">
            <v xml:space="preserve">JEFE FLOTA PROPIA </v>
          </cell>
        </row>
        <row r="169">
          <cell r="B169">
            <v>91158325</v>
          </cell>
          <cell r="C169" t="str">
            <v>CARLOS ANDRES PEREZ GARCIA</v>
          </cell>
          <cell r="D169">
            <v>44055</v>
          </cell>
          <cell r="E169" t="str">
            <v>CONDUCTOR TRACTOMULA ORIENTE</v>
          </cell>
          <cell r="F169" t="str">
            <v>CONDUCTORES</v>
          </cell>
          <cell r="G169" t="str">
            <v xml:space="preserve">OPERATIVO </v>
          </cell>
          <cell r="H169" t="str">
            <v>DIANA PATRICIA MORENO JIMENEZ</v>
          </cell>
          <cell r="I169" t="str">
            <v xml:space="preserve">JEFE FLOTA PROPIA </v>
          </cell>
        </row>
        <row r="170">
          <cell r="B170">
            <v>79507677</v>
          </cell>
          <cell r="C170" t="str">
            <v>LIM OSWAL VALENCIA RODRIGUEZ</v>
          </cell>
          <cell r="D170">
            <v>44056</v>
          </cell>
          <cell r="E170" t="str">
            <v>CONDUCTOR TRACTOMULA ORIENTE</v>
          </cell>
          <cell r="F170" t="str">
            <v>CONDUCTORES</v>
          </cell>
          <cell r="G170" t="str">
            <v xml:space="preserve">OPERATIVO </v>
          </cell>
          <cell r="H170" t="str">
            <v>DIANA PATRICIA MORENO JIMENEZ</v>
          </cell>
          <cell r="I170" t="str">
            <v xml:space="preserve">JEFE FLOTA PROPIA </v>
          </cell>
        </row>
        <row r="171">
          <cell r="B171">
            <v>1098669782</v>
          </cell>
          <cell r="C171" t="str">
            <v>EDGAR MAURICIO ALVAREZ GONZALEZ</v>
          </cell>
          <cell r="D171">
            <v>44462</v>
          </cell>
          <cell r="E171" t="str">
            <v>CONDUCTOR TRACTOMULA ORIENTE</v>
          </cell>
          <cell r="F171" t="str">
            <v>CONDUCTORES</v>
          </cell>
          <cell r="G171" t="str">
            <v xml:space="preserve">OPERATIVO </v>
          </cell>
          <cell r="H171" t="str">
            <v>DIANA PATRICIA MORENO JIMENEZ</v>
          </cell>
          <cell r="I171" t="str">
            <v xml:space="preserve">JEFE FLOTA PROPIA </v>
          </cell>
        </row>
        <row r="172">
          <cell r="B172">
            <v>13537710</v>
          </cell>
          <cell r="C172" t="str">
            <v>CRISTIAN JESUS LANDINES FARFAN</v>
          </cell>
          <cell r="D172">
            <v>44972</v>
          </cell>
          <cell r="E172" t="str">
            <v>CONDUCTOR TRACTOMULA ORIENTE</v>
          </cell>
          <cell r="F172" t="str">
            <v>CONDUCTORES</v>
          </cell>
          <cell r="G172" t="str">
            <v xml:space="preserve">OPERATIVO </v>
          </cell>
          <cell r="H172" t="str">
            <v>DIANA PATRICIA MORENO JIMENEZ</v>
          </cell>
          <cell r="I172" t="str">
            <v xml:space="preserve">JEFE FLOTA PROPIA </v>
          </cell>
        </row>
        <row r="173">
          <cell r="B173">
            <v>91467432</v>
          </cell>
          <cell r="C173" t="str">
            <v>JUAN GABRIEL CRISTANCHO ANAYA</v>
          </cell>
          <cell r="D173">
            <v>44586</v>
          </cell>
          <cell r="E173" t="str">
            <v>CONDUCTOR TRACTOMULA ORIENTE</v>
          </cell>
          <cell r="F173" t="str">
            <v>CONDUCTORES</v>
          </cell>
          <cell r="G173" t="str">
            <v xml:space="preserve">OPERATIVO </v>
          </cell>
          <cell r="H173" t="str">
            <v>DIANA PATRICIA MORENO JIMENEZ</v>
          </cell>
          <cell r="I173" t="str">
            <v xml:space="preserve">JEFE FLOTA PROPIA </v>
          </cell>
        </row>
        <row r="174">
          <cell r="B174">
            <v>1095810114</v>
          </cell>
          <cell r="C174" t="str">
            <v>JAVIER ANDRES GOMEZ RINCON</v>
          </cell>
          <cell r="D174">
            <v>44617</v>
          </cell>
          <cell r="E174" t="str">
            <v>CONDUCTOR TRACTOMULA ORIENTE</v>
          </cell>
          <cell r="F174" t="str">
            <v>CONDUCTORES</v>
          </cell>
          <cell r="G174" t="str">
            <v xml:space="preserve">OPERATIVO </v>
          </cell>
          <cell r="H174" t="str">
            <v>DIANA PATRICIA MORENO JIMENEZ</v>
          </cell>
          <cell r="I174" t="str">
            <v xml:space="preserve">JEFE FLOTA PROPIA </v>
          </cell>
        </row>
        <row r="175">
          <cell r="B175">
            <v>91355221</v>
          </cell>
          <cell r="C175" t="str">
            <v>OSWALDO CARDENAS SALCEDO</v>
          </cell>
          <cell r="D175">
            <v>44303</v>
          </cell>
          <cell r="E175" t="str">
            <v>CONDUCTOR TRACTOMULA ORIENTE</v>
          </cell>
          <cell r="F175" t="str">
            <v>CONDUCTORES</v>
          </cell>
          <cell r="G175" t="str">
            <v xml:space="preserve">OPERATIVO </v>
          </cell>
          <cell r="H175" t="str">
            <v>DIANA PATRICIA MORENO JIMENEZ</v>
          </cell>
          <cell r="I175" t="str">
            <v xml:space="preserve">JEFE FLOTA PROPIA </v>
          </cell>
        </row>
        <row r="176">
          <cell r="B176">
            <v>80421996</v>
          </cell>
          <cell r="C176" t="str">
            <v>JOSE RUBEN GONZALEZ GONZALEZ</v>
          </cell>
          <cell r="D176">
            <v>44963</v>
          </cell>
          <cell r="E176" t="str">
            <v>CONDUCTOR TRACTOMULA ORIENTE</v>
          </cell>
          <cell r="F176" t="str">
            <v>CONDUCTORES</v>
          </cell>
          <cell r="G176" t="str">
            <v xml:space="preserve">OPERATIVO </v>
          </cell>
          <cell r="H176" t="str">
            <v>DIANA PATRICIA MORENO JIMENEZ</v>
          </cell>
          <cell r="I176" t="str">
            <v xml:space="preserve">JEFE FLOTA PROPIA </v>
          </cell>
        </row>
        <row r="177">
          <cell r="B177">
            <v>1102348168</v>
          </cell>
          <cell r="C177" t="str">
            <v>CARLOS ALBERTO CASADIEGOS HERRERA</v>
          </cell>
          <cell r="D177">
            <v>43670</v>
          </cell>
          <cell r="E177" t="str">
            <v>CONDUCTOR TRACTOMULA ORIENTE</v>
          </cell>
          <cell r="F177" t="str">
            <v>CONDUCTORES</v>
          </cell>
          <cell r="G177" t="str">
            <v xml:space="preserve">OPERATIVO </v>
          </cell>
          <cell r="H177" t="str">
            <v>DIANA PATRICIA MORENO JIMENEZ</v>
          </cell>
          <cell r="I177" t="str">
            <v xml:space="preserve">JEFE FLOTA PROPIA </v>
          </cell>
        </row>
        <row r="178">
          <cell r="B178">
            <v>91507716</v>
          </cell>
          <cell r="C178" t="str">
            <v>JORGE ANDRES ALVAREZ JURADO</v>
          </cell>
          <cell r="D178">
            <v>40811</v>
          </cell>
          <cell r="E178" t="str">
            <v>CONDUCTOR TRACTOMULA ORIENTE</v>
          </cell>
          <cell r="F178" t="str">
            <v>CONDUCTORES</v>
          </cell>
          <cell r="G178" t="str">
            <v xml:space="preserve">OPERATIVO </v>
          </cell>
          <cell r="H178" t="str">
            <v>DIANA PATRICIA MORENO JIMENEZ</v>
          </cell>
          <cell r="I178" t="str">
            <v xml:space="preserve">JEFE FLOTA PROPIA </v>
          </cell>
        </row>
        <row r="179">
          <cell r="B179">
            <v>1049607062</v>
          </cell>
          <cell r="C179" t="str">
            <v>JOHN ALEXANDER NUÑEZ MORA</v>
          </cell>
          <cell r="D179">
            <v>44795</v>
          </cell>
          <cell r="E179" t="str">
            <v>CONDUCTOR TRACTOMULA ORIENTE</v>
          </cell>
          <cell r="F179" t="str">
            <v>CONDUCTORES</v>
          </cell>
          <cell r="G179" t="str">
            <v xml:space="preserve">OPERATIVO </v>
          </cell>
          <cell r="H179" t="str">
            <v>DIANA PATRICIA MORENO JIMENEZ</v>
          </cell>
          <cell r="I179" t="str">
            <v xml:space="preserve">JEFE FLOTA PROPIA </v>
          </cell>
        </row>
        <row r="180">
          <cell r="B180">
            <v>91112526</v>
          </cell>
          <cell r="C180" t="str">
            <v>EYNAR ANDRES RIOS ANGARITA</v>
          </cell>
          <cell r="D180">
            <v>42719</v>
          </cell>
          <cell r="E180" t="str">
            <v>CONDUCTOR TRACTOMULA ORIENTE</v>
          </cell>
          <cell r="F180" t="str">
            <v>CONDUCTORES</v>
          </cell>
          <cell r="G180" t="str">
            <v xml:space="preserve">OPERATIVO </v>
          </cell>
          <cell r="H180" t="str">
            <v>DIANA PATRICIA MORENO JIMENEZ</v>
          </cell>
          <cell r="I180" t="str">
            <v xml:space="preserve">JEFE FLOTA PROPIA </v>
          </cell>
        </row>
        <row r="181">
          <cell r="B181">
            <v>79757831</v>
          </cell>
          <cell r="C181" t="str">
            <v>JHON JAIRO ESCOBAR QUINTERO</v>
          </cell>
          <cell r="D181">
            <v>45079</v>
          </cell>
          <cell r="E181" t="str">
            <v>CONDUCTOR TRACTOMULA ORIENTE</v>
          </cell>
          <cell r="F181" t="str">
            <v>CONDUCTORES</v>
          </cell>
          <cell r="G181" t="str">
            <v xml:space="preserve">OPERATIVO </v>
          </cell>
          <cell r="H181" t="str">
            <v>DIANA PATRICIA MORENO JIMENEZ</v>
          </cell>
          <cell r="I181" t="str">
            <v xml:space="preserve">JEFE FLOTA PROPIA </v>
          </cell>
        </row>
        <row r="182">
          <cell r="B182">
            <v>91296101</v>
          </cell>
          <cell r="C182" t="str">
            <v>FREDDY MANUEL SOLANO CEPEDA</v>
          </cell>
          <cell r="D182">
            <v>45139</v>
          </cell>
          <cell r="E182" t="str">
            <v>CONDUCTOR TRACTOMULA ORIENTE</v>
          </cell>
          <cell r="F182" t="str">
            <v>CONDUCTORES</v>
          </cell>
          <cell r="G182" t="str">
            <v xml:space="preserve">OPERATIVO </v>
          </cell>
          <cell r="H182" t="str">
            <v>DIANA PATRICIA MORENO JIMENEZ</v>
          </cell>
          <cell r="I182" t="str">
            <v xml:space="preserve">JEFE FLOTA PROPIA </v>
          </cell>
        </row>
        <row r="183">
          <cell r="B183">
            <v>91183122</v>
          </cell>
          <cell r="C183" t="str">
            <v>JOSE ALEXANDER JAIMES ORTIZ</v>
          </cell>
          <cell r="D183">
            <v>44578</v>
          </cell>
          <cell r="E183" t="str">
            <v>CONDUCTOR TRACTOMULA ORIENTE</v>
          </cell>
          <cell r="F183" t="str">
            <v>CONDUCTORES</v>
          </cell>
          <cell r="G183" t="str">
            <v xml:space="preserve">OPERATIVO </v>
          </cell>
          <cell r="H183" t="str">
            <v>DIANA PATRICIA MORENO JIMENEZ</v>
          </cell>
          <cell r="I183" t="str">
            <v xml:space="preserve">JEFE FLOTA PROPIA </v>
          </cell>
        </row>
        <row r="184">
          <cell r="B184">
            <v>91298607</v>
          </cell>
          <cell r="C184" t="str">
            <v>HERMES EDUARDO SARMIENTO TOVAR</v>
          </cell>
          <cell r="D184">
            <v>45167</v>
          </cell>
          <cell r="E184" t="str">
            <v>CONDUCTOR TRACTOMULA ORIENTE</v>
          </cell>
          <cell r="F184" t="str">
            <v>CONDUCTORES</v>
          </cell>
          <cell r="G184" t="str">
            <v xml:space="preserve">OPERATIVO </v>
          </cell>
          <cell r="H184" t="str">
            <v>DIANA PATRICIA MORENO JIMENEZ</v>
          </cell>
          <cell r="I184" t="str">
            <v xml:space="preserve">JEFE FLOTA PROPIA </v>
          </cell>
        </row>
        <row r="185">
          <cell r="B185">
            <v>91178769</v>
          </cell>
          <cell r="C185" t="str">
            <v>RAFAEL MOSQUERA VARGAS</v>
          </cell>
          <cell r="D185">
            <v>44994</v>
          </cell>
          <cell r="E185" t="str">
            <v>CONDUCTOR TRACTOMULA ORIENTE</v>
          </cell>
          <cell r="F185" t="str">
            <v>CONDUCTORES</v>
          </cell>
          <cell r="G185" t="str">
            <v xml:space="preserve">OPERATIVO </v>
          </cell>
          <cell r="H185" t="str">
            <v>DIANA PATRICIA MORENO JIMENEZ</v>
          </cell>
          <cell r="I185" t="str">
            <v xml:space="preserve">JEFE FLOTA PROPIA </v>
          </cell>
        </row>
        <row r="186">
          <cell r="B186">
            <v>1022327694</v>
          </cell>
          <cell r="C186" t="str">
            <v>JHON FREDY RODRIGUEZ VALERO</v>
          </cell>
          <cell r="D186">
            <v>44790</v>
          </cell>
          <cell r="E186" t="str">
            <v>CONDUCTOR TRACTOMULA ORIENTE</v>
          </cell>
          <cell r="F186" t="str">
            <v>CONDUCTORES</v>
          </cell>
          <cell r="G186" t="str">
            <v xml:space="preserve">OPERATIVO </v>
          </cell>
          <cell r="H186" t="str">
            <v>DIANA PATRICIA MORENO JIMENEZ</v>
          </cell>
          <cell r="I186" t="str">
            <v xml:space="preserve">JEFE FLOTA PROPIA </v>
          </cell>
        </row>
        <row r="187">
          <cell r="B187">
            <v>91490779</v>
          </cell>
          <cell r="C187" t="str">
            <v>JOHN HAMILTON PUERTA MENDEZ</v>
          </cell>
          <cell r="D187">
            <v>45272</v>
          </cell>
          <cell r="E187" t="str">
            <v>CONDUCTOR TRACTOMULA ORIENTE</v>
          </cell>
          <cell r="F187" t="str">
            <v>CONDUCTORES</v>
          </cell>
          <cell r="G187" t="str">
            <v xml:space="preserve">OPERATIVO </v>
          </cell>
          <cell r="H187" t="str">
            <v>DIANA PATRICIA MORENO JIMENEZ</v>
          </cell>
          <cell r="I187" t="str">
            <v xml:space="preserve">JEFE FLOTA PROPIA </v>
          </cell>
        </row>
        <row r="188">
          <cell r="B188">
            <v>1095915335</v>
          </cell>
          <cell r="C188" t="str">
            <v>NELSON ARIEL FLOREZ JIMENEZ</v>
          </cell>
          <cell r="D188">
            <v>45275</v>
          </cell>
          <cell r="E188" t="str">
            <v>CONDUCTOR TRACTOMULA ORIENTE</v>
          </cell>
          <cell r="F188" t="str">
            <v>CONDUCTORES</v>
          </cell>
          <cell r="G188" t="str">
            <v xml:space="preserve">OPERATIVO </v>
          </cell>
          <cell r="H188" t="str">
            <v>DIANA PATRICIA MORENO JIMENEZ</v>
          </cell>
          <cell r="I188" t="str">
            <v xml:space="preserve">JEFE FLOTA PROPIA </v>
          </cell>
        </row>
        <row r="189">
          <cell r="B189">
            <v>72193731</v>
          </cell>
          <cell r="C189" t="str">
            <v>PABLO ANTONIO TORO GARCIA</v>
          </cell>
          <cell r="D189">
            <v>45286</v>
          </cell>
          <cell r="E189" t="str">
            <v>CONDUCTOR TRACTOMULA ORIENTE</v>
          </cell>
          <cell r="F189" t="str">
            <v>CONDUCTORES</v>
          </cell>
          <cell r="G189" t="str">
            <v xml:space="preserve">OPERATIVO </v>
          </cell>
          <cell r="H189" t="str">
            <v>DIANA PATRICIA MORENO JIMENEZ</v>
          </cell>
          <cell r="I189" t="str">
            <v xml:space="preserve">JEFE FLOTA PROPIA </v>
          </cell>
        </row>
        <row r="190">
          <cell r="B190">
            <v>1022944209</v>
          </cell>
          <cell r="C190" t="str">
            <v>OTTO ANDRES OSPINA GARCIA</v>
          </cell>
          <cell r="D190">
            <v>45271</v>
          </cell>
          <cell r="E190" t="str">
            <v>CONDUCTOR TRACTOMULA ORIENTE</v>
          </cell>
          <cell r="F190" t="str">
            <v>CONDUCTORES</v>
          </cell>
          <cell r="G190" t="str">
            <v xml:space="preserve">OPERATIVO </v>
          </cell>
          <cell r="H190" t="str">
            <v>DIANA PATRICIA MORENO JIMENEZ</v>
          </cell>
          <cell r="I190" t="str">
            <v xml:space="preserve">JEFE FLOTA PROPIA </v>
          </cell>
        </row>
        <row r="191">
          <cell r="B191">
            <v>1098771012</v>
          </cell>
          <cell r="C191" t="str">
            <v>SERGIO FERNANDO FLOREZ ARAQUE</v>
          </cell>
          <cell r="D191">
            <v>45348</v>
          </cell>
          <cell r="E191" t="str">
            <v>CONDUCTOR TRACTOMULA ORIENTE</v>
          </cell>
          <cell r="F191" t="str">
            <v>CONDUCTORES</v>
          </cell>
          <cell r="G191" t="str">
            <v xml:space="preserve">OPERATIVO </v>
          </cell>
          <cell r="H191" t="str">
            <v>DIANA PATRICIA MORENO JIMENEZ</v>
          </cell>
          <cell r="I191" t="str">
            <v xml:space="preserve">JEFE FLOTA PROPIA </v>
          </cell>
        </row>
        <row r="192">
          <cell r="B192">
            <v>1065244170</v>
          </cell>
          <cell r="C192" t="str">
            <v>PEDRO NEL PAEZ ORTEGA</v>
          </cell>
          <cell r="D192">
            <v>44586</v>
          </cell>
          <cell r="E192" t="str">
            <v>CONDUCTOR TRACTOMULA ORIENTE</v>
          </cell>
          <cell r="F192" t="str">
            <v>CONDUCTORES</v>
          </cell>
          <cell r="G192" t="str">
            <v xml:space="preserve">OPERATIVO </v>
          </cell>
          <cell r="H192" t="str">
            <v>DIANA PATRICIA MORENO JIMENEZ</v>
          </cell>
          <cell r="I192" t="str">
            <v xml:space="preserve">JEFE FLOTA PROPIA </v>
          </cell>
        </row>
        <row r="193">
          <cell r="B193">
            <v>1098150716</v>
          </cell>
          <cell r="C193" t="str">
            <v>JAVIER ORLANDO CACERES FLOREZ</v>
          </cell>
          <cell r="D193">
            <v>44896</v>
          </cell>
          <cell r="E193" t="str">
            <v>CONDUCTOR TRACTOMULA ORIENTE</v>
          </cell>
          <cell r="F193" t="str">
            <v>CONDUCTORES</v>
          </cell>
          <cell r="G193" t="str">
            <v xml:space="preserve">OPERATIVO </v>
          </cell>
          <cell r="H193" t="str">
            <v>DIANA PATRICIA MORENO JIMENEZ</v>
          </cell>
          <cell r="I193" t="str">
            <v xml:space="preserve">JEFE FLOTA PROPIA </v>
          </cell>
        </row>
        <row r="194">
          <cell r="B194">
            <v>1095823925</v>
          </cell>
          <cell r="C194" t="str">
            <v>EDUARD SNEIDER ARIAS PUENTES</v>
          </cell>
          <cell r="D194">
            <v>44574</v>
          </cell>
          <cell r="E194" t="str">
            <v>CONDUCTOR TRACTOMULA ORIENTE</v>
          </cell>
          <cell r="F194" t="str">
            <v>CONDUCTORES</v>
          </cell>
          <cell r="G194" t="str">
            <v xml:space="preserve">OPERATIVO </v>
          </cell>
          <cell r="H194" t="str">
            <v>DIANA PATRICIA MORENO JIMENEZ</v>
          </cell>
          <cell r="I194" t="str">
            <v xml:space="preserve">JEFE FLOTA PROPIA </v>
          </cell>
        </row>
        <row r="195">
          <cell r="B195">
            <v>1014219907</v>
          </cell>
          <cell r="C195" t="str">
            <v>EDISSON JAVIER CABIATIVA FAJARDO</v>
          </cell>
          <cell r="D195">
            <v>45384</v>
          </cell>
          <cell r="E195" t="str">
            <v>CONDUCTOR PATIOS REFRIGERADO FUNZA(OPERACIÓN RNAL)</v>
          </cell>
          <cell r="F195" t="str">
            <v>OPERACIONES</v>
          </cell>
          <cell r="G195" t="str">
            <v xml:space="preserve">OPERATIVO </v>
          </cell>
          <cell r="H195" t="str">
            <v>DIANA PATRICIA MORENO JIMENEZ</v>
          </cell>
          <cell r="I195" t="str">
            <v xml:space="preserve">JEFE FLOTA PROPIA </v>
          </cell>
        </row>
        <row r="196">
          <cell r="B196">
            <v>1073246266</v>
          </cell>
          <cell r="C196" t="str">
            <v>CARLOS EDUARDO CONTRERAS ZAMUDIO</v>
          </cell>
          <cell r="D196">
            <v>45405</v>
          </cell>
          <cell r="E196" t="str">
            <v>CONDUCTOR FRR DISTRIBUIDORA (FUNZA)</v>
          </cell>
          <cell r="F196" t="str">
            <v>OPERACIONES</v>
          </cell>
          <cell r="G196" t="str">
            <v xml:space="preserve">OPERATIVO </v>
          </cell>
          <cell r="H196" t="str">
            <v>DIANA PATRICIA MORENO JIMENEZ</v>
          </cell>
          <cell r="I196" t="str">
            <v xml:space="preserve">JEFE FLOTA PROPIA </v>
          </cell>
        </row>
        <row r="197">
          <cell r="B197">
            <v>1115067815</v>
          </cell>
          <cell r="C197" t="str">
            <v>ANDRES JULIAN LENIS RODRIGUEZ</v>
          </cell>
          <cell r="D197">
            <v>45405</v>
          </cell>
          <cell r="E197" t="str">
            <v>CONDUCTOR NHR DISTRIBUIDORA BUGA</v>
          </cell>
          <cell r="F197" t="str">
            <v>OPERACIONES</v>
          </cell>
          <cell r="G197" t="str">
            <v xml:space="preserve">OPERATIVO </v>
          </cell>
          <cell r="H197" t="str">
            <v>DIANA PATRICIA MORENO JIMENEZ</v>
          </cell>
          <cell r="I197" t="str">
            <v xml:space="preserve">JEFE FLOTA PROPIA </v>
          </cell>
        </row>
        <row r="198">
          <cell r="B198">
            <v>5698516</v>
          </cell>
          <cell r="C198" t="str">
            <v>NESTOR ALIRIO RAMIREZ BLANCO</v>
          </cell>
          <cell r="D198">
            <v>45392</v>
          </cell>
          <cell r="E198" t="str">
            <v>CONDUCTOR  (SUPERNUMERARIO  C2)</v>
          </cell>
          <cell r="F198" t="str">
            <v>OPERACIONES</v>
          </cell>
          <cell r="G198" t="str">
            <v xml:space="preserve">OPERATIVO </v>
          </cell>
          <cell r="H198" t="str">
            <v>DIANA PATRICIA MORENO JIMENEZ</v>
          </cell>
          <cell r="I198" t="str">
            <v xml:space="preserve">JEFE FLOTA PROPIA </v>
          </cell>
        </row>
        <row r="199">
          <cell r="B199">
            <v>1095947374</v>
          </cell>
          <cell r="C199" t="str">
            <v>JOSE DAVID HERNANDEZ RAMIREZ</v>
          </cell>
          <cell r="D199">
            <v>45393</v>
          </cell>
          <cell r="E199" t="str">
            <v>CONDUCTOR  (SUPERNUMERARIO  C2)</v>
          </cell>
          <cell r="F199" t="str">
            <v>OPERACIONES</v>
          </cell>
          <cell r="G199" t="str">
            <v xml:space="preserve">OPERATIVO </v>
          </cell>
          <cell r="H199" t="str">
            <v>DIANA PATRICIA MORENO JIMENEZ</v>
          </cell>
          <cell r="I199" t="str">
            <v xml:space="preserve">JEFE FLOTA PROPIA </v>
          </cell>
        </row>
        <row r="200">
          <cell r="B200">
            <v>3143844</v>
          </cell>
          <cell r="C200" t="str">
            <v>MAURICIO CONTRERAS GOMEZ</v>
          </cell>
          <cell r="D200">
            <v>45405</v>
          </cell>
          <cell r="E200" t="str">
            <v>CONDUCTOR TRACTOMULA OCCIDENTE</v>
          </cell>
          <cell r="F200" t="str">
            <v>OPERACIONES</v>
          </cell>
          <cell r="G200" t="str">
            <v xml:space="preserve">OPERATIVO </v>
          </cell>
          <cell r="H200" t="str">
            <v>DIANA PATRICIA MORENO JIMENEZ</v>
          </cell>
          <cell r="I200" t="str">
            <v xml:space="preserve">JEFE FLOTA PROPIA </v>
          </cell>
        </row>
        <row r="201">
          <cell r="B201">
            <v>46453216</v>
          </cell>
          <cell r="C201" t="str">
            <v>ANA ROSMIRA TORRES SAAVEDRA</v>
          </cell>
          <cell r="D201">
            <v>40722</v>
          </cell>
          <cell r="E201" t="str">
            <v>AUXILIAR ADMINISTRATIVO COMERCIAL CALI</v>
          </cell>
          <cell r="F201" t="str">
            <v>COMERCIAL</v>
          </cell>
          <cell r="G201" t="str">
            <v xml:space="preserve">OPERATIVO </v>
          </cell>
          <cell r="H201" t="str">
            <v>DIEGO TIERRADENTRO CLAVIJO</v>
          </cell>
          <cell r="I201" t="str">
            <v>COORDINADOR COMERCIAL CALI</v>
          </cell>
        </row>
        <row r="202">
          <cell r="B202">
            <v>42161222</v>
          </cell>
          <cell r="C202" t="str">
            <v>ERIKA JOHANNA MEJIA GIL</v>
          </cell>
          <cell r="D202">
            <v>45078</v>
          </cell>
          <cell r="E202" t="str">
            <v xml:space="preserve">AUXILIAR OPERATIVO COMERCIAL CALI </v>
          </cell>
          <cell r="F202" t="str">
            <v>COMERCIAL</v>
          </cell>
          <cell r="G202" t="str">
            <v xml:space="preserve">OPERATIVO </v>
          </cell>
          <cell r="H202" t="str">
            <v>DIEGO TIERRADENTRO CLAVIJO</v>
          </cell>
          <cell r="I202" t="str">
            <v>COORDINADOR COMERCIAL CALI</v>
          </cell>
        </row>
        <row r="203">
          <cell r="B203">
            <v>1095805569</v>
          </cell>
          <cell r="C203" t="str">
            <v>FRANCY KATHERINE RANGEL TARAZONA</v>
          </cell>
          <cell r="D203">
            <v>41521</v>
          </cell>
          <cell r="E203" t="str">
            <v>COORDINADORA DE TALENTO HUMANO</v>
          </cell>
          <cell r="F203" t="str">
            <v xml:space="preserve">TALENTO HUMANO </v>
          </cell>
          <cell r="G203" t="str">
            <v xml:space="preserve">TÁCTICO </v>
          </cell>
          <cell r="H203" t="str">
            <v>DORAINY GUTIERREZ LOPEZ</v>
          </cell>
          <cell r="I203" t="str">
            <v xml:space="preserve">JEFE TALENTO HUMANO </v>
          </cell>
        </row>
        <row r="204">
          <cell r="B204">
            <v>63528480</v>
          </cell>
          <cell r="C204" t="str">
            <v>SANDRA LILIANA GARCIA DURAN</v>
          </cell>
          <cell r="D204">
            <v>42383</v>
          </cell>
          <cell r="E204" t="str">
            <v>ANALISTA SENIOR DE NOMINA</v>
          </cell>
          <cell r="F204" t="str">
            <v xml:space="preserve">TALENTO HUMANO </v>
          </cell>
          <cell r="G204" t="str">
            <v xml:space="preserve">TÁCTICO </v>
          </cell>
          <cell r="H204" t="str">
            <v>DORAINY GUTIERREZ LOPEZ</v>
          </cell>
          <cell r="I204" t="str">
            <v xml:space="preserve">JEFE TALENTO HUMANO </v>
          </cell>
        </row>
        <row r="205">
          <cell r="B205">
            <v>1098748694</v>
          </cell>
          <cell r="C205" t="str">
            <v>JESSICA PAOLA DURAN ROJAS</v>
          </cell>
          <cell r="D205">
            <v>45161</v>
          </cell>
          <cell r="E205" t="str">
            <v>PSICOLOGO DE SELECCIÓN</v>
          </cell>
          <cell r="F205" t="str">
            <v xml:space="preserve">TALENTO HUMANO </v>
          </cell>
          <cell r="G205" t="str">
            <v xml:space="preserve">OPERATIVO </v>
          </cell>
          <cell r="H205" t="str">
            <v>DORAINY GUTIERREZ LOPEZ</v>
          </cell>
          <cell r="I205" t="str">
            <v xml:space="preserve">JEFE TALENTO HUMANO </v>
          </cell>
        </row>
        <row r="206">
          <cell r="B206">
            <v>1098762108</v>
          </cell>
          <cell r="C206" t="str">
            <v>YESENIA VERA MARTINEZ</v>
          </cell>
          <cell r="D206">
            <v>45323</v>
          </cell>
          <cell r="E206" t="str">
            <v>AUXILIAR DE TALENTO HUMANO</v>
          </cell>
          <cell r="F206" t="str">
            <v xml:space="preserve">TALENTO HUMANO </v>
          </cell>
          <cell r="G206" t="str">
            <v xml:space="preserve">OPERATIVO </v>
          </cell>
          <cell r="H206" t="str">
            <v>DORAINY GUTIERREZ LOPEZ</v>
          </cell>
          <cell r="I206" t="str">
            <v xml:space="preserve">JEFE TALENTO HUMANO </v>
          </cell>
        </row>
        <row r="207">
          <cell r="B207">
            <v>1098616270</v>
          </cell>
          <cell r="C207" t="str">
            <v>LAURA MIREYA SANABRIA CACERES</v>
          </cell>
          <cell r="D207" t="e">
            <v>#N/A</v>
          </cell>
          <cell r="E207" t="str">
            <v>PSICOLOGA DE SELECCIÓN</v>
          </cell>
          <cell r="F207" t="str">
            <v xml:space="preserve">TALENTO HUMANO </v>
          </cell>
          <cell r="G207" t="str">
            <v xml:space="preserve">OPERATIVO </v>
          </cell>
          <cell r="H207" t="str">
            <v>DORAINY GUTIERREZ LOPEZ</v>
          </cell>
          <cell r="I207" t="str">
            <v xml:space="preserve">JEFE TALENTO HUMANO </v>
          </cell>
        </row>
        <row r="208">
          <cell r="B208">
            <v>1095952810</v>
          </cell>
          <cell r="C208" t="str">
            <v>MARIA ALEJANDRA TORRES HERRERA</v>
          </cell>
          <cell r="D208" t="e">
            <v>#N/A</v>
          </cell>
          <cell r="E208" t="str">
            <v>AUXILIAR TALENTO HUMANO</v>
          </cell>
          <cell r="F208" t="str">
            <v xml:space="preserve">TALENTO HUMANO </v>
          </cell>
          <cell r="G208" t="str">
            <v xml:space="preserve">OPERATIVO </v>
          </cell>
          <cell r="H208" t="str">
            <v>DORAINY GUTIERREZ LOPEZ</v>
          </cell>
          <cell r="I208" t="str">
            <v xml:space="preserve">JEFE TALENTO HUMANO </v>
          </cell>
        </row>
        <row r="209">
          <cell r="B209">
            <v>1005422343</v>
          </cell>
          <cell r="C209" t="str">
            <v>ANA CRISTINA RODRIGUEZ CHACON</v>
          </cell>
          <cell r="D209" t="e">
            <v>#N/A</v>
          </cell>
          <cell r="E209" t="str">
            <v>AUXILIAR TALENTO HUMANO</v>
          </cell>
          <cell r="F209" t="str">
            <v xml:space="preserve">TALENTO HUMANO </v>
          </cell>
          <cell r="G209" t="str">
            <v xml:space="preserve">OPERATIVO </v>
          </cell>
          <cell r="H209" t="str">
            <v>DORAINY GUTIERREZ LOPEZ</v>
          </cell>
          <cell r="I209" t="str">
            <v xml:space="preserve">JEFE TALENTO HUMANO </v>
          </cell>
        </row>
        <row r="210">
          <cell r="B210">
            <v>1193106491</v>
          </cell>
          <cell r="C210" t="str">
            <v>ANDRES FELIPE TABARES</v>
          </cell>
          <cell r="D210">
            <v>45054</v>
          </cell>
          <cell r="E210" t="str">
            <v>AUXILIAR LIMPIEZA Y DESINFECCION BUGA</v>
          </cell>
          <cell r="F210" t="str">
            <v>CALIDAD</v>
          </cell>
          <cell r="G210" t="str">
            <v xml:space="preserve">OPERATIVO </v>
          </cell>
          <cell r="H210" t="str">
            <v>ESMERALDA SILVA SILVA</v>
          </cell>
          <cell r="I210" t="str">
            <v>JEFE OPERACIÓN DE OCCIDENTE</v>
          </cell>
        </row>
        <row r="211">
          <cell r="B211">
            <v>1114059013</v>
          </cell>
          <cell r="C211" t="str">
            <v>JUVENAL ANDRES MORENO ISAZA</v>
          </cell>
          <cell r="D211">
            <v>45062</v>
          </cell>
          <cell r="E211" t="str">
            <v>AUXILIAR LIMPIEZA Y DESINFECCION BUGA</v>
          </cell>
          <cell r="F211" t="str">
            <v>CALIDAD</v>
          </cell>
          <cell r="G211" t="str">
            <v xml:space="preserve">OPERATIVO </v>
          </cell>
          <cell r="H211" t="str">
            <v>ESMERALDA SILVA SILVA</v>
          </cell>
          <cell r="I211" t="str">
            <v>JEFE OPERACIÓN DE OCCIDENTE</v>
          </cell>
        </row>
        <row r="212">
          <cell r="B212">
            <v>1115065760</v>
          </cell>
          <cell r="C212" t="str">
            <v>BREYNER ALCIDES MERLANO CASTAÑO</v>
          </cell>
          <cell r="D212">
            <v>45090</v>
          </cell>
          <cell r="E212" t="str">
            <v>AUXILIAR LIMPIEZA Y DESINFECCION BUGA</v>
          </cell>
          <cell r="F212" t="str">
            <v>CALIDAD</v>
          </cell>
          <cell r="G212" t="str">
            <v xml:space="preserve">OPERATIVO </v>
          </cell>
          <cell r="H212" t="str">
            <v>ESMERALDA SILVA SILVA</v>
          </cell>
          <cell r="I212" t="str">
            <v>JEFE OPERACIÓN DE OCCIDENTE</v>
          </cell>
        </row>
        <row r="213">
          <cell r="B213">
            <v>1115068163</v>
          </cell>
          <cell r="C213" t="str">
            <v>ESTEFANY ALEXANDRA AYALA CARDONA</v>
          </cell>
          <cell r="D213">
            <v>44943</v>
          </cell>
          <cell r="E213" t="str">
            <v>AUXILIAR OPERATIVO OCCIDENTE</v>
          </cell>
          <cell r="F213" t="str">
            <v xml:space="preserve">OPERACIÓN NACIONAL </v>
          </cell>
          <cell r="G213" t="str">
            <v xml:space="preserve">OPERATIVO </v>
          </cell>
          <cell r="H213" t="str">
            <v>ESMERALDA SILVA SILVA</v>
          </cell>
          <cell r="I213" t="str">
            <v>JEFE OPERACIÓN DE OCCIDENTE</v>
          </cell>
        </row>
        <row r="214">
          <cell r="B214">
            <v>1115091586</v>
          </cell>
          <cell r="C214" t="str">
            <v>NICOLE SAAVEDRA BECERRA</v>
          </cell>
          <cell r="D214">
            <v>43683</v>
          </cell>
          <cell r="E214" t="str">
            <v>AUXILIAR OPERATIVO OCCIDENTE</v>
          </cell>
          <cell r="F214" t="str">
            <v xml:space="preserve">OPERACIÓN NACIONAL </v>
          </cell>
          <cell r="G214" t="str">
            <v xml:space="preserve">OPERATIVO </v>
          </cell>
          <cell r="H214" t="str">
            <v>ESMERALDA SILVA SILVA</v>
          </cell>
          <cell r="I214" t="str">
            <v>JEFE OPERACIÓN DE OCCIDENTE</v>
          </cell>
        </row>
        <row r="215">
          <cell r="B215">
            <v>1112106526</v>
          </cell>
          <cell r="C215" t="str">
            <v>ANGIE VALENTINA USMA LOPEZ</v>
          </cell>
          <cell r="D215">
            <v>43762</v>
          </cell>
          <cell r="E215" t="str">
            <v>AUXILIAR OPERATIVO OCCIDENTE</v>
          </cell>
          <cell r="F215" t="str">
            <v xml:space="preserve">OPERACIÓN NACIONAL </v>
          </cell>
          <cell r="G215" t="str">
            <v xml:space="preserve">OPERATIVO </v>
          </cell>
          <cell r="H215" t="str">
            <v>ESMERALDA SILVA SILVA</v>
          </cell>
          <cell r="I215" t="str">
            <v>JEFE OPERACIÓN DE OCCIDENTE</v>
          </cell>
        </row>
        <row r="216">
          <cell r="B216">
            <v>1116157597</v>
          </cell>
          <cell r="C216" t="str">
            <v>YULIANA ANDREA MESA VELASQUEZ</v>
          </cell>
          <cell r="D216">
            <v>44887</v>
          </cell>
          <cell r="E216" t="str">
            <v>AUXILIAR OPERATIVO OCCIDENTE</v>
          </cell>
          <cell r="F216" t="str">
            <v xml:space="preserve">OPERACIÓN NACIONAL </v>
          </cell>
          <cell r="G216" t="str">
            <v xml:space="preserve">OPERATIVO </v>
          </cell>
          <cell r="H216" t="str">
            <v>ESMERALDA SILVA SILVA</v>
          </cell>
          <cell r="I216" t="str">
            <v>JEFE OPERACIÓN DE OCCIDENTE</v>
          </cell>
        </row>
        <row r="217">
          <cell r="B217">
            <v>1010077152</v>
          </cell>
          <cell r="C217" t="str">
            <v>JUAN DAVID BOLIVAR PAYAN</v>
          </cell>
          <cell r="D217">
            <v>44221</v>
          </cell>
          <cell r="E217" t="str">
            <v>AUXILIAR OPERATIVO OCCIDENTE</v>
          </cell>
          <cell r="F217" t="str">
            <v xml:space="preserve">OPERACIÓN NACIONAL </v>
          </cell>
          <cell r="G217" t="str">
            <v xml:space="preserve">OPERATIVO </v>
          </cell>
          <cell r="H217" t="str">
            <v>ESMERALDA SILVA SILVA</v>
          </cell>
          <cell r="I217" t="str">
            <v>JEFE OPERACIÓN DE OCCIDENTE</v>
          </cell>
        </row>
        <row r="218">
          <cell r="B218">
            <v>94474311</v>
          </cell>
          <cell r="C218" t="str">
            <v>WILLIAM ALBERT LOPEZ VASCO</v>
          </cell>
          <cell r="D218">
            <v>42878</v>
          </cell>
          <cell r="E218" t="str">
            <v>AUXILIAR OPERATIVO OCCIDENTE</v>
          </cell>
          <cell r="F218" t="str">
            <v xml:space="preserve">OPERACIÓN NACIONAL </v>
          </cell>
          <cell r="G218" t="str">
            <v xml:space="preserve">OPERATIVO </v>
          </cell>
          <cell r="H218" t="str">
            <v>ESMERALDA SILVA SILVA</v>
          </cell>
          <cell r="I218" t="str">
            <v>JEFE OPERACIÓN DE OCCIDENTE</v>
          </cell>
        </row>
        <row r="219">
          <cell r="B219">
            <v>1116160423</v>
          </cell>
          <cell r="C219" t="str">
            <v>DIRLADY BOLIVAR CANIZALES</v>
          </cell>
          <cell r="D219">
            <v>44768</v>
          </cell>
          <cell r="E219" t="str">
            <v>AUXILIAR OPERATIVO OCCIDENTE</v>
          </cell>
          <cell r="F219" t="str">
            <v xml:space="preserve">OPERACIÓN NACIONAL </v>
          </cell>
          <cell r="G219" t="str">
            <v xml:space="preserve">OPERATIVO </v>
          </cell>
          <cell r="H219" t="str">
            <v>ESMERALDA SILVA SILVA</v>
          </cell>
          <cell r="I219" t="str">
            <v>JEFE OPERACIÓN DE OCCIDENTE</v>
          </cell>
        </row>
        <row r="220">
          <cell r="B220">
            <v>1115093660</v>
          </cell>
          <cell r="C220" t="str">
            <v>JUAN DANIEL GONZALEZ RUIZ</v>
          </cell>
          <cell r="D220">
            <v>44816</v>
          </cell>
          <cell r="E220" t="str">
            <v>AUXILIAR OPERATIVO OCCIDENTE</v>
          </cell>
          <cell r="F220" t="str">
            <v xml:space="preserve">OPERACIÓN NACIONAL </v>
          </cell>
          <cell r="G220" t="str">
            <v xml:space="preserve">OPERATIVO </v>
          </cell>
          <cell r="H220" t="str">
            <v>ESMERALDA SILVA SILVA</v>
          </cell>
          <cell r="I220" t="str">
            <v>JEFE OPERACIÓN DE OCCIDENTE</v>
          </cell>
        </row>
        <row r="221">
          <cell r="B221">
            <v>1115065669</v>
          </cell>
          <cell r="C221" t="str">
            <v>YURANI MARCELA RAMIREZ CASAÑAS</v>
          </cell>
          <cell r="D221">
            <v>44714</v>
          </cell>
          <cell r="E221" t="str">
            <v>AUXILIAR OPERATIVO DE FACTURACION BUGA</v>
          </cell>
          <cell r="F221" t="str">
            <v xml:space="preserve">OPERACIÓN NACIONAL </v>
          </cell>
          <cell r="G221" t="str">
            <v xml:space="preserve">OPERATIVO </v>
          </cell>
          <cell r="H221" t="str">
            <v>ESMERALDA SILVA SILVA</v>
          </cell>
          <cell r="I221" t="str">
            <v>JEFE OPERACIÓN DE OCCIDENTE</v>
          </cell>
        </row>
        <row r="222">
          <cell r="B222">
            <v>1115088509</v>
          </cell>
          <cell r="C222" t="str">
            <v>JONATHAN ANDRES HINCAPIE GALINDO</v>
          </cell>
          <cell r="D222">
            <v>44840</v>
          </cell>
          <cell r="E222" t="str">
            <v xml:space="preserve">AUXILIAR DE FACTURACION BUGA </v>
          </cell>
          <cell r="F222" t="str">
            <v xml:space="preserve">OPERACIÓN NACIONAL </v>
          </cell>
          <cell r="G222" t="str">
            <v xml:space="preserve">OPERATIVO </v>
          </cell>
          <cell r="H222" t="str">
            <v>ESMERALDA SILVA SILVA</v>
          </cell>
          <cell r="I222" t="str">
            <v>JEFE OPERACIÓN DE OCCIDENTE</v>
          </cell>
        </row>
        <row r="223">
          <cell r="B223">
            <v>1113040486</v>
          </cell>
          <cell r="C223" t="str">
            <v>ANDRES FELIPE ESCOBAR ESCOBAR</v>
          </cell>
          <cell r="D223">
            <v>45201</v>
          </cell>
          <cell r="E223" t="str">
            <v xml:space="preserve">CONDUCTOR PATIO C3 BUGA </v>
          </cell>
          <cell r="F223" t="str">
            <v>CONDUCTORES</v>
          </cell>
          <cell r="G223" t="str">
            <v xml:space="preserve">OPERATIVO </v>
          </cell>
          <cell r="H223" t="str">
            <v>ESMERALDA SILVA SILVA</v>
          </cell>
          <cell r="I223" t="str">
            <v>JEFE OPERACIÓN DE OCCIDENTE</v>
          </cell>
        </row>
        <row r="224">
          <cell r="B224">
            <v>1112880543</v>
          </cell>
          <cell r="C224" t="str">
            <v>WILDER GUACA BRAVO</v>
          </cell>
          <cell r="D224">
            <v>43502</v>
          </cell>
          <cell r="E224" t="str">
            <v xml:space="preserve">CONDUCTOR PATIO C3 BUGA </v>
          </cell>
          <cell r="F224" t="str">
            <v>CONDUCTORES</v>
          </cell>
          <cell r="G224" t="str">
            <v xml:space="preserve">OPERATIVO </v>
          </cell>
          <cell r="H224" t="str">
            <v>ESMERALDA SILVA SILVA</v>
          </cell>
          <cell r="I224" t="str">
            <v>JEFE OPERACIÓN DE OCCIDENTE</v>
          </cell>
        </row>
        <row r="225">
          <cell r="B225">
            <v>94508856</v>
          </cell>
          <cell r="C225" t="str">
            <v>ROBER WILLIAM DARAVIÑA CABEZAS</v>
          </cell>
          <cell r="D225">
            <v>44777</v>
          </cell>
          <cell r="E225" t="str">
            <v xml:space="preserve">CONDUCTOR PATIO C3 BUGA </v>
          </cell>
          <cell r="F225" t="str">
            <v>CONDUCTORES</v>
          </cell>
          <cell r="G225" t="str">
            <v xml:space="preserve">OPERATIVO </v>
          </cell>
          <cell r="H225" t="str">
            <v>ESMERALDA SILVA SILVA</v>
          </cell>
          <cell r="I225" t="str">
            <v>JEFE OPERACIÓN DE OCCIDENTE</v>
          </cell>
        </row>
        <row r="226">
          <cell r="B226">
            <v>1115084876</v>
          </cell>
          <cell r="C226" t="str">
            <v>YOHAN DAVID CARDONA RAMIREZ</v>
          </cell>
          <cell r="D226">
            <v>45278</v>
          </cell>
          <cell r="E226" t="str">
            <v>CONDUCTOR POLLO EN PIE OCCIDENTE</v>
          </cell>
          <cell r="F226" t="str">
            <v>CONDUCTORES</v>
          </cell>
          <cell r="G226" t="str">
            <v xml:space="preserve">OPERATIVO </v>
          </cell>
          <cell r="H226" t="str">
            <v>ESMERALDA SILVA SILVA</v>
          </cell>
          <cell r="I226" t="str">
            <v>JEFE OPERACIÓN DE OCCIDENTE</v>
          </cell>
        </row>
        <row r="227">
          <cell r="B227">
            <v>1007696850</v>
          </cell>
          <cell r="C227" t="str">
            <v>NESTOR FABIAN LONDOÑO VALLEJO</v>
          </cell>
          <cell r="D227">
            <v>45406</v>
          </cell>
          <cell r="E227" t="str">
            <v>AUXILIAR NHR DISTRIBUIDORA BUGA</v>
          </cell>
          <cell r="F227" t="str">
            <v>OPERACIONES</v>
          </cell>
          <cell r="G227" t="str">
            <v xml:space="preserve">OPERATIVO </v>
          </cell>
          <cell r="H227" t="str">
            <v>ESMERALDA SILVA SILVA</v>
          </cell>
          <cell r="I227" t="str">
            <v>OPORDINADOR OPERACIONES BUCARAMANGA</v>
          </cell>
        </row>
        <row r="228">
          <cell r="B228">
            <v>1114064534</v>
          </cell>
          <cell r="C228" t="str">
            <v>JEAN CARLO SOTO GALLEGO</v>
          </cell>
          <cell r="D228">
            <v>45405</v>
          </cell>
          <cell r="E228" t="str">
            <v>AUXILIAR NHR DISTRIBUIDORA BUGA</v>
          </cell>
          <cell r="F228" t="str">
            <v>OPERACIONES</v>
          </cell>
          <cell r="G228" t="str">
            <v xml:space="preserve">OPERATIVO </v>
          </cell>
          <cell r="H228" t="str">
            <v>ESMERALDA SILVA SILVA</v>
          </cell>
          <cell r="I228" t="str">
            <v>OPORDINADOR OPERACIONES BUCARAMANGA</v>
          </cell>
        </row>
        <row r="229">
          <cell r="B229">
            <v>91520225</v>
          </cell>
          <cell r="C229" t="str">
            <v>CARLOS ANDRES CACERES GUTIERREZ</v>
          </cell>
          <cell r="D229">
            <v>40947</v>
          </cell>
          <cell r="E229" t="str">
            <v>SUPERVISOR LOGISTICO MATERIA PRIMA</v>
          </cell>
          <cell r="F229" t="str">
            <v xml:space="preserve">OPERACIÓN NACIONAL </v>
          </cell>
          <cell r="G229" t="str">
            <v xml:space="preserve">TÁCTICO </v>
          </cell>
          <cell r="H229" t="str">
            <v>FLOR ALBA NIÑO CASTELLANOS</v>
          </cell>
          <cell r="I229" t="str">
            <v>COORDINADOR LOGISTICO ALIMENTOS</v>
          </cell>
        </row>
        <row r="230">
          <cell r="B230">
            <v>91495021</v>
          </cell>
          <cell r="C230" t="str">
            <v>DIOMEDES MANUEL OSPINO FONSECA</v>
          </cell>
          <cell r="D230">
            <v>43333</v>
          </cell>
          <cell r="E230" t="str">
            <v>SUPERVISOR LOGISTICO</v>
          </cell>
          <cell r="F230" t="str">
            <v xml:space="preserve">OPERACIÓN NACIONAL </v>
          </cell>
          <cell r="G230" t="str">
            <v xml:space="preserve">TÁCTICO </v>
          </cell>
          <cell r="H230" t="str">
            <v>FLOR ALBA NIÑO CASTELLANOS</v>
          </cell>
          <cell r="I230" t="str">
            <v>COORDINADOR LOGISTICO ALIMENTOS</v>
          </cell>
        </row>
        <row r="231">
          <cell r="B231">
            <v>1098745813</v>
          </cell>
          <cell r="C231" t="str">
            <v>MICHAEL MAURICIO MANTILLA QUINTANA</v>
          </cell>
          <cell r="D231">
            <v>42748</v>
          </cell>
          <cell r="E231" t="str">
            <v>SUPERVISOR LOGISTICO</v>
          </cell>
          <cell r="F231" t="str">
            <v xml:space="preserve">OPERACIÓN NACIONAL </v>
          </cell>
          <cell r="G231" t="str">
            <v xml:space="preserve">TÁCTICO </v>
          </cell>
          <cell r="H231" t="str">
            <v>FLOR ALBA NIÑO CASTELLANOS</v>
          </cell>
          <cell r="I231" t="str">
            <v>COORDINADOR LOGISTICO ALIMENTOS</v>
          </cell>
        </row>
        <row r="232">
          <cell r="B232">
            <v>1098767930</v>
          </cell>
          <cell r="C232" t="str">
            <v>HEIDY TATIANA NAVARRO TORRES</v>
          </cell>
          <cell r="D232">
            <v>44778</v>
          </cell>
          <cell r="E232" t="str">
            <v>AUXILIAR OPERATIVO ALIMENTOS</v>
          </cell>
          <cell r="F232" t="str">
            <v xml:space="preserve">OPERACIÓN NACIONAL </v>
          </cell>
          <cell r="G232" t="str">
            <v xml:space="preserve">OPERATIVO </v>
          </cell>
          <cell r="H232" t="str">
            <v>FLOR ALBA NIÑO CASTELLANOS</v>
          </cell>
          <cell r="I232" t="str">
            <v>COORDINADOR LOGISTICO ALIMENTOS</v>
          </cell>
        </row>
        <row r="233">
          <cell r="B233">
            <v>1098659303</v>
          </cell>
          <cell r="C233" t="str">
            <v>SHIRLEY SANCHEZ SANCHEZ</v>
          </cell>
          <cell r="D233">
            <v>43892</v>
          </cell>
          <cell r="E233" t="str">
            <v>AUXILIAR OPERATIVO ALIMENTOS</v>
          </cell>
          <cell r="F233" t="str">
            <v xml:space="preserve">OPERACIÓN NACIONAL </v>
          </cell>
          <cell r="G233" t="str">
            <v xml:space="preserve">OPERATIVO </v>
          </cell>
          <cell r="H233" t="str">
            <v>FLOR ALBA NIÑO CASTELLANOS</v>
          </cell>
          <cell r="I233" t="str">
            <v>COORDINADOR LOGISTICO ALIMENTOS</v>
          </cell>
        </row>
        <row r="234">
          <cell r="B234">
            <v>1098773481</v>
          </cell>
          <cell r="C234" t="str">
            <v>JAIR SCHENEIDER MURILLO JAIME</v>
          </cell>
          <cell r="D234">
            <v>42768</v>
          </cell>
          <cell r="E234" t="str">
            <v>AUXILIAR OPERATIVO ALIMENTOS</v>
          </cell>
          <cell r="F234" t="str">
            <v xml:space="preserve">OPERACIÓN NACIONAL </v>
          </cell>
          <cell r="G234" t="str">
            <v xml:space="preserve">OPERATIVO </v>
          </cell>
          <cell r="H234" t="str">
            <v>FLOR ALBA NIÑO CASTELLANOS</v>
          </cell>
          <cell r="I234" t="str">
            <v>COORDINADOR LOGISTICO ALIMENTOS</v>
          </cell>
        </row>
        <row r="235">
          <cell r="B235">
            <v>1102351890</v>
          </cell>
          <cell r="C235" t="str">
            <v>JUAN CARLOS GIL</v>
          </cell>
          <cell r="D235">
            <v>44249</v>
          </cell>
          <cell r="E235" t="str">
            <v>OPERADOR CONTROL PATIO</v>
          </cell>
          <cell r="F235" t="str">
            <v xml:space="preserve">OPERACIÓN NACIONAL </v>
          </cell>
          <cell r="G235" t="str">
            <v xml:space="preserve">OPERATIVO </v>
          </cell>
          <cell r="H235" t="str">
            <v>FLOR ALBA NIÑO CASTELLANOS</v>
          </cell>
          <cell r="I235" t="str">
            <v>COORDINADOR LOGISTICO ALIMENTOS</v>
          </cell>
        </row>
        <row r="236">
          <cell r="B236">
            <v>1098758294</v>
          </cell>
          <cell r="C236" t="str">
            <v>ANDERSON FABIAN JAIMES RUEDA</v>
          </cell>
          <cell r="D236">
            <v>45296</v>
          </cell>
          <cell r="E236" t="str">
            <v>CONDUCTOR  ALIMENTO BULTO SRZ 506 5%</v>
          </cell>
          <cell r="F236" t="str">
            <v>CONDUCTORES</v>
          </cell>
          <cell r="G236" t="str">
            <v xml:space="preserve">OPERATIVO </v>
          </cell>
          <cell r="H236" t="str">
            <v>FLOR ALBA NIÑO CASTELLANOS</v>
          </cell>
          <cell r="I236" t="str">
            <v>COORDINADOR LOGISTICO ALIMENTOS</v>
          </cell>
        </row>
        <row r="237">
          <cell r="B237">
            <v>1095834841</v>
          </cell>
          <cell r="C237" t="str">
            <v>BRAYHAN GIOVANNY MENESES RIVERA</v>
          </cell>
          <cell r="D237">
            <v>44868</v>
          </cell>
          <cell r="E237" t="str">
            <v>COORDINADOR UNIDAD ESTRATEGICA DE NEGOCIO (SERVIFRIMAC)</v>
          </cell>
          <cell r="F237" t="str">
            <v xml:space="preserve">MANTENIMIENTO </v>
          </cell>
          <cell r="G237" t="str">
            <v xml:space="preserve">TÁCTICO </v>
          </cell>
          <cell r="H237" t="str">
            <v>GILDARDO BARRERA MEJIA</v>
          </cell>
          <cell r="I237" t="str">
            <v>DIRECTOR DE  MANTENIMIENTO</v>
          </cell>
        </row>
        <row r="238">
          <cell r="B238">
            <v>1099366879</v>
          </cell>
          <cell r="C238" t="str">
            <v>CESAR GIOVANNY IBAÑEZ AFANADOR</v>
          </cell>
          <cell r="D238">
            <v>42656</v>
          </cell>
          <cell r="E238" t="str">
            <v>JEFE DE CADENA DE FRIO</v>
          </cell>
          <cell r="F238" t="str">
            <v xml:space="preserve">MANTENIMIENTO </v>
          </cell>
          <cell r="G238" t="str">
            <v>ESTRATÉGICO</v>
          </cell>
          <cell r="H238" t="str">
            <v>GILDARDO BARRERA MEJIA</v>
          </cell>
          <cell r="I238" t="str">
            <v>DIRECTOR DE  MANTENIMIENTO</v>
          </cell>
        </row>
        <row r="239">
          <cell r="B239">
            <v>91267307</v>
          </cell>
          <cell r="C239" t="str">
            <v>GILBERTO RAMOS RODRIGUEZ</v>
          </cell>
          <cell r="D239">
            <v>43718</v>
          </cell>
          <cell r="E239" t="str">
            <v>CONDUCTOR EVALUADOR</v>
          </cell>
          <cell r="F239" t="str">
            <v xml:space="preserve">MANTENIMIENTO </v>
          </cell>
          <cell r="G239" t="str">
            <v xml:space="preserve">OPERATIVO </v>
          </cell>
          <cell r="H239" t="str">
            <v>GILDARDO BARRERA MEJIA</v>
          </cell>
          <cell r="I239" t="str">
            <v>DIRECTOR DE MANTENIMIENTO</v>
          </cell>
        </row>
        <row r="240">
          <cell r="B240">
            <v>91068654</v>
          </cell>
          <cell r="C240" t="str">
            <v>PEDRO JOSE FONSECA</v>
          </cell>
          <cell r="D240">
            <v>40515</v>
          </cell>
          <cell r="E240" t="str">
            <v>SUPERVISOR MANTENIMIENTO</v>
          </cell>
          <cell r="F240" t="str">
            <v xml:space="preserve">MANTENIMIENTO </v>
          </cell>
          <cell r="G240" t="str">
            <v xml:space="preserve">TÁCTICO </v>
          </cell>
          <cell r="H240" t="str">
            <v>GILDARDO BARRERA MEJIA</v>
          </cell>
          <cell r="I240" t="str">
            <v>DIRECTOR DE  MANTENIMIENTO</v>
          </cell>
        </row>
        <row r="241">
          <cell r="B241">
            <v>1095934657</v>
          </cell>
          <cell r="C241" t="str">
            <v>OSCAR FABIAN ORTIZ BARBA</v>
          </cell>
          <cell r="D241">
            <v>42948</v>
          </cell>
          <cell r="E241" t="str">
            <v>COORDINADOR MANTENIMIENTO</v>
          </cell>
          <cell r="F241" t="str">
            <v xml:space="preserve">MANTENIMIENTO </v>
          </cell>
          <cell r="G241" t="str">
            <v xml:space="preserve">TÁCTICO </v>
          </cell>
          <cell r="H241" t="str">
            <v>GILDARDO BARRERA MEJIA</v>
          </cell>
          <cell r="I241" t="str">
            <v>DIRECTOR DE  MANTENIMIENTO</v>
          </cell>
        </row>
        <row r="242">
          <cell r="B242">
            <v>1090436856</v>
          </cell>
          <cell r="C242" t="str">
            <v>JEISSON JAIR CASTAÑO CARDENAS</v>
          </cell>
          <cell r="D242">
            <v>45120</v>
          </cell>
          <cell r="E242" t="str">
            <v>COORDINADOR MANTENIMIENTO</v>
          </cell>
          <cell r="F242" t="str">
            <v xml:space="preserve">MANTENIMIENTO </v>
          </cell>
          <cell r="G242" t="str">
            <v xml:space="preserve">TÁCTICO </v>
          </cell>
          <cell r="H242" t="str">
            <v>GILDARDO BARRERA MEJIA</v>
          </cell>
          <cell r="I242" t="str">
            <v>DIRECTOR DE  MANTENIMIENTO</v>
          </cell>
        </row>
        <row r="243">
          <cell r="B243">
            <v>1102381777</v>
          </cell>
          <cell r="C243" t="str">
            <v>JAIRO ALONSO ESTRADA ANAYA</v>
          </cell>
          <cell r="D243">
            <v>45225</v>
          </cell>
          <cell r="E243" t="str">
            <v xml:space="preserve">ANALISTA DE MANTENIMIENTO </v>
          </cell>
          <cell r="F243" t="str">
            <v xml:space="preserve">MANTENIMIENTO </v>
          </cell>
          <cell r="G243" t="str">
            <v xml:space="preserve">OPERATIVO </v>
          </cell>
          <cell r="H243" t="str">
            <v>GILDARDO BARRERA MEJIA</v>
          </cell>
          <cell r="I243" t="str">
            <v>DIRECTOR DE  MANTENIMIENTO</v>
          </cell>
        </row>
        <row r="244">
          <cell r="B244">
            <v>94232607</v>
          </cell>
          <cell r="C244" t="str">
            <v>GUSTAVO HERNAN VARELA FRANCO</v>
          </cell>
          <cell r="D244">
            <v>44158</v>
          </cell>
          <cell r="E244" t="str">
            <v>AUXILIAR MANTENIMIENTO BUGA</v>
          </cell>
          <cell r="F244" t="str">
            <v xml:space="preserve">MANTENIMIENTO </v>
          </cell>
          <cell r="G244" t="str">
            <v xml:space="preserve">OPERATIVO </v>
          </cell>
          <cell r="H244" t="str">
            <v>GILDARDO BARRERA MEJIA</v>
          </cell>
          <cell r="I244" t="str">
            <v>DIRECTOR DE  MANTENIMIENTO</v>
          </cell>
        </row>
        <row r="245">
          <cell r="B245">
            <v>29786121</v>
          </cell>
          <cell r="C245" t="str">
            <v>MARIA FERNANDA ÑUNGO PALACIOS</v>
          </cell>
          <cell r="D245">
            <v>43962</v>
          </cell>
          <cell r="E245" t="str">
            <v>AUXILIAR MANTENIMIENTO BUGA</v>
          </cell>
          <cell r="F245" t="str">
            <v xml:space="preserve">MANTENIMIENTO </v>
          </cell>
          <cell r="G245" t="str">
            <v xml:space="preserve">OPERATIVO </v>
          </cell>
          <cell r="H245" t="str">
            <v>GILDARDO BARRERA MEJIA</v>
          </cell>
          <cell r="I245" t="str">
            <v>DIRECTOR DE  MANTENIMIENTO</v>
          </cell>
        </row>
        <row r="246">
          <cell r="B246">
            <v>1005156615</v>
          </cell>
          <cell r="C246" t="str">
            <v>WILMER JAIR NIÑO SEPULVEDA</v>
          </cell>
          <cell r="D246">
            <v>44867</v>
          </cell>
          <cell r="E246" t="str">
            <v>AUXILIAR MANTENIMIENTO</v>
          </cell>
          <cell r="F246" t="str">
            <v xml:space="preserve">MANTENIMIENTO </v>
          </cell>
          <cell r="G246" t="str">
            <v xml:space="preserve">OPERATIVO </v>
          </cell>
          <cell r="H246" t="str">
            <v>GILDARDO BARRERA MEJIA</v>
          </cell>
          <cell r="I246" t="str">
            <v>DIRECTOR DE  MANTENIMIENTO</v>
          </cell>
        </row>
        <row r="247">
          <cell r="B247">
            <v>1022398395</v>
          </cell>
          <cell r="C247" t="str">
            <v>DANIEL ESTEBAN OTERO NIÑO</v>
          </cell>
          <cell r="D247">
            <v>45266</v>
          </cell>
          <cell r="E247" t="str">
            <v>AUXILIAR ADMINISTRATIVO DE MANTENIMIENTO</v>
          </cell>
          <cell r="F247" t="str">
            <v xml:space="preserve">MANTENIMIENTO </v>
          </cell>
          <cell r="G247" t="str">
            <v xml:space="preserve">OPERATIVO </v>
          </cell>
          <cell r="H247" t="str">
            <v>GILDARDO BARRERA MEJIA</v>
          </cell>
          <cell r="I247" t="str">
            <v>DIRECTOR DE  MANTENIMIENTO</v>
          </cell>
        </row>
        <row r="248">
          <cell r="B248">
            <v>1052072802</v>
          </cell>
          <cell r="C248" t="str">
            <v>ALFONSO ALBERTO RIOS OCHOA</v>
          </cell>
          <cell r="D248">
            <v>44816</v>
          </cell>
          <cell r="E248" t="str">
            <v>AUXILIAR OPERATIVO POLLO EN PIE BOGOTA</v>
          </cell>
          <cell r="F248" t="str">
            <v xml:space="preserve">OPERACIÓN NACIONAL </v>
          </cell>
          <cell r="G248" t="str">
            <v xml:space="preserve">OPERATIVO </v>
          </cell>
          <cell r="H248" t="str">
            <v>HUMBERTO CUBIDES MORALES</v>
          </cell>
          <cell r="I248" t="str">
            <v>COORDINADOR LOGISTICO Y ADMINISTRATIVO ZONA CENTRO</v>
          </cell>
        </row>
        <row r="249">
          <cell r="B249">
            <v>1007847543</v>
          </cell>
          <cell r="C249" t="str">
            <v>RONALD ORLANDO GARCIA GARCIA</v>
          </cell>
          <cell r="D249">
            <v>44034</v>
          </cell>
          <cell r="E249" t="str">
            <v>AUXILIAR OPERATIVO CENTRO SITARA</v>
          </cell>
          <cell r="F249" t="str">
            <v xml:space="preserve">OPERACIÓN NACIONAL </v>
          </cell>
          <cell r="G249" t="str">
            <v xml:space="preserve">OPERATIVO </v>
          </cell>
          <cell r="H249" t="str">
            <v>HUMBERTO CUBIDES MORALES</v>
          </cell>
          <cell r="I249" t="str">
            <v>COORDINADOR LOGISTICO Y ADMINISTRATIVO ZONA CENTRO</v>
          </cell>
        </row>
        <row r="250">
          <cell r="B250">
            <v>1013626373</v>
          </cell>
          <cell r="C250" t="str">
            <v>DANIEL ALBERTO GERENA CARDENAS</v>
          </cell>
          <cell r="D250">
            <v>45133</v>
          </cell>
          <cell r="E250" t="str">
            <v>AUXILIAR OPERATIVO ZONA CENTRO SITARA</v>
          </cell>
          <cell r="F250" t="str">
            <v xml:space="preserve">OPERACIÓN NACIONAL </v>
          </cell>
          <cell r="G250" t="str">
            <v xml:space="preserve">TÁCTICO </v>
          </cell>
          <cell r="H250" t="str">
            <v>HUMBERTO CUBIDES MORALES</v>
          </cell>
          <cell r="I250" t="str">
            <v>COORDINADOR LOGISTICO Y ADMINISTRATIVO ZONA CENTRO</v>
          </cell>
        </row>
        <row r="251">
          <cell r="B251">
            <v>1072744065</v>
          </cell>
          <cell r="C251" t="str">
            <v>LAURA CAMILA VANEGAS MOYANO</v>
          </cell>
          <cell r="D251">
            <v>45258</v>
          </cell>
          <cell r="E251" t="str">
            <v>AUXILIAR DE FACTURACION ZONA CENTRO</v>
          </cell>
          <cell r="F251" t="str">
            <v xml:space="preserve">OPERACIÓN NACIONAL </v>
          </cell>
          <cell r="G251" t="str">
            <v xml:space="preserve">OPERATIVO </v>
          </cell>
          <cell r="H251" t="str">
            <v>HUMBERTO CUBIDES MORALES</v>
          </cell>
          <cell r="I251" t="str">
            <v>COORDINADOR LOGISTICO Y ADMINISTRATIVO ZONA CENTRO</v>
          </cell>
        </row>
        <row r="252">
          <cell r="B252">
            <v>1072744069</v>
          </cell>
          <cell r="C252" t="str">
            <v>LISBETH ZORANI PARRA TRIANA</v>
          </cell>
          <cell r="D252">
            <v>45097</v>
          </cell>
          <cell r="E252" t="str">
            <v>AUXILIAR OPERATIVO ZONA CENTRO GUADUAS</v>
          </cell>
          <cell r="F252" t="str">
            <v xml:space="preserve">OPERACIÓN NACIONAL </v>
          </cell>
          <cell r="G252" t="str">
            <v xml:space="preserve">OPERATIVO </v>
          </cell>
          <cell r="H252" t="str">
            <v>HUMBERTO CUBIDES MORALES</v>
          </cell>
          <cell r="I252" t="str">
            <v>COORDINADOR LOGISTICO Y ADMINISTRATIVO ZONA CENTRO</v>
          </cell>
        </row>
        <row r="253">
          <cell r="B253">
            <v>1095907343</v>
          </cell>
          <cell r="C253" t="str">
            <v>MARLON FERNEY CALDERON ALMEIDA</v>
          </cell>
          <cell r="D253">
            <v>44813</v>
          </cell>
          <cell r="E253" t="str">
            <v>MECANICO DE PATIO</v>
          </cell>
          <cell r="F253" t="str">
            <v xml:space="preserve">MANTENIMIENTO </v>
          </cell>
          <cell r="G253" t="str">
            <v xml:space="preserve">OPERATIVO </v>
          </cell>
          <cell r="H253" t="str">
            <v>JEISSON JAIR CASTAÑO CARDENAS</v>
          </cell>
          <cell r="I253" t="str">
            <v>COORDINADOR MANTENIMIENTO</v>
          </cell>
        </row>
        <row r="254">
          <cell r="B254">
            <v>91018950</v>
          </cell>
          <cell r="C254" t="str">
            <v>JOHN JAIRO CRUZ ORTIZ</v>
          </cell>
          <cell r="D254">
            <v>44709</v>
          </cell>
          <cell r="E254" t="str">
            <v>MECÁNICO DE SISTEMAS DE TRANSMISIÓN DE POTENCIA</v>
          </cell>
          <cell r="F254" t="str">
            <v xml:space="preserve">MANTENIMIENTO </v>
          </cell>
          <cell r="G254" t="str">
            <v xml:space="preserve">OPERATIVO </v>
          </cell>
          <cell r="H254" t="str">
            <v>JEISSON JAIR CASTAÑO CARDENAS</v>
          </cell>
          <cell r="I254" t="str">
            <v>COORDINADOR MANTENIMIENTO</v>
          </cell>
        </row>
        <row r="255">
          <cell r="B255">
            <v>18399980</v>
          </cell>
          <cell r="C255" t="str">
            <v>JUAN CARLOS ISAZA GIL</v>
          </cell>
          <cell r="D255">
            <v>44730</v>
          </cell>
          <cell r="E255" t="str">
            <v>MECÁNICO DE SISTEMAS DE TRANSMISIÓN DE POTENCIA</v>
          </cell>
          <cell r="F255" t="str">
            <v xml:space="preserve">MANTENIMIENTO </v>
          </cell>
          <cell r="G255" t="str">
            <v xml:space="preserve">OPERATIVO </v>
          </cell>
          <cell r="H255" t="str">
            <v>JEISSON JAIR CASTAÑO CARDENAS</v>
          </cell>
          <cell r="I255" t="str">
            <v>COORDINADOR MANTENIMIENTO</v>
          </cell>
        </row>
        <row r="256">
          <cell r="B256">
            <v>1095934635</v>
          </cell>
          <cell r="C256" t="str">
            <v>MARLON ALEXIS JURADO CELIS</v>
          </cell>
          <cell r="D256">
            <v>43703</v>
          </cell>
          <cell r="E256" t="str">
            <v>MECANICO DE PATIO</v>
          </cell>
          <cell r="F256" t="str">
            <v xml:space="preserve">MANTENIMIENTO </v>
          </cell>
          <cell r="G256" t="str">
            <v xml:space="preserve">OPERATIVO </v>
          </cell>
          <cell r="H256" t="str">
            <v>JEISSON JAIR CASTAÑO CARDENAS</v>
          </cell>
          <cell r="I256" t="str">
            <v>COORDINADOR MANTENIMIENTO</v>
          </cell>
        </row>
        <row r="257">
          <cell r="B257">
            <v>1098696225</v>
          </cell>
          <cell r="C257" t="str">
            <v>KEVIN CORREDOR VEGA</v>
          </cell>
          <cell r="D257">
            <v>45006</v>
          </cell>
          <cell r="E257" t="str">
            <v>MECANICO DE MOTORES</v>
          </cell>
          <cell r="F257" t="str">
            <v xml:space="preserve">MANTENIMIENTO </v>
          </cell>
          <cell r="G257" t="str">
            <v xml:space="preserve">OPERATIVO </v>
          </cell>
          <cell r="H257" t="str">
            <v>JEISSON JAIR CASTAÑO CARDENAS</v>
          </cell>
          <cell r="I257" t="str">
            <v>COORDINADOR MANTENIMIENTO</v>
          </cell>
        </row>
        <row r="258">
          <cell r="B258">
            <v>91541989</v>
          </cell>
          <cell r="C258" t="str">
            <v>FABIO ALBERTO DIAZ PINTO</v>
          </cell>
          <cell r="D258">
            <v>44158</v>
          </cell>
          <cell r="E258" t="str">
            <v>MECANICO DE MOTORES</v>
          </cell>
          <cell r="F258" t="str">
            <v xml:space="preserve">MANTENIMIENTO </v>
          </cell>
          <cell r="G258" t="str">
            <v xml:space="preserve">OPERATIVO </v>
          </cell>
          <cell r="H258" t="str">
            <v>JEISSON JAIR CASTAÑO CARDENAS</v>
          </cell>
          <cell r="I258" t="str">
            <v>COORDINADOR MANTENIMIENTO</v>
          </cell>
        </row>
        <row r="259">
          <cell r="B259">
            <v>1098733019</v>
          </cell>
          <cell r="C259" t="str">
            <v>JHON ALEXANDER PARDO CENTENO</v>
          </cell>
          <cell r="D259">
            <v>45162</v>
          </cell>
          <cell r="E259" t="str">
            <v>MECANICO DE MOTORES</v>
          </cell>
          <cell r="F259" t="str">
            <v xml:space="preserve">MANTENIMIENTO </v>
          </cell>
          <cell r="G259" t="str">
            <v xml:space="preserve">OPERATIVO </v>
          </cell>
          <cell r="H259" t="str">
            <v>JEISSON JAIR CASTAÑO CARDENAS</v>
          </cell>
          <cell r="I259" t="str">
            <v>COORDINADOR MANTENIMIENTO</v>
          </cell>
        </row>
        <row r="260">
          <cell r="B260">
            <v>1098774121</v>
          </cell>
          <cell r="C260" t="str">
            <v>DUVAN MARIN MONSALVE</v>
          </cell>
          <cell r="D260">
            <v>44974</v>
          </cell>
          <cell r="E260" t="str">
            <v>MECANICO DE SISTEMAS NEUMATICOS</v>
          </cell>
          <cell r="F260" t="str">
            <v xml:space="preserve">MANTENIMIENTO </v>
          </cell>
          <cell r="G260" t="str">
            <v xml:space="preserve">OPERATIVO </v>
          </cell>
          <cell r="H260" t="str">
            <v>JEISSON JAIR CASTAÑO CARDENAS</v>
          </cell>
          <cell r="I260" t="str">
            <v>COORDINADOR MANTENIMIENTO</v>
          </cell>
        </row>
        <row r="261">
          <cell r="B261">
            <v>1004981637</v>
          </cell>
          <cell r="C261" t="str">
            <v>EDUARD JIMENEZ ALVERNIA</v>
          </cell>
          <cell r="D261">
            <v>44490</v>
          </cell>
          <cell r="E261" t="str">
            <v>MECANICO DE SISTEMAS DE TRANSMISIÓN DE POTENCIA</v>
          </cell>
          <cell r="F261" t="str">
            <v xml:space="preserve">MANTENIMIENTO </v>
          </cell>
          <cell r="G261" t="str">
            <v xml:space="preserve">OPERATIVO </v>
          </cell>
          <cell r="H261" t="str">
            <v>JEISSON JAIR CASTAÑO CARDENAS</v>
          </cell>
          <cell r="I261" t="str">
            <v>COORDINADOR MANTENIMIENTO</v>
          </cell>
        </row>
        <row r="262">
          <cell r="B262">
            <v>13539978</v>
          </cell>
          <cell r="C262" t="str">
            <v>JOSE MANUEL MARTINEZ MORA</v>
          </cell>
          <cell r="D262">
            <v>44435</v>
          </cell>
          <cell r="E262" t="str">
            <v>MECANICO DE PATIO</v>
          </cell>
          <cell r="F262" t="str">
            <v xml:space="preserve">MANTENIMIENTO </v>
          </cell>
          <cell r="G262" t="str">
            <v xml:space="preserve">OPERATIVO </v>
          </cell>
          <cell r="H262" t="str">
            <v>JEISSON JAIR CASTAÑO CARDENAS</v>
          </cell>
          <cell r="I262" t="str">
            <v>COORDINADOR MANTENIMIENTO</v>
          </cell>
        </row>
        <row r="263">
          <cell r="B263">
            <v>1095955272</v>
          </cell>
          <cell r="C263" t="str">
            <v>ROBERT YESID ROJAS VARGAS</v>
          </cell>
          <cell r="D263">
            <v>45131</v>
          </cell>
          <cell r="E263" t="str">
            <v>MECANICO DE PATIO</v>
          </cell>
          <cell r="F263" t="str">
            <v xml:space="preserve">MANTENIMIENTO </v>
          </cell>
          <cell r="G263" t="str">
            <v xml:space="preserve">OPERATIVO </v>
          </cell>
          <cell r="H263" t="str">
            <v>JEISSON JAIR CASTAÑO CARDENAS</v>
          </cell>
          <cell r="I263" t="str">
            <v>COORDINADOR MANTENIMIENTO</v>
          </cell>
        </row>
        <row r="264">
          <cell r="B264">
            <v>1003204433</v>
          </cell>
          <cell r="C264" t="str">
            <v>EMERSON FERNANDO PARDO GOMEZ</v>
          </cell>
          <cell r="D264">
            <v>45334</v>
          </cell>
          <cell r="E264" t="str">
            <v xml:space="preserve">AUXILIAR DE MANTENIMIENTO </v>
          </cell>
          <cell r="F264" t="str">
            <v xml:space="preserve">MANTENIMIENTO </v>
          </cell>
          <cell r="G264" t="str">
            <v xml:space="preserve">OPERATIVO </v>
          </cell>
          <cell r="H264" t="str">
            <v>JEISSON JAIR CASTAÑO CARDENAS</v>
          </cell>
          <cell r="I264" t="str">
            <v>COORDINADOR MANTENIMIENTO</v>
          </cell>
        </row>
        <row r="265">
          <cell r="B265">
            <v>1006193446</v>
          </cell>
          <cell r="C265" t="str">
            <v>HECTOR FAVIO PANAMEÑO SINISTERRA</v>
          </cell>
          <cell r="D265">
            <v>45392</v>
          </cell>
          <cell r="E265" t="str">
            <v>AUXILIAR OPERATIVO COMERCIAL BUENAVENTURA</v>
          </cell>
          <cell r="F265" t="str">
            <v xml:space="preserve">COMERCIAL </v>
          </cell>
          <cell r="G265" t="str">
            <v xml:space="preserve">OPERATIVO </v>
          </cell>
          <cell r="H265" t="str">
            <v>JORGE ALBERTO PARRA ALVAREZ</v>
          </cell>
          <cell r="I265" t="str">
            <v>COORDINADOR COMERCIAL BUCARAMANGA</v>
          </cell>
        </row>
        <row r="266">
          <cell r="B266">
            <v>37697165</v>
          </cell>
          <cell r="C266" t="str">
            <v>ANA MILENA MOLANO CRUZ</v>
          </cell>
          <cell r="D266">
            <v>45334</v>
          </cell>
          <cell r="E266" t="str">
            <v>PROFESIONAL TIC</v>
          </cell>
          <cell r="F266" t="str">
            <v>TICS</v>
          </cell>
          <cell r="G266" t="str">
            <v xml:space="preserve">OPERATIVO </v>
          </cell>
          <cell r="H266" t="str">
            <v>JOSE ARMANDO HERNANDEZ PRADA</v>
          </cell>
          <cell r="I266" t="str">
            <v>DIRECTOR UNIDAD DE TICS</v>
          </cell>
        </row>
        <row r="267">
          <cell r="B267">
            <v>91489558</v>
          </cell>
          <cell r="C267" t="str">
            <v>DARIO ENRIQUE VILLAMIZAR PARRA</v>
          </cell>
          <cell r="D267">
            <v>44973</v>
          </cell>
          <cell r="E267" t="str">
            <v>PROFESIONAL TIC</v>
          </cell>
          <cell r="F267" t="str">
            <v>TICS</v>
          </cell>
          <cell r="G267" t="str">
            <v xml:space="preserve">OPERATIVO </v>
          </cell>
          <cell r="H267" t="str">
            <v>JOSE ARMANDO HERNANDEZ PRADA</v>
          </cell>
          <cell r="I267" t="str">
            <v>DIRECTOR UNIDAD DE TICS</v>
          </cell>
        </row>
        <row r="268">
          <cell r="B268">
            <v>1094240872</v>
          </cell>
          <cell r="C268" t="str">
            <v>JOSE MIGUEL DIAZ GALVIS</v>
          </cell>
          <cell r="D268">
            <v>44743</v>
          </cell>
          <cell r="E268" t="str">
            <v>PROFESIONAL TIC</v>
          </cell>
          <cell r="F268" t="str">
            <v>TICS</v>
          </cell>
          <cell r="G268" t="str">
            <v xml:space="preserve">OPERATIVO </v>
          </cell>
          <cell r="H268" t="str">
            <v>JOSE ARMANDO HERNANDEZ PRADA</v>
          </cell>
          <cell r="I268" t="str">
            <v>DIRECTOR UNIDAD DE TICS</v>
          </cell>
        </row>
        <row r="269">
          <cell r="B269">
            <v>1111807601</v>
          </cell>
          <cell r="C269" t="str">
            <v>WENDY LORENA PALACIOS HERRERA</v>
          </cell>
          <cell r="D269">
            <v>45391</v>
          </cell>
          <cell r="E269" t="str">
            <v>AUXILIAR OPERATIVO MATERIA PRIMA BUENAVENTURA</v>
          </cell>
          <cell r="F269" t="str">
            <v>OPERACIONES</v>
          </cell>
          <cell r="G269" t="str">
            <v xml:space="preserve">OPERATIVO </v>
          </cell>
          <cell r="H269" t="str">
            <v>JOSE EDWIN BONILLA POSSO</v>
          </cell>
          <cell r="I269" t="str">
            <v xml:space="preserve">SUPERVISOR LOGÍSTICO MATERIA PRIMA </v>
          </cell>
        </row>
        <row r="270">
          <cell r="B270">
            <v>91045883</v>
          </cell>
          <cell r="C270" t="str">
            <v>MILTON CUADROS RUEDA</v>
          </cell>
          <cell r="D270">
            <v>40799</v>
          </cell>
          <cell r="E270" t="str">
            <v>COORDINADOR DE TRAFICO</v>
          </cell>
          <cell r="F270" t="str">
            <v xml:space="preserve">OPERACIÓN NACIONAL </v>
          </cell>
          <cell r="G270" t="str">
            <v xml:space="preserve">OPERATIVO </v>
          </cell>
          <cell r="H270" t="str">
            <v>JUAN CARLOS RAMIREZ HERNANDEZ</v>
          </cell>
          <cell r="I270" t="str">
            <v>JEFE OPERACIONES</v>
          </cell>
        </row>
        <row r="271">
          <cell r="B271">
            <v>1098750962</v>
          </cell>
          <cell r="C271" t="str">
            <v>MARTIN EDUARDO LOZANO MUÑOZ</v>
          </cell>
          <cell r="D271">
            <v>42788</v>
          </cell>
          <cell r="E271" t="str">
            <v>COORDINADOR DE TRAFICO</v>
          </cell>
          <cell r="F271" t="str">
            <v xml:space="preserve">OPERACIÓN NACIONAL </v>
          </cell>
          <cell r="G271" t="str">
            <v xml:space="preserve">OPERATIVO </v>
          </cell>
          <cell r="H271" t="str">
            <v>JUAN CARLOS RAMIREZ HERNANDEZ</v>
          </cell>
          <cell r="I271" t="str">
            <v>JEFE OPERACIONES</v>
          </cell>
        </row>
        <row r="272">
          <cell r="B272">
            <v>1098793429</v>
          </cell>
          <cell r="C272" t="str">
            <v>MARIA ANGELICA COLMENARES DURAN</v>
          </cell>
          <cell r="D272">
            <v>42027</v>
          </cell>
          <cell r="E272" t="str">
            <v>COORDINADOR DE TRAFICO</v>
          </cell>
          <cell r="F272" t="str">
            <v xml:space="preserve">OPERACIÓN NACIONAL </v>
          </cell>
          <cell r="G272" t="str">
            <v xml:space="preserve">OPERATIVO </v>
          </cell>
          <cell r="H272" t="str">
            <v>JUAN CARLOS RAMIREZ HERNANDEZ</v>
          </cell>
          <cell r="I272" t="str">
            <v>JEFE OPERACIONES</v>
          </cell>
        </row>
        <row r="273">
          <cell r="B273">
            <v>1098754886</v>
          </cell>
          <cell r="C273" t="str">
            <v>ORLANDO JOSE MARTINEZ AVILA</v>
          </cell>
          <cell r="D273">
            <v>43116</v>
          </cell>
          <cell r="E273" t="str">
            <v>COORDINADOR DE TRAFICO</v>
          </cell>
          <cell r="F273" t="str">
            <v xml:space="preserve">OPERACIÓN NACIONAL </v>
          </cell>
          <cell r="G273" t="str">
            <v xml:space="preserve">OPERATIVO </v>
          </cell>
          <cell r="H273" t="str">
            <v>JUAN CARLOS RAMIREZ HERNANDEZ</v>
          </cell>
          <cell r="I273" t="str">
            <v>JEFE OPERACIONES</v>
          </cell>
        </row>
        <row r="274">
          <cell r="B274">
            <v>1098789853</v>
          </cell>
          <cell r="C274" t="str">
            <v>OSCAR ANDRES CHAPARRO NEIRA</v>
          </cell>
          <cell r="D274">
            <v>42880</v>
          </cell>
          <cell r="E274" t="str">
            <v>LIDER DE COSTO</v>
          </cell>
          <cell r="F274" t="str">
            <v xml:space="preserve">OPERACIÓN NACIONAL </v>
          </cell>
          <cell r="G274" t="str">
            <v xml:space="preserve">OPERATIVO </v>
          </cell>
          <cell r="H274" t="str">
            <v>JUAN CARLOS RAMIREZ HERNANDEZ</v>
          </cell>
          <cell r="I274" t="str">
            <v>JEFE OPERACIONES</v>
          </cell>
        </row>
        <row r="275">
          <cell r="B275">
            <v>1098653038</v>
          </cell>
          <cell r="C275" t="str">
            <v>MARCELA ORDUZ CASTELLANOS</v>
          </cell>
          <cell r="D275">
            <v>44018</v>
          </cell>
          <cell r="E275" t="str">
            <v>SUPERVISOR LOGISTICO</v>
          </cell>
          <cell r="F275" t="str">
            <v xml:space="preserve">OPERACIÓN NACIONAL </v>
          </cell>
          <cell r="G275" t="str">
            <v xml:space="preserve">TÁCTICO </v>
          </cell>
          <cell r="H275" t="str">
            <v>JUAN CARLOS RAMIREZ HERNANDEZ</v>
          </cell>
          <cell r="I275" t="str">
            <v>JEFE OPERACIONES</v>
          </cell>
        </row>
        <row r="276">
          <cell r="B276">
            <v>1095838919</v>
          </cell>
          <cell r="C276" t="str">
            <v>BRAYAN ORLANDO JAIMES CHAPARRO</v>
          </cell>
          <cell r="D276">
            <v>43768</v>
          </cell>
          <cell r="E276" t="str">
            <v>AUXILIAR OPERATIVO REFRIGERADO NACIONAL</v>
          </cell>
          <cell r="F276" t="str">
            <v xml:space="preserve">OPERACIÓN NACIONAL </v>
          </cell>
          <cell r="G276" t="str">
            <v xml:space="preserve">OPERATIVO </v>
          </cell>
          <cell r="H276" t="str">
            <v>JUAN CARLOS RAMIREZ HERNANDEZ</v>
          </cell>
          <cell r="I276" t="str">
            <v>JEFE OPERACIONES</v>
          </cell>
        </row>
        <row r="277">
          <cell r="B277">
            <v>1095920964</v>
          </cell>
          <cell r="C277" t="str">
            <v>BRAYAN ALBERTO DIAZ SARRIAS</v>
          </cell>
          <cell r="D277">
            <v>45316</v>
          </cell>
          <cell r="E277" t="str">
            <v>AUXILIAR OPERATIVO REFRIGERADO NACIONAL</v>
          </cell>
          <cell r="F277" t="str">
            <v xml:space="preserve">OPERACIÓN NACIONAL </v>
          </cell>
          <cell r="G277" t="str">
            <v xml:space="preserve">OPERATIVO </v>
          </cell>
          <cell r="H277" t="str">
            <v>JUAN CARLOS RAMIREZ HERNANDEZ</v>
          </cell>
          <cell r="I277" t="str">
            <v>JEFE OPERACIONES</v>
          </cell>
        </row>
        <row r="278">
          <cell r="B278">
            <v>1061710782</v>
          </cell>
          <cell r="C278" t="str">
            <v>STIVEN GALINDO RODRIGUEZ</v>
          </cell>
          <cell r="D278">
            <v>45078</v>
          </cell>
          <cell r="E278" t="str">
            <v>AUXILIAR OPERATIVO REFRIGERADO NACIONAL</v>
          </cell>
          <cell r="F278" t="str">
            <v xml:space="preserve">OPERACIÓN NACIONAL </v>
          </cell>
          <cell r="G278" t="str">
            <v xml:space="preserve">OPERATIVO </v>
          </cell>
          <cell r="H278" t="str">
            <v>JUAN CARLOS RAMIREZ HERNANDEZ</v>
          </cell>
          <cell r="I278" t="str">
            <v>JEFE OPERACIONES</v>
          </cell>
        </row>
        <row r="279">
          <cell r="B279">
            <v>1095918972</v>
          </cell>
          <cell r="C279" t="str">
            <v>GINA TATIANA MONTENEGRO URREA</v>
          </cell>
          <cell r="D279">
            <v>44995</v>
          </cell>
          <cell r="E279" t="str">
            <v>AUXILIAR OPERATIVO REFRIGERADO NACIONAL</v>
          </cell>
          <cell r="F279" t="str">
            <v xml:space="preserve">OPERACIÓN NACIONAL </v>
          </cell>
          <cell r="G279" t="str">
            <v xml:space="preserve">OPERATIVO </v>
          </cell>
          <cell r="H279" t="str">
            <v>JUAN CARLOS RAMIREZ HERNANDEZ</v>
          </cell>
          <cell r="I279" t="str">
            <v>JEFE OPERACIONES</v>
          </cell>
        </row>
        <row r="280">
          <cell r="B280">
            <v>1090385247</v>
          </cell>
          <cell r="C280" t="str">
            <v>JONATHAN YAÑEZ RODRIGUEZ</v>
          </cell>
          <cell r="D280">
            <v>43160</v>
          </cell>
          <cell r="E280" t="str">
            <v>AUXILIAR OPERATIVO REFRIGERADO NACIONAL</v>
          </cell>
          <cell r="F280" t="str">
            <v xml:space="preserve">OPERACIÓN NACIONAL </v>
          </cell>
          <cell r="G280" t="str">
            <v xml:space="preserve">OPERATIVO </v>
          </cell>
          <cell r="H280" t="str">
            <v>JUAN CARLOS RAMIREZ HERNANDEZ</v>
          </cell>
          <cell r="I280" t="str">
            <v>JEFE OPERACIONES</v>
          </cell>
        </row>
        <row r="281">
          <cell r="B281">
            <v>1013682254</v>
          </cell>
          <cell r="C281" t="str">
            <v>MONICA ALEJANDRA DELGADO ESTUPIÑAN</v>
          </cell>
          <cell r="D281">
            <v>43626</v>
          </cell>
          <cell r="E281" t="str">
            <v>AUXILIAR OPERATIVO REFRIGERADO NACIONAL</v>
          </cell>
          <cell r="F281" t="str">
            <v xml:space="preserve">OPERACIÓN NACIONAL </v>
          </cell>
          <cell r="G281" t="str">
            <v xml:space="preserve">OPERATIVO </v>
          </cell>
          <cell r="H281" t="str">
            <v>JUAN CARLOS RAMIREZ HERNANDEZ</v>
          </cell>
          <cell r="I281" t="str">
            <v>JEFE OPERACIONES</v>
          </cell>
        </row>
        <row r="282">
          <cell r="B282">
            <v>1102381487</v>
          </cell>
          <cell r="C282" t="str">
            <v>RUDY LEONOR RICO OJEDA</v>
          </cell>
          <cell r="D282">
            <v>44898</v>
          </cell>
          <cell r="E282" t="str">
            <v>AUXILIAR OPERATIVO REFRIGERADO NACIONAL</v>
          </cell>
          <cell r="F282" t="str">
            <v xml:space="preserve">OPERACIÓN NACIONAL </v>
          </cell>
          <cell r="G282" t="str">
            <v xml:space="preserve">OPERATIVO </v>
          </cell>
          <cell r="H282" t="str">
            <v>JUAN CARLOS RAMIREZ HERNANDEZ</v>
          </cell>
          <cell r="I282" t="str">
            <v>JEFE OPERACIONES</v>
          </cell>
        </row>
        <row r="283">
          <cell r="B283">
            <v>1007679365</v>
          </cell>
          <cell r="C283" t="str">
            <v>NELSON ALIRIO ORDOÑEZ MANTILLA</v>
          </cell>
          <cell r="D283">
            <v>44781</v>
          </cell>
          <cell r="E283" t="str">
            <v>AUXILIAR OPERATIVO REFRIGERADO NACIONAL</v>
          </cell>
          <cell r="F283" t="str">
            <v xml:space="preserve">OPERACIÓN NACIONAL </v>
          </cell>
          <cell r="G283" t="str">
            <v xml:space="preserve">OPERATIVO </v>
          </cell>
          <cell r="H283" t="str">
            <v>JUAN CARLOS RAMIREZ HERNANDEZ</v>
          </cell>
          <cell r="I283" t="str">
            <v>JEFE OPERACIONES</v>
          </cell>
        </row>
        <row r="284">
          <cell r="B284">
            <v>1005335406</v>
          </cell>
          <cell r="C284" t="str">
            <v>JERSON STEVEN FARIAS ROJAS</v>
          </cell>
          <cell r="D284">
            <v>45252</v>
          </cell>
          <cell r="E284" t="str">
            <v>AUXILIAR OPERATIVO REFRIGERADO NACIONAL</v>
          </cell>
          <cell r="F284" t="str">
            <v xml:space="preserve">OPERACIÓN NACIONAL </v>
          </cell>
          <cell r="G284" t="str">
            <v xml:space="preserve">OPERATIVO </v>
          </cell>
          <cell r="H284" t="str">
            <v>JUAN CARLOS RAMIREZ HERNANDEZ</v>
          </cell>
          <cell r="I284" t="str">
            <v>JEFE OPERACIONES</v>
          </cell>
        </row>
        <row r="285">
          <cell r="B285">
            <v>1005150362</v>
          </cell>
          <cell r="C285" t="str">
            <v>ANGI KARINA GIL MONTERO</v>
          </cell>
          <cell r="D285">
            <v>44224</v>
          </cell>
          <cell r="E285" t="str">
            <v>AUXILIAR OPERATIVO POLLO EN PIE</v>
          </cell>
          <cell r="F285" t="str">
            <v xml:space="preserve">OPERACIÓN NACIONAL </v>
          </cell>
          <cell r="G285" t="str">
            <v xml:space="preserve">OPERATIVO </v>
          </cell>
          <cell r="H285" t="str">
            <v>JUAN CARLOS RAMIREZ HERNANDEZ</v>
          </cell>
          <cell r="I285" t="str">
            <v>JEFE OPERACIONES</v>
          </cell>
        </row>
        <row r="286">
          <cell r="B286">
            <v>1098655311</v>
          </cell>
          <cell r="C286" t="str">
            <v>JENIFFER TARAZONA PRADA</v>
          </cell>
          <cell r="D286">
            <v>43682</v>
          </cell>
          <cell r="E286" t="str">
            <v>AUXILIAR OPERATIVO POLLO EN PIE</v>
          </cell>
          <cell r="F286" t="str">
            <v xml:space="preserve">OPERACIÓN NACIONAL </v>
          </cell>
          <cell r="G286" t="str">
            <v xml:space="preserve">OPERATIVO </v>
          </cell>
          <cell r="H286" t="str">
            <v>JUAN CARLOS RAMIREZ HERNANDEZ</v>
          </cell>
          <cell r="I286" t="str">
            <v>JEFE OPERACIONES</v>
          </cell>
        </row>
        <row r="287">
          <cell r="B287">
            <v>1095952971</v>
          </cell>
          <cell r="C287" t="str">
            <v>HUGO ANDRES CARREÑO MORENO</v>
          </cell>
          <cell r="D287">
            <v>45274</v>
          </cell>
          <cell r="E287" t="str">
            <v>AUXILIAR OPERATIVO INCUBADORA GIRON</v>
          </cell>
          <cell r="F287" t="str">
            <v xml:space="preserve">OPERACIÓN NACIONAL </v>
          </cell>
          <cell r="G287" t="str">
            <v xml:space="preserve">OPERATIVO </v>
          </cell>
          <cell r="H287" t="str">
            <v>JUAN CARLOS RAMIREZ HERNANDEZ</v>
          </cell>
          <cell r="I287" t="str">
            <v>JEFE OPERACIONES</v>
          </cell>
        </row>
        <row r="288">
          <cell r="B288">
            <v>1005258683</v>
          </cell>
          <cell r="C288" t="str">
            <v>SILVIA JULIANA DIAZ PEÑA</v>
          </cell>
          <cell r="D288">
            <v>45407</v>
          </cell>
          <cell r="E288" t="str">
            <v>AUXILIAR OPERATIVO REFRIGERADO NACIONAL</v>
          </cell>
          <cell r="F288" t="str">
            <v>OPERACIONES</v>
          </cell>
          <cell r="G288" t="str">
            <v xml:space="preserve">OPERATIVO </v>
          </cell>
          <cell r="H288" t="str">
            <v>JUAN CARLOS RAMIREZ HERNANDEZ</v>
          </cell>
          <cell r="I288" t="str">
            <v>JEFE OPERACIONES</v>
          </cell>
        </row>
        <row r="289">
          <cell r="B289">
            <v>1102360951</v>
          </cell>
          <cell r="C289" t="str">
            <v>LEIDY MARCELA BUENO LEON</v>
          </cell>
          <cell r="D289">
            <v>43866</v>
          </cell>
          <cell r="E289" t="str">
            <v>ANALISTA DE COMPRAS</v>
          </cell>
          <cell r="F289" t="str">
            <v>COMPRAS</v>
          </cell>
          <cell r="G289" t="str">
            <v xml:space="preserve">OPERATIVO </v>
          </cell>
          <cell r="H289" t="str">
            <v>JULIO ERNESTO MORALES ANGULO</v>
          </cell>
          <cell r="I289" t="str">
            <v>ADMINISTRADOR UNIDAD DE NEGOCIO</v>
          </cell>
        </row>
        <row r="290">
          <cell r="B290">
            <v>91505781</v>
          </cell>
          <cell r="C290" t="str">
            <v>JANY FABIAN ORDUZ MEDINA</v>
          </cell>
          <cell r="D290">
            <v>45272</v>
          </cell>
          <cell r="E290" t="str">
            <v>AUXILIAR DE COMPRAS</v>
          </cell>
          <cell r="F290" t="str">
            <v>COMPRAS</v>
          </cell>
          <cell r="G290" t="str">
            <v xml:space="preserve">OPERATIVO </v>
          </cell>
          <cell r="H290" t="str">
            <v>JULIO ERNESTO MORALES ANGULO</v>
          </cell>
          <cell r="I290" t="str">
            <v>ADMINISTRADOR UNIDAD DE NEGOCIO</v>
          </cell>
        </row>
        <row r="291">
          <cell r="B291">
            <v>1098691271</v>
          </cell>
          <cell r="C291" t="str">
            <v>SANDRA ALUCEMA AMADO</v>
          </cell>
          <cell r="D291">
            <v>44686</v>
          </cell>
          <cell r="E291" t="str">
            <v xml:space="preserve">AUXILIAR DE COMPRAS  </v>
          </cell>
          <cell r="F291" t="str">
            <v>COMPRAS</v>
          </cell>
          <cell r="G291" t="str">
            <v xml:space="preserve">OPERATIVO </v>
          </cell>
          <cell r="H291" t="str">
            <v>JULIO ERNESTO MORALES ANGULO</v>
          </cell>
          <cell r="I291" t="str">
            <v>ADMINISTRADOR UNIDAD DE NEGOCIO</v>
          </cell>
        </row>
        <row r="292">
          <cell r="B292">
            <v>1098743330</v>
          </cell>
          <cell r="C292" t="str">
            <v>JOJHAN STEVEN GONZALEZ BELTRAN</v>
          </cell>
          <cell r="D292">
            <v>44902</v>
          </cell>
          <cell r="E292" t="str">
            <v>AUXILIAR DE COMPRAS</v>
          </cell>
          <cell r="F292" t="str">
            <v>COMPRAS</v>
          </cell>
          <cell r="G292" t="str">
            <v xml:space="preserve">OPERATIVO </v>
          </cell>
          <cell r="H292" t="str">
            <v>JULIO ERNESTO MORALES ANGULO</v>
          </cell>
          <cell r="I292" t="str">
            <v>ADMINISTRADOR UNIDAD DE NEGOCIO</v>
          </cell>
        </row>
        <row r="293">
          <cell r="B293">
            <v>1098684895</v>
          </cell>
          <cell r="C293" t="str">
            <v>INGRID YURLEY BARRIOS CAICEDO</v>
          </cell>
          <cell r="D293">
            <v>42292</v>
          </cell>
          <cell r="E293" t="str">
            <v>COORDINADOR CONTABLE</v>
          </cell>
          <cell r="F293" t="str">
            <v xml:space="preserve">CONTABILIDAD </v>
          </cell>
          <cell r="G293" t="str">
            <v xml:space="preserve">TÁCTICO </v>
          </cell>
          <cell r="H293" t="str">
            <v>JUVENAL HERNANDEZ OLIVEROS</v>
          </cell>
          <cell r="I293" t="str">
            <v>JEFE CONTABILIDAD</v>
          </cell>
        </row>
        <row r="294">
          <cell r="B294">
            <v>91160332</v>
          </cell>
          <cell r="C294" t="str">
            <v>JORGE ANDRES TRIANA ARDILA</v>
          </cell>
          <cell r="D294">
            <v>43479</v>
          </cell>
          <cell r="E294" t="str">
            <v>PROFESIONAL EN ARCHIVO</v>
          </cell>
          <cell r="F294" t="str">
            <v xml:space="preserve">CONTABILIDAD </v>
          </cell>
          <cell r="G294" t="str">
            <v xml:space="preserve">TÁCTICO </v>
          </cell>
          <cell r="H294" t="str">
            <v>JUVENAL HERNANDEZ OLIVEROS</v>
          </cell>
          <cell r="I294" t="str">
            <v>JEFE CONTABILIDAD</v>
          </cell>
        </row>
        <row r="295">
          <cell r="B295">
            <v>1095823611</v>
          </cell>
          <cell r="C295" t="str">
            <v>EDGAR ANDRES SUAREZ GAMBOA</v>
          </cell>
          <cell r="D295">
            <v>43888</v>
          </cell>
          <cell r="E295" t="str">
            <v>ANALISTA DE IMPUESTOS</v>
          </cell>
          <cell r="F295" t="str">
            <v xml:space="preserve">CONTABILIDAD </v>
          </cell>
          <cell r="G295" t="str">
            <v xml:space="preserve">OPERATIVO </v>
          </cell>
          <cell r="H295" t="str">
            <v>JUVENAL HERNANDEZ OLIVEROS</v>
          </cell>
          <cell r="I295" t="str">
            <v>JEFE CONTABILIDAD</v>
          </cell>
        </row>
        <row r="296">
          <cell r="B296">
            <v>63533723</v>
          </cell>
          <cell r="C296" t="str">
            <v>MARITZA JANETH HERNANDEZ GARZA</v>
          </cell>
          <cell r="D296">
            <v>42989</v>
          </cell>
          <cell r="E296" t="str">
            <v>ANALISTA DE LEGALIZACIONES</v>
          </cell>
          <cell r="F296" t="str">
            <v xml:space="preserve">CONTABILIDAD </v>
          </cell>
          <cell r="G296" t="str">
            <v xml:space="preserve">OPERATIVO </v>
          </cell>
          <cell r="H296" t="str">
            <v>JUVENAL HERNANDEZ OLIVEROS</v>
          </cell>
          <cell r="I296" t="str">
            <v>JEFE CONTABILIDAD</v>
          </cell>
        </row>
        <row r="297">
          <cell r="B297">
            <v>37545189</v>
          </cell>
          <cell r="C297" t="str">
            <v>LUZ ESTELLA CARREÑO ORTEGA</v>
          </cell>
          <cell r="D297">
            <v>41250</v>
          </cell>
          <cell r="E297" t="str">
            <v>ANALISTA CONTABLE</v>
          </cell>
          <cell r="F297" t="str">
            <v xml:space="preserve">CONTABILIDAD </v>
          </cell>
          <cell r="G297" t="str">
            <v xml:space="preserve">OPERATIVO </v>
          </cell>
          <cell r="H297" t="str">
            <v>JUVENAL HERNANDEZ OLIVEROS</v>
          </cell>
          <cell r="I297" t="str">
            <v>JEFE CONTABILIDAD</v>
          </cell>
        </row>
        <row r="298">
          <cell r="B298">
            <v>1098636606</v>
          </cell>
          <cell r="C298" t="str">
            <v>JONATHAN JAVIER RODRIGUEZ TOSCANO</v>
          </cell>
          <cell r="D298">
            <v>40745</v>
          </cell>
          <cell r="E298" t="str">
            <v>AUXILIAR CONTABLE DE FACTURACION</v>
          </cell>
          <cell r="F298" t="str">
            <v xml:space="preserve">CONTABILIDAD </v>
          </cell>
          <cell r="G298" t="str">
            <v xml:space="preserve">OPERATIVO </v>
          </cell>
          <cell r="H298" t="str">
            <v>JUVENAL HERNANDEZ OLIVEROS</v>
          </cell>
          <cell r="I298" t="str">
            <v>JEFE CONTABILIDAD</v>
          </cell>
        </row>
        <row r="299">
          <cell r="B299">
            <v>1102358721</v>
          </cell>
          <cell r="C299" t="str">
            <v>YURY TATIANA RODRIGUEZ GUTIERREZ</v>
          </cell>
          <cell r="D299">
            <v>44718</v>
          </cell>
          <cell r="E299" t="str">
            <v xml:space="preserve">AUXILIAR DE IMPUESTOS </v>
          </cell>
          <cell r="F299" t="str">
            <v xml:space="preserve">CONTABILIDAD </v>
          </cell>
          <cell r="G299" t="str">
            <v xml:space="preserve">OPERATIVO </v>
          </cell>
          <cell r="H299" t="str">
            <v>JUVENAL HERNANDEZ OLIVEROS</v>
          </cell>
          <cell r="I299" t="str">
            <v>JEFE CONTABILIDAD</v>
          </cell>
        </row>
        <row r="300">
          <cell r="B300">
            <v>1234339823</v>
          </cell>
          <cell r="C300" t="str">
            <v>JUAN JHOSEP CACERES GARCIA</v>
          </cell>
          <cell r="D300">
            <v>44950</v>
          </cell>
          <cell r="E300" t="str">
            <v>AUXILIAR CONTABLE (SUPERNUMERARIO)</v>
          </cell>
          <cell r="F300" t="str">
            <v xml:space="preserve">CONTABILIDAD </v>
          </cell>
          <cell r="G300" t="str">
            <v xml:space="preserve">OPERATIVO </v>
          </cell>
          <cell r="H300" t="str">
            <v>JUVENAL HERNANDEZ OLIVEROS</v>
          </cell>
          <cell r="I300" t="str">
            <v>JEFE CONTABILIDAD</v>
          </cell>
        </row>
        <row r="301">
          <cell r="B301">
            <v>1232889827</v>
          </cell>
          <cell r="C301" t="str">
            <v>LESLY TATIANA ROZO PRECIADO</v>
          </cell>
          <cell r="D301">
            <v>44585</v>
          </cell>
          <cell r="E301" t="str">
            <v>AUXILIAR CONTABLE</v>
          </cell>
          <cell r="F301" t="str">
            <v xml:space="preserve">CONTABILIDAD </v>
          </cell>
          <cell r="G301" t="str">
            <v xml:space="preserve">OPERATIVO </v>
          </cell>
          <cell r="H301" t="str">
            <v>JUVENAL HERNANDEZ OLIVEROS</v>
          </cell>
          <cell r="I301" t="str">
            <v>JEFE CONTABILIDAD</v>
          </cell>
        </row>
        <row r="302">
          <cell r="B302">
            <v>1098807195</v>
          </cell>
          <cell r="C302" t="str">
            <v>ANA SANDRID CACERES BLANQUISETH</v>
          </cell>
          <cell r="D302">
            <v>45327</v>
          </cell>
          <cell r="E302" t="str">
            <v>AUXILIAR CONTABLE</v>
          </cell>
          <cell r="F302" t="str">
            <v xml:space="preserve">CONTABILIDAD </v>
          </cell>
          <cell r="G302" t="str">
            <v xml:space="preserve">OPERATIVO </v>
          </cell>
          <cell r="H302" t="str">
            <v>JUVENAL HERNANDEZ OLIVEROS</v>
          </cell>
          <cell r="I302" t="str">
            <v>JEFE CONTABILIDAD</v>
          </cell>
        </row>
        <row r="303">
          <cell r="B303">
            <v>1234340610</v>
          </cell>
          <cell r="C303" t="str">
            <v>MAYERLYN PABON PINTO</v>
          </cell>
          <cell r="D303">
            <v>45352</v>
          </cell>
          <cell r="E303" t="str">
            <v>AUXILIAR CONTABLE</v>
          </cell>
          <cell r="F303" t="str">
            <v xml:space="preserve">CONTABILIDAD </v>
          </cell>
          <cell r="G303" t="str">
            <v xml:space="preserve">OPERATIVO </v>
          </cell>
          <cell r="H303" t="str">
            <v>JUVENAL HERNANDEZ OLIVEROS</v>
          </cell>
          <cell r="I303" t="str">
            <v>JEFE CONTABILIDAD</v>
          </cell>
        </row>
        <row r="304">
          <cell r="B304">
            <v>1007669301</v>
          </cell>
          <cell r="C304" t="str">
            <v>KAREN VANESSA MARTINEZ ROMERO</v>
          </cell>
          <cell r="D304">
            <v>44578</v>
          </cell>
          <cell r="E304" t="str">
            <v>AUXILIAR CONTABLE</v>
          </cell>
          <cell r="F304" t="str">
            <v xml:space="preserve">CONTABILIDAD </v>
          </cell>
          <cell r="G304" t="str">
            <v xml:space="preserve">OPERATIVO </v>
          </cell>
          <cell r="H304" t="str">
            <v>JUVENAL HERNANDEZ OLIVEROS</v>
          </cell>
          <cell r="I304" t="str">
            <v>JEFE CONTABILIDAD</v>
          </cell>
        </row>
        <row r="305">
          <cell r="B305">
            <v>1098742076</v>
          </cell>
          <cell r="C305" t="str">
            <v>MONICA PATRICIA GUERRERO HERRERA</v>
          </cell>
          <cell r="D305">
            <v>45026</v>
          </cell>
          <cell r="E305" t="str">
            <v>AUXILIAR CONTABLE</v>
          </cell>
          <cell r="F305" t="str">
            <v xml:space="preserve">CONTABILIDAD </v>
          </cell>
          <cell r="G305" t="str">
            <v xml:space="preserve">OPERATIVO </v>
          </cell>
          <cell r="H305" t="str">
            <v>JUVENAL HERNANDEZ OLIVEROS</v>
          </cell>
          <cell r="I305" t="str">
            <v>JEFE CONTABILIDAD</v>
          </cell>
        </row>
        <row r="306">
          <cell r="B306">
            <v>1005541003</v>
          </cell>
          <cell r="C306" t="str">
            <v>LILY ANDREA JEREZ ROJAS</v>
          </cell>
          <cell r="D306">
            <v>44938</v>
          </cell>
          <cell r="E306" t="str">
            <v>AUXILIAR CONTABLE</v>
          </cell>
          <cell r="F306" t="str">
            <v xml:space="preserve">CONTABILIDAD </v>
          </cell>
          <cell r="G306" t="str">
            <v xml:space="preserve">OPERATIVO </v>
          </cell>
          <cell r="H306" t="str">
            <v>JUVENAL HERNANDEZ OLIVEROS</v>
          </cell>
          <cell r="I306" t="str">
            <v>JEFE CONTABILIDAD</v>
          </cell>
        </row>
        <row r="307">
          <cell r="B307">
            <v>1100894507</v>
          </cell>
          <cell r="C307" t="str">
            <v>FRANK ALEXANDER ORDOÑEZ ORDUZ</v>
          </cell>
          <cell r="D307">
            <v>44406</v>
          </cell>
          <cell r="E307" t="str">
            <v>AUXILIAR CONTABLE DE FACTURACION</v>
          </cell>
          <cell r="F307" t="str">
            <v xml:space="preserve">CONTABILIDAD </v>
          </cell>
          <cell r="G307" t="str">
            <v xml:space="preserve">OPERATIVO </v>
          </cell>
          <cell r="H307" t="str">
            <v>JUVENAL HERNANDEZ OLIVEROS</v>
          </cell>
          <cell r="I307" t="str">
            <v>JEFE CONTABILIDAD</v>
          </cell>
        </row>
        <row r="308">
          <cell r="B308">
            <v>1005236039</v>
          </cell>
          <cell r="C308" t="str">
            <v>STEPHANY RODRIGUEZ ORTIZ</v>
          </cell>
          <cell r="D308">
            <v>44718</v>
          </cell>
          <cell r="E308" t="str">
            <v>AUXILIAR CONTABLE</v>
          </cell>
          <cell r="F308" t="str">
            <v xml:space="preserve">CONTABILIDAD </v>
          </cell>
          <cell r="G308" t="str">
            <v xml:space="preserve">OPERATIVO </v>
          </cell>
          <cell r="H308" t="str">
            <v>JUVENAL HERNANDEZ OLIVEROS</v>
          </cell>
          <cell r="I308" t="str">
            <v>JEFE CONTABILIDAD</v>
          </cell>
        </row>
        <row r="309">
          <cell r="B309">
            <v>1098794154</v>
          </cell>
          <cell r="C309" t="str">
            <v>RONAL HUMBERTO REY RUEDA</v>
          </cell>
          <cell r="D309">
            <v>43200</v>
          </cell>
          <cell r="E309" t="str">
            <v>AUXILIAR ARCHIVO</v>
          </cell>
          <cell r="F309" t="str">
            <v xml:space="preserve">CONTABILIDAD </v>
          </cell>
          <cell r="G309" t="str">
            <v xml:space="preserve">OPERATIVO </v>
          </cell>
          <cell r="H309" t="str">
            <v>JUVENAL HERNANDEZ OLIVEROS</v>
          </cell>
          <cell r="I309" t="str">
            <v>JEFE CONTABILIDAD</v>
          </cell>
        </row>
        <row r="310">
          <cell r="B310">
            <v>1005152201</v>
          </cell>
          <cell r="C310" t="str">
            <v>JUAN DIEGO BALDION ESPINOSA</v>
          </cell>
          <cell r="D310">
            <v>44866</v>
          </cell>
          <cell r="E310" t="str">
            <v>AUXILIAR CONTABLE</v>
          </cell>
          <cell r="F310" t="str">
            <v xml:space="preserve">CONTABILIDAD </v>
          </cell>
          <cell r="G310" t="str">
            <v xml:space="preserve">OPERATIVO </v>
          </cell>
          <cell r="H310" t="str">
            <v>JUVENAL HERNANDEZ OLIVEROS</v>
          </cell>
          <cell r="I310" t="str">
            <v>JEFE CONTABILIDAD</v>
          </cell>
        </row>
        <row r="311">
          <cell r="B311">
            <v>1192725682</v>
          </cell>
          <cell r="C311" t="str">
            <v>KATHERINNE SILVANA PATIÑO GARCIA</v>
          </cell>
          <cell r="D311">
            <v>45090</v>
          </cell>
          <cell r="E311" t="str">
            <v>AUXILIAR CONTABLE</v>
          </cell>
          <cell r="F311" t="str">
            <v xml:space="preserve">CONTABILIDAD </v>
          </cell>
          <cell r="G311" t="str">
            <v xml:space="preserve">OPERATIVO </v>
          </cell>
          <cell r="H311" t="str">
            <v>JUVENAL HERNANDEZ OLIVEROS</v>
          </cell>
          <cell r="I311" t="str">
            <v>JEFE CONTABILIDAD</v>
          </cell>
        </row>
        <row r="312">
          <cell r="B312">
            <v>1102376009</v>
          </cell>
          <cell r="C312" t="str">
            <v>DEYSY CAROLINA JURADO JAIMES</v>
          </cell>
          <cell r="D312">
            <v>44970</v>
          </cell>
          <cell r="E312" t="str">
            <v>AUXILIAR CONTABLE</v>
          </cell>
          <cell r="F312" t="str">
            <v xml:space="preserve">CONTABILIDAD </v>
          </cell>
          <cell r="G312" t="str">
            <v xml:space="preserve">OPERATIVO </v>
          </cell>
          <cell r="H312" t="str">
            <v>JUVENAL HERNANDEZ OLIVEROS</v>
          </cell>
          <cell r="I312" t="str">
            <v>JEFE CONTABILIDAD</v>
          </cell>
        </row>
        <row r="313">
          <cell r="B313">
            <v>1099376521</v>
          </cell>
          <cell r="C313" t="str">
            <v>JUAN PABLO LEIVA BONILLA</v>
          </cell>
          <cell r="D313">
            <v>45231</v>
          </cell>
          <cell r="E313" t="str">
            <v>AUXILIAR CONTABLE</v>
          </cell>
          <cell r="F313" t="str">
            <v xml:space="preserve">CONTABILIDAD </v>
          </cell>
          <cell r="G313" t="str">
            <v xml:space="preserve">OPERATIVO </v>
          </cell>
          <cell r="H313" t="str">
            <v>JUVENAL HERNANDEZ OLIVEROS</v>
          </cell>
          <cell r="I313" t="str">
            <v>JEFE CONTABILIDAD</v>
          </cell>
        </row>
        <row r="314">
          <cell r="B314">
            <v>79294390</v>
          </cell>
          <cell r="C314" t="str">
            <v>YURY GERMAN GODOY CASTILLO</v>
          </cell>
          <cell r="D314">
            <v>43587</v>
          </cell>
          <cell r="E314" t="str">
            <v>AUXILIAR ARCHIVO</v>
          </cell>
          <cell r="F314" t="str">
            <v xml:space="preserve">CONTABILIDAD </v>
          </cell>
          <cell r="G314" t="str">
            <v xml:space="preserve">OPERATIVO </v>
          </cell>
          <cell r="H314" t="str">
            <v>JUAN CARLOS PAMPLONA ALZA</v>
          </cell>
          <cell r="I314" t="str">
            <v>COORDINADOR COMERCIAL BUCARAMANGA</v>
          </cell>
        </row>
        <row r="315">
          <cell r="B315">
            <v>49796787</v>
          </cell>
          <cell r="C315" t="str">
            <v>ELIZABETH BARRAGAN RUIZ</v>
          </cell>
          <cell r="D315">
            <v>44708</v>
          </cell>
          <cell r="E315" t="str">
            <v>AUXILIAR CONTABLE</v>
          </cell>
          <cell r="F315" t="str">
            <v xml:space="preserve">CONTABILIDAD </v>
          </cell>
          <cell r="G315" t="str">
            <v xml:space="preserve">OPERATIVO </v>
          </cell>
          <cell r="H315" t="str">
            <v>JUVENAL HERNANDEZ OLIVEROS</v>
          </cell>
          <cell r="I315" t="str">
            <v>JEFE CONTABILIDAD</v>
          </cell>
        </row>
        <row r="316">
          <cell r="B316">
            <v>1234338890</v>
          </cell>
          <cell r="C316" t="str">
            <v>JEFFERSON ALFONSO IBARRA CRISTANCHO</v>
          </cell>
          <cell r="D316" t="e">
            <v>#N/A</v>
          </cell>
          <cell r="E316" t="str">
            <v>AUXILIAR CONTABLE</v>
          </cell>
          <cell r="F316" t="str">
            <v xml:space="preserve">CONTABILIDAD </v>
          </cell>
          <cell r="G316" t="str">
            <v xml:space="preserve">OPERATIVO </v>
          </cell>
          <cell r="H316" t="str">
            <v>JUVENAL HERNANDEZ OLIVEROS</v>
          </cell>
          <cell r="I316" t="str">
            <v>JEFE CONTABILIDAD</v>
          </cell>
        </row>
        <row r="317">
          <cell r="B317">
            <v>1002228085</v>
          </cell>
          <cell r="C317" t="str">
            <v>MARCELA ALICIA VILLALOBOS FONTALVO</v>
          </cell>
          <cell r="D317" t="e">
            <v>#N/A</v>
          </cell>
          <cell r="E317" t="str">
            <v>AUXILIAR ADMINISTRATIVO</v>
          </cell>
          <cell r="F317" t="str">
            <v xml:space="preserve">ADMINISTRATIVA </v>
          </cell>
          <cell r="G317" t="str">
            <v xml:space="preserve">OPERATIVO </v>
          </cell>
          <cell r="H317" t="str">
            <v>KARINA JOHANA ARROYO MEJIA</v>
          </cell>
          <cell r="I317" t="str">
            <v>DIRECTORA DE PLATAFORMA</v>
          </cell>
        </row>
        <row r="318">
          <cell r="B318">
            <v>32822713</v>
          </cell>
          <cell r="C318" t="str">
            <v>BERTHA CECILIA GUARDIOLA OSORIO</v>
          </cell>
          <cell r="D318" t="e">
            <v>#N/A</v>
          </cell>
          <cell r="E318" t="str">
            <v>AUXILIAR SERVICIOS GENERALES</v>
          </cell>
          <cell r="F318" t="str">
            <v xml:space="preserve">ADMINISTRATIVA </v>
          </cell>
          <cell r="G318" t="str">
            <v xml:space="preserve">OPERATIVO </v>
          </cell>
          <cell r="H318" t="str">
            <v>KARINA JOHANA ARROYO MEJIA</v>
          </cell>
          <cell r="I318" t="str">
            <v>DIRECTORA DE PLATAFORMA</v>
          </cell>
        </row>
        <row r="319">
          <cell r="B319">
            <v>1052072884</v>
          </cell>
          <cell r="C319" t="str">
            <v>LEINER RAFAEL MEDINA CAUSADO</v>
          </cell>
          <cell r="D319" t="e">
            <v>#N/A</v>
          </cell>
          <cell r="E319" t="str">
            <v xml:space="preserve">AUXILIAR DE SEGURIDAD </v>
          </cell>
          <cell r="F319" t="str">
            <v xml:space="preserve">SEGURIDAD </v>
          </cell>
          <cell r="G319" t="str">
            <v xml:space="preserve">OPERATIVO </v>
          </cell>
          <cell r="H319" t="str">
            <v>KARINA JOHANA ARROYO MEJIA</v>
          </cell>
          <cell r="I319" t="str">
            <v>DIRECTORA DE PLATAFORMA</v>
          </cell>
        </row>
        <row r="320">
          <cell r="B320">
            <v>37182783</v>
          </cell>
          <cell r="C320" t="str">
            <v>LINA MARGARITA JACOME AREVALO</v>
          </cell>
          <cell r="D320" t="e">
            <v>#N/A</v>
          </cell>
          <cell r="E320" t="str">
            <v>JEFE DE CALIDAD</v>
          </cell>
          <cell r="F320" t="str">
            <v>CALIDAD</v>
          </cell>
          <cell r="G320" t="str">
            <v>ESTRATÉGICO</v>
          </cell>
          <cell r="H320" t="str">
            <v>KARINA JOHANA ARROYO MEJIA</v>
          </cell>
          <cell r="I320" t="str">
            <v>DIRECTORA DE PLATAFORMA</v>
          </cell>
        </row>
        <row r="321">
          <cell r="B321">
            <v>1048271858</v>
          </cell>
          <cell r="C321" t="str">
            <v>LUIS CARLOS DE HOYOS URAN</v>
          </cell>
          <cell r="D321" t="e">
            <v>#N/A</v>
          </cell>
          <cell r="E321" t="str">
            <v>JEFE DE OPERACIONES</v>
          </cell>
          <cell r="F321" t="str">
            <v>OPERACIONES</v>
          </cell>
          <cell r="G321" t="str">
            <v>ESTRATÉGICO</v>
          </cell>
          <cell r="H321" t="str">
            <v>KARINA JOHANA ARROYO MEJIA</v>
          </cell>
          <cell r="I321" t="str">
            <v>DIRECTORA DE PLATAFORMA</v>
          </cell>
        </row>
        <row r="322">
          <cell r="B322">
            <v>1103095517</v>
          </cell>
          <cell r="C322" t="str">
            <v>CARLOS ALBERTO CABRERA BARRETO</v>
          </cell>
          <cell r="D322" t="e">
            <v>#N/A</v>
          </cell>
          <cell r="E322" t="str">
            <v>JEFE DE MANTENIMIENTO</v>
          </cell>
          <cell r="F322" t="str">
            <v>MANTENIMIENTO</v>
          </cell>
          <cell r="G322" t="str">
            <v>ESTRATÉGICO</v>
          </cell>
          <cell r="H322" t="str">
            <v>KARINA JOHANA ARROYO MEJIA</v>
          </cell>
          <cell r="I322" t="str">
            <v>DIRECTORA DE PLATAFORMA</v>
          </cell>
        </row>
        <row r="323">
          <cell r="B323">
            <v>1095817085</v>
          </cell>
          <cell r="C323" t="str">
            <v>JAVIER HERNANDO REMOLINA MARIÑO</v>
          </cell>
          <cell r="D323" t="e">
            <v>#N/A</v>
          </cell>
          <cell r="E323" t="str">
            <v>LIDER DE COMERCIO EXTERIOR</v>
          </cell>
          <cell r="F323" t="str">
            <v xml:space="preserve">ADMINISTRATIVA </v>
          </cell>
          <cell r="G323" t="str">
            <v xml:space="preserve">TÁCTICO </v>
          </cell>
          <cell r="H323" t="str">
            <v>KARINA JOHANA ARROYO MEJIA</v>
          </cell>
          <cell r="I323" t="str">
            <v>DIRECTORA DE PLATAFORMA</v>
          </cell>
        </row>
        <row r="324">
          <cell r="B324">
            <v>63533245</v>
          </cell>
          <cell r="C324" t="str">
            <v>ANDREA DIAZ MANTILLA</v>
          </cell>
          <cell r="D324">
            <v>42482</v>
          </cell>
          <cell r="E324" t="str">
            <v>AUXILIAR DE TESORERIA</v>
          </cell>
          <cell r="F324" t="str">
            <v>TESORERIA</v>
          </cell>
          <cell r="G324" t="str">
            <v xml:space="preserve">OPERATIVO </v>
          </cell>
          <cell r="H324" t="str">
            <v>KATERINE CRISTO ARIAS</v>
          </cell>
          <cell r="I324" t="str">
            <v>TESORERA</v>
          </cell>
        </row>
        <row r="325">
          <cell r="B325">
            <v>1098772550</v>
          </cell>
          <cell r="C325" t="str">
            <v>KIANA SHIRLEY AFRICANO VARGAS</v>
          </cell>
          <cell r="D325">
            <v>44293</v>
          </cell>
          <cell r="E325" t="str">
            <v>AUXILIAR DE TESORERIA</v>
          </cell>
          <cell r="F325" t="str">
            <v>TESORERIA</v>
          </cell>
          <cell r="G325" t="str">
            <v xml:space="preserve">OPERATIVO </v>
          </cell>
          <cell r="H325" t="str">
            <v>KATERINE CRISTO ARIAS</v>
          </cell>
          <cell r="I325" t="str">
            <v>TESORERA</v>
          </cell>
        </row>
        <row r="326">
          <cell r="B326">
            <v>1005257244</v>
          </cell>
          <cell r="C326" t="str">
            <v>JOSE NICOLAS MENESES GELVES</v>
          </cell>
          <cell r="D326">
            <v>45314</v>
          </cell>
          <cell r="E326" t="str">
            <v>AUXILIAR DE TESORERIA</v>
          </cell>
          <cell r="F326" t="str">
            <v>TESORERIA</v>
          </cell>
          <cell r="G326" t="str">
            <v xml:space="preserve">OPERATIVO </v>
          </cell>
          <cell r="H326" t="str">
            <v>KATERINE CRISTO ARIAS</v>
          </cell>
          <cell r="I326" t="str">
            <v>TESORERA</v>
          </cell>
        </row>
        <row r="327">
          <cell r="B327">
            <v>1099374176</v>
          </cell>
          <cell r="C327" t="str">
            <v>ERIKA MEDINA FUENTES</v>
          </cell>
          <cell r="D327">
            <v>44518</v>
          </cell>
          <cell r="E327" t="str">
            <v>AUXILIAR DE CARTERA</v>
          </cell>
          <cell r="F327" t="str">
            <v>TESORERIA</v>
          </cell>
          <cell r="G327" t="str">
            <v xml:space="preserve">OPERATIVO </v>
          </cell>
          <cell r="H327" t="str">
            <v>KATERINE CRISTO ARIAS</v>
          </cell>
          <cell r="I327" t="str">
            <v>TESORERA</v>
          </cell>
        </row>
        <row r="328">
          <cell r="B328">
            <v>1098620673</v>
          </cell>
          <cell r="C328" t="str">
            <v>HELGA LUCIA MENDEZ LARA</v>
          </cell>
          <cell r="D328" t="e">
            <v>#N/A</v>
          </cell>
          <cell r="E328" t="str">
            <v>AUXILIAR DE TESORERIA</v>
          </cell>
          <cell r="F328" t="str">
            <v>TESORERIA</v>
          </cell>
          <cell r="G328" t="str">
            <v xml:space="preserve">OPERATIVO </v>
          </cell>
          <cell r="H328" t="str">
            <v>KATERINE CRISTO ARIAS</v>
          </cell>
          <cell r="I328" t="str">
            <v>TESORERA</v>
          </cell>
        </row>
        <row r="329">
          <cell r="B329">
            <v>1007903570</v>
          </cell>
          <cell r="C329" t="str">
            <v>YESY CAROLINA MONTOYA HOYOS</v>
          </cell>
          <cell r="D329">
            <v>45203</v>
          </cell>
          <cell r="E329" t="str">
            <v>AUXILIAR OPERATIVO DISTRIBUIDORA PUERTO BERRIDO</v>
          </cell>
          <cell r="F329" t="str">
            <v>DISTRIBUCIÓN URBANA</v>
          </cell>
          <cell r="G329" t="str">
            <v xml:space="preserve">OPERATIVO </v>
          </cell>
          <cell r="H329" t="str">
            <v>LAURA STEFANIA MONTAGUT GUERRERO</v>
          </cell>
          <cell r="I329" t="str">
            <v>SUPERVISOR LOGISTICO DISTRIBUIDORA SABANETA</v>
          </cell>
        </row>
        <row r="330">
          <cell r="B330">
            <v>1064314828</v>
          </cell>
          <cell r="C330" t="str">
            <v>DIANA PAOLA MEDINA MARTINEZ</v>
          </cell>
          <cell r="D330">
            <v>44239</v>
          </cell>
          <cell r="E330" t="str">
            <v>AUXILIAR OPERATIVO DISTRIBUIDORA RIONEGRO AGUACATALA</v>
          </cell>
          <cell r="F330" t="str">
            <v>DISTRIBUCIÓN URBANA</v>
          </cell>
          <cell r="G330" t="str">
            <v xml:space="preserve">OPERATIVO </v>
          </cell>
          <cell r="H330" t="str">
            <v>LAURA STEFANIA MONTAGUT GUERRERO</v>
          </cell>
          <cell r="I330" t="str">
            <v>SUPERVISOR LOGISTICO DISTRIBUIDORA SABANETA</v>
          </cell>
        </row>
        <row r="331">
          <cell r="B331">
            <v>1033338312</v>
          </cell>
          <cell r="C331" t="str">
            <v>SERGIO ALEJANDRO HERRERA MOLINA</v>
          </cell>
          <cell r="D331">
            <v>45142</v>
          </cell>
          <cell r="E331" t="str">
            <v>AUXILIAR OPERATIVO DISTRIBUIDORA MEDELLIN</v>
          </cell>
          <cell r="F331" t="str">
            <v>DISTRIBUCIÓN URBANA</v>
          </cell>
          <cell r="G331" t="str">
            <v xml:space="preserve">OPERATIVO </v>
          </cell>
          <cell r="H331" t="str">
            <v>LAURA STEFANIA MONTAGUT GUERRERO</v>
          </cell>
          <cell r="I331" t="str">
            <v>SUPERVISOR LOGISTICO DISTRIBUIDORA SABANETA</v>
          </cell>
        </row>
        <row r="332">
          <cell r="B332">
            <v>1026149691</v>
          </cell>
          <cell r="C332" t="str">
            <v>JUAN DIEGO CUARTAS ZAPATA</v>
          </cell>
          <cell r="D332">
            <v>45352</v>
          </cell>
          <cell r="E332" t="str">
            <v>CONDUCTOR PATIOS DISTRIBUIDORA MEDELLIN</v>
          </cell>
          <cell r="F332" t="str">
            <v>CONDUCTORES</v>
          </cell>
          <cell r="G332" t="str">
            <v xml:space="preserve">OPERATIVO </v>
          </cell>
          <cell r="H332" t="str">
            <v>LAURA STEFANIA MONTAGUT GUERRERO</v>
          </cell>
          <cell r="I332" t="str">
            <v>SUPERVISOR LOGISTICO DISTRIBUIDORA SABANETA</v>
          </cell>
        </row>
        <row r="333">
          <cell r="B333">
            <v>1114838507</v>
          </cell>
          <cell r="C333" t="str">
            <v>VALERIA MURILLO ROJAS</v>
          </cell>
          <cell r="D333">
            <v>44699</v>
          </cell>
          <cell r="E333" t="str">
            <v>SUPERVISOR LOGISTICO DISTRIBUIDORA YUMBO</v>
          </cell>
          <cell r="F333" t="str">
            <v>DISTRIBUCIÓN URBANA</v>
          </cell>
          <cell r="G333" t="str">
            <v xml:space="preserve">TÁCTICO </v>
          </cell>
          <cell r="H333" t="str">
            <v>LILIA MARIA ZAPATA FRANCO</v>
          </cell>
          <cell r="I333" t="str">
            <v>JEFE DE OPERACIONES DISTRIBUCION URBANA OCCIDENTE</v>
          </cell>
        </row>
        <row r="334">
          <cell r="B334">
            <v>16845073</v>
          </cell>
          <cell r="C334" t="str">
            <v>FABIAN GOMEZ MORENO</v>
          </cell>
          <cell r="D334">
            <v>44600</v>
          </cell>
          <cell r="E334" t="str">
            <v>SUPERVISOR LOGISTICO DISTRIBUIDORA YUMBO</v>
          </cell>
          <cell r="F334" t="str">
            <v>DISTRIBUCIÓN URBANA</v>
          </cell>
          <cell r="G334" t="str">
            <v xml:space="preserve">TÁCTICO </v>
          </cell>
          <cell r="H334" t="str">
            <v>LILIA MARIA ZAPATA FRANCO</v>
          </cell>
          <cell r="I334" t="str">
            <v>JEFE DE OPERACIONES DISTRIBUCION URBANA OCCIDENTE</v>
          </cell>
        </row>
        <row r="335">
          <cell r="B335">
            <v>25221954</v>
          </cell>
          <cell r="C335" t="str">
            <v>MARIA FERNANDA HINCAPIE RIVERA</v>
          </cell>
          <cell r="D335">
            <v>45134</v>
          </cell>
          <cell r="E335" t="str">
            <v>AUXILIAR OPERATIVO DISTRIBUIDORA PASTO</v>
          </cell>
          <cell r="F335" t="str">
            <v>DISTRIBUCIÓN URBANA</v>
          </cell>
          <cell r="G335" t="str">
            <v xml:space="preserve">OPERATIVO </v>
          </cell>
          <cell r="H335" t="str">
            <v>LILIA MARIA ZAPATA FRANCO</v>
          </cell>
          <cell r="I335" t="str">
            <v>JEFE DE OPERACIONES DISTRIBUCION URBANA OCCIDENTE</v>
          </cell>
        </row>
        <row r="336">
          <cell r="B336">
            <v>1085244113</v>
          </cell>
          <cell r="C336" t="str">
            <v>DOUGLAS FRANCISCO LASSO GUZMAN</v>
          </cell>
          <cell r="D336">
            <v>44105</v>
          </cell>
          <cell r="E336" t="str">
            <v>AUXILIAR OPERATIVO DISTRIBUIDORA PASTO</v>
          </cell>
          <cell r="F336" t="str">
            <v>DISTRIBUCIÓN URBANA</v>
          </cell>
          <cell r="G336" t="str">
            <v xml:space="preserve">OPERATIVO </v>
          </cell>
          <cell r="H336" t="str">
            <v>LILIA MARIA ZAPATA FRANCO</v>
          </cell>
          <cell r="I336" t="str">
            <v>JEFE DE OPERACIONES DISTRIBUCION URBANA OCCIDENTE</v>
          </cell>
        </row>
        <row r="337">
          <cell r="B337">
            <v>1061369517</v>
          </cell>
          <cell r="C337" t="str">
            <v>ALEJANDRO ANTONIO HENAO GRANADA</v>
          </cell>
          <cell r="D337">
            <v>44536</v>
          </cell>
          <cell r="E337" t="str">
            <v>AUXILIAR OPERATIVO DISTRIBUIDORA DOSQUEBRADAS</v>
          </cell>
          <cell r="F337" t="str">
            <v>DISTRIBUCIÓN URBANA</v>
          </cell>
          <cell r="G337" t="str">
            <v xml:space="preserve">OPERATIVO </v>
          </cell>
          <cell r="H337" t="str">
            <v>LILIA MARIA ZAPATA FRANCO</v>
          </cell>
          <cell r="I337" t="str">
            <v>JEFE DE OPERACIONES DISTRIBUCION URBANA OCCIDENTE</v>
          </cell>
        </row>
        <row r="338">
          <cell r="B338">
            <v>14476706</v>
          </cell>
          <cell r="C338" t="str">
            <v>SANDRO ALBEIRO CUELLAR CAICEDO</v>
          </cell>
          <cell r="D338">
            <v>43886</v>
          </cell>
          <cell r="E338" t="str">
            <v>AUXILIAR OPERATIVO DISTRIBUIDORA DOSQUEBRADAS</v>
          </cell>
          <cell r="F338" t="str">
            <v>DISTRIBUCIÓN URBANA</v>
          </cell>
          <cell r="G338" t="str">
            <v xml:space="preserve">OPERATIVO </v>
          </cell>
          <cell r="H338" t="str">
            <v>LILIA MARIA ZAPATA FRANCO</v>
          </cell>
          <cell r="I338" t="str">
            <v>JEFE DE OPERACIONES DISTRIBUCION URBANA OCCIDENTE</v>
          </cell>
        </row>
        <row r="339">
          <cell r="B339">
            <v>80001381</v>
          </cell>
          <cell r="C339" t="str">
            <v>CARLOS JAIRO PEREZ VARGAS</v>
          </cell>
          <cell r="D339">
            <v>45345</v>
          </cell>
          <cell r="E339" t="str">
            <v>AUXILIAR OPERATIVO DISTRIBUIDORA DOSQUEBRADAS</v>
          </cell>
          <cell r="F339" t="str">
            <v>DISTRIBUCIÓN URBANA</v>
          </cell>
          <cell r="G339" t="str">
            <v xml:space="preserve">OPERATIVO </v>
          </cell>
          <cell r="H339" t="str">
            <v>LILIA MARIA ZAPATA FRANCO</v>
          </cell>
          <cell r="I339" t="str">
            <v>JEFE DE OPERACIONES DISTRIBUCION URBANA OCCIDENTE</v>
          </cell>
        </row>
        <row r="340">
          <cell r="B340">
            <v>18514876</v>
          </cell>
          <cell r="C340" t="str">
            <v>GUSTAVO ADOLFO RENDON RUIZ</v>
          </cell>
          <cell r="D340">
            <v>44775</v>
          </cell>
          <cell r="E340" t="str">
            <v>CONDUCTOR PATIOS DISTRIBUIDORA DOSQUEBRADAS</v>
          </cell>
          <cell r="F340" t="str">
            <v>CONDUCTORES</v>
          </cell>
          <cell r="G340" t="str">
            <v xml:space="preserve">OPERATIVO </v>
          </cell>
          <cell r="H340" t="str">
            <v>LILIA MARIA ZAPATA FRANCO</v>
          </cell>
          <cell r="I340" t="str">
            <v>JEFE DE OPERACIONES DISTRIBUCION URBANA OCCIDENTE</v>
          </cell>
        </row>
        <row r="341">
          <cell r="B341">
            <v>10197630</v>
          </cell>
          <cell r="C341" t="str">
            <v>CESAR JULIO AGUIRRE MOLINA</v>
          </cell>
          <cell r="D341">
            <v>43243</v>
          </cell>
          <cell r="E341" t="str">
            <v>CONDUCTOR PATIOS DISTRIBUIDORA DOSQUEBRADAS</v>
          </cell>
          <cell r="F341" t="str">
            <v>CONDUCTORES</v>
          </cell>
          <cell r="G341" t="str">
            <v xml:space="preserve">OPERATIVO </v>
          </cell>
          <cell r="H341" t="str">
            <v>LILIA MARIA ZAPATA FRANCO</v>
          </cell>
          <cell r="I341" t="str">
            <v>JEFE DE OPERACIONES DISTRIBUCION URBANA OCCIDENTE</v>
          </cell>
        </row>
        <row r="342">
          <cell r="B342">
            <v>10112734</v>
          </cell>
          <cell r="C342" t="str">
            <v>NELSON QUINTERO HENAO</v>
          </cell>
          <cell r="D342">
            <v>45008</v>
          </cell>
          <cell r="E342" t="str">
            <v>CONDUCTOR PATIOS DISTRIBUIDORA DOSQUEBRADAS</v>
          </cell>
          <cell r="F342" t="str">
            <v>CONDUCTORES</v>
          </cell>
          <cell r="G342" t="str">
            <v xml:space="preserve">OPERATIVO </v>
          </cell>
          <cell r="H342" t="str">
            <v>LILIA MARIA ZAPATA FRANCO</v>
          </cell>
          <cell r="I342" t="str">
            <v>JEFE DE OPERACIONES DISTRIBUCION URBANA OCCIDENTE</v>
          </cell>
        </row>
        <row r="343">
          <cell r="B343">
            <v>1048292327</v>
          </cell>
          <cell r="C343" t="str">
            <v>MARIA CLARA MILED JIMENEZ</v>
          </cell>
          <cell r="D343" t="e">
            <v>#N/A</v>
          </cell>
          <cell r="E343" t="str">
            <v>PROFESIONAL SEGURIDAD Y SALUD EN EL TRABAJO</v>
          </cell>
          <cell r="F343" t="str">
            <v xml:space="preserve">ADMINISTRATIVA </v>
          </cell>
          <cell r="G343" t="str">
            <v xml:space="preserve">TÁCTICO </v>
          </cell>
          <cell r="H343" t="str">
            <v>LINA MARGARITA JACOME AREVALO</v>
          </cell>
          <cell r="I343" t="str">
            <v xml:space="preserve">JEFE DE CALIDAD </v>
          </cell>
        </row>
        <row r="344">
          <cell r="B344">
            <v>1048324265</v>
          </cell>
          <cell r="C344" t="str">
            <v>VALERYS GUTIERREZ RIVERA</v>
          </cell>
          <cell r="D344" t="e">
            <v>#N/A</v>
          </cell>
          <cell r="E344" t="str">
            <v>AUXILIAR CALIDAD</v>
          </cell>
          <cell r="F344" t="str">
            <v>CALIDAD</v>
          </cell>
          <cell r="G344" t="str">
            <v xml:space="preserve">OPERATIVO </v>
          </cell>
          <cell r="H344" t="str">
            <v>LINA MARGARITA JACOME AREVALO</v>
          </cell>
          <cell r="I344" t="str">
            <v xml:space="preserve">JEFE DE CALIDAD </v>
          </cell>
        </row>
        <row r="345">
          <cell r="B345">
            <v>1042438746</v>
          </cell>
          <cell r="C345" t="str">
            <v>ANGELICA MARIA VERGARA PAREDES</v>
          </cell>
          <cell r="D345" t="e">
            <v>#N/A</v>
          </cell>
          <cell r="E345" t="str">
            <v>AUXILIAR CALIDAD</v>
          </cell>
          <cell r="F345" t="str">
            <v>CALIDAD</v>
          </cell>
          <cell r="G345" t="str">
            <v xml:space="preserve">OPERATIVO </v>
          </cell>
          <cell r="H345" t="str">
            <v>LINA MARGARITA JACOME AREVALO</v>
          </cell>
          <cell r="I345" t="str">
            <v xml:space="preserve">JEFE DE CALIDAD </v>
          </cell>
        </row>
        <row r="346">
          <cell r="B346">
            <v>1140847630</v>
          </cell>
          <cell r="C346" t="str">
            <v>JHON MARIO MARIN HERNANDEZ</v>
          </cell>
          <cell r="D346" t="e">
            <v>#N/A</v>
          </cell>
          <cell r="E346" t="str">
            <v>AUXILIAR DE INVENTARIOS</v>
          </cell>
          <cell r="F346" t="str">
            <v>OPERACIONES</v>
          </cell>
          <cell r="G346" t="str">
            <v xml:space="preserve">OPERATIVO </v>
          </cell>
          <cell r="H346" t="str">
            <v>LUIS CARLOS DE HOYOS URAN</v>
          </cell>
          <cell r="I346" t="str">
            <v>JEFE DE OPERACIONES</v>
          </cell>
        </row>
        <row r="347">
          <cell r="B347">
            <v>1140853167</v>
          </cell>
          <cell r="C347" t="str">
            <v>JOSE FABIAN DIAZ ZAPATA</v>
          </cell>
          <cell r="D347" t="e">
            <v>#N/A</v>
          </cell>
          <cell r="E347" t="str">
            <v>AUXILIAR OPERATIVO</v>
          </cell>
          <cell r="F347" t="str">
            <v>OPERACIONES</v>
          </cell>
          <cell r="G347" t="str">
            <v xml:space="preserve">OPERATIVO </v>
          </cell>
          <cell r="H347" t="str">
            <v>LUIS CARLOS DE HOYOS URAN</v>
          </cell>
          <cell r="I347" t="str">
            <v>JEFE DE OPERACIONES</v>
          </cell>
        </row>
        <row r="348">
          <cell r="B348">
            <v>1143459393</v>
          </cell>
          <cell r="C348" t="str">
            <v>JOSELYN DE JESUS GONZALEZ RESTREPO</v>
          </cell>
          <cell r="D348" t="e">
            <v>#N/A</v>
          </cell>
          <cell r="E348" t="str">
            <v>AUXILIAR OPERATIVO</v>
          </cell>
          <cell r="F348" t="str">
            <v>OPERACIONES</v>
          </cell>
          <cell r="G348" t="str">
            <v xml:space="preserve">OPERATIVO </v>
          </cell>
          <cell r="H348" t="str">
            <v>LUIS CARLOS DE HOYOS URAN</v>
          </cell>
          <cell r="I348" t="str">
            <v>JEFE DE OPERACIONES</v>
          </cell>
        </row>
        <row r="349">
          <cell r="B349">
            <v>12695310</v>
          </cell>
          <cell r="C349" t="str">
            <v>MANUEL IGNACIO ALFARO NAVARRO</v>
          </cell>
          <cell r="D349" t="e">
            <v>#N/A</v>
          </cell>
          <cell r="E349" t="str">
            <v>AUXILIAR OPERATIVO</v>
          </cell>
          <cell r="F349" t="str">
            <v>OPERACIONES</v>
          </cell>
          <cell r="G349" t="str">
            <v xml:space="preserve">OPERATIVO </v>
          </cell>
          <cell r="H349" t="str">
            <v>LUIS CARLOS DE HOYOS URAN</v>
          </cell>
          <cell r="I349" t="str">
            <v>JEFE DE OPERACIONES</v>
          </cell>
        </row>
        <row r="350">
          <cell r="B350">
            <v>1129524334</v>
          </cell>
          <cell r="C350" t="str">
            <v>LELLANYS ADRIANA DUARTE POLO</v>
          </cell>
          <cell r="D350" t="e">
            <v>#N/A</v>
          </cell>
          <cell r="E350" t="str">
            <v>AUXILIAR OPERATIVO</v>
          </cell>
          <cell r="F350" t="str">
            <v>OPERACIONES</v>
          </cell>
          <cell r="G350" t="str">
            <v xml:space="preserve">OPERATIVO </v>
          </cell>
          <cell r="H350" t="str">
            <v>LUIS CARLOS DE HOYOS URAN</v>
          </cell>
          <cell r="I350" t="str">
            <v>JEFE DE OPERACIONES</v>
          </cell>
        </row>
        <row r="351">
          <cell r="B351">
            <v>72346657</v>
          </cell>
          <cell r="C351" t="str">
            <v>JAIME RAFAEL ALMEIDA VERGARA</v>
          </cell>
          <cell r="D351" t="e">
            <v>#N/A</v>
          </cell>
          <cell r="E351" t="str">
            <v>OPERADOR DE MONTACARGA</v>
          </cell>
          <cell r="F351" t="str">
            <v>OPERACIONES</v>
          </cell>
          <cell r="G351" t="str">
            <v xml:space="preserve">OPERATIVO </v>
          </cell>
          <cell r="H351" t="str">
            <v>LUIS CARLOS DE HOYOS URAN</v>
          </cell>
          <cell r="I351" t="str">
            <v>JEFE DE OPERACIONES</v>
          </cell>
        </row>
        <row r="352">
          <cell r="B352">
            <v>72098308</v>
          </cell>
          <cell r="C352" t="str">
            <v>LUIS ALBERTO BARRIOS CONRADO</v>
          </cell>
          <cell r="D352" t="e">
            <v>#N/A</v>
          </cell>
          <cell r="E352" t="str">
            <v>OPERADOR DE MONTACARGA</v>
          </cell>
          <cell r="F352" t="str">
            <v>OPERACIONES</v>
          </cell>
          <cell r="G352" t="str">
            <v xml:space="preserve">OPERATIVO </v>
          </cell>
          <cell r="H352" t="str">
            <v>LUIS CARLOS DE HOYOS URAN</v>
          </cell>
          <cell r="I352" t="str">
            <v>JEFE DE OPERACIONES</v>
          </cell>
        </row>
        <row r="353">
          <cell r="B353">
            <v>8565774</v>
          </cell>
          <cell r="C353" t="str">
            <v>GABRIEL JESUS RODRIGUEZ HOYOS</v>
          </cell>
          <cell r="D353" t="e">
            <v>#N/A</v>
          </cell>
          <cell r="E353" t="str">
            <v>OPERADOR DE MONTACARGA</v>
          </cell>
          <cell r="F353" t="str">
            <v>OPERACIONES</v>
          </cell>
          <cell r="G353" t="str">
            <v xml:space="preserve">OPERATIVO </v>
          </cell>
          <cell r="H353" t="str">
            <v>LUIS CARLOS DE HOYOS URAN</v>
          </cell>
          <cell r="I353" t="str">
            <v>JEFE DE OPERACIONES</v>
          </cell>
        </row>
        <row r="354">
          <cell r="B354">
            <v>1129530444</v>
          </cell>
          <cell r="C354" t="str">
            <v>LUIS ALBERTO GOMEZ PAJARO</v>
          </cell>
          <cell r="D354" t="e">
            <v>#N/A</v>
          </cell>
          <cell r="E354" t="str">
            <v>OPERADOR DE MONTACARGA</v>
          </cell>
          <cell r="F354" t="str">
            <v>OPERACIONES</v>
          </cell>
          <cell r="G354" t="str">
            <v xml:space="preserve">OPERATIVO </v>
          </cell>
          <cell r="H354" t="str">
            <v>LUIS CARLOS DE HOYOS URAN</v>
          </cell>
          <cell r="I354" t="str">
            <v>JEFE DE OPERACIONES</v>
          </cell>
        </row>
        <row r="355">
          <cell r="B355">
            <v>72097830</v>
          </cell>
          <cell r="C355" t="str">
            <v>JAIRO JACINTO DE LA HOZ AFRICANO</v>
          </cell>
          <cell r="D355" t="e">
            <v>#N/A</v>
          </cell>
          <cell r="E355" t="str">
            <v>LIDER DE MUELLE</v>
          </cell>
          <cell r="F355" t="str">
            <v>OPERACIONES</v>
          </cell>
          <cell r="G355" t="str">
            <v xml:space="preserve">OPERATIVO </v>
          </cell>
          <cell r="H355" t="str">
            <v>LUIS CARLOS DE HOYOS URAN</v>
          </cell>
          <cell r="I355" t="str">
            <v>JEFE DE OPERACIONES</v>
          </cell>
        </row>
        <row r="356">
          <cell r="B356">
            <v>1041892857</v>
          </cell>
          <cell r="C356" t="str">
            <v>ADALBERTO DAVID GARCIA SARMIENTO</v>
          </cell>
          <cell r="D356" t="e">
            <v>#N/A</v>
          </cell>
          <cell r="E356" t="str">
            <v>LIDER DE MUELLE</v>
          </cell>
          <cell r="F356" t="str">
            <v>OPERACIONES</v>
          </cell>
          <cell r="G356" t="str">
            <v xml:space="preserve">OPERATIVO </v>
          </cell>
          <cell r="H356" t="str">
            <v>LUIS CARLOS DE HOYOS URAN</v>
          </cell>
          <cell r="I356" t="str">
            <v>JEFE DE OPERACIONES</v>
          </cell>
        </row>
        <row r="357">
          <cell r="B357">
            <v>1042416885</v>
          </cell>
          <cell r="C357" t="str">
            <v>JORGE LUIS FLOREZ THOMAS</v>
          </cell>
          <cell r="D357" t="e">
            <v>#N/A</v>
          </cell>
          <cell r="E357" t="str">
            <v>LIDER DE MUELLE</v>
          </cell>
          <cell r="F357" t="str">
            <v>OPERACIONES</v>
          </cell>
          <cell r="G357" t="str">
            <v xml:space="preserve">OPERATIVO </v>
          </cell>
          <cell r="H357" t="str">
            <v>LUIS CARLOS DE HOYOS URAN</v>
          </cell>
          <cell r="I357" t="str">
            <v>JEFE DE OPERACIONES</v>
          </cell>
        </row>
        <row r="358">
          <cell r="B358">
            <v>72228009</v>
          </cell>
          <cell r="C358" t="str">
            <v>ROBERT ENRIQUE GARCIA NARVAEZ</v>
          </cell>
          <cell r="D358" t="e">
            <v>#N/A</v>
          </cell>
          <cell r="E358" t="str">
            <v>LIDER DE MUELLE</v>
          </cell>
          <cell r="F358" t="str">
            <v>OPERACIONES</v>
          </cell>
          <cell r="G358" t="str">
            <v xml:space="preserve">OPERATIVO </v>
          </cell>
          <cell r="H358" t="str">
            <v>LUIS CARLOS DE HOYOS URAN</v>
          </cell>
          <cell r="I358" t="str">
            <v>JEFE DE OPERACIONES</v>
          </cell>
        </row>
        <row r="359">
          <cell r="B359">
            <v>1048321653</v>
          </cell>
          <cell r="C359" t="str">
            <v>ROIMER ARTURO GRANADOS SANDOVAL</v>
          </cell>
          <cell r="D359" t="e">
            <v>#N/A</v>
          </cell>
          <cell r="E359" t="str">
            <v>LIDER DE MUELLE</v>
          </cell>
          <cell r="F359" t="str">
            <v>OPERACIONES</v>
          </cell>
          <cell r="G359" t="str">
            <v xml:space="preserve">OPERATIVO </v>
          </cell>
          <cell r="H359" t="str">
            <v>LUIS CARLOS DE HOYOS URAN</v>
          </cell>
          <cell r="I359" t="str">
            <v>JEFE DE OPERACIONES</v>
          </cell>
        </row>
        <row r="360">
          <cell r="B360">
            <v>8565544</v>
          </cell>
          <cell r="C360" t="str">
            <v>CARLOS HUMBERTO BENITEZ CARRILLO</v>
          </cell>
          <cell r="D360" t="e">
            <v>#N/A</v>
          </cell>
          <cell r="E360" t="str">
            <v xml:space="preserve">LIDER DE MUELLE </v>
          </cell>
          <cell r="F360" t="str">
            <v>OPERACIONES</v>
          </cell>
          <cell r="G360" t="str">
            <v xml:space="preserve">OPERATIVO </v>
          </cell>
          <cell r="H360" t="str">
            <v>LUIS CARLOS DE HOYOS URAN</v>
          </cell>
          <cell r="I360" t="str">
            <v>JEFE DE OPERACIONES</v>
          </cell>
        </row>
        <row r="361">
          <cell r="B361">
            <v>72286388</v>
          </cell>
          <cell r="C361" t="str">
            <v>YAIR GUERRA LOZADA</v>
          </cell>
          <cell r="D361" t="e">
            <v>#N/A</v>
          </cell>
          <cell r="E361" t="str">
            <v>OPERADOR DE TRANSPALETA</v>
          </cell>
          <cell r="F361" t="str">
            <v>OPERACIONES</v>
          </cell>
          <cell r="G361" t="str">
            <v xml:space="preserve">OPERATIVO </v>
          </cell>
          <cell r="H361" t="str">
            <v>LUIS CARLOS DE HOYOS URAN</v>
          </cell>
          <cell r="I361" t="str">
            <v>JEFE DE OPERACIONES</v>
          </cell>
        </row>
        <row r="362">
          <cell r="B362">
            <v>8508340</v>
          </cell>
          <cell r="C362" t="str">
            <v>MILTON ALEXANDER ESCORCIA MORALES</v>
          </cell>
          <cell r="D362" t="e">
            <v>#N/A</v>
          </cell>
          <cell r="E362" t="str">
            <v>OPERADOR DE TRASPALETA</v>
          </cell>
          <cell r="F362" t="str">
            <v>OPERACIONES</v>
          </cell>
          <cell r="G362" t="str">
            <v xml:space="preserve">OPERATIVO </v>
          </cell>
          <cell r="H362" t="str">
            <v>LUIS CARLOS DE HOYOS URAN</v>
          </cell>
          <cell r="I362" t="str">
            <v>JEFE DE OPERACIONES</v>
          </cell>
        </row>
        <row r="363">
          <cell r="B363">
            <v>1129572782</v>
          </cell>
          <cell r="C363" t="str">
            <v>JORGE ELIECER QUEVEDO MEJIA</v>
          </cell>
          <cell r="D363" t="e">
            <v>#N/A</v>
          </cell>
          <cell r="E363" t="str">
            <v>OPERADOR DE TRANSPALETA</v>
          </cell>
          <cell r="F363" t="str">
            <v>OPERACIONES</v>
          </cell>
          <cell r="G363" t="str">
            <v xml:space="preserve">OPERATIVO </v>
          </cell>
          <cell r="H363" t="str">
            <v>LUIS CARLOS DE HOYOS URAN</v>
          </cell>
          <cell r="I363" t="str">
            <v>JEFE DE OPERACIONES</v>
          </cell>
        </row>
        <row r="364">
          <cell r="B364">
            <v>1045739100</v>
          </cell>
          <cell r="C364" t="str">
            <v>RAFAEL DUVAN FREILES SANCHEZ</v>
          </cell>
          <cell r="D364" t="e">
            <v>#N/A</v>
          </cell>
          <cell r="E364" t="str">
            <v>AUXILIAR DE CARGUE Y DESCARGUE</v>
          </cell>
          <cell r="F364" t="str">
            <v>OPERACIONES</v>
          </cell>
          <cell r="G364" t="str">
            <v xml:space="preserve">OPERATIVO </v>
          </cell>
          <cell r="H364" t="str">
            <v>LUIS CARLOS DE HOYOS URAN</v>
          </cell>
          <cell r="I364" t="str">
            <v>JEFE DE OPERACIONES</v>
          </cell>
        </row>
        <row r="365">
          <cell r="B365">
            <v>1042347508</v>
          </cell>
          <cell r="C365" t="str">
            <v>ALFONSO MARIO BLANCO MERCADO</v>
          </cell>
          <cell r="D365" t="e">
            <v>#N/A</v>
          </cell>
          <cell r="E365" t="str">
            <v>AUXILIAR DE CARGUE Y DESCARGUE</v>
          </cell>
          <cell r="F365" t="str">
            <v>OPERACIONES</v>
          </cell>
          <cell r="G365" t="str">
            <v xml:space="preserve">OPERATIVO </v>
          </cell>
          <cell r="H365" t="str">
            <v>LUIS CARLOS DE HOYOS URAN</v>
          </cell>
          <cell r="I365" t="str">
            <v>JEFE DE OPERACIONES</v>
          </cell>
        </row>
        <row r="366">
          <cell r="B366">
            <v>1043133400</v>
          </cell>
          <cell r="C366" t="str">
            <v>ALBERTO MARIO MORENO PEREZ</v>
          </cell>
          <cell r="D366" t="e">
            <v>#N/A</v>
          </cell>
          <cell r="E366" t="str">
            <v>AUXILIAR DE CARGUE Y DESCARGUE</v>
          </cell>
          <cell r="F366" t="str">
            <v>OPERACIONES</v>
          </cell>
          <cell r="G366" t="str">
            <v xml:space="preserve">OPERATIVO </v>
          </cell>
          <cell r="H366" t="str">
            <v>LUIS CARLOS DE HOYOS URAN</v>
          </cell>
          <cell r="I366" t="str">
            <v>JEFE DE OPERACIONES</v>
          </cell>
        </row>
        <row r="367">
          <cell r="B367">
            <v>1041891543</v>
          </cell>
          <cell r="C367" t="str">
            <v>JORGE LUIS RUA PADILLA</v>
          </cell>
          <cell r="D367" t="e">
            <v>#N/A</v>
          </cell>
          <cell r="E367" t="str">
            <v>AUXILIAR DE CARGUE Y DESCARGUE</v>
          </cell>
          <cell r="F367" t="str">
            <v>OPERACIONES</v>
          </cell>
          <cell r="G367" t="str">
            <v xml:space="preserve">OPERATIVO </v>
          </cell>
          <cell r="H367" t="str">
            <v>LUIS CARLOS DE HOYOS URAN</v>
          </cell>
          <cell r="I367" t="str">
            <v>JEFE DE OPERACIONES</v>
          </cell>
        </row>
        <row r="368">
          <cell r="B368">
            <v>1048322953</v>
          </cell>
          <cell r="C368" t="str">
            <v>LARRY JOSE MIRANDA ASENCIO</v>
          </cell>
          <cell r="D368" t="e">
            <v>#N/A</v>
          </cell>
          <cell r="E368" t="str">
            <v>AUXILIAR DE CARGUE Y DESCARGUE</v>
          </cell>
          <cell r="F368" t="str">
            <v>OPERACIONES</v>
          </cell>
          <cell r="G368" t="str">
            <v xml:space="preserve">OPERATIVO </v>
          </cell>
          <cell r="H368" t="str">
            <v>LUIS CARLOS DE HOYOS URAN</v>
          </cell>
          <cell r="I368" t="str">
            <v>JEFE DE OPERACIONES</v>
          </cell>
        </row>
        <row r="369">
          <cell r="B369">
            <v>72053122</v>
          </cell>
          <cell r="C369" t="str">
            <v>VICTOR MANUEL SUAREZ MIRANDA</v>
          </cell>
          <cell r="D369" t="e">
            <v>#N/A</v>
          </cell>
          <cell r="E369" t="str">
            <v>AUXILIAR DE CARGUE Y DESCARGUE</v>
          </cell>
          <cell r="F369" t="str">
            <v>OPERACIONES</v>
          </cell>
          <cell r="G369" t="str">
            <v xml:space="preserve">OPERATIVO </v>
          </cell>
          <cell r="H369" t="str">
            <v>LUIS CARLOS DE HOYOS URAN</v>
          </cell>
          <cell r="I369" t="str">
            <v>JEFE DE OPERACIONES</v>
          </cell>
        </row>
        <row r="370">
          <cell r="B370">
            <v>5078879</v>
          </cell>
          <cell r="C370" t="str">
            <v>ANUAR JAMID WILCHES</v>
          </cell>
          <cell r="D370" t="e">
            <v>#N/A</v>
          </cell>
          <cell r="E370" t="str">
            <v>AUXILIAR DE CARGUE Y DESCARGUE</v>
          </cell>
          <cell r="F370" t="str">
            <v>OPERACIONES</v>
          </cell>
          <cell r="G370" t="str">
            <v xml:space="preserve">OPERATIVO </v>
          </cell>
          <cell r="H370" t="str">
            <v>LUIS CARLOS DE HOYOS URAN</v>
          </cell>
          <cell r="I370" t="str">
            <v>JEFE DE OPERACIONES</v>
          </cell>
        </row>
        <row r="371">
          <cell r="B371">
            <v>1042448683</v>
          </cell>
          <cell r="C371" t="str">
            <v>JOEL SMITH TORRES DE LAS SALAS</v>
          </cell>
          <cell r="D371" t="e">
            <v>#N/A</v>
          </cell>
          <cell r="E371" t="str">
            <v>AUXILIAR DE CARGUE Y DESCARGUE</v>
          </cell>
          <cell r="F371" t="str">
            <v>OPERACIONES</v>
          </cell>
          <cell r="G371" t="str">
            <v xml:space="preserve">OPERATIVO </v>
          </cell>
          <cell r="H371" t="str">
            <v>LUIS CARLOS DE HOYOS URAN</v>
          </cell>
          <cell r="I371" t="str">
            <v>JEFE DE OPERACIONES</v>
          </cell>
        </row>
        <row r="372">
          <cell r="B372">
            <v>1048325628</v>
          </cell>
          <cell r="C372" t="str">
            <v>CRISTIAN CAMILO DIAZ SANCHEZ</v>
          </cell>
          <cell r="D372" t="e">
            <v>#N/A</v>
          </cell>
          <cell r="E372" t="str">
            <v>AUXILIAR DE CARGUE Y DESCARGUE</v>
          </cell>
          <cell r="F372" t="str">
            <v>OPERACIONES</v>
          </cell>
          <cell r="G372" t="str">
            <v xml:space="preserve">OPERATIVO </v>
          </cell>
          <cell r="H372" t="str">
            <v>LUIS CARLOS DE HOYOS URAN</v>
          </cell>
          <cell r="I372" t="str">
            <v>JEFE DE OPERACIONES</v>
          </cell>
        </row>
        <row r="373">
          <cell r="B373">
            <v>1129520886</v>
          </cell>
          <cell r="C373" t="str">
            <v>JOEL ALFONSO ALTAMAR RAMIREZ</v>
          </cell>
          <cell r="D373" t="e">
            <v>#N/A</v>
          </cell>
          <cell r="E373" t="str">
            <v>AUXILIAR DE CARGUE Y DESCARGUE</v>
          </cell>
          <cell r="F373" t="str">
            <v>OPERACIONES</v>
          </cell>
          <cell r="G373" t="str">
            <v xml:space="preserve">OPERATIVO </v>
          </cell>
          <cell r="H373" t="str">
            <v>LUIS CARLOS DE HOYOS URAN</v>
          </cell>
          <cell r="I373" t="str">
            <v>JEFE DE OPERACIONES</v>
          </cell>
        </row>
        <row r="374">
          <cell r="B374">
            <v>1044627109</v>
          </cell>
          <cell r="C374" t="str">
            <v>FRANCISCO STIVEN GUTIERREZ DIAZ</v>
          </cell>
          <cell r="D374" t="e">
            <v>#N/A</v>
          </cell>
          <cell r="E374" t="str">
            <v>AUXILIAR DE CARGUE Y DESCARGUE</v>
          </cell>
          <cell r="F374" t="str">
            <v>OPERACIONES</v>
          </cell>
          <cell r="G374" t="str">
            <v xml:space="preserve">OPERATIVO </v>
          </cell>
          <cell r="H374" t="str">
            <v>LUIS CARLOS DE HOYOS URAN</v>
          </cell>
          <cell r="I374" t="str">
            <v>JEFE DE OPERACIONES</v>
          </cell>
        </row>
        <row r="375">
          <cell r="B375">
            <v>1047334432</v>
          </cell>
          <cell r="C375" t="str">
            <v>JAIRO MANUEL MURIEL GRANADOS</v>
          </cell>
          <cell r="D375" t="e">
            <v>#N/A</v>
          </cell>
          <cell r="E375" t="str">
            <v>AUXILIAR DE CARGUE Y DESCARGUE</v>
          </cell>
          <cell r="F375" t="str">
            <v>OPERACIONES</v>
          </cell>
          <cell r="G375" t="str">
            <v xml:space="preserve">OPERATIVO </v>
          </cell>
          <cell r="H375" t="str">
            <v>LUIS CARLOS DE HOYOS URAN</v>
          </cell>
          <cell r="I375" t="str">
            <v>JEFE DE OPERACIONES</v>
          </cell>
        </row>
        <row r="376">
          <cell r="B376">
            <v>8785224</v>
          </cell>
          <cell r="C376" t="str">
            <v>GERMAN ENRIQUE RICARDO BARRIOS</v>
          </cell>
          <cell r="D376" t="e">
            <v>#N/A</v>
          </cell>
          <cell r="E376" t="str">
            <v>AUXILIAR DE CARGUE Y DESCARGUE</v>
          </cell>
          <cell r="F376" t="str">
            <v>OPERACIONES</v>
          </cell>
          <cell r="G376" t="str">
            <v xml:space="preserve">OPERATIVO </v>
          </cell>
          <cell r="H376" t="str">
            <v>LUIS CARLOS DE HOYOS URAN</v>
          </cell>
          <cell r="I376" t="str">
            <v>JEFE DE OPERACIONES</v>
          </cell>
        </row>
        <row r="377">
          <cell r="B377">
            <v>8760828</v>
          </cell>
          <cell r="C377" t="str">
            <v>FRANCISCO SAMUEL RODRIGUEZ MUÑOZ</v>
          </cell>
          <cell r="D377" t="e">
            <v>#N/A</v>
          </cell>
          <cell r="E377" t="str">
            <v>AUXILIAR DE CARGUE Y DESCARGUE</v>
          </cell>
          <cell r="F377" t="str">
            <v>OPERACIONES</v>
          </cell>
          <cell r="G377" t="str">
            <v xml:space="preserve">OPERATIVO </v>
          </cell>
          <cell r="H377" t="str">
            <v>LUIS CARLOS DE HOYOS URAN</v>
          </cell>
          <cell r="I377" t="str">
            <v>JEFE DE OPERACIONES</v>
          </cell>
        </row>
        <row r="378">
          <cell r="B378">
            <v>72051901</v>
          </cell>
          <cell r="C378" t="str">
            <v>FAUSTO JULIAN SAMPER MORENO</v>
          </cell>
          <cell r="D378" t="e">
            <v>#N/A</v>
          </cell>
          <cell r="E378" t="str">
            <v>AUXILIAR DE CARGUE Y DESCARGUE</v>
          </cell>
          <cell r="F378" t="str">
            <v>OPERACIONES</v>
          </cell>
          <cell r="G378" t="str">
            <v xml:space="preserve">OPERATIVO </v>
          </cell>
          <cell r="H378" t="str">
            <v>LUIS CARLOS DE HOYOS URAN</v>
          </cell>
          <cell r="I378" t="str">
            <v>JEFE DE OPERACIONES</v>
          </cell>
        </row>
        <row r="379">
          <cell r="B379">
            <v>1048327605</v>
          </cell>
          <cell r="C379" t="str">
            <v>DIEGO ANDRES OJEDA MARTINEZ</v>
          </cell>
          <cell r="D379" t="e">
            <v>#N/A</v>
          </cell>
          <cell r="E379" t="str">
            <v>AUXILIAR DE CARGUE Y DESCARGUE</v>
          </cell>
          <cell r="F379" t="str">
            <v>OPERACIONES</v>
          </cell>
          <cell r="G379" t="str">
            <v xml:space="preserve">OPERATIVO </v>
          </cell>
          <cell r="H379" t="str">
            <v>LUIS CARLOS DE HOYOS URAN</v>
          </cell>
          <cell r="I379" t="str">
            <v>JEFE DE OPERACIONES</v>
          </cell>
        </row>
        <row r="380">
          <cell r="B380">
            <v>1048306067</v>
          </cell>
          <cell r="C380" t="str">
            <v>EDER LUIS PEREZ TORRES</v>
          </cell>
          <cell r="D380" t="e">
            <v>#N/A</v>
          </cell>
          <cell r="E380" t="str">
            <v>AUXILIAR DE CARGUE Y DESCARGUE</v>
          </cell>
          <cell r="F380" t="str">
            <v>OPERACIONES</v>
          </cell>
          <cell r="G380" t="str">
            <v xml:space="preserve">OPERATIVO </v>
          </cell>
          <cell r="H380" t="str">
            <v>LUIS CARLOS DE HOYOS URAN</v>
          </cell>
          <cell r="I380" t="str">
            <v>JEFE DE OPERACIONES</v>
          </cell>
        </row>
        <row r="381">
          <cell r="B381">
            <v>3743075</v>
          </cell>
          <cell r="C381" t="str">
            <v>FREDERICK ALFONSO ORELLANO PADILLA</v>
          </cell>
          <cell r="D381" t="e">
            <v>#N/A</v>
          </cell>
          <cell r="E381" t="str">
            <v>AUXILIAR DE CARGUE Y DESCARGUE</v>
          </cell>
          <cell r="F381" t="str">
            <v>OPERACIONES</v>
          </cell>
          <cell r="G381" t="str">
            <v xml:space="preserve">OPERATIVO </v>
          </cell>
          <cell r="H381" t="str">
            <v>LUIS CARLOS DE HOYOS URAN</v>
          </cell>
          <cell r="I381" t="str">
            <v>JEFE DE OPERACIONES</v>
          </cell>
        </row>
        <row r="382">
          <cell r="B382">
            <v>1048295431</v>
          </cell>
          <cell r="C382" t="str">
            <v>RONALD DE JESUS ISAZA HERNANDEZ</v>
          </cell>
          <cell r="D382" t="e">
            <v>#N/A</v>
          </cell>
          <cell r="E382" t="str">
            <v>AUXILIAR DE CARGUE Y DESCARGUE</v>
          </cell>
          <cell r="F382" t="str">
            <v>OPERACIONES</v>
          </cell>
          <cell r="G382" t="str">
            <v xml:space="preserve">OPERATIVO </v>
          </cell>
          <cell r="H382" t="str">
            <v>LUIS CARLOS DE HOYOS URAN</v>
          </cell>
          <cell r="I382" t="str">
            <v>JEFE DE OPERACIONES</v>
          </cell>
        </row>
        <row r="383">
          <cell r="B383">
            <v>1042447059</v>
          </cell>
          <cell r="C383" t="str">
            <v>KEVIN ELIAN MARIN MANJARRES</v>
          </cell>
          <cell r="D383" t="e">
            <v>#N/A</v>
          </cell>
          <cell r="E383" t="str">
            <v>AUXILIAR DE CARGUE Y DESCARGUE</v>
          </cell>
          <cell r="F383" t="str">
            <v>OPERACIONES</v>
          </cell>
          <cell r="G383" t="str">
            <v xml:space="preserve">OPERATIVO </v>
          </cell>
          <cell r="H383" t="str">
            <v>LUIS CARLOS DE HOYOS URAN</v>
          </cell>
          <cell r="I383" t="str">
            <v>JEFE DE OPERACIONES</v>
          </cell>
        </row>
        <row r="384">
          <cell r="B384">
            <v>1151473563</v>
          </cell>
          <cell r="C384" t="str">
            <v>HERNANDO GOMEZ SOLANO</v>
          </cell>
          <cell r="D384" t="e">
            <v>#N/A</v>
          </cell>
          <cell r="E384" t="str">
            <v>AUXILIAR DE CARGUE Y DESCARGUE</v>
          </cell>
          <cell r="F384" t="str">
            <v>OPERACIONES</v>
          </cell>
          <cell r="G384" t="str">
            <v xml:space="preserve">OPERATIVO </v>
          </cell>
          <cell r="H384" t="str">
            <v>LUIS CARLOS DE HOYOS URAN</v>
          </cell>
          <cell r="I384" t="str">
            <v>JEFE DE OPERACIONES</v>
          </cell>
        </row>
        <row r="385">
          <cell r="B385">
            <v>1002208400</v>
          </cell>
          <cell r="C385" t="str">
            <v>JHON HAGGY DE LA ROSA MARQUEZ</v>
          </cell>
          <cell r="D385" t="e">
            <v>#N/A</v>
          </cell>
          <cell r="E385" t="str">
            <v>AUXILIAR DE CARGUE Y DESCARGUE</v>
          </cell>
          <cell r="F385" t="str">
            <v>OPERACIONES</v>
          </cell>
          <cell r="G385" t="str">
            <v xml:space="preserve">OPERATIVO </v>
          </cell>
          <cell r="H385" t="str">
            <v>LUIS CARLOS DE HOYOS URAN</v>
          </cell>
          <cell r="I385" t="str">
            <v>JEFE DE OPERACIONES</v>
          </cell>
        </row>
        <row r="386">
          <cell r="B386">
            <v>1193549239</v>
          </cell>
          <cell r="C386" t="str">
            <v>YAIVAN YESID BALZA CEPEDA</v>
          </cell>
          <cell r="D386" t="e">
            <v>#N/A</v>
          </cell>
          <cell r="E386" t="str">
            <v>AUXILIAR DE CARGUE Y DESCARGUE</v>
          </cell>
          <cell r="F386" t="str">
            <v>OPERACIONES</v>
          </cell>
          <cell r="G386" t="str">
            <v xml:space="preserve">OPERATIVO </v>
          </cell>
          <cell r="H386" t="str">
            <v>LUIS CARLOS DE HOYOS URAN</v>
          </cell>
          <cell r="I386" t="str">
            <v>JEFE DE OPERACIONES</v>
          </cell>
        </row>
        <row r="387">
          <cell r="B387">
            <v>1042427721</v>
          </cell>
          <cell r="C387" t="str">
            <v>GEOVANNY ANTONIO CARRILLO CORRALES</v>
          </cell>
          <cell r="D387" t="e">
            <v>#N/A</v>
          </cell>
          <cell r="E387" t="str">
            <v>AUXILIAR DE CARGUE Y DESCARGUE</v>
          </cell>
          <cell r="F387" t="str">
            <v>OPERACIONES</v>
          </cell>
          <cell r="G387" t="str">
            <v xml:space="preserve">OPERATIVO </v>
          </cell>
          <cell r="H387" t="str">
            <v>LUIS CARLOS DE HOYOS URAN</v>
          </cell>
          <cell r="I387" t="str">
            <v>JEFE DE OPERACIONES</v>
          </cell>
        </row>
        <row r="388">
          <cell r="B388">
            <v>1001877395</v>
          </cell>
          <cell r="C388" t="str">
            <v>EDINSON JUNIOR ZAMBRANO ESCORCIA</v>
          </cell>
          <cell r="D388" t="e">
            <v>#N/A</v>
          </cell>
          <cell r="E388" t="str">
            <v>AUXILIAR DE CARGUE Y DESCARGUE</v>
          </cell>
          <cell r="F388" t="str">
            <v>OPERACIONES</v>
          </cell>
          <cell r="G388" t="str">
            <v xml:space="preserve">OPERATIVO </v>
          </cell>
          <cell r="H388" t="str">
            <v>LUIS CARLOS DE HOYOS URAN</v>
          </cell>
          <cell r="I388" t="str">
            <v>JEFE DE OPERACIONES</v>
          </cell>
        </row>
        <row r="389">
          <cell r="B389">
            <v>1080020236</v>
          </cell>
          <cell r="C389" t="str">
            <v>JOSE AUGUSTO ARROYO BORJA</v>
          </cell>
          <cell r="D389" t="e">
            <v>#N/A</v>
          </cell>
          <cell r="E389" t="str">
            <v xml:space="preserve">AUXILIAR DE CARGUE Y DESCARGUE </v>
          </cell>
          <cell r="F389" t="str">
            <v>OPERACIONES</v>
          </cell>
          <cell r="G389" t="str">
            <v xml:space="preserve">OPERATIVO </v>
          </cell>
          <cell r="H389" t="str">
            <v>LUIS CARLOS DE HOYOS URAN</v>
          </cell>
          <cell r="I389" t="str">
            <v>JEFE DE OPERACIONES</v>
          </cell>
        </row>
        <row r="390">
          <cell r="B390">
            <v>1045666762</v>
          </cell>
          <cell r="C390" t="str">
            <v>ROBERTO ANTONIO NARVAEZ SANCHEZ</v>
          </cell>
          <cell r="D390" t="e">
            <v>#N/A</v>
          </cell>
          <cell r="E390" t="str">
            <v xml:space="preserve">AUXILIAR DE CARGUE Y DESCARGUE </v>
          </cell>
          <cell r="F390" t="str">
            <v>OPERACIONES</v>
          </cell>
          <cell r="G390" t="str">
            <v xml:space="preserve">OPERATIVO </v>
          </cell>
          <cell r="H390" t="str">
            <v>LUIS CARLOS DE HOYOS URAN</v>
          </cell>
          <cell r="I390" t="str">
            <v>JEFE DE OPERACIONES</v>
          </cell>
        </row>
        <row r="391">
          <cell r="B391">
            <v>1042446657</v>
          </cell>
          <cell r="C391" t="str">
            <v>DANIEL ANTONIO MARIN GUERRERO</v>
          </cell>
          <cell r="D391" t="e">
            <v>#N/A</v>
          </cell>
          <cell r="E391" t="str">
            <v xml:space="preserve">AUXILIAR DE CARGUE Y DESCARGUE </v>
          </cell>
          <cell r="F391" t="str">
            <v>OPERACIONES</v>
          </cell>
          <cell r="G391" t="str">
            <v xml:space="preserve">OPERATIVO </v>
          </cell>
          <cell r="H391" t="str">
            <v>LUIS CARLOS DE HOYOS URAN</v>
          </cell>
          <cell r="I391" t="str">
            <v>JEFE DE OPERACIONES</v>
          </cell>
        </row>
        <row r="392">
          <cell r="B392">
            <v>1048323719</v>
          </cell>
          <cell r="C392" t="str">
            <v>ERICK DAVID SALAS INSIGNARES</v>
          </cell>
          <cell r="D392" t="e">
            <v>#N/A</v>
          </cell>
          <cell r="E392" t="str">
            <v xml:space="preserve">AUXILIAR DE CARGUE Y DESCARGUE </v>
          </cell>
          <cell r="F392" t="str">
            <v>OPERACIONES</v>
          </cell>
          <cell r="G392" t="str">
            <v xml:space="preserve">OPERATIVO </v>
          </cell>
          <cell r="H392" t="str">
            <v>LUIS CARLOS DE HOYOS URAN</v>
          </cell>
          <cell r="I392" t="str">
            <v>JEFE DE OPERACIONES</v>
          </cell>
        </row>
        <row r="393">
          <cell r="B393">
            <v>1052405638</v>
          </cell>
          <cell r="C393" t="str">
            <v>PAOLA LIZETH JIMENEZ VARON</v>
          </cell>
          <cell r="D393">
            <v>44726</v>
          </cell>
          <cell r="E393" t="str">
            <v>AUXILIAR OPERATIVO DISTRIBUIDORA TUNJA</v>
          </cell>
          <cell r="F393" t="str">
            <v>DISTRIBUCIÓN URBANA</v>
          </cell>
          <cell r="G393" t="str">
            <v xml:space="preserve">OPERATIVO </v>
          </cell>
          <cell r="H393" t="str">
            <v>LUZ AMANDA ROJAS DIAGAMA</v>
          </cell>
          <cell r="I393" t="str">
            <v>SUPERVISOR LOGISTICO DISTRIBUIDORA TUNJA</v>
          </cell>
        </row>
        <row r="394">
          <cell r="B394">
            <v>7177101</v>
          </cell>
          <cell r="C394" t="str">
            <v>EDWIN GERARDO RIAÑO RIAÑO</v>
          </cell>
          <cell r="D394">
            <v>44502</v>
          </cell>
          <cell r="E394" t="str">
            <v>AUXILIAR OPERATIVO DISTRIBUIDORA TUNJA</v>
          </cell>
          <cell r="F394" t="str">
            <v>DISTRIBUCIÓN URBANA</v>
          </cell>
          <cell r="G394" t="str">
            <v xml:space="preserve">OPERATIVO </v>
          </cell>
          <cell r="H394" t="str">
            <v>LUZ AMANDA ROJAS DIAGAMA</v>
          </cell>
          <cell r="I394" t="str">
            <v>SUPERVISOR LOGISTICO DISTRIBUIDORA TUNJA</v>
          </cell>
        </row>
        <row r="395">
          <cell r="B395">
            <v>7166162</v>
          </cell>
          <cell r="C395" t="str">
            <v>HENRY JIMENEZ BERNAL</v>
          </cell>
          <cell r="D395">
            <v>44486</v>
          </cell>
          <cell r="E395" t="str">
            <v>CONDUCTOR PATIOS DISTRIBUIDORA TUNJA</v>
          </cell>
          <cell r="F395" t="str">
            <v>CONDUCTORES</v>
          </cell>
          <cell r="G395" t="str">
            <v xml:space="preserve">OPERATIVO </v>
          </cell>
          <cell r="H395" t="str">
            <v>LUZ AMANDA ROJAS DIAGAMA</v>
          </cell>
          <cell r="I395" t="str">
            <v>SUPERVISOR LOGISTICO DISTRIBUIDORA TUNJA</v>
          </cell>
        </row>
        <row r="396">
          <cell r="B396">
            <v>1049651915</v>
          </cell>
          <cell r="C396" t="str">
            <v>LUIS HUMBERTO ALBA GAITAN</v>
          </cell>
          <cell r="D396">
            <v>44559</v>
          </cell>
          <cell r="E396" t="str">
            <v>CONDUCTOR PATIOS DISTRIBUIDORA TUNJA</v>
          </cell>
          <cell r="F396" t="str">
            <v>CONDUCTORES</v>
          </cell>
          <cell r="G396" t="str">
            <v xml:space="preserve">OPERATIVO </v>
          </cell>
          <cell r="H396" t="str">
            <v>LUZ AMANDA ROJAS DIAGAMA</v>
          </cell>
          <cell r="I396" t="str">
            <v>SUPERVISOR LOGISTICO DISTRIBUIDORA TUNJA</v>
          </cell>
        </row>
        <row r="397">
          <cell r="B397">
            <v>1098759937</v>
          </cell>
          <cell r="C397" t="str">
            <v>BRIAN FARIT ARENAS ARIZA</v>
          </cell>
          <cell r="D397">
            <v>44621</v>
          </cell>
          <cell r="E397" t="str">
            <v>ANALISTA DE SEGUIMIENTO VEHICULAR</v>
          </cell>
          <cell r="F397" t="str">
            <v>SEGURIDAD</v>
          </cell>
          <cell r="G397" t="str">
            <v xml:space="preserve">OPERATIVO </v>
          </cell>
          <cell r="H397" t="str">
            <v>MACARIO CONTRERAS DURAN</v>
          </cell>
          <cell r="I397" t="str">
            <v>JEFE DE SEGURIDAD</v>
          </cell>
        </row>
        <row r="398">
          <cell r="B398">
            <v>1098782218</v>
          </cell>
          <cell r="C398" t="str">
            <v>YUDY PAOLA MURILLO VELANDIA</v>
          </cell>
          <cell r="D398">
            <v>44543</v>
          </cell>
          <cell r="E398" t="str">
            <v>ANALISTA DE SEGURIDAD</v>
          </cell>
          <cell r="F398" t="str">
            <v>SEGURIDAD</v>
          </cell>
          <cell r="G398" t="str">
            <v xml:space="preserve">OPERATIVO </v>
          </cell>
          <cell r="H398" t="str">
            <v>MACARIO CONTRERAS DURAN</v>
          </cell>
          <cell r="I398" t="str">
            <v>JEFE DE SEGURIDAD</v>
          </cell>
        </row>
        <row r="399">
          <cell r="B399">
            <v>1014186433</v>
          </cell>
          <cell r="C399" t="str">
            <v>LINA MARIA ARANDA FANDIÑO</v>
          </cell>
          <cell r="D399">
            <v>44249</v>
          </cell>
          <cell r="E399" t="str">
            <v>ANALISTA DE COMBUSTIBLE Y SEGURIDAD BOGOTA</v>
          </cell>
          <cell r="F399" t="str">
            <v>SEGURIDAD</v>
          </cell>
          <cell r="G399" t="str">
            <v xml:space="preserve">OPERATIVO </v>
          </cell>
          <cell r="H399" t="str">
            <v>MACARIO CONTRERAS DURAN</v>
          </cell>
          <cell r="I399" t="str">
            <v>JEFE DE SEGURIDAD</v>
          </cell>
        </row>
        <row r="400">
          <cell r="B400">
            <v>1115085280</v>
          </cell>
          <cell r="C400" t="str">
            <v>LUIS ALFREDO MARIN LOPEZ</v>
          </cell>
          <cell r="D400">
            <v>45334</v>
          </cell>
          <cell r="E400" t="str">
            <v>ANALISTA DE COMBUSTIBLE Y SEGURIDAD BUGA</v>
          </cell>
          <cell r="F400" t="str">
            <v>SEGURIDAD</v>
          </cell>
          <cell r="G400" t="str">
            <v xml:space="preserve">OPERATIVO </v>
          </cell>
          <cell r="H400" t="str">
            <v>MACARIO CONTRERAS DURAN</v>
          </cell>
          <cell r="I400" t="str">
            <v>JEFE DE SEGURIDAD</v>
          </cell>
        </row>
        <row r="401">
          <cell r="B401">
            <v>1098786642</v>
          </cell>
          <cell r="C401" t="str">
            <v>JOHAN SEBASTIAN HERNANDEZ CHAPARRO</v>
          </cell>
          <cell r="D401">
            <v>45103</v>
          </cell>
          <cell r="E401" t="str">
            <v>OPERADOR MEDIOS TECNOLOGICOS</v>
          </cell>
          <cell r="F401" t="str">
            <v>SEGURIDAD</v>
          </cell>
          <cell r="G401" t="str">
            <v xml:space="preserve">OPERATIVO </v>
          </cell>
          <cell r="H401" t="str">
            <v>MACARIO CONTRERAS DURAN</v>
          </cell>
          <cell r="I401" t="str">
            <v>JEFE DE SEGURIDAD</v>
          </cell>
        </row>
        <row r="402">
          <cell r="B402">
            <v>85453768</v>
          </cell>
          <cell r="C402" t="str">
            <v>DENIS FROILAN RUEDA PEREZ</v>
          </cell>
          <cell r="D402">
            <v>40544</v>
          </cell>
          <cell r="E402" t="str">
            <v>OPERADOR MEDIOS TECNOLOGICOS</v>
          </cell>
          <cell r="F402" t="str">
            <v>SEGURIDAD</v>
          </cell>
          <cell r="G402" t="str">
            <v xml:space="preserve">OPERATIVO </v>
          </cell>
          <cell r="H402" t="str">
            <v>MACARIO CONTRERAS DURAN</v>
          </cell>
          <cell r="I402" t="str">
            <v>JEFE DE SEGURIDAD</v>
          </cell>
        </row>
        <row r="403">
          <cell r="B403">
            <v>13543727</v>
          </cell>
          <cell r="C403" t="str">
            <v>GONZALO JIMENEZ SERRANO</v>
          </cell>
          <cell r="D403">
            <v>40544</v>
          </cell>
          <cell r="E403" t="str">
            <v>OPERADOR MEDIOS TECNOLOGICOS</v>
          </cell>
          <cell r="F403" t="str">
            <v>SEGURIDAD</v>
          </cell>
          <cell r="G403" t="str">
            <v xml:space="preserve">OPERATIVO </v>
          </cell>
          <cell r="H403" t="str">
            <v>MACARIO CONTRERAS DURAN</v>
          </cell>
          <cell r="I403" t="str">
            <v>JEFE DE SEGURIDAD</v>
          </cell>
        </row>
        <row r="404">
          <cell r="B404">
            <v>91354442</v>
          </cell>
          <cell r="C404" t="str">
            <v>EDINSON LEON CARREÑO</v>
          </cell>
          <cell r="D404">
            <v>40544</v>
          </cell>
          <cell r="E404" t="str">
            <v>OPERADOR MEDIOS TECNOLOGICOS</v>
          </cell>
          <cell r="F404" t="str">
            <v>SEGURIDAD</v>
          </cell>
          <cell r="G404" t="str">
            <v xml:space="preserve">OPERATIVO </v>
          </cell>
          <cell r="H404" t="str">
            <v>MACARIO CONTRERAS DURAN</v>
          </cell>
          <cell r="I404" t="str">
            <v>JEFE DE SEGURIDAD</v>
          </cell>
        </row>
        <row r="405">
          <cell r="B405">
            <v>1098648201</v>
          </cell>
          <cell r="C405" t="str">
            <v>CARLOS JULIAN PARRA GOMEZ</v>
          </cell>
          <cell r="D405">
            <v>42851</v>
          </cell>
          <cell r="E405" t="str">
            <v>OPERADOR MEDIOS TECNOLOGICOS</v>
          </cell>
          <cell r="F405" t="str">
            <v>SEGURIDAD</v>
          </cell>
          <cell r="G405" t="str">
            <v xml:space="preserve">OPERATIVO </v>
          </cell>
          <cell r="H405" t="str">
            <v>MACARIO CONTRERAS DURAN</v>
          </cell>
          <cell r="I405" t="str">
            <v>JEFE DE SEGURIDAD</v>
          </cell>
        </row>
        <row r="406">
          <cell r="B406">
            <v>1005564355</v>
          </cell>
          <cell r="C406" t="str">
            <v>DUWAN YESID RUEDA RAMIREZ</v>
          </cell>
          <cell r="D406">
            <v>45286</v>
          </cell>
          <cell r="E406" t="str">
            <v>OPERADOR MEDIOS TECNOLOGICOS</v>
          </cell>
          <cell r="F406" t="str">
            <v>SEGURIDAD</v>
          </cell>
          <cell r="G406" t="str">
            <v xml:space="preserve">OPERATIVO </v>
          </cell>
          <cell r="H406" t="str">
            <v>MACARIO CONTRERAS DURAN</v>
          </cell>
          <cell r="I406" t="str">
            <v>JEFE DE SEGURIDAD</v>
          </cell>
        </row>
        <row r="407">
          <cell r="B407">
            <v>91184086</v>
          </cell>
          <cell r="C407" t="str">
            <v>WILSON VEGA RINCON</v>
          </cell>
          <cell r="D407">
            <v>43115</v>
          </cell>
          <cell r="E407" t="str">
            <v>OPERADOR MEDIOS TECNOLOGICOS</v>
          </cell>
          <cell r="F407" t="str">
            <v>SEGURIDAD</v>
          </cell>
          <cell r="G407" t="str">
            <v xml:space="preserve">OPERATIVO </v>
          </cell>
          <cell r="H407" t="str">
            <v>MACARIO CONTRERAS DURAN</v>
          </cell>
          <cell r="I407" t="str">
            <v>JEFE DE SEGURIDAD</v>
          </cell>
        </row>
        <row r="408">
          <cell r="B408">
            <v>1012316770</v>
          </cell>
          <cell r="C408" t="str">
            <v>SHARYSS TATIANA PEREZ GOMEZ</v>
          </cell>
          <cell r="D408">
            <v>45342</v>
          </cell>
          <cell r="E408" t="str">
            <v>OPERADOR MEDIOS TECNOLOGICOS</v>
          </cell>
          <cell r="F408" t="str">
            <v>SEGURIDAD</v>
          </cell>
          <cell r="G408" t="str">
            <v xml:space="preserve">OPERATIVO </v>
          </cell>
          <cell r="H408" t="str">
            <v>MACARIO CONTRERAS DURAN</v>
          </cell>
          <cell r="I408" t="str">
            <v>JEFE DE SEGURIDAD</v>
          </cell>
        </row>
        <row r="409">
          <cell r="B409">
            <v>1005538654</v>
          </cell>
          <cell r="C409" t="str">
            <v>DEISY JANETH ORDUZ MENDEZ</v>
          </cell>
          <cell r="D409">
            <v>44643</v>
          </cell>
          <cell r="E409" t="str">
            <v>OPERADOR MEDIOS TECNOLOGICOS</v>
          </cell>
          <cell r="F409" t="str">
            <v>SEGURIDAD</v>
          </cell>
          <cell r="G409" t="str">
            <v xml:space="preserve">OPERATIVO </v>
          </cell>
          <cell r="H409" t="str">
            <v>MACARIO CONTRERAS DURAN</v>
          </cell>
          <cell r="I409" t="str">
            <v>JEFE DE SEGURIDAD</v>
          </cell>
        </row>
        <row r="410">
          <cell r="B410">
            <v>1098778944</v>
          </cell>
          <cell r="C410" t="str">
            <v>JAHIR ANDREY CHACON RODRIGUEZ</v>
          </cell>
          <cell r="D410">
            <v>45356</v>
          </cell>
          <cell r="E410" t="str">
            <v>OPERADOR MEDIOS TECNOLOGICOS</v>
          </cell>
          <cell r="F410" t="str">
            <v>SEGURIDAD</v>
          </cell>
          <cell r="G410" t="str">
            <v xml:space="preserve">OPERATIVO </v>
          </cell>
          <cell r="H410" t="str">
            <v>MACARIO CONTRERAS DURAN</v>
          </cell>
          <cell r="I410" t="str">
            <v>JEFE DE SEGURIDAD</v>
          </cell>
        </row>
        <row r="411">
          <cell r="B411">
            <v>1098636447</v>
          </cell>
          <cell r="C411" t="str">
            <v>PAMELA JULIETH VEGA PEREZ</v>
          </cell>
          <cell r="D411">
            <v>44428</v>
          </cell>
          <cell r="E411" t="str">
            <v>AUXILIAR OPERATIVO CONTROL DOCUMENTOS</v>
          </cell>
          <cell r="F411" t="str">
            <v>SEGURIDAD</v>
          </cell>
          <cell r="G411" t="str">
            <v xml:space="preserve">OPERATIVO </v>
          </cell>
          <cell r="H411" t="str">
            <v>MACARIO CONTRERAS DURAN</v>
          </cell>
          <cell r="I411" t="str">
            <v>JEFE DE SEGURIDAD</v>
          </cell>
        </row>
        <row r="412">
          <cell r="B412">
            <v>1095819312</v>
          </cell>
          <cell r="C412" t="str">
            <v>VICTOR DAVID AGUDELO CABARCAS</v>
          </cell>
          <cell r="D412">
            <v>44719</v>
          </cell>
          <cell r="E412" t="str">
            <v>AUXILIAR OPERATIVO CONTROL DOCUMENTOS</v>
          </cell>
          <cell r="F412" t="str">
            <v>SEGURIDAD</v>
          </cell>
          <cell r="G412" t="str">
            <v xml:space="preserve">OPERATIVO </v>
          </cell>
          <cell r="H412" t="str">
            <v>MACARIO CONTRERAS DURAN</v>
          </cell>
          <cell r="I412" t="str">
            <v>JEFE DE SEGURIDAD</v>
          </cell>
        </row>
        <row r="413">
          <cell r="B413">
            <v>1095301521</v>
          </cell>
          <cell r="C413" t="str">
            <v>MARIA PAULA GARCIA ARRIETA</v>
          </cell>
          <cell r="D413">
            <v>45286</v>
          </cell>
          <cell r="E413" t="str">
            <v>AUXILIAR OPERATIVO CONTROL DOCUMENTOS</v>
          </cell>
          <cell r="F413" t="str">
            <v>SEGURIDAD</v>
          </cell>
          <cell r="G413" t="str">
            <v xml:space="preserve">OPERATIVO </v>
          </cell>
          <cell r="H413" t="str">
            <v>MACARIO CONTRERAS DURAN</v>
          </cell>
          <cell r="I413" t="str">
            <v>JEFE DE SEGURIDAD</v>
          </cell>
        </row>
        <row r="414">
          <cell r="B414">
            <v>1103364267</v>
          </cell>
          <cell r="C414" t="str">
            <v>LUIS ALONSO CAMACHO ARENAS</v>
          </cell>
          <cell r="D414">
            <v>44886</v>
          </cell>
          <cell r="E414" t="str">
            <v>AUXILIAR CONTROL COMBUSTIBLE</v>
          </cell>
          <cell r="F414" t="str">
            <v>SEGURIDAD</v>
          </cell>
          <cell r="G414" t="str">
            <v xml:space="preserve">OPERATIVO </v>
          </cell>
          <cell r="H414" t="str">
            <v>MACARIO CONTRERAS DURAN</v>
          </cell>
          <cell r="I414" t="str">
            <v>JEFE DE SEGURIDAD</v>
          </cell>
        </row>
        <row r="415">
          <cell r="B415">
            <v>91153691</v>
          </cell>
          <cell r="C415" t="str">
            <v>CESAR ALONSO SUAREZ SARMIENTO</v>
          </cell>
          <cell r="D415">
            <v>41365</v>
          </cell>
          <cell r="E415" t="str">
            <v>OPERADOR PATIOS</v>
          </cell>
          <cell r="F415" t="str">
            <v>SEGURIDAD</v>
          </cell>
          <cell r="G415" t="str">
            <v xml:space="preserve">OPERATIVO </v>
          </cell>
          <cell r="H415" t="str">
            <v>MACARIO CONTRERAS DURAN</v>
          </cell>
          <cell r="I415" t="str">
            <v>JEFE DE SEGURIDAD</v>
          </cell>
        </row>
        <row r="416">
          <cell r="B416">
            <v>1098742879</v>
          </cell>
          <cell r="C416" t="str">
            <v>JORGE ANDRES GUARIN MORENO</v>
          </cell>
          <cell r="D416">
            <v>45408</v>
          </cell>
          <cell r="E416" t="str">
            <v>AUXILIAR CONTROL COMBUSTIBLE</v>
          </cell>
          <cell r="F416" t="str">
            <v xml:space="preserve">SEGURIDAD </v>
          </cell>
          <cell r="G416" t="str">
            <v xml:space="preserve">OPERATIVO </v>
          </cell>
          <cell r="H416" t="str">
            <v>MACARIO CONTRERAS DURAN</v>
          </cell>
          <cell r="I416" t="str">
            <v>JEFE DE SEGURIDAD</v>
          </cell>
        </row>
        <row r="417">
          <cell r="B417">
            <v>1098637246</v>
          </cell>
          <cell r="C417" t="str">
            <v>PEDRO EMANUEL BLANCO REYES</v>
          </cell>
          <cell r="D417">
            <v>45383</v>
          </cell>
          <cell r="E417" t="str">
            <v>OPERADOR PATIOS</v>
          </cell>
          <cell r="F417" t="str">
            <v xml:space="preserve">SEGURIDAD </v>
          </cell>
          <cell r="G417" t="str">
            <v xml:space="preserve">OPERATIVO </v>
          </cell>
          <cell r="H417" t="str">
            <v>MACARIO CONTRERAS DURAN</v>
          </cell>
          <cell r="I417" t="str">
            <v>JEFE DE SEGURIDAD</v>
          </cell>
        </row>
        <row r="418">
          <cell r="B418">
            <v>1104937119</v>
          </cell>
          <cell r="C418" t="str">
            <v>NORMA GISELLA BONILLA GIRALDO</v>
          </cell>
          <cell r="D418">
            <v>44671</v>
          </cell>
          <cell r="E418" t="str">
            <v>AUXILIAR OPERATIVO DISTRIBUIDORA BOGOTA</v>
          </cell>
          <cell r="F418" t="str">
            <v>DISTRIBUCIÓN URBANA</v>
          </cell>
          <cell r="G418" t="str">
            <v xml:space="preserve">OPERATIVO </v>
          </cell>
          <cell r="H418" t="str">
            <v>MARIA CAMILA BAUTISTA SANCHEZ</v>
          </cell>
          <cell r="I418" t="str">
            <v>SUPERVISOR LOGISTICO DISTRIBUIDORA BOGOTA</v>
          </cell>
        </row>
        <row r="419">
          <cell r="B419">
            <v>1055551753</v>
          </cell>
          <cell r="C419" t="str">
            <v>LAURA KATALINA LADINO BENAVIDEZ</v>
          </cell>
          <cell r="D419">
            <v>45090</v>
          </cell>
          <cell r="E419" t="str">
            <v>AUXILIAR OPERATIVO DISTRIBUIDORA BOGOTA</v>
          </cell>
          <cell r="F419" t="str">
            <v>DISTRIBUCIÓN URBANA</v>
          </cell>
          <cell r="G419" t="str">
            <v xml:space="preserve">OPERATIVO </v>
          </cell>
          <cell r="H419" t="str">
            <v>MARIA CAMILA BAUTISTA SANCHEZ</v>
          </cell>
          <cell r="I419" t="str">
            <v>SUPERVISOR LOGISTICO DISTRIBUIDORA BOGOTA</v>
          </cell>
        </row>
        <row r="420">
          <cell r="B420">
            <v>91285588</v>
          </cell>
          <cell r="C420" t="str">
            <v>HELMER AUGUSTO COLMENARES OLARTE</v>
          </cell>
          <cell r="D420">
            <v>45383</v>
          </cell>
          <cell r="E420" t="str">
            <v>CONDUCTOR PATIOS DISTRIBUIDORA BOGOTA</v>
          </cell>
          <cell r="F420" t="str">
            <v>OPERACIONES</v>
          </cell>
          <cell r="G420" t="str">
            <v xml:space="preserve">OPERATIVO </v>
          </cell>
          <cell r="H420" t="str">
            <v>MARIA CAMILA BAUTISTA SANCHEZ</v>
          </cell>
          <cell r="I420" t="str">
            <v>OPORDINADOR OPERACIONES BUCARAMANGA</v>
          </cell>
        </row>
        <row r="421">
          <cell r="B421">
            <v>37368545</v>
          </cell>
          <cell r="C421" t="str">
            <v>CLAUDIA CECILIA SOLANO GELVEZ</v>
          </cell>
          <cell r="D421">
            <v>43362</v>
          </cell>
          <cell r="E421" t="str">
            <v>DIRECTORA PLANEACION Y PROYECTOS</v>
          </cell>
          <cell r="F421" t="str">
            <v xml:space="preserve">PLANEACIÓN Y PROYECTOS </v>
          </cell>
          <cell r="G421" t="str">
            <v>ESTRATÉGICO</v>
          </cell>
          <cell r="H421" t="str">
            <v>MERCEDES BERNAL CALDERON</v>
          </cell>
          <cell r="I421" t="str">
            <v>GERENTE</v>
          </cell>
        </row>
        <row r="422">
          <cell r="B422">
            <v>63352811</v>
          </cell>
          <cell r="C422" t="str">
            <v>ANGELA AREVALO GOMEZ</v>
          </cell>
          <cell r="D422">
            <v>45181</v>
          </cell>
          <cell r="E422" t="str">
            <v>JEFE DE RELACIONAMIENTO CORPORATIVO</v>
          </cell>
          <cell r="F422" t="str">
            <v xml:space="preserve">GERENCIA </v>
          </cell>
          <cell r="G422" t="str">
            <v>ESTRATÉGICO</v>
          </cell>
          <cell r="H422" t="str">
            <v>MERCEDES BERNAL CALDERON</v>
          </cell>
          <cell r="I422" t="str">
            <v>GERENTE</v>
          </cell>
        </row>
        <row r="423">
          <cell r="B423">
            <v>1098659986</v>
          </cell>
          <cell r="C423" t="str">
            <v>RAUL FERNANDO MARIN GOMEZ</v>
          </cell>
          <cell r="D423">
            <v>41778</v>
          </cell>
          <cell r="E423" t="str">
            <v>JEFE SISTEMAS DE GESTION</v>
          </cell>
          <cell r="F423" t="str">
            <v xml:space="preserve">SISTEMAS INTEGRADOS DE GESTIÓN </v>
          </cell>
          <cell r="G423" t="str">
            <v>ESTRATÉGICO</v>
          </cell>
          <cell r="H423" t="str">
            <v>MERCEDES BERNAL CALDERON</v>
          </cell>
          <cell r="I423" t="str">
            <v>GERENTE</v>
          </cell>
        </row>
        <row r="424">
          <cell r="B424">
            <v>37546461</v>
          </cell>
          <cell r="C424" t="str">
            <v>OLGA LUCIA FORERO DUEÑAS</v>
          </cell>
          <cell r="D424">
            <v>39274</v>
          </cell>
          <cell r="E424" t="str">
            <v>DIRECTOR ADMINISTRATIVA Y FINANCIERA</v>
          </cell>
          <cell r="F424" t="str">
            <v xml:space="preserve">ADMINISTRACIÓN FINANCIERA </v>
          </cell>
          <cell r="G424" t="str">
            <v>ESTRATÉGICO</v>
          </cell>
          <cell r="H424" t="str">
            <v>MERCEDES BERNAL CALDERON</v>
          </cell>
          <cell r="I424" t="str">
            <v>GERENTE</v>
          </cell>
        </row>
        <row r="425">
          <cell r="B425">
            <v>91153635</v>
          </cell>
          <cell r="C425" t="str">
            <v>JOSE ARMANDO HERNANDEZ PRADA</v>
          </cell>
          <cell r="D425">
            <v>38687</v>
          </cell>
          <cell r="E425" t="str">
            <v>DIRECTOR UNIDAD DE TICS</v>
          </cell>
          <cell r="F425" t="str">
            <v>TICS</v>
          </cell>
          <cell r="G425" t="str">
            <v>ESTRATÉGICO</v>
          </cell>
          <cell r="H425" t="str">
            <v>MERCEDES BERNAL CALDERON</v>
          </cell>
          <cell r="I425" t="str">
            <v>GERENTE</v>
          </cell>
        </row>
        <row r="426">
          <cell r="B426">
            <v>1098739371</v>
          </cell>
          <cell r="C426" t="str">
            <v>DORAINY GUTIERREZ LOPEZ</v>
          </cell>
          <cell r="D426">
            <v>45264</v>
          </cell>
          <cell r="E426" t="str">
            <v>JEFE TALENTO HUMANO</v>
          </cell>
          <cell r="F426" t="str">
            <v xml:space="preserve">TALENTO HUMANO </v>
          </cell>
          <cell r="G426" t="str">
            <v>ESTRATÉGICO</v>
          </cell>
          <cell r="H426" t="str">
            <v>MERCEDES BERNAL CALDERON</v>
          </cell>
          <cell r="I426" t="str">
            <v>GERENTE</v>
          </cell>
        </row>
        <row r="427">
          <cell r="B427">
            <v>63507066</v>
          </cell>
          <cell r="C427" t="str">
            <v>CLAUDIA MIREYA LIZARAZO MORENO</v>
          </cell>
          <cell r="D427">
            <v>38923</v>
          </cell>
          <cell r="E427" t="str">
            <v>DIRECTOR COMERCIAL</v>
          </cell>
          <cell r="F427" t="str">
            <v>COMERCIAL</v>
          </cell>
          <cell r="G427" t="str">
            <v>ESTRATÉGICO</v>
          </cell>
          <cell r="H427" t="str">
            <v>MERCEDES BERNAL CALDERON</v>
          </cell>
          <cell r="I427" t="str">
            <v>GERENTE</v>
          </cell>
        </row>
        <row r="428">
          <cell r="B428">
            <v>13499369</v>
          </cell>
          <cell r="C428" t="str">
            <v>MACARIO CONTRERAS DURAN</v>
          </cell>
          <cell r="D428">
            <v>42102</v>
          </cell>
          <cell r="E428" t="str">
            <v>JEFE DE SEGURIDAD</v>
          </cell>
          <cell r="F428" t="str">
            <v>SEGURIDAD</v>
          </cell>
          <cell r="G428" t="str">
            <v>ESTRATÉGICO</v>
          </cell>
          <cell r="H428" t="str">
            <v>MERCEDES BERNAL CALDERON</v>
          </cell>
          <cell r="I428" t="str">
            <v>GERENTE</v>
          </cell>
        </row>
        <row r="429">
          <cell r="B429">
            <v>13270667</v>
          </cell>
          <cell r="C429" t="str">
            <v>GILDARDO BARRERA MEJIA</v>
          </cell>
          <cell r="D429">
            <v>43991</v>
          </cell>
          <cell r="E429" t="str">
            <v>DIRECTOR DE  MANTENIMIENTO</v>
          </cell>
          <cell r="F429" t="str">
            <v xml:space="preserve">MANTENIMIENTO </v>
          </cell>
          <cell r="G429" t="str">
            <v>ESTRATÉGICO</v>
          </cell>
          <cell r="H429" t="str">
            <v>MERCEDES BERNAL CALDERON</v>
          </cell>
          <cell r="I429" t="str">
            <v>GERENTE</v>
          </cell>
        </row>
        <row r="430">
          <cell r="B430">
            <v>60263735</v>
          </cell>
          <cell r="C430" t="str">
            <v>MONICA LUCIA HERNANDEZ MOGOLLON</v>
          </cell>
          <cell r="D430">
            <v>42506</v>
          </cell>
          <cell r="E430" t="str">
            <v>JEFE DE CALIDAD</v>
          </cell>
          <cell r="F430" t="str">
            <v>CALIDAD</v>
          </cell>
          <cell r="G430" t="str">
            <v>ESTRATÉGICO</v>
          </cell>
          <cell r="H430" t="str">
            <v>MERCEDES BERNAL CALDERON</v>
          </cell>
          <cell r="I430" t="str">
            <v>GERENTE</v>
          </cell>
        </row>
        <row r="431">
          <cell r="B431">
            <v>77190392</v>
          </cell>
          <cell r="C431" t="str">
            <v>ADRIAN JOSUE MELENDEZ GIL</v>
          </cell>
          <cell r="D431">
            <v>39449</v>
          </cell>
          <cell r="E431" t="str">
            <v>DIRECTOR OPERACIONES</v>
          </cell>
          <cell r="F431" t="str">
            <v xml:space="preserve">OPERACIÓN NACIONAL </v>
          </cell>
          <cell r="G431" t="str">
            <v>ESTRATÉGICO</v>
          </cell>
          <cell r="H431" t="str">
            <v>MERCEDES BERNAL CALDERON</v>
          </cell>
          <cell r="I431" t="str">
            <v>GERENTE</v>
          </cell>
        </row>
        <row r="432">
          <cell r="B432">
            <v>64696209</v>
          </cell>
          <cell r="C432" t="str">
            <v>KARINA JOHANA ARROYO MEJIA</v>
          </cell>
          <cell r="D432" t="e">
            <v>#N/A</v>
          </cell>
          <cell r="E432" t="str">
            <v>DIRECTORA DE PLATAFORMA</v>
          </cell>
          <cell r="F432" t="str">
            <v xml:space="preserve">ADMINISTRATIVA </v>
          </cell>
          <cell r="G432" t="str">
            <v>ESTRATÉGICO</v>
          </cell>
          <cell r="H432" t="str">
            <v>MERCEDES BERNAL CALDERON</v>
          </cell>
          <cell r="I432" t="str">
            <v>GERENTE</v>
          </cell>
        </row>
        <row r="433">
          <cell r="B433">
            <v>1098650535</v>
          </cell>
          <cell r="C433" t="str">
            <v>FREDY HERREÑO ARIZA</v>
          </cell>
          <cell r="D433">
            <v>40502</v>
          </cell>
          <cell r="E433" t="str">
            <v>SUPERVISOR CALIDAD</v>
          </cell>
          <cell r="F433" t="str">
            <v>CALIDAD</v>
          </cell>
          <cell r="G433" t="str">
            <v xml:space="preserve">TÁCTICO </v>
          </cell>
          <cell r="H433" t="str">
            <v>MONICA LUCIA HERNANDEZ MOGOLLON</v>
          </cell>
          <cell r="I433" t="str">
            <v>JEFE DE CALIDAD</v>
          </cell>
        </row>
        <row r="434">
          <cell r="B434">
            <v>1070986548</v>
          </cell>
          <cell r="C434" t="str">
            <v>MARIA FERNANDA CARRILLO MESA</v>
          </cell>
          <cell r="D434">
            <v>45105</v>
          </cell>
          <cell r="E434" t="str">
            <v>AUXILIAR CALIDAD DISTRIBUIDORA FUNZA</v>
          </cell>
          <cell r="F434" t="str">
            <v>CALIDAD</v>
          </cell>
          <cell r="G434" t="str">
            <v xml:space="preserve">OPERATIVO </v>
          </cell>
          <cell r="H434" t="str">
            <v>MONICA LUCIA HERNANDEZ MOGOLLON</v>
          </cell>
          <cell r="I434" t="str">
            <v>JEFE DE CALIDAD</v>
          </cell>
        </row>
        <row r="435">
          <cell r="B435">
            <v>1012437635</v>
          </cell>
          <cell r="C435" t="str">
            <v>JAIME EDUARDO TORRES DIAZ</v>
          </cell>
          <cell r="D435">
            <v>45182</v>
          </cell>
          <cell r="E435" t="str">
            <v>AUXILIAR CALIDAD DISTRIBUIDORA SITARA</v>
          </cell>
          <cell r="F435" t="str">
            <v>CALIDAD</v>
          </cell>
          <cell r="G435" t="str">
            <v xml:space="preserve">OPERATIVO </v>
          </cell>
          <cell r="H435" t="str">
            <v>MONICA LUCIA HERNANDEZ MOGOLLON</v>
          </cell>
          <cell r="I435" t="str">
            <v>JEFE DE CALIDAD</v>
          </cell>
        </row>
        <row r="436">
          <cell r="B436">
            <v>1233512089</v>
          </cell>
          <cell r="C436" t="str">
            <v>YENNY TATIANA FERNANDEZ TORRES</v>
          </cell>
          <cell r="D436">
            <v>45079</v>
          </cell>
          <cell r="E436" t="str">
            <v>AUXILIAR CALIDAD DISTRIBUIDORA BOGOTA</v>
          </cell>
          <cell r="F436" t="str">
            <v>CALIDAD</v>
          </cell>
          <cell r="G436" t="str">
            <v xml:space="preserve">OPERATIVO </v>
          </cell>
          <cell r="H436" t="str">
            <v>MONICA LUCIA HERNANDEZ MOGOLLON</v>
          </cell>
          <cell r="I436" t="str">
            <v>JEFE DE CALIDAD</v>
          </cell>
        </row>
        <row r="437">
          <cell r="B437">
            <v>1012451956</v>
          </cell>
          <cell r="C437" t="str">
            <v>CARLOS ALBERTO MORENO PENAGOS</v>
          </cell>
          <cell r="D437">
            <v>43525</v>
          </cell>
          <cell r="E437" t="str">
            <v>AUXILIAR CALIDAD DISTRIBUIDORA BOGOTA</v>
          </cell>
          <cell r="F437" t="str">
            <v>CALIDAD</v>
          </cell>
          <cell r="G437" t="str">
            <v xml:space="preserve">OPERATIVO </v>
          </cell>
          <cell r="H437" t="str">
            <v>MONICA LUCIA HERNANDEZ MOGOLLON</v>
          </cell>
          <cell r="I437" t="str">
            <v>JEFE DE CALIDAD</v>
          </cell>
        </row>
        <row r="438">
          <cell r="B438">
            <v>1102377291</v>
          </cell>
          <cell r="C438" t="str">
            <v>JESUS GUILLERMO PINZON LANCHEROS</v>
          </cell>
          <cell r="D438">
            <v>44818</v>
          </cell>
          <cell r="E438" t="str">
            <v>AUXILIAR CALIDAD</v>
          </cell>
          <cell r="F438" t="str">
            <v>CALIDAD</v>
          </cell>
          <cell r="G438" t="str">
            <v xml:space="preserve">OPERATIVO </v>
          </cell>
          <cell r="H438" t="str">
            <v>MONICA LUCIA HERNANDEZ MOGOLLON</v>
          </cell>
          <cell r="I438" t="str">
            <v>JEFE DE CALIDAD</v>
          </cell>
        </row>
        <row r="439">
          <cell r="B439">
            <v>1102719120</v>
          </cell>
          <cell r="C439" t="str">
            <v>JHON SEBASTIAN GONZALEZ MEDINA</v>
          </cell>
          <cell r="D439">
            <v>44167</v>
          </cell>
          <cell r="E439" t="str">
            <v>AUXILIAR CALIDAD</v>
          </cell>
          <cell r="F439" t="str">
            <v>CALIDAD</v>
          </cell>
          <cell r="G439" t="str">
            <v xml:space="preserve">OPERATIVO </v>
          </cell>
          <cell r="H439" t="str">
            <v>MONICA LUCIA HERNANDEZ MOGOLLON</v>
          </cell>
          <cell r="I439" t="str">
            <v>JEFE DE CALIDAD</v>
          </cell>
        </row>
        <row r="440">
          <cell r="B440">
            <v>1007735374</v>
          </cell>
          <cell r="C440" t="str">
            <v>MICHAEL ESTEVEEN BAYONA SANCHEZ</v>
          </cell>
          <cell r="D440">
            <v>44652</v>
          </cell>
          <cell r="E440" t="str">
            <v>AUXILIAR CALIDAD</v>
          </cell>
          <cell r="F440" t="str">
            <v>CALIDAD</v>
          </cell>
          <cell r="G440" t="str">
            <v xml:space="preserve">OPERATIVO </v>
          </cell>
          <cell r="H440" t="str">
            <v>MONICA LUCIA HERNANDEZ MOGOLLON</v>
          </cell>
          <cell r="I440" t="str">
            <v>JEFE DE CALIDAD</v>
          </cell>
        </row>
        <row r="441">
          <cell r="B441">
            <v>1098630187</v>
          </cell>
          <cell r="C441" t="str">
            <v>ALFONSO SIERRA MUÑOZ</v>
          </cell>
          <cell r="D441">
            <v>40940</v>
          </cell>
          <cell r="E441" t="str">
            <v xml:space="preserve">AUXILIAR CALIDAD </v>
          </cell>
          <cell r="F441" t="str">
            <v>CALIDAD</v>
          </cell>
          <cell r="G441" t="str">
            <v xml:space="preserve">OPERATIVO </v>
          </cell>
          <cell r="H441" t="str">
            <v>MONICA LUCIA HERNANDEZ MOGOLLON</v>
          </cell>
          <cell r="I441" t="str">
            <v>JEFE DE CALIDAD</v>
          </cell>
        </row>
        <row r="442">
          <cell r="B442">
            <v>1102354098</v>
          </cell>
          <cell r="C442" t="str">
            <v>JOHN ALEJANDRO JEREZ OTERO</v>
          </cell>
          <cell r="D442">
            <v>42051</v>
          </cell>
          <cell r="E442" t="str">
            <v xml:space="preserve">AUXILIAR CALIDAD </v>
          </cell>
          <cell r="F442" t="str">
            <v>CALIDAD</v>
          </cell>
          <cell r="G442" t="str">
            <v xml:space="preserve">OPERATIVO </v>
          </cell>
          <cell r="H442" t="str">
            <v>MONICA LUCIA HERNANDEZ MOGOLLON</v>
          </cell>
          <cell r="I442" t="str">
            <v>JEFE DE CALIDAD</v>
          </cell>
        </row>
        <row r="443">
          <cell r="B443">
            <v>1098668397</v>
          </cell>
          <cell r="C443" t="str">
            <v>JEFFERSON GIOVANNY MEJIA ROJAS</v>
          </cell>
          <cell r="D443">
            <v>42644</v>
          </cell>
          <cell r="E443" t="str">
            <v xml:space="preserve">AUXILIAR CALIDAD </v>
          </cell>
          <cell r="F443" t="str">
            <v>CALIDAD</v>
          </cell>
          <cell r="G443" t="str">
            <v xml:space="preserve">OPERATIVO </v>
          </cell>
          <cell r="H443" t="str">
            <v>MONICA LUCIA HERNANDEZ MOGOLLON</v>
          </cell>
          <cell r="I443" t="str">
            <v>JEFE DE CALIDAD</v>
          </cell>
        </row>
        <row r="444">
          <cell r="B444">
            <v>1102854799</v>
          </cell>
          <cell r="C444" t="str">
            <v>JAIME LUIS RODRIGUEZ VILLADIEGO</v>
          </cell>
          <cell r="D444">
            <v>43017</v>
          </cell>
          <cell r="E444" t="str">
            <v xml:space="preserve">AUXILIAR CALIDAD </v>
          </cell>
          <cell r="F444" t="str">
            <v>CALIDAD</v>
          </cell>
          <cell r="G444" t="str">
            <v xml:space="preserve">OPERATIVO </v>
          </cell>
          <cell r="H444" t="str">
            <v>MONICA LUCIA HERNANDEZ MOGOLLON</v>
          </cell>
          <cell r="I444" t="str">
            <v>JEFE DE CALIDAD</v>
          </cell>
        </row>
        <row r="445">
          <cell r="B445">
            <v>1101520995</v>
          </cell>
          <cell r="C445" t="str">
            <v>SERGIO ALBERTO RAMIREZ LOPEZ</v>
          </cell>
          <cell r="D445">
            <v>43192</v>
          </cell>
          <cell r="E445" t="str">
            <v>AUXILIAR CALIDAD</v>
          </cell>
          <cell r="F445" t="str">
            <v>CALIDAD</v>
          </cell>
          <cell r="G445" t="str">
            <v xml:space="preserve">OPERATIVO </v>
          </cell>
          <cell r="H445" t="str">
            <v>MONICA LUCIA HERNANDEZ MOGOLLON</v>
          </cell>
          <cell r="I445" t="str">
            <v>JEFE DE CALIDAD</v>
          </cell>
        </row>
        <row r="446">
          <cell r="B446">
            <v>1115078174</v>
          </cell>
          <cell r="C446" t="str">
            <v>JESSICA FERNANDA GIRALDO SINISTERRA</v>
          </cell>
          <cell r="D446">
            <v>44721</v>
          </cell>
          <cell r="E446" t="str">
            <v>AUXILIAR CALIDAD DISTRIBUIDORA BUGA</v>
          </cell>
          <cell r="F446" t="str">
            <v>CALIDAD</v>
          </cell>
          <cell r="G446" t="str">
            <v xml:space="preserve">OPERATIVO </v>
          </cell>
          <cell r="H446" t="str">
            <v>MONICA LUCIA HERNANDEZ MOGOLLON</v>
          </cell>
          <cell r="I446" t="str">
            <v>JEFE DE CALIDAD</v>
          </cell>
        </row>
        <row r="447">
          <cell r="B447">
            <v>1113039810</v>
          </cell>
          <cell r="C447" t="str">
            <v>JULIANA AGUIRRE TRUJILLO</v>
          </cell>
          <cell r="D447">
            <v>42500</v>
          </cell>
          <cell r="E447" t="str">
            <v>AUXILIAR CALIDAD DISTRIBUIDORA BUGA</v>
          </cell>
          <cell r="F447" t="str">
            <v>CALIDAD</v>
          </cell>
          <cell r="G447" t="str">
            <v xml:space="preserve">OPERATIVO </v>
          </cell>
          <cell r="H447" t="str">
            <v>MONICA LUCIA HERNANDEZ MOGOLLON</v>
          </cell>
          <cell r="I447" t="str">
            <v>JEFE DE CALIDAD</v>
          </cell>
        </row>
        <row r="448">
          <cell r="B448">
            <v>1109412618</v>
          </cell>
          <cell r="C448" t="str">
            <v>ALEX JAVIER RODRIGUEZ PERDOMO</v>
          </cell>
          <cell r="D448">
            <v>43915</v>
          </cell>
          <cell r="E448" t="str">
            <v>AUXILIAR CALIDAD DISTRIBUIDORA, MATERIA PRIMA SANTA MARTA</v>
          </cell>
          <cell r="F448" t="str">
            <v>CALIDAD</v>
          </cell>
          <cell r="G448" t="str">
            <v xml:space="preserve">OPERATIVO </v>
          </cell>
          <cell r="H448" t="str">
            <v>MONICA LUCIA HERNANDEZ MOGOLLON</v>
          </cell>
          <cell r="I448" t="str">
            <v>JEFE DE CALIDAD</v>
          </cell>
        </row>
        <row r="449">
          <cell r="B449">
            <v>1004683113</v>
          </cell>
          <cell r="C449" t="str">
            <v>ANGIE MERCEDES MONTOYA SUAREZ</v>
          </cell>
          <cell r="D449">
            <v>44938</v>
          </cell>
          <cell r="E449" t="str">
            <v>AUXILIAR CALIDAD DISTRIBUIDORA DOSQUEBRADAS</v>
          </cell>
          <cell r="F449" t="str">
            <v>CALIDAD</v>
          </cell>
          <cell r="G449" t="str">
            <v xml:space="preserve">OPERATIVO </v>
          </cell>
          <cell r="H449" t="str">
            <v>MONICA LUCIA HERNANDEZ MOGOLLON</v>
          </cell>
          <cell r="I449" t="str">
            <v>JEFE DE CALIDAD</v>
          </cell>
        </row>
        <row r="450">
          <cell r="B450">
            <v>1115448118</v>
          </cell>
          <cell r="C450" t="str">
            <v>DAYANA ALEJANDRA DE LA CRUZ LOPEZ</v>
          </cell>
          <cell r="D450">
            <v>44725</v>
          </cell>
          <cell r="E450" t="str">
            <v>AUXILIAR CALIDAD DISTRIBUIDORA YUMBO</v>
          </cell>
          <cell r="F450" t="str">
            <v>CALIDAD</v>
          </cell>
          <cell r="G450" t="str">
            <v xml:space="preserve">OPERATIVO </v>
          </cell>
          <cell r="H450" t="str">
            <v>MONICA LUCIA HERNANDEZ MOGOLLON</v>
          </cell>
          <cell r="I450" t="str">
            <v>JEFE DE CALIDAD</v>
          </cell>
        </row>
        <row r="451">
          <cell r="B451">
            <v>1000808806</v>
          </cell>
          <cell r="C451" t="str">
            <v>JEISSON STIVEN ZARATE GRANDAS</v>
          </cell>
          <cell r="D451">
            <v>45286</v>
          </cell>
          <cell r="E451" t="str">
            <v>AUXILIAR LIMPIEZA Y DESINFECCION</v>
          </cell>
          <cell r="F451" t="str">
            <v>CALIDAD</v>
          </cell>
          <cell r="G451" t="str">
            <v xml:space="preserve">OPERATIVO </v>
          </cell>
          <cell r="H451" t="str">
            <v>MONICA LUCIA HERNANDEZ MOGOLLON</v>
          </cell>
          <cell r="I451" t="str">
            <v>JEFE DE CALIDAD</v>
          </cell>
        </row>
        <row r="452">
          <cell r="B452">
            <v>1098808318</v>
          </cell>
          <cell r="C452" t="str">
            <v>JEISSON STEVEN QUIROGA BUENO</v>
          </cell>
          <cell r="D452">
            <v>45407</v>
          </cell>
          <cell r="E452" t="str">
            <v>AUXILIAR CALIDAD</v>
          </cell>
          <cell r="F452" t="str">
            <v>CALIDAD</v>
          </cell>
          <cell r="G452" t="str">
            <v xml:space="preserve">OPERATIVO </v>
          </cell>
          <cell r="H452" t="str">
            <v>MONICA LUCIA HERNANDEZ MOGOLLON</v>
          </cell>
          <cell r="I452" t="str">
            <v>JEFE DE CALIDAD</v>
          </cell>
        </row>
        <row r="453">
          <cell r="B453">
            <v>1098603003</v>
          </cell>
          <cell r="C453" t="str">
            <v>ALEXANDER ZAFRA ARCE</v>
          </cell>
          <cell r="D453">
            <v>42987</v>
          </cell>
          <cell r="E453" t="str">
            <v>ALMACENISTA</v>
          </cell>
          <cell r="F453" t="str">
            <v xml:space="preserve">ADMINISTRACIÓN FINANCIERA </v>
          </cell>
          <cell r="G453" t="str">
            <v xml:space="preserve">OPERATIVO </v>
          </cell>
          <cell r="H453" t="str">
            <v>OLGA LUCIA FORERO DUEÑAS</v>
          </cell>
          <cell r="I453" t="str">
            <v>DIRECTOR ADMINISTRATIVA Y FINANCIERA</v>
          </cell>
        </row>
        <row r="454">
          <cell r="B454">
            <v>37294373</v>
          </cell>
          <cell r="C454" t="str">
            <v>YINCY KARIME GARCES VILLAMIZAR</v>
          </cell>
          <cell r="D454">
            <v>43426</v>
          </cell>
          <cell r="E454" t="str">
            <v>ASISTENTE ADMINISTRATIVO</v>
          </cell>
          <cell r="F454" t="str">
            <v xml:space="preserve">ADMINISTRACIÓN FINANCIERA </v>
          </cell>
          <cell r="G454" t="str">
            <v xml:space="preserve">OPERATIVO </v>
          </cell>
          <cell r="H454" t="str">
            <v>OLGA LUCIA FORERO DUEÑAS</v>
          </cell>
          <cell r="I454" t="str">
            <v>DIRECTOR ADMINISTRATIVA Y FINANCIERA</v>
          </cell>
        </row>
        <row r="455">
          <cell r="B455">
            <v>1095842902</v>
          </cell>
          <cell r="C455" t="str">
            <v>NESTOR DAVID RUEDA BARRERA</v>
          </cell>
          <cell r="D455">
            <v>44963</v>
          </cell>
          <cell r="E455" t="str">
            <v>ABOGADO</v>
          </cell>
          <cell r="F455" t="str">
            <v xml:space="preserve">ADMINISTRACIÓN FINANCIERA </v>
          </cell>
          <cell r="G455" t="str">
            <v xml:space="preserve">OPERATIVO </v>
          </cell>
          <cell r="H455" t="str">
            <v>OLGA LUCIA FORERO DUEÑAS</v>
          </cell>
          <cell r="I455" t="str">
            <v>DIRECTOR ADMINISTRATIVA Y FINANCIERA</v>
          </cell>
        </row>
        <row r="456">
          <cell r="B456">
            <v>1098801950</v>
          </cell>
          <cell r="C456" t="str">
            <v>ANGELICA MANUELA TORRES PEÑUELA</v>
          </cell>
          <cell r="D456">
            <v>45076</v>
          </cell>
          <cell r="E456" t="str">
            <v>RECEPCIONISTA</v>
          </cell>
          <cell r="F456" t="str">
            <v xml:space="preserve">ADMINISTRACIÓN FINANCIERA </v>
          </cell>
          <cell r="G456" t="str">
            <v xml:space="preserve">OPERATIVO </v>
          </cell>
          <cell r="H456" t="str">
            <v>OLGA LUCIA FORERO DUEÑAS</v>
          </cell>
          <cell r="I456" t="str">
            <v>DIRECTOR ADMINISTRATIVA Y FINANCIERA</v>
          </cell>
        </row>
        <row r="457">
          <cell r="B457">
            <v>63340801</v>
          </cell>
          <cell r="C457" t="str">
            <v>LUZ HELENA VALDIVIESO MARQUEZ</v>
          </cell>
          <cell r="D457">
            <v>42345</v>
          </cell>
          <cell r="E457" t="str">
            <v>AUXILIAR MENSAJERIA</v>
          </cell>
          <cell r="F457" t="str">
            <v xml:space="preserve">ADMINISTRACIÓN FINANCIERA </v>
          </cell>
          <cell r="G457" t="str">
            <v xml:space="preserve">OPERATIVO </v>
          </cell>
          <cell r="H457" t="str">
            <v>OLGA LUCIA FORERO DUEÑAS</v>
          </cell>
          <cell r="I457" t="str">
            <v>DIRECTOR ADMINISTRATIVA Y FINANCIERA</v>
          </cell>
        </row>
        <row r="458">
          <cell r="B458">
            <v>37727677</v>
          </cell>
          <cell r="C458" t="str">
            <v>MARIA PATRICIA JAIMES MORENO</v>
          </cell>
          <cell r="D458">
            <v>43353</v>
          </cell>
          <cell r="E458" t="str">
            <v>AUXILIAR SERVICIOS GENERALES Y OFICIOS VARIOS</v>
          </cell>
          <cell r="F458" t="str">
            <v xml:space="preserve">ADMINISTRACIÓN FINANCIERA </v>
          </cell>
          <cell r="G458" t="str">
            <v xml:space="preserve">OPERATIVO </v>
          </cell>
          <cell r="H458" t="str">
            <v>OLGA LUCIA FORERO DUEÑAS</v>
          </cell>
          <cell r="I458" t="str">
            <v>DIRECTOR ADMINISTRATIVA Y FINANCIERA</v>
          </cell>
        </row>
        <row r="459">
          <cell r="B459">
            <v>1095792808</v>
          </cell>
          <cell r="C459" t="str">
            <v>MARIA EUGENIA SALAZAR MARTINEZ</v>
          </cell>
          <cell r="D459">
            <v>44468</v>
          </cell>
          <cell r="E459" t="str">
            <v>AUXILIAR SERVICIOS GENERALES Y OFICIOS VARIOS</v>
          </cell>
          <cell r="F459" t="str">
            <v xml:space="preserve">ADMINISTRACIÓN FINANCIERA </v>
          </cell>
          <cell r="G459" t="str">
            <v xml:space="preserve">OPERATIVO </v>
          </cell>
          <cell r="H459" t="str">
            <v>OLGA LUCIA FORERO DUEÑAS</v>
          </cell>
          <cell r="I459" t="str">
            <v>DIRECTOR ADMINISTRATIVA Y FINANCIERA</v>
          </cell>
        </row>
        <row r="460">
          <cell r="B460">
            <v>1100951059</v>
          </cell>
          <cell r="C460" t="str">
            <v>JUVENAL HERNANDEZ OLIVEROS</v>
          </cell>
          <cell r="D460">
            <v>40182</v>
          </cell>
          <cell r="E460" t="str">
            <v>JEFE CONTABILIDAD</v>
          </cell>
          <cell r="F460" t="str">
            <v xml:space="preserve">CONTABILIDAD </v>
          </cell>
          <cell r="G460" t="str">
            <v>ESTRATÉGICO</v>
          </cell>
          <cell r="H460" t="str">
            <v>OLGA LUCIA FORERO DUEÑAS</v>
          </cell>
          <cell r="I460" t="str">
            <v>DIRECTOR ADMINISTRATIVA Y FINANCIERA</v>
          </cell>
        </row>
        <row r="461">
          <cell r="B461">
            <v>1099874079</v>
          </cell>
          <cell r="C461" t="str">
            <v>DELCY FABIOLA GOMEZ GOMEZ</v>
          </cell>
          <cell r="D461">
            <v>41666</v>
          </cell>
          <cell r="E461" t="str">
            <v>JEFE DE AUDITORIA INTERNA</v>
          </cell>
          <cell r="F461" t="str">
            <v>AUDITORIA</v>
          </cell>
          <cell r="G461" t="str">
            <v>ESTRATÉGICO</v>
          </cell>
          <cell r="H461" t="str">
            <v>OLGA LUCIA FORERO DUEÑAS</v>
          </cell>
          <cell r="I461" t="str">
            <v>DIRECTOR ADMINISTRATIVA Y FINANCIERA</v>
          </cell>
        </row>
        <row r="462">
          <cell r="B462">
            <v>63541171</v>
          </cell>
          <cell r="C462" t="str">
            <v>KATERINE CRISTO ARIAS</v>
          </cell>
          <cell r="D462">
            <v>38200</v>
          </cell>
          <cell r="E462" t="str">
            <v>TESORERA</v>
          </cell>
          <cell r="F462" t="str">
            <v>TESORERIA</v>
          </cell>
          <cell r="G462" t="str">
            <v>ESTRATÉGICO</v>
          </cell>
          <cell r="H462" t="str">
            <v>OLGA LUCIA FORERO DUEÑAS</v>
          </cell>
          <cell r="I462" t="str">
            <v>DIRECTOR ADMINISTRATIVA Y FINANCIERA</v>
          </cell>
        </row>
        <row r="463">
          <cell r="B463">
            <v>91157841</v>
          </cell>
          <cell r="C463" t="str">
            <v>JULIO ERNESTO MORALES ANGULO</v>
          </cell>
          <cell r="D463">
            <v>42899</v>
          </cell>
          <cell r="E463" t="str">
            <v>ADMINISTRADOR UNIDAD DE NEGOCIO</v>
          </cell>
          <cell r="F463" t="str">
            <v>COMPRAS</v>
          </cell>
          <cell r="G463" t="str">
            <v>ESTRATÉGICO</v>
          </cell>
          <cell r="H463" t="str">
            <v>OLGA LUCIA FORERO DUEÑAS</v>
          </cell>
          <cell r="I463" t="str">
            <v>DIRECTOR ADMINISTRATIVA Y FINANCIERA</v>
          </cell>
        </row>
        <row r="464">
          <cell r="B464">
            <v>1098731251</v>
          </cell>
          <cell r="C464" t="str">
            <v>EDGAR ALEXANDER GARAVITO OROZCO</v>
          </cell>
          <cell r="D464">
            <v>44466</v>
          </cell>
          <cell r="E464" t="str">
            <v>AUXILIAR DE MANTENIMIENTO E INFRAESTRUCTURA</v>
          </cell>
          <cell r="F464" t="str">
            <v>COMPRAS</v>
          </cell>
          <cell r="G464" t="str">
            <v xml:space="preserve">OPERATIVO </v>
          </cell>
          <cell r="H464" t="str">
            <v>OLGA LUCIA FORERO DUEÑAS</v>
          </cell>
          <cell r="I464" t="str">
            <v>DIRECTOR ADMINISTRATIVA Y FINANCIERA</v>
          </cell>
        </row>
        <row r="465">
          <cell r="B465">
            <v>63489858</v>
          </cell>
          <cell r="C465" t="str">
            <v>ANA DEL CARMEN CARVAJAL MARTINEZ</v>
          </cell>
          <cell r="D465">
            <v>45385</v>
          </cell>
          <cell r="E465" t="str">
            <v>AUXILIAR SERVICIOS GENERALES Y OFICIOS VARIOS</v>
          </cell>
          <cell r="F465" t="str">
            <v xml:space="preserve">ADMINISTRATIVA </v>
          </cell>
          <cell r="G465" t="str">
            <v xml:space="preserve">OPERATIVO </v>
          </cell>
          <cell r="H465" t="str">
            <v>OLGA LUCIA FORERO DUEÑAS</v>
          </cell>
          <cell r="I465" t="str">
            <v>DIRECTOR ADMINISTRATIVA Y FINANCIERA</v>
          </cell>
        </row>
        <row r="466">
          <cell r="B466">
            <v>1090470885</v>
          </cell>
          <cell r="C466" t="str">
            <v>CESAR ORLANDO CHACON MALDONADO</v>
          </cell>
          <cell r="D466">
            <v>43839</v>
          </cell>
          <cell r="E466" t="str">
            <v>MECANICO ELECTRICO AUTOMOTRIZ</v>
          </cell>
          <cell r="F466" t="str">
            <v xml:space="preserve">MANTENIMIENTO </v>
          </cell>
          <cell r="G466" t="str">
            <v xml:space="preserve">OPERATIVO </v>
          </cell>
          <cell r="H466" t="str">
            <v>OSCAR FABIAN ORTIZ BARBA</v>
          </cell>
          <cell r="I466" t="str">
            <v>COORDINADOR MANTENIMIENTO</v>
          </cell>
        </row>
        <row r="467">
          <cell r="B467">
            <v>1092156196</v>
          </cell>
          <cell r="C467" t="str">
            <v>JESUS GABRIEL BUENO BOTELLO</v>
          </cell>
          <cell r="D467">
            <v>44242</v>
          </cell>
          <cell r="E467" t="str">
            <v>MECANICO ELECTRICO Y AIRES ACONDICIONADOS</v>
          </cell>
          <cell r="F467" t="str">
            <v xml:space="preserve">MANTENIMIENTO </v>
          </cell>
          <cell r="G467" t="str">
            <v xml:space="preserve">OPERATIVO </v>
          </cell>
          <cell r="H467" t="str">
            <v>OSCAR FABIAN ORTIZ BARBA</v>
          </cell>
          <cell r="I467" t="str">
            <v>COORDINADOR MANTENIMIENTO</v>
          </cell>
        </row>
        <row r="468">
          <cell r="B468">
            <v>91471287</v>
          </cell>
          <cell r="C468" t="str">
            <v>GILBERTO ANGARITA CONTRERAS</v>
          </cell>
          <cell r="D468">
            <v>44873</v>
          </cell>
          <cell r="E468" t="str">
            <v>MECANICO DE PATIO</v>
          </cell>
          <cell r="F468" t="str">
            <v xml:space="preserve">MANTENIMIENTO </v>
          </cell>
          <cell r="G468" t="str">
            <v xml:space="preserve">OPERATIVO </v>
          </cell>
          <cell r="H468" t="str">
            <v>OSCAR FABIAN ORTIZ BARBA</v>
          </cell>
          <cell r="I468" t="str">
            <v>COORDINADOR MANTENIMIENTO</v>
          </cell>
        </row>
        <row r="469">
          <cell r="B469">
            <v>1085046116</v>
          </cell>
          <cell r="C469" t="str">
            <v>YULEIDIS MARCELA NAVARRO MONCADA</v>
          </cell>
          <cell r="D469">
            <v>42851</v>
          </cell>
          <cell r="E469" t="str">
            <v>ANALISTA SENIOR DE SISTEMAS INTEGRADOS DE GESTION</v>
          </cell>
          <cell r="F469" t="str">
            <v xml:space="preserve">SISTEMAS INTEGRADOS DE GESTIÓN </v>
          </cell>
          <cell r="G469" t="str">
            <v xml:space="preserve">OPERATIVO </v>
          </cell>
          <cell r="H469" t="str">
            <v>RAUL FERNANDO MARIN GOMEZ</v>
          </cell>
          <cell r="I469" t="str">
            <v>JEFE SISTEMAS DE GESTION</v>
          </cell>
        </row>
        <row r="470">
          <cell r="B470">
            <v>1098770317</v>
          </cell>
          <cell r="C470" t="str">
            <v>ARLING DAYANA MONTAÑEZ CARREÑO</v>
          </cell>
          <cell r="D470">
            <v>44575</v>
          </cell>
          <cell r="E470" t="str">
            <v>LIDER AMBIENTAL</v>
          </cell>
          <cell r="F470" t="str">
            <v xml:space="preserve">SISTEMAS INTEGRADOS DE GESTIÓN </v>
          </cell>
          <cell r="G470" t="str">
            <v xml:space="preserve">OPERATIVO </v>
          </cell>
          <cell r="H470" t="str">
            <v>RAUL FERNANDO MARIN GOMEZ</v>
          </cell>
          <cell r="I470" t="str">
            <v>JEFE SISTEMAS DE GESTION</v>
          </cell>
        </row>
        <row r="471">
          <cell r="B471">
            <v>1098654123</v>
          </cell>
          <cell r="C471" t="str">
            <v>SILENE DEL PILAR FLOREZ SILVA</v>
          </cell>
          <cell r="D471">
            <v>44970</v>
          </cell>
          <cell r="E471" t="str">
            <v>AUXILIAR SEGURIDAD Y SALUD EN EL TRABAJO</v>
          </cell>
          <cell r="F471" t="str">
            <v xml:space="preserve">SISTEMAS INTEGRADOS DE GESTIÓN </v>
          </cell>
          <cell r="G471" t="str">
            <v xml:space="preserve">OPERATIVO </v>
          </cell>
          <cell r="H471" t="str">
            <v>RAUL FERNANDO MARIN GOMEZ</v>
          </cell>
          <cell r="I471" t="str">
            <v>JEFE SISTEMAS DE GESTION</v>
          </cell>
        </row>
        <row r="472">
          <cell r="B472">
            <v>1095825629</v>
          </cell>
          <cell r="C472" t="str">
            <v>JUAN PABLO NOBSA BLANCO</v>
          </cell>
          <cell r="D472">
            <v>45146</v>
          </cell>
          <cell r="E472" t="str">
            <v>AUXILIAR DE SEGURIDAD VIAL</v>
          </cell>
          <cell r="F472" t="str">
            <v xml:space="preserve">SISTEMAS INTEGRADOS DE GESTIÓN </v>
          </cell>
          <cell r="G472" t="str">
            <v xml:space="preserve">OPERATIVO </v>
          </cell>
          <cell r="H472" t="str">
            <v>RAUL FERNANDO MARIN GOMEZ</v>
          </cell>
          <cell r="I472" t="str">
            <v>JEFE SISTEMAS DE GESTION</v>
          </cell>
        </row>
        <row r="473">
          <cell r="B473">
            <v>63556075</v>
          </cell>
          <cell r="C473" t="str">
            <v>CLAUDIA PATRICIA REYES CRUZ</v>
          </cell>
          <cell r="D473">
            <v>41785</v>
          </cell>
          <cell r="E473" t="str">
            <v>ANALISTA DE NOMINA</v>
          </cell>
          <cell r="F473" t="str">
            <v xml:space="preserve">TALENTO HUMANO </v>
          </cell>
          <cell r="G473" t="str">
            <v xml:space="preserve">OPERATIVO </v>
          </cell>
          <cell r="H473" t="str">
            <v>SANDRA LILIANA GARCIA DURAN</v>
          </cell>
          <cell r="I473" t="str">
            <v>ANALISTA SENIOR DE NOMINA</v>
          </cell>
        </row>
        <row r="474">
          <cell r="B474">
            <v>1101076426</v>
          </cell>
          <cell r="C474" t="str">
            <v>YIRA MARITZA GUZMAN DIAZ</v>
          </cell>
          <cell r="D474" t="e">
            <v>#N/A</v>
          </cell>
          <cell r="E474" t="str">
            <v>AUXILIAR DE NOMINA</v>
          </cell>
          <cell r="F474" t="str">
            <v xml:space="preserve">TALENTO HUMANO </v>
          </cell>
          <cell r="G474" t="str">
            <v xml:space="preserve">OPERATIVO </v>
          </cell>
          <cell r="H474" t="str">
            <v>SANDRA LILIANA GARCIA DURAN</v>
          </cell>
          <cell r="I474" t="str">
            <v>ANALISTA SENIOR DE NOMINA</v>
          </cell>
        </row>
        <row r="475">
          <cell r="B475">
            <v>91526154</v>
          </cell>
          <cell r="C475" t="str">
            <v>JOHN JAIRO HERRERA BOTIA</v>
          </cell>
          <cell r="D475">
            <v>43760</v>
          </cell>
          <cell r="E475" t="str">
            <v>AUXILIAR OPERATIVO DISTRIBUIDORA CUCUTA</v>
          </cell>
          <cell r="F475" t="str">
            <v>DISTRIBUCIÓN URBANA</v>
          </cell>
          <cell r="G475" t="str">
            <v xml:space="preserve">OPERATIVO </v>
          </cell>
          <cell r="H475" t="str">
            <v>SERGIO LEONARDO BASTO ORTIZ</v>
          </cell>
          <cell r="I475" t="str">
            <v>COORDINADOR LOGISTICO Y ADMINISTRATIVO</v>
          </cell>
        </row>
        <row r="476">
          <cell r="B476">
            <v>37544582</v>
          </cell>
          <cell r="C476" t="str">
            <v>BLANCA ISABEL DELGADO CALDERON</v>
          </cell>
          <cell r="D476">
            <v>44973</v>
          </cell>
          <cell r="E476" t="str">
            <v>AUXILIAR OPERATIVO DISTRIBUIDORA GIRON</v>
          </cell>
          <cell r="F476" t="str">
            <v>DISTRIBUCIÓN URBANA</v>
          </cell>
          <cell r="G476" t="str">
            <v xml:space="preserve">OPERATIVO </v>
          </cell>
          <cell r="H476" t="str">
            <v>SERGIO LEONARDO BASTO ORTIZ</v>
          </cell>
          <cell r="I476" t="str">
            <v>COORDINADOR LOGISTICO Y ADMINISTRATIVO</v>
          </cell>
        </row>
        <row r="477">
          <cell r="B477">
            <v>1083017316</v>
          </cell>
          <cell r="C477" t="str">
            <v>ANDREA CAROLINA ACOSTA CAMARGO</v>
          </cell>
          <cell r="D477">
            <v>44761</v>
          </cell>
          <cell r="E477" t="str">
            <v>AUXILIAR OPERATIVO DISTRIBUIDORA GIRON</v>
          </cell>
          <cell r="F477" t="str">
            <v>DISTRIBUCIÓN URBANA</v>
          </cell>
          <cell r="G477" t="str">
            <v xml:space="preserve">OPERATIVO </v>
          </cell>
          <cell r="H477" t="str">
            <v>SERGIO LEONARDO BASTO ORTIZ</v>
          </cell>
          <cell r="I477" t="str">
            <v>COORDINADOR LOGISTICO Y ADMINISTRATIVO</v>
          </cell>
        </row>
        <row r="478">
          <cell r="B478">
            <v>1095803883</v>
          </cell>
          <cell r="C478" t="str">
            <v>LAURA MARCELA GARNICA HERNANDEZ</v>
          </cell>
          <cell r="D478">
            <v>45320</v>
          </cell>
          <cell r="E478" t="str">
            <v>AUXILIAR OPERATIVO DISTRIBUIDORA GIRON</v>
          </cell>
          <cell r="F478" t="str">
            <v>DISTRIBUCIÓN URBANA</v>
          </cell>
          <cell r="G478" t="str">
            <v xml:space="preserve">OPERATIVO </v>
          </cell>
          <cell r="H478" t="str">
            <v>SERGIO LEONARDO BASTO ORTIZ</v>
          </cell>
          <cell r="I478" t="str">
            <v>COORDINADOR LOGISTICO Y ADMINISTRATIVO</v>
          </cell>
        </row>
        <row r="479">
          <cell r="B479">
            <v>1007734577</v>
          </cell>
          <cell r="C479" t="str">
            <v>ARLEY SEGURA MOSQUERA</v>
          </cell>
          <cell r="D479">
            <v>45000</v>
          </cell>
          <cell r="E479" t="str">
            <v>AUXILIAR OPERATIVO DISTRIBUIDORA YUMBO</v>
          </cell>
          <cell r="F479" t="str">
            <v>DISTRIBUCIÓN URBANA</v>
          </cell>
          <cell r="G479" t="str">
            <v xml:space="preserve">OPERATIVO </v>
          </cell>
          <cell r="H479" t="str">
            <v>VALERIA MURILLO ROJAS</v>
          </cell>
          <cell r="I479" t="str">
            <v>SUPERVISOR LOGISTICO DISTRIBUIDORA YUMBO</v>
          </cell>
        </row>
        <row r="480">
          <cell r="B480">
            <v>1118303614</v>
          </cell>
          <cell r="C480" t="str">
            <v>DANIELA COSSIO MONSALVE</v>
          </cell>
          <cell r="D480">
            <v>44866</v>
          </cell>
          <cell r="E480" t="str">
            <v>AUXILIAR OPERATIVO DISTRIBUIDORA YUMBO</v>
          </cell>
          <cell r="F480" t="str">
            <v>DISTRIBUCIÓN URBANA</v>
          </cell>
          <cell r="G480" t="str">
            <v xml:space="preserve">OPERATIVO </v>
          </cell>
          <cell r="H480" t="str">
            <v>VALERIA MURILLO ROJAS</v>
          </cell>
          <cell r="I480" t="str">
            <v>SUPERVISOR LOGISTICO DISTRIBUIDORA YUMBO</v>
          </cell>
        </row>
        <row r="481">
          <cell r="B481">
            <v>1151960517</v>
          </cell>
          <cell r="C481" t="str">
            <v>DANIELA VELASCO QUINTERO</v>
          </cell>
          <cell r="D481">
            <v>45099</v>
          </cell>
          <cell r="E481" t="str">
            <v>AUXILIAR OPERATIVO DISTRIBUIDORA YUMBO</v>
          </cell>
          <cell r="F481" t="str">
            <v>DISTRIBUCIÓN URBANA</v>
          </cell>
          <cell r="G481" t="str">
            <v xml:space="preserve">OPERATIVO </v>
          </cell>
          <cell r="H481" t="str">
            <v>VALERIA MURILLO ROJAS</v>
          </cell>
          <cell r="I481" t="str">
            <v>SUPERVISOR LOGISTICO DISTRIBUIDORA YUMBO</v>
          </cell>
        </row>
        <row r="482">
          <cell r="B482">
            <v>16476668</v>
          </cell>
          <cell r="C482" t="str">
            <v>CARLOS ARTURO MARTINEZ CANDELO</v>
          </cell>
          <cell r="D482">
            <v>40491</v>
          </cell>
          <cell r="E482" t="str">
            <v>CONDUCTOR REUBICADO EN PATIOS DISTRIBUIDORA YUMBO</v>
          </cell>
          <cell r="F482" t="str">
            <v>CONDUCTORES</v>
          </cell>
          <cell r="G482" t="str">
            <v xml:space="preserve">OPERATIVO </v>
          </cell>
          <cell r="H482" t="str">
            <v>VALERIA MURILLO ROJAS</v>
          </cell>
          <cell r="I482" t="str">
            <v>SUPERVISOR LOGISTICO DISTRIBUIDORA YUMBO</v>
          </cell>
        </row>
        <row r="483">
          <cell r="B483">
            <v>94324365</v>
          </cell>
          <cell r="C483" t="str">
            <v>OMAR JAVIER LOPEZ MOLINA</v>
          </cell>
          <cell r="D483">
            <v>43819</v>
          </cell>
          <cell r="E483" t="str">
            <v>CONDUCTOR PATIOS DISTRIBUIDORA YUMBO</v>
          </cell>
          <cell r="F483" t="str">
            <v>CONDUCTORES</v>
          </cell>
          <cell r="G483" t="str">
            <v xml:space="preserve">OPERATIVO </v>
          </cell>
          <cell r="H483" t="str">
            <v>VALERIA MURILLO ROJAS</v>
          </cell>
          <cell r="I483" t="str">
            <v>SUPERVISOR LOGISTICO DISTRIBUIDORA YUMBO</v>
          </cell>
        </row>
        <row r="484">
          <cell r="B484">
            <v>1006436619</v>
          </cell>
          <cell r="C484" t="str">
            <v>JUAN DAVID HERRERA MIRANDA</v>
          </cell>
          <cell r="D484">
            <v>45142</v>
          </cell>
          <cell r="E484" t="str">
            <v>CONDUCTOR PATIOS DISTRIBUIDORA YUMBO</v>
          </cell>
          <cell r="F484" t="str">
            <v>CONDUCTORES</v>
          </cell>
          <cell r="G484" t="str">
            <v xml:space="preserve">OPERATIVO </v>
          </cell>
          <cell r="H484" t="str">
            <v>VALERIA MURILLO ROJAS</v>
          </cell>
          <cell r="I484" t="str">
            <v>SUPERVISOR LOGISTICO DISTRIBUIDORA YUMBO</v>
          </cell>
        </row>
        <row r="485">
          <cell r="B485">
            <v>16927208</v>
          </cell>
          <cell r="C485" t="str">
            <v>CARLOS ALBERTO ESPINOSA PABON</v>
          </cell>
          <cell r="D485">
            <v>44812</v>
          </cell>
          <cell r="E485" t="str">
            <v>CONDUCTOR NHR DISTRIBUIDORA YUMBO</v>
          </cell>
          <cell r="F485" t="str">
            <v>CONDUCTORES</v>
          </cell>
          <cell r="G485" t="str">
            <v xml:space="preserve">OPERATIVO </v>
          </cell>
          <cell r="H485" t="str">
            <v>VALERIA MURILLO ROJAS</v>
          </cell>
          <cell r="I485" t="str">
            <v>SUPERVISOR LOGISTICO DISTRIBUIDORA YUMBO</v>
          </cell>
        </row>
        <row r="486">
          <cell r="B486">
            <v>1144171076</v>
          </cell>
          <cell r="C486" t="str">
            <v>JOSE LUIS ERAZO URRIAGO</v>
          </cell>
          <cell r="D486">
            <v>45093</v>
          </cell>
          <cell r="E486" t="str">
            <v>CONDUCTOR NHR DISTRIBUIDORA YUMBO</v>
          </cell>
          <cell r="F486" t="str">
            <v>CONDUCTORES</v>
          </cell>
          <cell r="G486" t="str">
            <v xml:space="preserve">OPERATIVO </v>
          </cell>
          <cell r="H486" t="str">
            <v>VALERIA MURILLO ROJAS</v>
          </cell>
          <cell r="I486" t="str">
            <v>SUPERVISOR LOGISTICO DISTRIBUIDORA YUMBO</v>
          </cell>
        </row>
        <row r="487">
          <cell r="B487">
            <v>1151936439</v>
          </cell>
          <cell r="C487" t="str">
            <v>REINALDO HERNAN DORADO SERNA</v>
          </cell>
          <cell r="D487">
            <v>45027</v>
          </cell>
          <cell r="E487" t="str">
            <v>CONDUCTOR NHR DISTRIBUIDORA YUMBO</v>
          </cell>
          <cell r="F487" t="str">
            <v>CONDUCTORES</v>
          </cell>
          <cell r="G487" t="str">
            <v xml:space="preserve">OPERATIVO </v>
          </cell>
          <cell r="H487" t="str">
            <v>VALERIA MURILLO ROJAS</v>
          </cell>
          <cell r="I487" t="str">
            <v>SUPERVISOR LOGISTICO DISTRIBUIDORA YUMBO</v>
          </cell>
        </row>
        <row r="488">
          <cell r="B488">
            <v>16464232</v>
          </cell>
          <cell r="C488" t="str">
            <v>JIMMY FERNANDO GAVIRIA VASQUEZ</v>
          </cell>
          <cell r="D488">
            <v>45317</v>
          </cell>
          <cell r="E488" t="str">
            <v>CONDUCTOR NHR DISTRIBUIDORA YUMBO</v>
          </cell>
          <cell r="F488" t="str">
            <v>CONDUCTORES</v>
          </cell>
          <cell r="G488" t="str">
            <v xml:space="preserve">OPERATIVO </v>
          </cell>
          <cell r="H488" t="str">
            <v>VALERIA MURILLO ROJAS</v>
          </cell>
          <cell r="I488" t="str">
            <v>SUPERVISOR LOGISTICO DISTRIBUIDORA YUMBO</v>
          </cell>
        </row>
        <row r="489">
          <cell r="B489">
            <v>1143961398</v>
          </cell>
          <cell r="C489" t="str">
            <v>JESUS ESTIVEN ORTIZ CAJARES</v>
          </cell>
          <cell r="D489">
            <v>45170</v>
          </cell>
          <cell r="E489" t="str">
            <v>AUXILIAR NHR DISTRIBUIDORA YUMBO</v>
          </cell>
          <cell r="F489" t="str">
            <v>CONDUCTORES</v>
          </cell>
          <cell r="G489" t="str">
            <v xml:space="preserve">OPERATIVO </v>
          </cell>
          <cell r="H489" t="str">
            <v>VALERIA MURILLO ROJAS</v>
          </cell>
          <cell r="I489" t="str">
            <v>SUPERVISOR LOGISTICO DISTRIBUIDORA YUMBO</v>
          </cell>
        </row>
        <row r="490">
          <cell r="B490">
            <v>94044380</v>
          </cell>
          <cell r="C490" t="str">
            <v>JOSE ROGELIO VARGAS SEPULVEDA</v>
          </cell>
          <cell r="D490">
            <v>44940</v>
          </cell>
          <cell r="E490" t="str">
            <v>AUXILIAR NHR DISTRIBUIDORA YUMBO</v>
          </cell>
          <cell r="F490" t="str">
            <v>CONDUCTORES</v>
          </cell>
          <cell r="G490" t="str">
            <v xml:space="preserve">OPERATIVO </v>
          </cell>
          <cell r="H490" t="str">
            <v>VALERIA MURILLO ROJAS</v>
          </cell>
          <cell r="I490" t="str">
            <v>SUPERVISOR LOGISTICO DISTRIBUIDORA YUMBO</v>
          </cell>
        </row>
        <row r="491">
          <cell r="B491">
            <v>1151946246</v>
          </cell>
          <cell r="C491" t="str">
            <v>JAVIER ALEXANDER GALINDO RIVERA</v>
          </cell>
          <cell r="D491">
            <v>44812</v>
          </cell>
          <cell r="E491" t="str">
            <v>AUXILIAR NHR DISTRIBUIDORA YUMBO</v>
          </cell>
          <cell r="F491" t="str">
            <v>CONDUCTORES</v>
          </cell>
          <cell r="G491" t="str">
            <v xml:space="preserve">OPERATIVO </v>
          </cell>
          <cell r="H491" t="str">
            <v>VALERIA MURILLO ROJAS</v>
          </cell>
          <cell r="I491" t="str">
            <v>SUPERVISOR LOGISTICO DISTRIBUIDORA YUMBO</v>
          </cell>
        </row>
        <row r="492">
          <cell r="B492">
            <v>1144167662</v>
          </cell>
          <cell r="C492" t="str">
            <v>CARLOS HUGO VIERA SANCHEZ</v>
          </cell>
          <cell r="D492">
            <v>44838</v>
          </cell>
          <cell r="E492" t="str">
            <v>AUXILIAR NHR DISTRIBUIDORA YUMBO</v>
          </cell>
          <cell r="F492" t="str">
            <v>CONDUCTORES</v>
          </cell>
          <cell r="G492" t="str">
            <v xml:space="preserve">OPERATIVO </v>
          </cell>
          <cell r="H492" t="str">
            <v>VALERIA MURILLO ROJAS</v>
          </cell>
          <cell r="I492" t="str">
            <v>SUPERVISOR LOGISTICO DISTRIBUIDORA YUMBO</v>
          </cell>
        </row>
        <row r="493">
          <cell r="B493">
            <v>1143171197</v>
          </cell>
          <cell r="C493" t="str">
            <v>YARELIS POLO DOMINGUEZ</v>
          </cell>
          <cell r="D493">
            <v>44645</v>
          </cell>
          <cell r="E493" t="str">
            <v>AUXILIAR OPERATIVO DISTRIBUIDORA SOLEDAD</v>
          </cell>
          <cell r="F493" t="str">
            <v>DISTRIBUCIÓN URBANA</v>
          </cell>
          <cell r="G493" t="str">
            <v xml:space="preserve">OPERATIVO </v>
          </cell>
          <cell r="H493" t="str">
            <v>WENDY KATERINE MORENO PABON</v>
          </cell>
          <cell r="I493" t="str">
            <v>SUPERVISOR LOGÍSTICO</v>
          </cell>
        </row>
        <row r="494">
          <cell r="B494">
            <v>1047236488</v>
          </cell>
          <cell r="C494" t="str">
            <v>JEAN CARLOS VERGARA PEREIRA</v>
          </cell>
          <cell r="D494">
            <v>45374</v>
          </cell>
          <cell r="E494" t="str">
            <v>CONDUCTOR PATIOS DISTRIBUIDORA SOLEDAD</v>
          </cell>
          <cell r="F494" t="str">
            <v>CONDUCTORES</v>
          </cell>
          <cell r="G494" t="str">
            <v xml:space="preserve">OPERATIVO </v>
          </cell>
          <cell r="H494" t="str">
            <v>WENDY KATERINE MORENO PABON</v>
          </cell>
        </row>
        <row r="495">
          <cell r="B495">
            <v>1047471458</v>
          </cell>
          <cell r="C495" t="str">
            <v>KALMISKI POLO RAMIREZ</v>
          </cell>
          <cell r="D495">
            <v>41491</v>
          </cell>
          <cell r="E495" t="str">
            <v>AUXILIAR ADMINISTRATIVO COMERCIAL CARTAGENA</v>
          </cell>
          <cell r="F495" t="str">
            <v>COMERCIAL</v>
          </cell>
          <cell r="G495" t="str">
            <v xml:space="preserve">OPERATIVO </v>
          </cell>
          <cell r="H495" t="str">
            <v>YULIETH PAOLA NARVAEZ ARRIETA</v>
          </cell>
          <cell r="I495" t="str">
            <v>COORDINADOR COMERCIAL CARTAGENA</v>
          </cell>
        </row>
        <row r="496">
          <cell r="B496">
            <v>63533709</v>
          </cell>
          <cell r="C496" t="str">
            <v>ALBA DEL MAR MENESES PARADA</v>
          </cell>
          <cell r="D496">
            <v>43383</v>
          </cell>
          <cell r="E496" t="str">
            <v>SERVICIO AL CLIENTE</v>
          </cell>
          <cell r="F496" t="str">
            <v xml:space="preserve">ADMINISTRACIÓN FINANCIERA </v>
          </cell>
          <cell r="G496" t="str">
            <v xml:space="preserve">OPERATIVO </v>
          </cell>
          <cell r="H496" t="str">
            <v>OLGA LUCIA FORERO DUEÑAS</v>
          </cell>
        </row>
        <row r="497">
          <cell r="B497">
            <v>80762687</v>
          </cell>
          <cell r="C497" t="str">
            <v>HECTOR JAIRO MARTINEZ HERNANDEZ</v>
          </cell>
          <cell r="D497">
            <v>45326</v>
          </cell>
          <cell r="E497" t="str">
            <v>AUXILIAR OPERATIVO DISTRIBUIDORA BOGOTA</v>
          </cell>
          <cell r="F497" t="str">
            <v>DISTRIBUCIÓN URBANA</v>
          </cell>
          <cell r="G497" t="str">
            <v xml:space="preserve">OPERATIVO </v>
          </cell>
          <cell r="H497" t="str">
            <v>MARIA CAMILA BAUTISTA SANCHEZ</v>
          </cell>
          <cell r="I497" t="str">
            <v xml:space="preserve">SUPERVISOR LOGISTICO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2:FL44" totalsRowShown="0" headerRowDxfId="171" dataDxfId="170">
  <autoFilter ref="A2:FL44"/>
  <tableColumns count="168">
    <tableColumn id="1" name="ID" dataDxfId="169"/>
    <tableColumn id="2" name="Hora de inicio" dataDxfId="168"/>
    <tableColumn id="3" name="Hora de finalización" dataDxfId="167"/>
    <tableColumn id="4" name="Correo electrónico" dataDxfId="166"/>
    <tableColumn id="5" name="Nombre" dataDxfId="165"/>
    <tableColumn id="6" name="Total de puntos" dataDxfId="164"/>
    <tableColumn id="7" name="Comentarios del cuestionario" dataDxfId="163"/>
    <tableColumn id="8" name="Hora de la última modificación" dataDxfId="162"/>
    <tableColumn id="9" name="Nombres y apellidos del Trabajador a Evaluar " dataDxfId="161"/>
    <tableColumn id="10" name="Puntos: Nombres y apellidos del Trabajador a Evaluar " dataDxfId="160"/>
    <tableColumn id="11" name="Comentarios: Nombres y apellidos del Trabajador a Evaluar " dataDxfId="159"/>
    <tableColumn id="12" name="Nombres y apellidos del Evaluador (Líder y/o Jefe inmediato que realiza la evaluación) " dataDxfId="158"/>
    <tableColumn id="13" name="Puntos: Nombres y apellidos del Evaluador (Líder y/o Jefe inmediato que realiza la evaluación) " dataDxfId="157"/>
    <tableColumn id="14" name="Comentarios: Nombres y apellidos del Evaluador (Líder y/o Jefe inmediato que realiza la evaluación) " dataDxfId="156"/>
    <tableColumn id="15" name="Puntos: ORIENTACIÓN A RESULTADOS" dataDxfId="155">
      <calculatedColumnFormula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calculatedColumnFormula>
    </tableColumn>
    <tableColumn id="16" name="Comentarios: ORIENTACIÓN A RESULTADOS" dataDxfId="154"/>
    <tableColumn id="17" name="1. Define y establece objetivos claros para el desarrollo de sus actividades" dataDxfId="153"/>
    <tableColumn id="18" name="Puntos: 1. Define y establece objetivos claros para el desarrollo de sus actividades" dataDxfId="152">
      <calculatedColumnFormula>IF(Q3="Siempre",5,IF(Q3="Casi siempre", 4, IF(Q3="Algunas Veces",3, IF(Q3="Cassi Nunca", 2,IF(Q3="Nunca",1)))))</calculatedColumnFormula>
    </tableColumn>
    <tableColumn id="19" name="Comentarios: 1. Define y establece objetivos claros para el desarrollo de sus actividades" dataDxfId="151"/>
    <tableColumn id="20" name="2. Planifica y organiza el trabajo para asegurar que cumpla con los objetivos establecidos" dataDxfId="150"/>
    <tableColumn id="21" name="Puntos: 2. Planifica y organiza el trabajo para asegurar que cumpla con los objetivos establecidos" dataDxfId="149">
      <calculatedColumnFormula>IF(T3="Siempre",5,IF(T3="Casi siempre", 4, IF(T3="Algunas Veces",3, IF(T3="Cassi Nunca", 2,IF(T3="Nunca",1)))))</calculatedColumnFormula>
    </tableColumn>
    <tableColumn id="22" name="Comentarios: 2. Planifica y organiza el trabajo para asegurar que cumpla con los objetivos establecidos" dataDxfId="148"/>
    <tableColumn id="23" name="3. Es efectiva la planificación y organización del trabajo" dataDxfId="147"/>
    <tableColumn id="24" name="Puntos: 3. Es efectiva la planificación y organización del trabajo" dataDxfId="146">
      <calculatedColumnFormula>IF(W3="Siempre",5,IF(W3="Casi siempre", 4, IF(W3="Algunas Veces",3, IF(W3="Cassi Nunca", 2,IF(W3="Nunca",1)))))</calculatedColumnFormula>
    </tableColumn>
    <tableColumn id="25" name="Comentarios: 3. Es efectiva la planificación y organización del trabajo" dataDxfId="145"/>
    <tableColumn id="26" name="4. Analiza el entorno y ajusta su planificación en función de los cambios" dataDxfId="144"/>
    <tableColumn id="27" name="Puntos: 4. Analiza el entorno y ajusta su planificación en función de los cambios" dataDxfId="143">
      <calculatedColumnFormula>IF(Z3="Siempre",5,IF(Z3="Casi siempre", 4, IF(Z3="Algunas Veces",3, IF(Z3="Cassi Nunca", 2,IF(Z3="Nunca",1)))))</calculatedColumnFormula>
    </tableColumn>
    <tableColumn id="28" name="Comentarios: 4. Analiza el entorno y ajusta su planificación en función de los cambios" dataDxfId="142"/>
    <tableColumn id="29" name="Puntos: GESTIÓN DE LA CALIDAD Y EL RIESGO" dataDxfId="141">
      <calculatedColumnFormula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calculatedColumnFormula>
    </tableColumn>
    <tableColumn id="30" name="Comentarios: GESTIÓN DE LA CALIDAD Y EL RIESGO" dataDxfId="140"/>
    <tableColumn id="31" name="1. Identifica y conoce los riesgos que pueden afectar las operaciones de la compañía, las personas, entorno y medio ambiente," dataDxfId="139"/>
    <tableColumn id="32" name="Puntos: 1. Identifica y conoce los riesgos que pueden afectar las operaciones de la compañía, las personas, entorno y medio ambiente," dataDxfId="138">
      <calculatedColumnFormula>IF(AE3="Siempre",5,IF(AE3="Casi siempre", 4, IF(AE3="Algunas Veces",3, IF(AE3="Cassi Nunca", 2,IF(AE3="Nunca",1)))))</calculatedColumnFormula>
    </tableColumn>
    <tableColumn id="33" name="Comentarios: 1. Identifica y conoce los riesgos que pueden afectar las operaciones de la compañía, las personas, entorno y medio ambiente," dataDxfId="137"/>
    <tableColumn id="34" name="2. Analiza e identifica los riesgos dentro de sus actividades y áreas de trabajo  " dataDxfId="136"/>
    <tableColumn id="35" name="Comentarios: 2. Analiza e identifica los riesgos dentro de sus actividades y áreas de trabajo  " dataDxfId="135">
      <calculatedColumnFormula>IF(AH3="Siempre",5,IF(AH3="Casi siempre", 4, IF(AH3="Algunas Veces",3, IF(AH3="Cassi Nunca", 2,IF(AH3="Nunca",1)))))</calculatedColumnFormula>
    </tableColumn>
    <tableColumn id="36" name="Puntos: 2. Analiza e identifica los riesgos dentro de sus actividades y áreas de trabajo  " dataDxfId="134"/>
    <tableColumn id="37" name="3. Establece acciones preventivas y correctivas que permita mantener la integridad de los procesos, las instalaciones y las personas de la Organización." dataDxfId="133"/>
    <tableColumn id="38" name="Comentarios: 3. Establece acciones preventivas y correctivas que permita mantener la integridad de los procesos, las instalaciones y las personas de la Organización." dataDxfId="132">
      <calculatedColumnFormula>IF(AK3="Siempre",5,IF(AK3="Casi siempre", 4, IF(AK3="Algunas Veces",3, IF(AK3="Cassi Nunca", 2,IF(AK3="Nunca",1)))))</calculatedColumnFormula>
    </tableColumn>
    <tableColumn id="39" name="Puntos: 3. Establece acciones preventivas y correctivas que permita mantener la integridad de los procesos, las instalaciones y las personas de la Organización." dataDxfId="131"/>
    <tableColumn id="40" name="5. Da ejemplo en el cumplimiento de la normatividad en prevención de riesgos y de las directrices de calidad que corresponden a su proceso." dataDxfId="130"/>
    <tableColumn id="41" name="Comentarios: 5. Da ejemplo en el cumplimiento de la normatividad en prevención de riesgos y de las directrices de calidad que corresponden a su proceso." dataDxfId="129">
      <calculatedColumnFormula>IF(AN3="Siempre",5,IF(AN3="Casi siempre", 4, IF(AN3="Algunas Veces",3, IF(AN3="Cassi Nunca", 2,IF(AN3="Nunca",1)))))</calculatedColumnFormula>
    </tableColumn>
    <tableColumn id="42" name="Puntos: 5. Da ejemplo en el cumplimiento de la normatividad en prevención de riesgos y de las directrices de calidad que corresponden a su proceso." dataDxfId="128"/>
    <tableColumn id="43" name="Comentarios: ACTITUD DE SERVICIO" dataDxfId="127"/>
    <tableColumn id="44" name="Puntos: ACTITUD DE SERVICIO" dataDxfId="126">
      <calculatedColumnFormula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calculatedColumnFormula>
    </tableColumn>
    <tableColumn id="45" name="1. Mantiene una actitud de servicio en el desempeño de sus funciones diarias de trabajo" dataDxfId="125"/>
    <tableColumn id="46" name="Comentarios: 1. Mantiene una actitud de servicio en el desempeño de sus funciones diarias de trabajo" dataDxfId="124">
      <calculatedColumnFormula>IF(AS3="Siempre",5,IF(AS3="Casi siempre", 4, IF(AS3="Algunas Veces",3, IF(AS3="Cassi Nunca", 2,IF(AS3="Nunca",1)))))</calculatedColumnFormula>
    </tableColumn>
    <tableColumn id="47" name="Puntos: 1. Mantiene una actitud de servicio en el desempeño de sus funciones diarias de trabajo" dataDxfId="123"/>
    <tableColumn id="48" name="2. Está dispuesto a ayudar a compañeros de trabajo con sus problemas o necesidades, incluso si no es parte de su responsabilidad directa" dataDxfId="122"/>
    <tableColumn id="49" name="Comentarios: 2. Está dispuesto a ayudar a compañeros de trabajo con sus problemas o necesidades, incluso si no es parte de su responsabilidad directa" dataDxfId="121">
      <calculatedColumnFormula>IF(AV3="Siempre",5,IF(AV3="Casi siempre", 4, IF(AV3="Algunas Veces",3, IF(AV3="Cassi Nunca", 2,IF(AV3="Nunca",1)))))</calculatedColumnFormula>
    </tableColumn>
    <tableColumn id="50" name="Puntos: 2. Está dispuesto a ayudar a compañeros de trabajo con sus problemas o necesidades, incluso si no es parte de su responsabilidad directa" dataDxfId="120"/>
    <tableColumn id="51" name="3. Interactúa de manera cordial, respetuosa y profesional con los clientes internos y externos." dataDxfId="119"/>
    <tableColumn id="52" name="Comentarios: 3. Interactúa de manera cordial, respetuosa y profesional con los clientes internos y externos." dataDxfId="118">
      <calculatedColumnFormula>IF(AY3="Siempre",5,IF(AY3="Casi siempre", 4, IF(AY3="Algunas Veces",3, IF(AY3="Cassi Nunca", 2,IF(AY3="Nunca",1)))))</calculatedColumnFormula>
    </tableColumn>
    <tableColumn id="53" name="Puntos: 3. Interactúa de manera cordial, respetuosa y profesional con los clientes internos y externos." dataDxfId="117"/>
    <tableColumn id="54" name="4. Está comprometido en garantizar que los clientes (Internos y externos) queden satisfechos con el servicio recibido" dataDxfId="116"/>
    <tableColumn id="55" name="Comentarios: 4. Está comprometido en garantizar que los clientes (Internos y externos) queden satisfechos con el servicio recibido" dataDxfId="115">
      <calculatedColumnFormula>IF(BB3="Siempre",5,IF(BB3="Casi siempre", 4, IF(BB3="Algunas Veces",3, IF(BB3="Cassi Nunca", 2,IF(BB3="Nunca",1)))))</calculatedColumnFormula>
    </tableColumn>
    <tableColumn id="56" name="Puntos: 4. Está comprometido en garantizar que los clientes (Internos y externos) queden satisfechos con el servicio recibido" dataDxfId="114"/>
    <tableColumn id="57" name="Puntos: TRABAJO EN EQUIPO" dataDxfId="113">
      <calculatedColumnFormula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calculatedColumnFormula>
    </tableColumn>
    <tableColumn id="58" name="Comentarios: TRABAJO EN EQUIPO" dataDxfId="112"/>
    <tableColumn id="59" name="1. Participa de forma activa en los equipos de trabajo." dataDxfId="111"/>
    <tableColumn id="60" name="Puntos: 1. Participa de forma activa en los equipos de trabajo." dataDxfId="110">
      <calculatedColumnFormula>IF(BG3="Siempre",5,IF(BG3="Casi siempre", 4, IF(BG3="Algunas Veces",3, IF(BG3="Cassi Nunca", 2,IF(BG3="Nunca",1)))))</calculatedColumnFormula>
    </tableColumn>
    <tableColumn id="61" name="Comentarios: 1. Participa de forma activa en los equipos de trabajo." dataDxfId="109"/>
    <tableColumn id="62" name="2. Apoya a sus compañeros de trabajo en la ejecución de las actividades y logro de los objetivos" dataDxfId="108"/>
    <tableColumn id="63" name="Puntos: 2. Apoya a sus compañeros de trabajo en la ejecución de las actividades y logro de los objetivos" dataDxfId="107">
      <calculatedColumnFormula>IF(BJ3="Siempre",5,IF(BJ3="Casi siempre", 4, IF(BJ3="Algunas Veces",3, IF(BJ3="Cassi Nunca", 2,IF(BJ3="Nunca",1)))))</calculatedColumnFormula>
    </tableColumn>
    <tableColumn id="64" name="Comentarios: 2. Apoya a sus compañeros de trabajo en la ejecución de las actividades y logro de los objetivos" dataDxfId="106"/>
    <tableColumn id="65" name="3. Entiende y conoce la importancia del trabajo en equipo para el logro de los objetivos de la empresa  " dataDxfId="105"/>
    <tableColumn id="66" name="Puntos: 3. Entiende y conoce la importancia del trabajo en equipo para el logro de los objetivos de la empresa  " dataDxfId="104">
      <calculatedColumnFormula>IF(BM3="Siempre",5,IF(BM3="Casi siempre", 4, IF(BM3="Algunas Veces",3, IF(BM3="Cassi Nunca", 2,IF(BM3="Nunca",1)))))</calculatedColumnFormula>
    </tableColumn>
    <tableColumn id="67" name="Comentarios: 3. Entiende y conoce la importancia del trabajo en equipo para el logro de los objetivos de la empresa  " dataDxfId="103"/>
    <tableColumn id="68" name="4. Busca apoyo en sus compañeros de trabajo y/o líder para la ejecución de sus actividades" dataDxfId="102"/>
    <tableColumn id="69" name="Puntos: 4. Busca apoyo en sus compañeros de trabajo y/o líder para la ejecución de sus actividades" dataDxfId="101">
      <calculatedColumnFormula>IF(BP3="Siempre",5,IF(BP3="Casi siempre", 4, IF(BP3="Algunas Veces",3, IF(BP3="Cassi Nunca", 2,IF(BP3="Nunca",1)))))</calculatedColumnFormula>
    </tableColumn>
    <tableColumn id="70" name="Comentarios: 4. Busca apoyo en sus compañeros de trabajo y/o líder para la ejecución de sus actividades" dataDxfId="100"/>
    <tableColumn id="71" name="Puntos: COMUNICACIÓN ASERTIVA" dataDxfId="99">
      <calculatedColumnFormula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calculatedColumnFormula>
    </tableColumn>
    <tableColumn id="72" name="Comentarios: COMUNICACIÓN ASERTIVA" dataDxfId="98"/>
    <tableColumn id="73" name="1. Escucha de manera activa y con atención antes de responder" dataDxfId="97"/>
    <tableColumn id="74" name="Puntos: 1. Escucha de manera activa y con atención antes de responder" dataDxfId="96">
      <calculatedColumnFormula>IF(BU3="Siempre",5,IF(BU3="Casi siempre", 4, IF(BU3="Algunas Veces",3, IF(BU3="Cassi Nunca", 2,IF(BU3="Nunca",1)))))</calculatedColumnFormula>
    </tableColumn>
    <tableColumn id="75" name="Comentarios: 1. Escucha de manera activa y con atención antes de responder" dataDxfId="95"/>
    <tableColumn id="76" name="2. Transmite información de manera clara, precisa y oportuna teniendo en cuenta el publico con el cual está interactuando" dataDxfId="94"/>
    <tableColumn id="77" name="Puntos: 2. Transmite información de manera clara, precisa y oportuna teniendo en cuenta el publico con el cual está interactuando" dataDxfId="93">
      <calculatedColumnFormula>IF(BX3="Siempre",5,IF(BX3="Casi siempre", 4, IF(BX3="Algunas Veces",3, IF(BX3="Cassi Nunca", 2,IF(BX3="Nunca",1)))))</calculatedColumnFormula>
    </tableColumn>
    <tableColumn id="78" name="Comentarios: 2. Transmite información de manera clara, precisa y oportuna teniendo en cuenta el publico con el cual está interactuando" dataDxfId="92"/>
    <tableColumn id="79" name="3. Soluciona situaciones conflictivas a partir de espacios de comunicación." dataDxfId="91"/>
    <tableColumn id="80" name="Puntos: 3. Soluciona situaciones conflictivas a partir de espacios de comunicación." dataDxfId="90">
      <calculatedColumnFormula>IF(CA3="Siempre",5,IF(CA3="Casi siempre", 4, IF(CA3="Algunas Veces",3, IF(CA3="Cassi Nunca", 2,IF(CA3="Nunca",1)))))</calculatedColumnFormula>
    </tableColumn>
    <tableColumn id="81" name="Comentarios: 3. Soluciona situaciones conflictivas a partir de espacios de comunicación." dataDxfId="89"/>
    <tableColumn id="82" name="4. Mantiene la calma y el autocontrol emocional durante conversaciones difíciles o conflictivas" dataDxfId="88"/>
    <tableColumn id="83" name="Puntos: 4. Mantiene la calma y el autocontrol emocional durante conversaciones difíciles o conflictivas" dataDxfId="87">
      <calculatedColumnFormula>IF(CD3="Siempre",5,IF(CD3="Casi siempre", 4, IF(CD3="Algunas Veces",3, IF(CD3="Cassi Nunca", 2,IF(CD3="Nunca",1)))))</calculatedColumnFormula>
    </tableColumn>
    <tableColumn id="84" name="Comentarios: 4. Mantiene la calma y el autocontrol emocional durante conversaciones difíciles o conflictivas" dataDxfId="86"/>
    <tableColumn id="85" name="Puntos: ADAPTABILIDAD Y FLEXIBILIDAD" dataDxfId="85">
      <calculatedColumnFormula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calculatedColumnFormula>
    </tableColumn>
    <tableColumn id="86" name="Comentarios: ADAPTABILIDAD Y FLEXIBILIDAD" dataDxfId="84"/>
    <tableColumn id="87" name="1. Se adapta con facilidad  a nuevas situaciones o cambios en el lugar de trabajo (nuevos proyectos, políticas, procesos)" dataDxfId="83"/>
    <tableColumn id="88" name="Puntos: 1. Se adapta con facilidad  a nuevas situaciones o cambios en el lugar de trabajo (nuevos proyectos, políticas, procesos)" dataDxfId="82">
      <calculatedColumnFormula>IF(CI3="Siempre",5,IF(CI3="Casi siempre", 4, IF(CI3="Algunas Veces",3, IF(CI3="Cassi Nunca", 2,IF(CI3="Nunca",1)))))</calculatedColumnFormula>
    </tableColumn>
    <tableColumn id="89" name="Comentarios: 1. Se adapta con facilidad  a nuevas situaciones o cambios en el lugar de trabajo (nuevos proyectos, políticas, procesos)" dataDxfId="81"/>
    <tableColumn id="90" name="2. Está dispuesto a cambiar su enfoque, estrategia o actividades cuando es necesario para alcanzar los objetivos del equipo o de la organización" dataDxfId="80"/>
    <tableColumn id="91" name="Puntos: 2. Está dispuesto a cambiar su enfoque, estrategia o actividades cuando es necesario para alcanzar los objetivos del equipo o de la organización" dataDxfId="79">
      <calculatedColumnFormula>IF(CL3="Siempre",5,IF(CL3="Casi siempre", 4, IF(CL3="Algunas Veces",3, IF(CL3="Cassi Nunca", 2,IF(CL3="Nunca",1)))))</calculatedColumnFormula>
    </tableColumn>
    <tableColumn id="92" name="Comentarios: 2. Está dispuesto a cambiar su enfoque, estrategia o actividades cuando es necesario para alcanzar los objetivos del equipo o de la organización" dataDxfId="78"/>
    <tableColumn id="93" name="3. Busca soluciones ante las dificultades u obstáculos que se presenten" dataDxfId="77"/>
    <tableColumn id="94" name="Puntos: 3. Busca soluciones ante las dificultades u obstáculos que se presenten" dataDxfId="76">
      <calculatedColumnFormula>IF(CO3="Siempre",5,IF(CO3="Casi siempre", 4, IF(CO3="Algunas Veces",3, IF(CO3="Cassi Nunca", 2,IF(CO3="Nunca",1)))))</calculatedColumnFormula>
    </tableColumn>
    <tableColumn id="95" name="Comentarios: 3. Busca soluciones ante las dificultades u obstáculos que se presenten" dataDxfId="75"/>
    <tableColumn id="96" name="4. Acepta la oportunidad de aprender nuevas habilidades o utilizar nuevas herramientas para mejorar su desempeño" dataDxfId="74"/>
    <tableColumn id="97" name="Puntos: 4. Acepta la oportunidad de aprender nuevas habilidades o utilizar nuevas herramientas para mejorar su desempeño" dataDxfId="73">
      <calculatedColumnFormula>IF(CR3="Siempre",5,IF(CR3="Casi siempre", 4, IF(CR3="Algunas Veces",3, IF(CR3="Cassi Nunca", 2,IF(CR3="Nunca",1)))))</calculatedColumnFormula>
    </tableColumn>
    <tableColumn id="98" name="Comentarios: 4. Acepta la oportunidad de aprender nuevas habilidades o utilizar nuevas herramientas para mejorar su desempeño" dataDxfId="72"/>
    <tableColumn id="99" name="Puntos: ATENCIÓN AL DETALLE" dataDxfId="71">
      <calculatedColumnFormula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calculatedColumnFormula>
    </tableColumn>
    <tableColumn id="100" name="Comentarios: ATENCIÓN AL DETALLE" dataDxfId="70"/>
    <tableColumn id="101" name="1.Revisa su trabajo para asegurarse de que cada detalle ha sido verificado antes de la entrega" dataDxfId="69"/>
    <tableColumn id="102" name="Puntos: 1.Revisa su trabajo para asegurarse de que cada detalle ha sido verificado antes de la entrega" dataDxfId="68">
      <calculatedColumnFormula>IF(CW3="Siempre",5,IF(CW3="Casi siempre", 4, IF(CW3="Algunas Veces",3, IF(CW3="Cassi Nunca", 2,IF(CW3="Nunca",1)))))</calculatedColumnFormula>
    </tableColumn>
    <tableColumn id="103" name="Comentarios: 1.Revisa su trabajo para asegurarse de que cada detalle ha sido verificado antes de la entrega" dataDxfId="67"/>
    <tableColumn id="104" name="2. Realiza sus actividades siguiendo las normas, procedimientos y procesos establecidos de manera organizada sin pasar por alto los detalles importantes" dataDxfId="66"/>
    <tableColumn id="105" name="Puntos: 2. Realiza sus actividades siguiendo las normas, procedimientos y procesos establecidos de manera organizada sin pasar por alto los detalles importantes" dataDxfId="65">
      <calculatedColumnFormula>IF(CZ3="Siempre",5,IF(CZ3="Casi siempre", 4, IF(CZ3="Algunas Veces",3, IF(CZ3="Cassi Nunca", 2,IF(CZ3="Nunca",1)))))</calculatedColumnFormula>
    </tableColumn>
    <tableColumn id="106" name="Comentarios: 2. Realiza sus actividades siguiendo las normas, procedimientos y procesos establecidos de manera organizada sin pasar por alto los detalles importantes" dataDxfId="64"/>
    <tableColumn id="107" name="3. Identifica errores o inconsistencias en su trabajo y/o en el de los demás" dataDxfId="63"/>
    <tableColumn id="108" name="Puntos: 3. Identifica errores o inconsistencias en su trabajo y/o en el de los demás" dataDxfId="62">
      <calculatedColumnFormula>IF(DC3="Siempre",5,IF(DC3="Casi siempre", 4, IF(DC3="Algunas Veces",3, IF(DC3="Cassi Nunca", 2,IF(DC3="Nunca",1)))))</calculatedColumnFormula>
    </tableColumn>
    <tableColumn id="109" name="Comentarios: 3. Identifica errores o inconsistencias en su trabajo y/o en el de los demás" dataDxfId="61"/>
    <tableColumn id="110" name="4. Es cuidadoso  al manejar datos numéricos, cifras o información técnica que requiere exactitud" dataDxfId="60"/>
    <tableColumn id="111" name="Puntos: 4. Es cuidadoso  al manejar datos numéricos, cifras o información técnica que requiere exactitud" dataDxfId="59">
      <calculatedColumnFormula>IF(DF3="Siempre",5,IF(DF3="Casi siempre", 4, IF(DF3="Algunas Veces",3, IF(DF3="Cassi Nunca", 2,IF(DF3="Nunca",1)))))</calculatedColumnFormula>
    </tableColumn>
    <tableColumn id="112" name="Comentarios: 4. Es cuidadoso  al manejar datos numéricos, cifras o información técnica que requiere exactitud" dataDxfId="58"/>
    <tableColumn id="113" name="Puntos: CUMPLIMIENTO DE LAS ACCIONES DE SST, AMBIENTAL Y SEGURIDAD VÍAL" dataDxfId="57">
      <calculatedColumnFormula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calculatedColumnFormula>
    </tableColumn>
    <tableColumn id="114" name="Comentarios: CUMPLIMIENTO DE LAS ACCIONES DE SST, AMBIENTAL Y SEGURIDAD VÍAL" dataDxfId="56"/>
    <tableColumn id="115" name="1. Cumple con las normativas y procedimientos establecidos por el área de Seguridad y Salud en el Trabajo, medio ambiente y Seguridad vial" dataDxfId="55"/>
    <tableColumn id="116" name="Puntos: 1. Cumple con las normativas y procedimientos establecidos por el área de Seguridad y Salud en el Trabajo, medio ambiente y Seguridad vial" dataDxfId="54">
      <calculatedColumnFormula>IF(DK3="Siempre",5,IF(DK3="Casi siempre", 4, IF(DK3="Algunas Veces",3, IF(DK3="Cassi Nunca", 2,IF(DK3="Nunca",1)))))</calculatedColumnFormula>
    </tableColumn>
    <tableColumn id="117" name="Comentarios: 1. Cumple con las normativas y procedimientos establecidos por el área de Seguridad y Salud en el Trabajo, medio ambiente y Seguridad vial" dataDxfId="53"/>
    <tableColumn id="118" name="2. Participa en las actividades de formación y capacitación de SST, Medio ambiente y Seguridad Vial aplicando los conocimientos adquiridos" dataDxfId="52"/>
    <tableColumn id="119" name="Comentarios: 2. Participa en las actividades de formación y capacitación de SST, Medio ambiente y Seguridad Vial aplicando los conocimientos adquiridos" dataDxfId="51">
      <calculatedColumnFormula>IF(DN3="Siempre",5,IF(DN3="Casi siempre", 4, IF(DN3="Algunas Veces",3, IF(DN3="Cassi Nunca", 2,IF(DN3="Nunca",1)))))</calculatedColumnFormula>
    </tableColumn>
    <tableColumn id="120" name="Puntos: 2. Participa en las actividades de formación y capacitación de SST, Medio ambiente y Seguridad Vial aplicando los conocimientos adquiridos" dataDxfId="50"/>
    <tableColumn id="121" name="3. Identifica los peligros en su lugar de trabajo y establece acciones para prevenir accidentes de trabajo" dataDxfId="49"/>
    <tableColumn id="122" name="Comentarios: 3. Identifica los peligros en su lugar de trabajo y establece acciones para prevenir accidentes de trabajo" dataDxfId="48">
      <calculatedColumnFormula>IF(DQ3="Siempre",5,IF(DQ3="Casi siempre", 4, IF(DQ3="Algunas Veces",3, IF(DQ3="Cassi Nunca", 2,IF(DQ3="Nunca",1)))))</calculatedColumnFormula>
    </tableColumn>
    <tableColumn id="123" name="Puntos: 3. Identifica los peligros en su lugar de trabajo y establece acciones para prevenir accidentes de trabajo" dataDxfId="47"/>
    <tableColumn id="124" name="4. Promueve el cumplimiento de las normas de SST, Ambiente y Seguridad vial a sus compañeros de trabajo" dataDxfId="46"/>
    <tableColumn id="125" name="Comentarios: 4. Promueve el cumplimiento de las normas de SST, Ambiente y Seguridad vial a sus compañeros de trabajo" dataDxfId="45">
      <calculatedColumnFormula>IF(DT3="Siempre",5,IF(DT3="Casi siempre", 4, IF(DT3="Algunas Veces",3, IF(DT3="Cassi Nunca", 2,IF(DT3="Nunca",1)))))</calculatedColumnFormula>
    </tableColumn>
    <tableColumn id="126" name="Puntos: 4. Promueve el cumplimiento de las normas de SST, Ambiente y Seguridad vial a sus compañeros de trabajo" dataDxfId="44"/>
    <tableColumn id="127" name="Comentarios: PENSAMIENTO ANÁLITICO" dataDxfId="43"/>
    <tableColumn id="128" name="Puntos: PENSAMIENTO ANÁLITICO" dataDxfId="42">
      <calculatedColumnFormula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calculatedColumnFormula>
    </tableColumn>
    <tableColumn id="129" name="1. Analiza situaciones, datos e información para la adecuada toma de decisiones." dataDxfId="41"/>
    <tableColumn id="130" name="Comentarios: 1. Analiza situaciones, datos e información para la adecuada toma de decisiones." dataDxfId="40">
      <calculatedColumnFormula>IF(DY3="Siempre",5,IF(DY3="Casi siempre", 4, IF(DY3="Algunas Veces",3, IF(DY3="Cassi Nunca", 2,IF(DY3="Nunca",1)))))</calculatedColumnFormula>
    </tableColumn>
    <tableColumn id="131" name="Puntos: 1. Analiza situaciones, datos e información para la adecuada toma de decisiones." dataDxfId="39"/>
    <tableColumn id="132" name="2. Aplica soluciones practicas y eficientes ante situaciones o problemas que se presentan en el desarrollo las actividades" dataDxfId="38"/>
    <tableColumn id="133" name="Comentarios: 2. Aplica soluciones practicas y eficientes ante situaciones o problemas que se presentan en el desarrollo las actividades" dataDxfId="37">
      <calculatedColumnFormula>IF(EB3="Siempre",5,IF(EB3="Casi siempre", 4, IF(EB3="Algunas Veces",3, IF(EB3="Cassi Nunca", 2,IF(EB3="Nunca",1)))))</calculatedColumnFormula>
    </tableColumn>
    <tableColumn id="134" name="Puntos: 2. Aplica soluciones practicas y eficientes ante situaciones o problemas que se presentan en el desarrollo las actividades" dataDxfId="36"/>
    <tableColumn id="135" name="3. Identifica los procesos que podrían ser optimizados para mejorar la eficiencia" dataDxfId="35"/>
    <tableColumn id="136" name="Comentarios: 3. Identifica los procesos que podrían ser optimizados para mejorar la eficiencia" dataDxfId="34">
      <calculatedColumnFormula>IF(EE3="Siempre",5,IF(EE3="Casi siempre", 4, IF(EE3="Algunas Veces",3, IF(EE3="Cassi Nunca", 2,IF(EE3="Nunca",1)))))</calculatedColumnFormula>
    </tableColumn>
    <tableColumn id="137" name="Puntos: 3. Identifica los procesos que podrían ser optimizados para mejorar la eficiencia" dataDxfId="33"/>
    <tableColumn id="138" name="4. Evalúa y analiza diferentes alternativas y opciones antes de seleccionar la mejor solución a una situación" dataDxfId="32"/>
    <tableColumn id="139" name="Comentarios: 4. Evalúa y analiza diferentes alternativas y opciones antes de seleccionar la mejor solución a una situación" dataDxfId="31">
      <calculatedColumnFormula>IF(EH3="Siempre",5,IF(EH3="Casi siempre", 4, IF(EH3="Algunas Veces",3, IF(EH3="Cassi Nunca", 2,IF(EH3="Nunca",1)))))</calculatedColumnFormula>
    </tableColumn>
    <tableColumn id="140" name="Puntos: 4. Evalúa y analiza diferentes alternativas y opciones antes de seleccionar la mejor solución a una situación" dataDxfId="30"/>
    <tableColumn id="141" name="Comentarios: GESTIÓN DE RECURSOS" dataDxfId="29"/>
    <tableColumn id="142" name="Puntos: GESTIÓN DE RECURSOS" dataDxfId="28">
      <calculatedColumnFormula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calculatedColumnFormula>
    </tableColumn>
    <tableColumn id="143" name="1. Utiliza los recursos físicos, económicos y humanos disponibles de manera eficiente para cumplir con los objetivos establecidos" dataDxfId="27"/>
    <tableColumn id="144" name="Comentarios: 1. Utiliza los recursos físicos, económicos y humanos disponibles de manera eficiente para cumplir con los objetivos establecidos" dataDxfId="26">
      <calculatedColumnFormula>IF(EM3="Siempre",5,IF(EM3="Casi siempre", 4, IF(EM3="Algunas Veces",3, IF(EM3="Cassi Nunca", 2,IF(EM3="Nunca",1)))))</calculatedColumnFormula>
    </tableColumn>
    <tableColumn id="145" name="Puntos: 1. Utiliza los recursos físicos, económicos y humanos disponibles de manera eficiente para cumplir con los objetivos establecidos" dataDxfId="25"/>
    <tableColumn id="146" name="2. identifica áreas y/o actividades donde los recursos podrían ser utilizados de manera más eficiente" dataDxfId="24"/>
    <tableColumn id="147" name="Comentarios: 2. identifica áreas y/o actividades donde los recursos podrían ser utilizados de manera más eficiente" dataDxfId="23">
      <calculatedColumnFormula>IF(EP3="Siempre",5,IF(EP3="Casi siempre", 4, IF(EP3="Algunas Veces",3, IF(EP3="Cassi Nunca", 2,IF(EP3="Nunca",1)))))</calculatedColumnFormula>
    </tableColumn>
    <tableColumn id="148" name="Puntos: 2. identifica áreas y/o actividades donde los recursos podrían ser utilizados de manera más eficiente" dataDxfId="22"/>
    <tableColumn id="149" name="3. Promueve en su equipo de trabajo el uso adecuado de los recursos físicos, económicos y humanos disponibles" dataDxfId="21"/>
    <tableColumn id="150" name="Comentarios: 3. Promueve en su equipo de trabajo el uso adecuado de los recursos físicos, económicos y humanos disponibles" dataDxfId="20">
      <calculatedColumnFormula>IF(ES3="Siempre",5,IF(ES3="Casi siempre", 4, IF(ES3="Algunas Veces",3, IF(ES3="Cassi Nunca", 2,IF(ES3="Nunca",1)))))</calculatedColumnFormula>
    </tableColumn>
    <tableColumn id="151" name="Puntos: 3. Promueve en su equipo de trabajo el uso adecuado de los recursos físicos, económicos y humanos disponibles" dataDxfId="19"/>
    <tableColumn id="152" name="4. Toma decisiones responsables sobre la asignación de recursos, priorizando las necesidades de la organización" dataDxfId="18"/>
    <tableColumn id="153" name="Comentarios: 4. Toma decisiones responsables sobre la asignación de recursos, priorizando las necesidades de la organización" dataDxfId="17">
      <calculatedColumnFormula>IF(EV3="Siempre",5,IF(EV3="Casi siempre", 4, IF(EV3="Algunas Veces",3, IF(EV3="Cassi Nunca", 2,IF(EV3="Nunca",1)))))</calculatedColumnFormula>
    </tableColumn>
    <tableColumn id="154" name="Puntos: 4. Toma decisiones responsables sobre la asignación de recursos, priorizando las necesidades de la organización" dataDxfId="16"/>
    <tableColumn id="155" name="Comentarios: LIDERAZGO" dataDxfId="15"/>
    <tableColumn id="156" name="Puntos: LIDERAZGO" dataDxfId="14">
      <calculatedColumnFormula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calculatedColumnFormula>
    </tableColumn>
    <tableColumn id="157" name="1. Establece metas claras y alcanzables para su equipo, alineadas con los objetivos de la organización" dataDxfId="13"/>
    <tableColumn id="158" name="Comentarios: 1. Establece metas claras y alcanzables para su equipo, alineadas con los objetivos de la organización" dataDxfId="12">
      <calculatedColumnFormula>IF(FA3="Siempre",5,IF(FA3="Casi siempre", 4, IF(FA3="Algunas Veces",3, IF(FA3="Cassi Nunca", 2,IF(FA3="Nunca",1)))))</calculatedColumnFormula>
    </tableColumn>
    <tableColumn id="159" name="Puntos: 1. Establece metas claras y alcanzables para su equipo, alineadas con los objetivos de la organización" dataDxfId="11"/>
    <tableColumn id="160" name="2. Motiva a su equipo, fomenta la colaboración y resuelve los conflictos de manera constructiva, manteniendo un ambiente de trabajo positivo" dataDxfId="10"/>
    <tableColumn id="161" name="Comentarios: 2. Motiva a su equipo, fomenta la colaboración y resuelve los conflictos de manera constructiva, manteniendo un ambiente de trabajo positivo" dataDxfId="9">
      <calculatedColumnFormula>IF(FD3="Siempre",5,IF(FD3="Casi siempre", 4, IF(FD3="Algunas Veces",3, IF(FD3="Cassi Nunca", 2,IF(FD3="Nunca",1)))))</calculatedColumnFormula>
    </tableColumn>
    <tableColumn id="162" name="Puntos: 2. Motiva a su equipo, fomenta la colaboración y resuelve los conflictos de manera constructiva, manteniendo un ambiente de trabajo positivo" dataDxfId="8"/>
    <tableColumn id="163" name="3. Supervisa la ejecución de tareas asegurando que se cumplan los plazos y que se mantenga la calidad esperada" dataDxfId="7"/>
    <tableColumn id="164" name="Comentarios: 3. Supervisa la ejecución de tareas asegurando que se cumplan los plazos y que se mantenga la calidad esperada" dataDxfId="6">
      <calculatedColumnFormula>IF(FG3="Siempre",5,IF(FG3="Casi siempre", 4, IF(FG3="Algunas Veces",3, IF(FG3="Cassi Nunca", 2,IF(FG3="Nunca",1)))))</calculatedColumnFormula>
    </tableColumn>
    <tableColumn id="165" name="Puntos: 3. Supervisa la ejecución de tareas asegurando que se cumplan los plazos y que se mantenga la calidad esperada" dataDxfId="5"/>
    <tableColumn id="166" name="4. Realiza un seguimiento constante de las actividades de su equipo, ajustando las estrategias cuando es necesario para asegurar el cumplimiento de los objetivo" dataDxfId="4"/>
    <tableColumn id="167" name="Comentarios: 4. Realiza un seguimiento constante de las actividades de su equipo, ajustando las estrategias cuando es necesario para asegurar el cumplimiento de los objetivo" dataDxfId="3">
      <calculatedColumnFormula>IF(FJ3="Siempre",5,IF(FJ3="Casi siempre", 4, IF(FJ3="Algunas Veces",3, IF(FJ3="Cassi Nunca", 2,IF(FJ3="Nunca",1)))))</calculatedColumnFormula>
    </tableColumn>
    <tableColumn id="168" name="Puntos: 4. Realiza un seguimiento constante de las actividades de su equipo, ajustando las estrategias cuando es necesario para asegurar el cumplimiento de los objetiv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44"/>
  <sheetViews>
    <sheetView topLeftCell="G1" workbookViewId="0">
      <selection activeCell="O2" sqref="O2"/>
    </sheetView>
  </sheetViews>
  <sheetFormatPr baseColWidth="10" defaultColWidth="9.140625" defaultRowHeight="15"/>
  <cols>
    <col min="1" max="1" width="10.28515625" customWidth="1"/>
    <col min="2" max="6" width="20" bestFit="1" customWidth="1"/>
    <col min="7" max="7" width="13.28515625" customWidth="1"/>
    <col min="8" max="8" width="17.85546875" customWidth="1"/>
    <col min="9" max="9" width="38.42578125" bestFit="1" customWidth="1"/>
    <col min="10" max="11" width="20" bestFit="1" customWidth="1"/>
    <col min="12" max="12" width="33.140625" bestFit="1" customWidth="1"/>
    <col min="13" max="14" width="20" bestFit="1" customWidth="1"/>
    <col min="15" max="15" width="20" customWidth="1"/>
    <col min="16" max="17" width="20" bestFit="1" customWidth="1"/>
    <col min="18" max="18" width="20" style="1" bestFit="1" customWidth="1"/>
    <col min="19" max="20" width="20" bestFit="1" customWidth="1"/>
    <col min="21" max="21" width="20" style="1" bestFit="1" customWidth="1"/>
    <col min="22" max="103" width="20" bestFit="1" customWidth="1"/>
    <col min="104" max="168" width="20" style="1" bestFit="1" customWidth="1"/>
  </cols>
  <sheetData>
    <row r="1" spans="1:16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8" t="s">
        <v>231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 t="s">
        <v>232</v>
      </c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8" t="s">
        <v>233</v>
      </c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 t="s">
        <v>234</v>
      </c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</row>
    <row r="2" spans="1:168" s="8" customFormat="1" ht="16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4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4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37</v>
      </c>
      <c r="AM2" s="7" t="s">
        <v>38</v>
      </c>
      <c r="AN2" s="7" t="s">
        <v>39</v>
      </c>
      <c r="AO2" s="7" t="s">
        <v>40</v>
      </c>
      <c r="AP2" s="7" t="s">
        <v>41</v>
      </c>
      <c r="AQ2" s="7" t="s">
        <v>42</v>
      </c>
      <c r="AR2" s="7" t="s">
        <v>43</v>
      </c>
      <c r="AS2" s="7" t="s">
        <v>44</v>
      </c>
      <c r="AT2" s="7" t="s">
        <v>45</v>
      </c>
      <c r="AU2" s="7" t="s">
        <v>46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51</v>
      </c>
      <c r="BA2" s="7" t="s">
        <v>52</v>
      </c>
      <c r="BB2" s="7" t="s">
        <v>53</v>
      </c>
      <c r="BC2" s="7" t="s">
        <v>54</v>
      </c>
      <c r="BD2" s="7" t="s">
        <v>55</v>
      </c>
      <c r="BE2" s="4" t="s">
        <v>56</v>
      </c>
      <c r="BF2" s="7" t="s">
        <v>57</v>
      </c>
      <c r="BG2" s="7" t="s">
        <v>58</v>
      </c>
      <c r="BH2" s="7" t="s">
        <v>59</v>
      </c>
      <c r="BI2" s="7" t="s">
        <v>60</v>
      </c>
      <c r="BJ2" s="7" t="s">
        <v>61</v>
      </c>
      <c r="BK2" s="7" t="s">
        <v>62</v>
      </c>
      <c r="BL2" s="7" t="s">
        <v>63</v>
      </c>
      <c r="BM2" s="7" t="s">
        <v>64</v>
      </c>
      <c r="BN2" s="7" t="s">
        <v>65</v>
      </c>
      <c r="BO2" s="7" t="s">
        <v>66</v>
      </c>
      <c r="BP2" s="7" t="s">
        <v>67</v>
      </c>
      <c r="BQ2" s="7" t="s">
        <v>68</v>
      </c>
      <c r="BR2" s="7" t="s">
        <v>69</v>
      </c>
      <c r="BS2" s="4" t="s">
        <v>70</v>
      </c>
      <c r="BT2" s="7" t="s">
        <v>71</v>
      </c>
      <c r="BU2" s="7" t="s">
        <v>72</v>
      </c>
      <c r="BV2" s="7" t="s">
        <v>73</v>
      </c>
      <c r="BW2" s="7" t="s">
        <v>74</v>
      </c>
      <c r="BX2" s="7" t="s">
        <v>75</v>
      </c>
      <c r="BY2" s="7" t="s">
        <v>76</v>
      </c>
      <c r="BZ2" s="7" t="s">
        <v>77</v>
      </c>
      <c r="CA2" s="7" t="s">
        <v>78</v>
      </c>
      <c r="CB2" s="7" t="s">
        <v>79</v>
      </c>
      <c r="CC2" s="7" t="s">
        <v>80</v>
      </c>
      <c r="CD2" s="7" t="s">
        <v>81</v>
      </c>
      <c r="CE2" s="7" t="s">
        <v>82</v>
      </c>
      <c r="CF2" s="7" t="s">
        <v>83</v>
      </c>
      <c r="CG2" s="7" t="s">
        <v>84</v>
      </c>
      <c r="CH2" s="7" t="s">
        <v>85</v>
      </c>
      <c r="CI2" s="7" t="s">
        <v>86</v>
      </c>
      <c r="CJ2" s="7" t="s">
        <v>87</v>
      </c>
      <c r="CK2" s="7" t="s">
        <v>88</v>
      </c>
      <c r="CL2" s="7" t="s">
        <v>89</v>
      </c>
      <c r="CM2" s="7" t="s">
        <v>90</v>
      </c>
      <c r="CN2" s="7" t="s">
        <v>91</v>
      </c>
      <c r="CO2" s="7" t="s">
        <v>92</v>
      </c>
      <c r="CP2" s="7" t="s">
        <v>93</v>
      </c>
      <c r="CQ2" s="7" t="s">
        <v>94</v>
      </c>
      <c r="CR2" s="7" t="s">
        <v>95</v>
      </c>
      <c r="CS2" s="7" t="s">
        <v>96</v>
      </c>
      <c r="CT2" s="7" t="s">
        <v>97</v>
      </c>
      <c r="CU2" s="4" t="s">
        <v>98</v>
      </c>
      <c r="CV2" s="7" t="s">
        <v>99</v>
      </c>
      <c r="CW2" s="7" t="s">
        <v>100</v>
      </c>
      <c r="CX2" s="7" t="s">
        <v>101</v>
      </c>
      <c r="CY2" s="7" t="s">
        <v>102</v>
      </c>
      <c r="CZ2" s="7" t="s">
        <v>103</v>
      </c>
      <c r="DA2" s="7" t="s">
        <v>104</v>
      </c>
      <c r="DB2" s="7" t="s">
        <v>105</v>
      </c>
      <c r="DC2" s="7" t="s">
        <v>106</v>
      </c>
      <c r="DD2" s="7" t="s">
        <v>107</v>
      </c>
      <c r="DE2" s="7" t="s">
        <v>108</v>
      </c>
      <c r="DF2" s="7" t="s">
        <v>109</v>
      </c>
      <c r="DG2" s="7" t="s">
        <v>110</v>
      </c>
      <c r="DH2" s="7" t="s">
        <v>111</v>
      </c>
      <c r="DI2" s="7" t="s">
        <v>112</v>
      </c>
      <c r="DJ2" s="7" t="s">
        <v>113</v>
      </c>
      <c r="DK2" s="7" t="s">
        <v>114</v>
      </c>
      <c r="DL2" s="7" t="s">
        <v>115</v>
      </c>
      <c r="DM2" s="7" t="s">
        <v>116</v>
      </c>
      <c r="DN2" s="7" t="s">
        <v>117</v>
      </c>
      <c r="DO2" s="7" t="s">
        <v>118</v>
      </c>
      <c r="DP2" s="7" t="s">
        <v>119</v>
      </c>
      <c r="DQ2" s="7" t="s">
        <v>120</v>
      </c>
      <c r="DR2" s="7" t="s">
        <v>121</v>
      </c>
      <c r="DS2" s="7" t="s">
        <v>122</v>
      </c>
      <c r="DT2" s="7" t="s">
        <v>123</v>
      </c>
      <c r="DU2" s="7" t="s">
        <v>124</v>
      </c>
      <c r="DV2" s="7" t="s">
        <v>125</v>
      </c>
      <c r="DW2" s="7" t="s">
        <v>126</v>
      </c>
      <c r="DX2" s="7" t="s">
        <v>127</v>
      </c>
      <c r="DY2" s="7" t="s">
        <v>128</v>
      </c>
      <c r="DZ2" s="7" t="s">
        <v>129</v>
      </c>
      <c r="EA2" s="7" t="s">
        <v>130</v>
      </c>
      <c r="EB2" s="7" t="s">
        <v>131</v>
      </c>
      <c r="EC2" s="7" t="s">
        <v>132</v>
      </c>
      <c r="ED2" s="7" t="s">
        <v>133</v>
      </c>
      <c r="EE2" s="7" t="s">
        <v>134</v>
      </c>
      <c r="EF2" s="7" t="s">
        <v>135</v>
      </c>
      <c r="EG2" s="7" t="s">
        <v>136</v>
      </c>
      <c r="EH2" s="7" t="s">
        <v>137</v>
      </c>
      <c r="EI2" s="7" t="s">
        <v>138</v>
      </c>
      <c r="EJ2" s="7" t="s">
        <v>139</v>
      </c>
      <c r="EK2" s="7" t="s">
        <v>140</v>
      </c>
      <c r="EL2" s="7" t="s">
        <v>141</v>
      </c>
      <c r="EM2" s="7" t="s">
        <v>142</v>
      </c>
      <c r="EN2" s="7" t="s">
        <v>143</v>
      </c>
      <c r="EO2" s="7" t="s">
        <v>144</v>
      </c>
      <c r="EP2" s="7" t="s">
        <v>145</v>
      </c>
      <c r="EQ2" s="7" t="s">
        <v>146</v>
      </c>
      <c r="ER2" s="7" t="s">
        <v>147</v>
      </c>
      <c r="ES2" s="7" t="s">
        <v>148</v>
      </c>
      <c r="ET2" s="7" t="s">
        <v>149</v>
      </c>
      <c r="EU2" s="7" t="s">
        <v>150</v>
      </c>
      <c r="EV2" s="7" t="s">
        <v>151</v>
      </c>
      <c r="EW2" s="7" t="s">
        <v>152</v>
      </c>
      <c r="EX2" s="7" t="s">
        <v>153</v>
      </c>
      <c r="EY2" s="7" t="s">
        <v>154</v>
      </c>
      <c r="EZ2" s="7" t="s">
        <v>155</v>
      </c>
      <c r="FA2" s="7" t="s">
        <v>156</v>
      </c>
      <c r="FB2" s="7" t="s">
        <v>157</v>
      </c>
      <c r="FC2" s="7" t="s">
        <v>158</v>
      </c>
      <c r="FD2" s="7" t="s">
        <v>159</v>
      </c>
      <c r="FE2" s="7" t="s">
        <v>160</v>
      </c>
      <c r="FF2" s="7" t="s">
        <v>161</v>
      </c>
      <c r="FG2" s="7" t="s">
        <v>162</v>
      </c>
      <c r="FH2" s="7" t="s">
        <v>163</v>
      </c>
      <c r="FI2" s="7" t="s">
        <v>164</v>
      </c>
      <c r="FJ2" s="7" t="s">
        <v>165</v>
      </c>
      <c r="FK2" s="7" t="s">
        <v>166</v>
      </c>
      <c r="FL2" s="7" t="s">
        <v>167</v>
      </c>
    </row>
    <row r="3" spans="1:168">
      <c r="A3" s="2">
        <v>1</v>
      </c>
      <c r="B3" s="3">
        <v>45562.403888888897</v>
      </c>
      <c r="C3" s="3">
        <v>45562.464976851901</v>
      </c>
      <c r="D3" s="2" t="s">
        <v>168</v>
      </c>
      <c r="E3" s="2"/>
      <c r="F3" s="2"/>
      <c r="G3" s="2"/>
      <c r="H3" s="3"/>
      <c r="I3" s="2" t="s">
        <v>169</v>
      </c>
      <c r="J3" s="2"/>
      <c r="K3" s="2"/>
      <c r="L3" s="2" t="s">
        <v>170</v>
      </c>
      <c r="M3" s="2"/>
      <c r="N3" s="2"/>
      <c r="O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3" s="2"/>
      <c r="Q3" s="2" t="s">
        <v>171</v>
      </c>
      <c r="R3" s="2">
        <f>IF(Q3="Siempre",5,IF(Q3="Casi siempre", 4, IF(Q3="Algunas Veces",3, IF(Q3="Cassi Nunca", 2,IF(Q3="Nunca",1)))))</f>
        <v>5</v>
      </c>
      <c r="S3" s="2"/>
      <c r="T3" s="2" t="s">
        <v>171</v>
      </c>
      <c r="U3" s="2">
        <f>IF(T3="Siempre",5,IF(T3="Casi siempre", 4, IF(T3="Algunas Veces",3, IF(T3="Cassi Nunca", 2,IF(T3="Nunca",1)))))</f>
        <v>5</v>
      </c>
      <c r="V3" s="2"/>
      <c r="W3" s="2" t="s">
        <v>171</v>
      </c>
      <c r="X3" s="2">
        <f t="shared" ref="X3:X44" si="0">IF(W3="Siempre",5,IF(W3="Casi siempre", 4, IF(W3="Algunas Veces",3, IF(W3="Cassi Nunca", 2,IF(W3="Nunca",1)))))</f>
        <v>5</v>
      </c>
      <c r="Y3" s="2"/>
      <c r="Z3" s="2" t="s">
        <v>171</v>
      </c>
      <c r="AA3" s="2">
        <f t="shared" ref="AA3:AA44" si="1">IF(Z3="Siempre",5,IF(Z3="Casi siempre", 4, IF(Z3="Algunas Veces",3, IF(Z3="Cassi Nunca", 2,IF(Z3="Nunca",1)))))</f>
        <v>5</v>
      </c>
      <c r="AB3" s="2"/>
      <c r="AC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3" s="2"/>
      <c r="AE3" s="2" t="s">
        <v>171</v>
      </c>
      <c r="AF3" s="2">
        <f t="shared" ref="AF3:AF44" si="2">IF(AE3="Siempre",5,IF(AE3="Casi siempre", 4, IF(AE3="Algunas Veces",3, IF(AE3="Cassi Nunca", 2,IF(AE3="Nunca",1)))))</f>
        <v>5</v>
      </c>
      <c r="AG3" s="2"/>
      <c r="AH3" s="2" t="s">
        <v>171</v>
      </c>
      <c r="AI3" s="2">
        <f t="shared" ref="AI3:AI44" si="3">IF(AH3="Siempre",5,IF(AH3="Casi siempre", 4, IF(AH3="Algunas Veces",3, IF(AH3="Cassi Nunca", 2,IF(AH3="Nunca",1)))))</f>
        <v>5</v>
      </c>
      <c r="AJ3" s="2"/>
      <c r="AK3" s="2" t="s">
        <v>171</v>
      </c>
      <c r="AL3" s="2">
        <f t="shared" ref="AL3:AL44" si="4">IF(AK3="Siempre",5,IF(AK3="Casi siempre", 4, IF(AK3="Algunas Veces",3, IF(AK3="Cassi Nunca", 2,IF(AK3="Nunca",1)))))</f>
        <v>5</v>
      </c>
      <c r="AM3" s="2"/>
      <c r="AN3" s="2" t="s">
        <v>171</v>
      </c>
      <c r="AO3" s="2">
        <f t="shared" ref="AO3:AO44" si="5">IF(AN3="Siempre",5,IF(AN3="Casi siempre", 4, IF(AN3="Algunas Veces",3, IF(AN3="Cassi Nunca", 2,IF(AN3="Nunca",1)))))</f>
        <v>5</v>
      </c>
      <c r="AP3" s="2"/>
      <c r="AQ3" s="2"/>
      <c r="AR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" s="2" t="s">
        <v>171</v>
      </c>
      <c r="AT3" s="2">
        <f t="shared" ref="AT3:AT44" si="6">IF(AS3="Siempre",5,IF(AS3="Casi siempre", 4, IF(AS3="Algunas Veces",3, IF(AS3="Cassi Nunca", 2,IF(AS3="Nunca",1)))))</f>
        <v>5</v>
      </c>
      <c r="AU3" s="2"/>
      <c r="AV3" s="2" t="s">
        <v>171</v>
      </c>
      <c r="AW3" s="2">
        <f t="shared" ref="AW3:AW44" si="7">IF(AV3="Siempre",5,IF(AV3="Casi siempre", 4, IF(AV3="Algunas Veces",3, IF(AV3="Cassi Nunca", 2,IF(AV3="Nunca",1)))))</f>
        <v>5</v>
      </c>
      <c r="AX3" s="2"/>
      <c r="AY3" s="2" t="s">
        <v>171</v>
      </c>
      <c r="AZ3" s="2">
        <f t="shared" ref="AZ3:AZ44" si="8">IF(AY3="Siempre",5,IF(AY3="Casi siempre", 4, IF(AY3="Algunas Veces",3, IF(AY3="Cassi Nunca", 2,IF(AY3="Nunca",1)))))</f>
        <v>5</v>
      </c>
      <c r="BA3" s="2"/>
      <c r="BB3" s="2" t="s">
        <v>171</v>
      </c>
      <c r="BC3" s="2">
        <f t="shared" ref="BC3:BC44" si="9">IF(BB3="Siempre",5,IF(BB3="Casi siempre", 4, IF(BB3="Algunas Veces",3, IF(BB3="Cassi Nunca", 2,IF(BB3="Nunca",1)))))</f>
        <v>5</v>
      </c>
      <c r="BD3" s="2"/>
      <c r="BE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" s="2"/>
      <c r="BG3" s="2" t="s">
        <v>171</v>
      </c>
      <c r="BH3" s="2">
        <f t="shared" ref="BH3:BH44" si="10">IF(BG3="Siempre",5,IF(BG3="Casi siempre", 4, IF(BG3="Algunas Veces",3, IF(BG3="Cassi Nunca", 2,IF(BG3="Nunca",1)))))</f>
        <v>5</v>
      </c>
      <c r="BI3" s="2"/>
      <c r="BJ3" s="2" t="s">
        <v>171</v>
      </c>
      <c r="BK3" s="2">
        <f t="shared" ref="BK3:BK44" si="11">IF(BJ3="Siempre",5,IF(BJ3="Casi siempre", 4, IF(BJ3="Algunas Veces",3, IF(BJ3="Cassi Nunca", 2,IF(BJ3="Nunca",1)))))</f>
        <v>5</v>
      </c>
      <c r="BL3" s="2"/>
      <c r="BM3" s="2" t="s">
        <v>171</v>
      </c>
      <c r="BN3" s="2">
        <f t="shared" ref="BN3:BN44" si="12">IF(BM3="Siempre",5,IF(BM3="Casi siempre", 4, IF(BM3="Algunas Veces",3, IF(BM3="Cassi Nunca", 2,IF(BM3="Nunca",1)))))</f>
        <v>5</v>
      </c>
      <c r="BO3" s="2"/>
      <c r="BP3" s="2" t="s">
        <v>171</v>
      </c>
      <c r="BQ3" s="2">
        <f t="shared" ref="BQ3:BQ44" si="13">IF(BP3="Siempre",5,IF(BP3="Casi siempre", 4, IF(BP3="Algunas Veces",3, IF(BP3="Cassi Nunca", 2,IF(BP3="Nunca",1)))))</f>
        <v>5</v>
      </c>
      <c r="BR3" s="2"/>
      <c r="BS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3" s="2"/>
      <c r="BU3" s="2" t="s">
        <v>171</v>
      </c>
      <c r="BV3" s="2">
        <f t="shared" ref="BV3:BV44" si="14">IF(BU3="Siempre",5,IF(BU3="Casi siempre", 4, IF(BU3="Algunas Veces",3, IF(BU3="Cassi Nunca", 2,IF(BU3="Nunca",1)))))</f>
        <v>5</v>
      </c>
      <c r="BW3" s="2"/>
      <c r="BX3" s="2" t="s">
        <v>171</v>
      </c>
      <c r="BY3" s="2">
        <f t="shared" ref="BY3:BY44" si="15">IF(BX3="Siempre",5,IF(BX3="Casi siempre", 4, IF(BX3="Algunas Veces",3, IF(BX3="Cassi Nunca", 2,IF(BX3="Nunca",1)))))</f>
        <v>5</v>
      </c>
      <c r="BZ3" s="2"/>
      <c r="CA3" s="2" t="s">
        <v>172</v>
      </c>
      <c r="CB3" s="2">
        <f t="shared" ref="CB3:CB44" si="16">IF(CA3="Siempre",5,IF(CA3="Casi siempre", 4, IF(CA3="Algunas Veces",3, IF(CA3="Cassi Nunca", 2,IF(CA3="Nunca",1)))))</f>
        <v>4</v>
      </c>
      <c r="CC3" s="2"/>
      <c r="CD3" s="2" t="s">
        <v>171</v>
      </c>
      <c r="CE3" s="2">
        <f t="shared" ref="CE3:CE44" si="17">IF(CD3="Siempre",5,IF(CD3="Casi siempre", 4, IF(CD3="Algunas Veces",3, IF(CD3="Cassi Nunca", 2,IF(CD3="Nunca",1)))))</f>
        <v>5</v>
      </c>
      <c r="CF3" s="2"/>
      <c r="CG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3" s="2"/>
      <c r="CI3" s="2" t="s">
        <v>171</v>
      </c>
      <c r="CJ3" s="2">
        <f t="shared" ref="CJ3:CJ44" si="18">IF(CI3="Siempre",5,IF(CI3="Casi siempre", 4, IF(CI3="Algunas Veces",3, IF(CI3="Cassi Nunca", 2,IF(CI3="Nunca",1)))))</f>
        <v>5</v>
      </c>
      <c r="CK3" s="2"/>
      <c r="CL3" s="2" t="s">
        <v>172</v>
      </c>
      <c r="CM3" s="2">
        <f t="shared" ref="CM3:CM44" si="19">IF(CL3="Siempre",5,IF(CL3="Casi siempre", 4, IF(CL3="Algunas Veces",3, IF(CL3="Cassi Nunca", 2,IF(CL3="Nunca",1)))))</f>
        <v>4</v>
      </c>
      <c r="CN3" s="2"/>
      <c r="CO3" s="2" t="s">
        <v>171</v>
      </c>
      <c r="CP3" s="2">
        <f t="shared" ref="CP3:CP44" si="20">IF(CO3="Siempre",5,IF(CO3="Casi siempre", 4, IF(CO3="Algunas Veces",3, IF(CO3="Cassi Nunca", 2,IF(CO3="Nunca",1)))))</f>
        <v>5</v>
      </c>
      <c r="CQ3" s="2"/>
      <c r="CR3" s="2" t="s">
        <v>171</v>
      </c>
      <c r="CS3" s="2">
        <f t="shared" ref="CS3:CS44" si="21">IF(CR3="Siempre",5,IF(CR3="Casi siempre", 4, IF(CR3="Algunas Veces",3, IF(CR3="Cassi Nunca", 2,IF(CR3="Nunca",1)))))</f>
        <v>5</v>
      </c>
      <c r="CT3" s="2"/>
      <c r="CU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3" s="2"/>
      <c r="CW3" s="2" t="s">
        <v>172</v>
      </c>
      <c r="CX3" s="2">
        <f t="shared" ref="CX3:CX44" si="22">IF(CW3="Siempre",5,IF(CW3="Casi siempre", 4, IF(CW3="Algunas Veces",3, IF(CW3="Cassi Nunca", 2,IF(CW3="Nunca",1)))))</f>
        <v>4</v>
      </c>
      <c r="CY3" s="2"/>
      <c r="CZ3" s="2" t="s">
        <v>171</v>
      </c>
      <c r="DA3" s="2">
        <f t="shared" ref="DA3:DA44" si="23">IF(CZ3="Siempre",5,IF(CZ3="Casi siempre", 4, IF(CZ3="Algunas Veces",3, IF(CZ3="Cassi Nunca", 2,IF(CZ3="Nunca",1)))))</f>
        <v>5</v>
      </c>
      <c r="DB3" s="2"/>
      <c r="DC3" s="2" t="s">
        <v>172</v>
      </c>
      <c r="DD3" s="2">
        <f t="shared" ref="DD3:DD44" si="24">IF(DC3="Siempre",5,IF(DC3="Casi siempre", 4, IF(DC3="Algunas Veces",3, IF(DC3="Cassi Nunca", 2,IF(DC3="Nunca",1)))))</f>
        <v>4</v>
      </c>
      <c r="DE3" s="2"/>
      <c r="DF3" s="2" t="s">
        <v>172</v>
      </c>
      <c r="DG3" s="2">
        <f t="shared" ref="DG3:DG44" si="25">IF(DF3="Siempre",5,IF(DF3="Casi siempre", 4, IF(DF3="Algunas Veces",3, IF(DF3="Cassi Nunca", 2,IF(DF3="Nunca",1)))))</f>
        <v>4</v>
      </c>
      <c r="DH3" s="2"/>
      <c r="DI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" s="2"/>
      <c r="DK3" s="2" t="s">
        <v>171</v>
      </c>
      <c r="DL3" s="2">
        <f t="shared" ref="DL3:DL44" si="26">IF(DK3="Siempre",5,IF(DK3="Casi siempre", 4, IF(DK3="Algunas Veces",3, IF(DK3="Cassi Nunca", 2,IF(DK3="Nunca",1)))))</f>
        <v>5</v>
      </c>
      <c r="DM3" s="2"/>
      <c r="DN3" s="2" t="s">
        <v>171</v>
      </c>
      <c r="DO3" s="2">
        <f t="shared" ref="DO3:DO44" si="27">IF(DN3="Siempre",5,IF(DN3="Casi siempre", 4, IF(DN3="Algunas Veces",3, IF(DN3="Cassi Nunca", 2,IF(DN3="Nunca",1)))))</f>
        <v>5</v>
      </c>
      <c r="DP3" s="2"/>
      <c r="DQ3" s="2" t="s">
        <v>171</v>
      </c>
      <c r="DR3" s="2">
        <f t="shared" ref="DR3:DR44" si="28">IF(DQ3="Siempre",5,IF(DQ3="Casi siempre", 4, IF(DQ3="Algunas Veces",3, IF(DQ3="Cassi Nunca", 2,IF(DQ3="Nunca",1)))))</f>
        <v>5</v>
      </c>
      <c r="DS3" s="2"/>
      <c r="DT3" s="2" t="s">
        <v>171</v>
      </c>
      <c r="DU3" s="2">
        <f t="shared" ref="DU3:DU44" si="29">IF(DT3="Siempre",5,IF(DT3="Casi siempre", 4, IF(DT3="Algunas Veces",3, IF(DT3="Cassi Nunca", 2,IF(DT3="Nunca",1)))))</f>
        <v>5</v>
      </c>
      <c r="DV3" s="2"/>
      <c r="DW3" s="2"/>
      <c r="DX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" s="2" t="s">
        <v>171</v>
      </c>
      <c r="DZ3" s="2">
        <f t="shared" ref="DZ3:DZ44" si="30">IF(DY3="Siempre",5,IF(DY3="Casi siempre", 4, IF(DY3="Algunas Veces",3, IF(DY3="Cassi Nunca", 2,IF(DY3="Nunca",1)))))</f>
        <v>5</v>
      </c>
      <c r="EA3" s="2"/>
      <c r="EB3" s="2" t="s">
        <v>171</v>
      </c>
      <c r="EC3" s="2">
        <f t="shared" ref="EC3:EC44" si="31">IF(EB3="Siempre",5,IF(EB3="Casi siempre", 4, IF(EB3="Algunas Veces",3, IF(EB3="Cassi Nunca", 2,IF(EB3="Nunca",1)))))</f>
        <v>5</v>
      </c>
      <c r="ED3" s="2"/>
      <c r="EE3" s="2" t="s">
        <v>173</v>
      </c>
      <c r="EF3" s="2">
        <f t="shared" ref="EF3:EF44" si="32">IF(EE3="Siempre",5,IF(EE3="Casi siempre", 4, IF(EE3="Algunas Veces",3, IF(EE3="Cassi Nunca", 2,IF(EE3="Nunca",1)))))</f>
        <v>3</v>
      </c>
      <c r="EG3" s="2"/>
      <c r="EH3" s="2" t="s">
        <v>174</v>
      </c>
      <c r="EI3" s="2">
        <f t="shared" ref="EI3:EI44" si="33">IF(EH3="Siempre",5,IF(EH3="Casi siempre", 4, IF(EH3="Algunas Veces",3, IF(EH3="Cassi Nunca", 2,IF(EH3="Nunca",1)))))</f>
        <v>4</v>
      </c>
      <c r="EJ3" s="2"/>
      <c r="EK3" s="2"/>
      <c r="EL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3" s="2" t="s">
        <v>171</v>
      </c>
      <c r="EN3" s="2">
        <f t="shared" ref="EN3:EN44" si="34">IF(EM3="Siempre",5,IF(EM3="Casi siempre", 4, IF(EM3="Algunas Veces",3, IF(EM3="Cassi Nunca", 2,IF(EM3="Nunca",1)))))</f>
        <v>5</v>
      </c>
      <c r="EO3" s="2"/>
      <c r="EP3" s="2" t="s">
        <v>173</v>
      </c>
      <c r="EQ3" s="2">
        <f t="shared" ref="EQ3:EQ44" si="35">IF(EP3="Siempre",5,IF(EP3="Casi siempre", 4, IF(EP3="Algunas Veces",3, IF(EP3="Cassi Nunca", 2,IF(EP3="Nunca",1)))))</f>
        <v>3</v>
      </c>
      <c r="ER3" s="2"/>
      <c r="ES3" s="2" t="s">
        <v>174</v>
      </c>
      <c r="ET3" s="2">
        <f t="shared" ref="ET3:ET44" si="36">IF(ES3="Siempre",5,IF(ES3="Casi siempre", 4, IF(ES3="Algunas Veces",3, IF(ES3="Cassi Nunca", 2,IF(ES3="Nunca",1)))))</f>
        <v>4</v>
      </c>
      <c r="EU3" s="2"/>
      <c r="EV3" s="2" t="s">
        <v>174</v>
      </c>
      <c r="EW3" s="2">
        <f t="shared" ref="EW3:EW44" si="37">IF(EV3="Siempre",5,IF(EV3="Casi siempre", 4, IF(EV3="Algunas Veces",3, IF(EV3="Cassi Nunca", 2,IF(EV3="Nunca",1)))))</f>
        <v>4</v>
      </c>
      <c r="EX3" s="2"/>
      <c r="EY3" s="2"/>
      <c r="EZ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3" s="2" t="s">
        <v>174</v>
      </c>
      <c r="FB3" s="2">
        <f t="shared" ref="FB3:FB44" si="38">IF(FA3="Siempre",5,IF(FA3="Casi siempre", 4, IF(FA3="Algunas Veces",3, IF(FA3="Cassi Nunca", 2,IF(FA3="Nunca",1)))))</f>
        <v>4</v>
      </c>
      <c r="FC3" s="2"/>
      <c r="FD3" s="2" t="s">
        <v>171</v>
      </c>
      <c r="FE3" s="2">
        <f t="shared" ref="FE3:FE44" si="39">IF(FD3="Siempre",5,IF(FD3="Casi siempre", 4, IF(FD3="Algunas Veces",3, IF(FD3="Cassi Nunca", 2,IF(FD3="Nunca",1)))))</f>
        <v>5</v>
      </c>
      <c r="FF3" s="2"/>
      <c r="FG3" s="2" t="s">
        <v>174</v>
      </c>
      <c r="FH3" s="2">
        <f t="shared" ref="FH3:FH44" si="40">IF(FG3="Siempre",5,IF(FG3="Casi siempre", 4, IF(FG3="Algunas Veces",3, IF(FG3="Cassi Nunca", 2,IF(FG3="Nunca",1)))))</f>
        <v>4</v>
      </c>
      <c r="FI3" s="2"/>
      <c r="FJ3" s="2" t="s">
        <v>174</v>
      </c>
      <c r="FK3" s="2">
        <f t="shared" ref="FK3:FK44" si="41">IF(FJ3="Siempre",5,IF(FJ3="Casi siempre", 4, IF(FJ3="Algunas Veces",3, IF(FJ3="Cassi Nunca", 2,IF(FJ3="Nunca",1)))))</f>
        <v>4</v>
      </c>
      <c r="FL3" s="2"/>
    </row>
    <row r="4" spans="1:168">
      <c r="A4" s="2">
        <v>2</v>
      </c>
      <c r="B4" s="3">
        <v>45569.383298611101</v>
      </c>
      <c r="C4" s="3">
        <v>45569.396620370397</v>
      </c>
      <c r="D4" s="2" t="s">
        <v>168</v>
      </c>
      <c r="E4" s="2"/>
      <c r="F4" s="2"/>
      <c r="G4" s="2"/>
      <c r="H4" s="3"/>
      <c r="I4" s="2" t="s">
        <v>227</v>
      </c>
      <c r="J4" s="2"/>
      <c r="K4" s="2"/>
      <c r="L4" s="2" t="s">
        <v>175</v>
      </c>
      <c r="M4" s="2"/>
      <c r="N4" s="2"/>
      <c r="O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4" s="2"/>
      <c r="Q4" s="2" t="s">
        <v>174</v>
      </c>
      <c r="R4" s="2">
        <f t="shared" ref="R4:R44" si="42">IF(Q4="Siempre",5,IF(Q4="Casi siempre", 4, IF(Q4="Algunas Veces",3, IF(Q4="Cassi Nunca", 2,IF(Q4="Nunca",1)))))</f>
        <v>4</v>
      </c>
      <c r="S4" s="2"/>
      <c r="T4" s="2" t="s">
        <v>174</v>
      </c>
      <c r="U4" s="2">
        <f t="shared" ref="U4:U44" si="43">IF(T4="Siempre",5,IF(T4="Casi siempre", 4, IF(T4="Algunas Veces",3, IF(T4="Cassi Nunca", 2,IF(T4="Nunca",1)))))</f>
        <v>4</v>
      </c>
      <c r="V4" s="2"/>
      <c r="W4" s="2" t="s">
        <v>174</v>
      </c>
      <c r="X4" s="2">
        <f t="shared" si="0"/>
        <v>4</v>
      </c>
      <c r="Y4" s="2"/>
      <c r="Z4" s="2" t="s">
        <v>174</v>
      </c>
      <c r="AA4" s="2">
        <f t="shared" si="1"/>
        <v>4</v>
      </c>
      <c r="AB4" s="2"/>
      <c r="AC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4" s="2"/>
      <c r="AE4" s="2" t="s">
        <v>172</v>
      </c>
      <c r="AF4" s="2">
        <f t="shared" si="2"/>
        <v>4</v>
      </c>
      <c r="AG4" s="2"/>
      <c r="AH4" s="2" t="s">
        <v>171</v>
      </c>
      <c r="AI4" s="2">
        <f t="shared" si="3"/>
        <v>5</v>
      </c>
      <c r="AJ4" s="2"/>
      <c r="AK4" s="2" t="s">
        <v>172</v>
      </c>
      <c r="AL4" s="2">
        <f t="shared" si="4"/>
        <v>4</v>
      </c>
      <c r="AM4" s="2"/>
      <c r="AN4" s="2" t="s">
        <v>172</v>
      </c>
      <c r="AO4" s="2">
        <f t="shared" si="5"/>
        <v>4</v>
      </c>
      <c r="AP4" s="2"/>
      <c r="AQ4" s="2"/>
      <c r="AR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4" s="2" t="s">
        <v>171</v>
      </c>
      <c r="AT4" s="2">
        <f t="shared" si="6"/>
        <v>5</v>
      </c>
      <c r="AU4" s="2"/>
      <c r="AV4" s="2" t="s">
        <v>171</v>
      </c>
      <c r="AW4" s="2">
        <f t="shared" si="7"/>
        <v>5</v>
      </c>
      <c r="AX4" s="2"/>
      <c r="AY4" s="2" t="s">
        <v>171</v>
      </c>
      <c r="AZ4" s="2">
        <f t="shared" si="8"/>
        <v>5</v>
      </c>
      <c r="BA4" s="2"/>
      <c r="BB4" s="2" t="s">
        <v>171</v>
      </c>
      <c r="BC4" s="2">
        <f t="shared" si="9"/>
        <v>5</v>
      </c>
      <c r="BD4" s="2"/>
      <c r="BE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F4" s="2"/>
      <c r="BG4" s="2" t="s">
        <v>171</v>
      </c>
      <c r="BH4" s="2">
        <f t="shared" si="10"/>
        <v>5</v>
      </c>
      <c r="BI4" s="2"/>
      <c r="BJ4" s="2" t="s">
        <v>172</v>
      </c>
      <c r="BK4" s="2">
        <f t="shared" si="11"/>
        <v>4</v>
      </c>
      <c r="BL4" s="2"/>
      <c r="BM4" s="2" t="s">
        <v>171</v>
      </c>
      <c r="BN4" s="2">
        <f t="shared" si="12"/>
        <v>5</v>
      </c>
      <c r="BO4" s="2"/>
      <c r="BP4" s="2" t="s">
        <v>176</v>
      </c>
      <c r="BQ4" s="2">
        <f t="shared" si="13"/>
        <v>3</v>
      </c>
      <c r="BR4" s="2"/>
      <c r="BS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4" s="2"/>
      <c r="BU4" s="2" t="s">
        <v>171</v>
      </c>
      <c r="BV4" s="2">
        <f t="shared" si="14"/>
        <v>5</v>
      </c>
      <c r="BW4" s="2"/>
      <c r="BX4" s="2" t="s">
        <v>172</v>
      </c>
      <c r="BY4" s="2">
        <f t="shared" si="15"/>
        <v>4</v>
      </c>
      <c r="BZ4" s="2"/>
      <c r="CA4" s="2" t="s">
        <v>171</v>
      </c>
      <c r="CB4" s="2">
        <f t="shared" si="16"/>
        <v>5</v>
      </c>
      <c r="CC4" s="2"/>
      <c r="CD4" s="2" t="s">
        <v>171</v>
      </c>
      <c r="CE4" s="2">
        <f t="shared" si="17"/>
        <v>5</v>
      </c>
      <c r="CF4" s="2"/>
      <c r="CG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4" s="2"/>
      <c r="CI4" s="2" t="s">
        <v>171</v>
      </c>
      <c r="CJ4" s="2">
        <f t="shared" si="18"/>
        <v>5</v>
      </c>
      <c r="CK4" s="2"/>
      <c r="CL4" s="2" t="s">
        <v>171</v>
      </c>
      <c r="CM4" s="2">
        <f t="shared" si="19"/>
        <v>5</v>
      </c>
      <c r="CN4" s="2"/>
      <c r="CO4" s="2" t="s">
        <v>171</v>
      </c>
      <c r="CP4" s="2">
        <f t="shared" si="20"/>
        <v>5</v>
      </c>
      <c r="CQ4" s="2"/>
      <c r="CR4" s="2" t="s">
        <v>171</v>
      </c>
      <c r="CS4" s="2">
        <f t="shared" si="21"/>
        <v>5</v>
      </c>
      <c r="CT4" s="2"/>
      <c r="CU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4" s="2"/>
      <c r="CW4" s="2" t="s">
        <v>172</v>
      </c>
      <c r="CX4" s="2">
        <f t="shared" si="22"/>
        <v>4</v>
      </c>
      <c r="CY4" s="2"/>
      <c r="CZ4" s="2" t="s">
        <v>172</v>
      </c>
      <c r="DA4" s="2">
        <f t="shared" si="23"/>
        <v>4</v>
      </c>
      <c r="DB4" s="2"/>
      <c r="DC4" s="2" t="s">
        <v>172</v>
      </c>
      <c r="DD4" s="2">
        <f t="shared" si="24"/>
        <v>4</v>
      </c>
      <c r="DE4" s="2"/>
      <c r="DF4" s="2" t="s">
        <v>171</v>
      </c>
      <c r="DG4" s="2">
        <f t="shared" si="25"/>
        <v>5</v>
      </c>
      <c r="DH4" s="2"/>
      <c r="DI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3.5</v>
      </c>
      <c r="DJ4" s="2"/>
      <c r="DK4" s="2" t="s">
        <v>172</v>
      </c>
      <c r="DL4" s="2">
        <f t="shared" si="26"/>
        <v>4</v>
      </c>
      <c r="DM4" s="2"/>
      <c r="DN4" s="2" t="s">
        <v>172</v>
      </c>
      <c r="DO4" s="2">
        <f t="shared" si="27"/>
        <v>4</v>
      </c>
      <c r="DP4" s="2"/>
      <c r="DQ4" s="2" t="s">
        <v>176</v>
      </c>
      <c r="DR4" s="2">
        <f t="shared" si="28"/>
        <v>3</v>
      </c>
      <c r="DS4" s="2"/>
      <c r="DT4" s="2" t="s">
        <v>176</v>
      </c>
      <c r="DU4" s="2">
        <f t="shared" si="29"/>
        <v>3</v>
      </c>
      <c r="DV4" s="2"/>
      <c r="DW4" s="2"/>
      <c r="DX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4" s="2" t="s">
        <v>171</v>
      </c>
      <c r="DZ4" s="2">
        <f t="shared" si="30"/>
        <v>5</v>
      </c>
      <c r="EA4" s="2"/>
      <c r="EB4" s="2" t="s">
        <v>174</v>
      </c>
      <c r="EC4" s="2">
        <f t="shared" si="31"/>
        <v>4</v>
      </c>
      <c r="ED4" s="2"/>
      <c r="EE4" s="2" t="s">
        <v>174</v>
      </c>
      <c r="EF4" s="2">
        <f t="shared" si="32"/>
        <v>4</v>
      </c>
      <c r="EG4" s="2"/>
      <c r="EH4" s="2" t="s">
        <v>174</v>
      </c>
      <c r="EI4" s="2">
        <f t="shared" si="33"/>
        <v>4</v>
      </c>
      <c r="EJ4" s="2"/>
      <c r="EK4" s="2"/>
      <c r="EL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4" s="2" t="s">
        <v>171</v>
      </c>
      <c r="EN4" s="2">
        <f t="shared" si="34"/>
        <v>5</v>
      </c>
      <c r="EO4" s="2"/>
      <c r="EP4" s="2" t="s">
        <v>173</v>
      </c>
      <c r="EQ4" s="2">
        <f t="shared" si="35"/>
        <v>3</v>
      </c>
      <c r="ER4" s="2"/>
      <c r="ES4" s="2" t="s">
        <v>173</v>
      </c>
      <c r="ET4" s="2">
        <f t="shared" si="36"/>
        <v>3</v>
      </c>
      <c r="EU4" s="2"/>
      <c r="EV4" s="2" t="s">
        <v>174</v>
      </c>
      <c r="EW4" s="2">
        <f t="shared" si="37"/>
        <v>4</v>
      </c>
      <c r="EX4" s="2"/>
      <c r="EY4" s="2"/>
      <c r="EZ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1</v>
      </c>
      <c r="FA4" s="2" t="s">
        <v>177</v>
      </c>
      <c r="FB4" s="2">
        <f t="shared" si="38"/>
        <v>1</v>
      </c>
      <c r="FC4" s="2"/>
      <c r="FD4" s="2" t="s">
        <v>177</v>
      </c>
      <c r="FE4" s="2">
        <f t="shared" si="39"/>
        <v>1</v>
      </c>
      <c r="FF4" s="2"/>
      <c r="FG4" s="2" t="s">
        <v>177</v>
      </c>
      <c r="FH4" s="2">
        <f t="shared" si="40"/>
        <v>1</v>
      </c>
      <c r="FI4" s="2"/>
      <c r="FJ4" s="2" t="s">
        <v>177</v>
      </c>
      <c r="FK4" s="2">
        <f t="shared" si="41"/>
        <v>1</v>
      </c>
      <c r="FL4" s="2"/>
    </row>
    <row r="5" spans="1:168">
      <c r="A5" s="2">
        <v>3</v>
      </c>
      <c r="B5" s="3">
        <v>45573.388726851903</v>
      </c>
      <c r="C5" s="3">
        <v>45573.391134259298</v>
      </c>
      <c r="D5" s="2" t="s">
        <v>168</v>
      </c>
      <c r="E5" s="2"/>
      <c r="F5" s="2"/>
      <c r="G5" s="2"/>
      <c r="H5" s="3"/>
      <c r="I5" s="2" t="s">
        <v>178</v>
      </c>
      <c r="J5" s="2"/>
      <c r="K5" s="2"/>
      <c r="L5" s="2" t="s">
        <v>230</v>
      </c>
      <c r="M5" s="2"/>
      <c r="N5" s="2"/>
      <c r="O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5" s="2"/>
      <c r="Q5" s="2" t="s">
        <v>174</v>
      </c>
      <c r="R5" s="2">
        <f t="shared" si="42"/>
        <v>4</v>
      </c>
      <c r="S5" s="2"/>
      <c r="T5" s="2" t="s">
        <v>174</v>
      </c>
      <c r="U5" s="2">
        <f t="shared" si="43"/>
        <v>4</v>
      </c>
      <c r="V5" s="2"/>
      <c r="W5" s="2" t="s">
        <v>174</v>
      </c>
      <c r="X5" s="2">
        <f t="shared" si="0"/>
        <v>4</v>
      </c>
      <c r="Y5" s="2"/>
      <c r="Z5" s="2" t="s">
        <v>173</v>
      </c>
      <c r="AA5" s="2">
        <f t="shared" si="1"/>
        <v>3</v>
      </c>
      <c r="AB5" s="2"/>
      <c r="AC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D5" s="2"/>
      <c r="AE5" s="2" t="s">
        <v>176</v>
      </c>
      <c r="AF5" s="2">
        <f t="shared" si="2"/>
        <v>3</v>
      </c>
      <c r="AG5" s="2"/>
      <c r="AH5" s="2" t="s">
        <v>172</v>
      </c>
      <c r="AI5" s="2">
        <f t="shared" si="3"/>
        <v>4</v>
      </c>
      <c r="AJ5" s="2"/>
      <c r="AK5" s="2" t="s">
        <v>176</v>
      </c>
      <c r="AL5" s="2">
        <f t="shared" si="4"/>
        <v>3</v>
      </c>
      <c r="AM5" s="2"/>
      <c r="AN5" s="2" t="s">
        <v>172</v>
      </c>
      <c r="AO5" s="2">
        <f t="shared" si="5"/>
        <v>4</v>
      </c>
      <c r="AP5" s="2"/>
      <c r="AQ5" s="2"/>
      <c r="AR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S5" s="2" t="s">
        <v>176</v>
      </c>
      <c r="AT5" s="2">
        <f t="shared" si="6"/>
        <v>3</v>
      </c>
      <c r="AU5" s="2"/>
      <c r="AV5" s="2" t="s">
        <v>172</v>
      </c>
      <c r="AW5" s="2">
        <f t="shared" si="7"/>
        <v>4</v>
      </c>
      <c r="AX5" s="2"/>
      <c r="AY5" s="2" t="s">
        <v>176</v>
      </c>
      <c r="AZ5" s="2">
        <f t="shared" si="8"/>
        <v>3</v>
      </c>
      <c r="BA5" s="2"/>
      <c r="BB5" s="2" t="s">
        <v>172</v>
      </c>
      <c r="BC5" s="2">
        <f t="shared" si="9"/>
        <v>4</v>
      </c>
      <c r="BD5" s="2"/>
      <c r="BE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5" s="2"/>
      <c r="BG5" s="2" t="s">
        <v>172</v>
      </c>
      <c r="BH5" s="2">
        <f t="shared" si="10"/>
        <v>4</v>
      </c>
      <c r="BI5" s="2"/>
      <c r="BJ5" s="2" t="s">
        <v>172</v>
      </c>
      <c r="BK5" s="2">
        <f t="shared" si="11"/>
        <v>4</v>
      </c>
      <c r="BL5" s="2"/>
      <c r="BM5" s="2" t="s">
        <v>172</v>
      </c>
      <c r="BN5" s="2">
        <f t="shared" si="12"/>
        <v>4</v>
      </c>
      <c r="BO5" s="2"/>
      <c r="BP5" s="2" t="s">
        <v>172</v>
      </c>
      <c r="BQ5" s="2">
        <f t="shared" si="13"/>
        <v>4</v>
      </c>
      <c r="BR5" s="2"/>
      <c r="BS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3.25</v>
      </c>
      <c r="BT5" s="2"/>
      <c r="BU5" s="2" t="s">
        <v>176</v>
      </c>
      <c r="BV5" s="2">
        <f t="shared" si="14"/>
        <v>3</v>
      </c>
      <c r="BW5" s="2"/>
      <c r="BX5" s="2" t="s">
        <v>176</v>
      </c>
      <c r="BY5" s="2">
        <f t="shared" si="15"/>
        <v>3</v>
      </c>
      <c r="BZ5" s="2"/>
      <c r="CA5" s="2" t="s">
        <v>172</v>
      </c>
      <c r="CB5" s="2">
        <f t="shared" si="16"/>
        <v>4</v>
      </c>
      <c r="CC5" s="2"/>
      <c r="CD5" s="2" t="s">
        <v>176</v>
      </c>
      <c r="CE5" s="2">
        <f t="shared" si="17"/>
        <v>3</v>
      </c>
      <c r="CF5" s="2"/>
      <c r="CG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5" s="2"/>
      <c r="CI5" s="2" t="s">
        <v>172</v>
      </c>
      <c r="CJ5" s="2">
        <f t="shared" si="18"/>
        <v>4</v>
      </c>
      <c r="CK5" s="2"/>
      <c r="CL5" s="2" t="s">
        <v>172</v>
      </c>
      <c r="CM5" s="2">
        <f t="shared" si="19"/>
        <v>4</v>
      </c>
      <c r="CN5" s="2"/>
      <c r="CO5" s="2" t="s">
        <v>172</v>
      </c>
      <c r="CP5" s="2">
        <f t="shared" si="20"/>
        <v>4</v>
      </c>
      <c r="CQ5" s="2"/>
      <c r="CR5" s="2" t="s">
        <v>172</v>
      </c>
      <c r="CS5" s="2">
        <f t="shared" si="21"/>
        <v>4</v>
      </c>
      <c r="CT5" s="2"/>
      <c r="CU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5" s="2"/>
      <c r="CW5" s="2" t="s">
        <v>172</v>
      </c>
      <c r="CX5" s="2">
        <f t="shared" si="22"/>
        <v>4</v>
      </c>
      <c r="CY5" s="2"/>
      <c r="CZ5" s="2" t="s">
        <v>172</v>
      </c>
      <c r="DA5" s="2">
        <f t="shared" si="23"/>
        <v>4</v>
      </c>
      <c r="DB5" s="2"/>
      <c r="DC5" s="2" t="s">
        <v>172</v>
      </c>
      <c r="DD5" s="2">
        <f t="shared" si="24"/>
        <v>4</v>
      </c>
      <c r="DE5" s="2"/>
      <c r="DF5" s="2" t="s">
        <v>172</v>
      </c>
      <c r="DG5" s="2">
        <f t="shared" si="25"/>
        <v>4</v>
      </c>
      <c r="DH5" s="2"/>
      <c r="DI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5" s="2"/>
      <c r="DK5" s="2" t="s">
        <v>172</v>
      </c>
      <c r="DL5" s="2">
        <f t="shared" si="26"/>
        <v>4</v>
      </c>
      <c r="DM5" s="2"/>
      <c r="DN5" s="2" t="s">
        <v>172</v>
      </c>
      <c r="DO5" s="2">
        <f t="shared" si="27"/>
        <v>4</v>
      </c>
      <c r="DP5" s="2"/>
      <c r="DQ5" s="2" t="s">
        <v>172</v>
      </c>
      <c r="DR5" s="2">
        <f t="shared" si="28"/>
        <v>4</v>
      </c>
      <c r="DS5" s="2"/>
      <c r="DT5" s="2" t="s">
        <v>172</v>
      </c>
      <c r="DU5" s="2">
        <f t="shared" si="29"/>
        <v>4</v>
      </c>
      <c r="DV5" s="2"/>
      <c r="DW5" s="2"/>
      <c r="DX5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5" s="2" t="s">
        <v>174</v>
      </c>
      <c r="DZ5" s="2">
        <f t="shared" si="30"/>
        <v>4</v>
      </c>
      <c r="EA5" s="2"/>
      <c r="EB5" s="2" t="s">
        <v>174</v>
      </c>
      <c r="EC5" s="2">
        <f t="shared" si="31"/>
        <v>4</v>
      </c>
      <c r="ED5" s="2"/>
      <c r="EE5" s="2" t="s">
        <v>174</v>
      </c>
      <c r="EF5" s="2">
        <f t="shared" si="32"/>
        <v>4</v>
      </c>
      <c r="EG5" s="2"/>
      <c r="EH5" s="2" t="s">
        <v>174</v>
      </c>
      <c r="EI5" s="2">
        <f t="shared" si="33"/>
        <v>4</v>
      </c>
      <c r="EJ5" s="2"/>
      <c r="EK5" s="2"/>
      <c r="EL5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3.5</v>
      </c>
      <c r="EM5" s="2" t="s">
        <v>173</v>
      </c>
      <c r="EN5" s="2">
        <f t="shared" si="34"/>
        <v>3</v>
      </c>
      <c r="EO5" s="2"/>
      <c r="EP5" s="2" t="s">
        <v>174</v>
      </c>
      <c r="EQ5" s="2">
        <f t="shared" si="35"/>
        <v>4</v>
      </c>
      <c r="ER5" s="2"/>
      <c r="ES5" s="2" t="s">
        <v>173</v>
      </c>
      <c r="ET5" s="2">
        <f t="shared" si="36"/>
        <v>3</v>
      </c>
      <c r="EU5" s="2"/>
      <c r="EV5" s="2" t="s">
        <v>174</v>
      </c>
      <c r="EW5" s="2">
        <f t="shared" si="37"/>
        <v>4</v>
      </c>
      <c r="EX5" s="2"/>
      <c r="EY5" s="2"/>
      <c r="EZ5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3.5</v>
      </c>
      <c r="FA5" s="2" t="s">
        <v>173</v>
      </c>
      <c r="FB5" s="2">
        <f t="shared" si="38"/>
        <v>3</v>
      </c>
      <c r="FC5" s="2"/>
      <c r="FD5" s="2" t="s">
        <v>173</v>
      </c>
      <c r="FE5" s="2">
        <f t="shared" si="39"/>
        <v>3</v>
      </c>
      <c r="FF5" s="2"/>
      <c r="FG5" s="2" t="s">
        <v>174</v>
      </c>
      <c r="FH5" s="2">
        <f t="shared" si="40"/>
        <v>4</v>
      </c>
      <c r="FI5" s="2"/>
      <c r="FJ5" s="2" t="s">
        <v>174</v>
      </c>
      <c r="FK5" s="2">
        <f t="shared" si="41"/>
        <v>4</v>
      </c>
      <c r="FL5" s="2"/>
    </row>
    <row r="6" spans="1:168">
      <c r="A6" s="2">
        <v>4</v>
      </c>
      <c r="B6" s="3">
        <v>45573.391956018502</v>
      </c>
      <c r="C6" s="3">
        <v>45573.394456018497</v>
      </c>
      <c r="D6" s="2" t="s">
        <v>168</v>
      </c>
      <c r="E6" s="2"/>
      <c r="F6" s="2"/>
      <c r="G6" s="2"/>
      <c r="H6" s="3"/>
      <c r="I6" s="2" t="s">
        <v>179</v>
      </c>
      <c r="J6" s="2"/>
      <c r="K6" s="2"/>
      <c r="L6" s="2" t="s">
        <v>230</v>
      </c>
      <c r="M6" s="2"/>
      <c r="N6" s="2"/>
      <c r="O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6" s="2"/>
      <c r="Q6" s="2" t="s">
        <v>174</v>
      </c>
      <c r="R6" s="2">
        <f t="shared" si="42"/>
        <v>4</v>
      </c>
      <c r="S6" s="2"/>
      <c r="T6" s="2" t="s">
        <v>174</v>
      </c>
      <c r="U6" s="2">
        <f t="shared" si="43"/>
        <v>4</v>
      </c>
      <c r="V6" s="2"/>
      <c r="W6" s="2" t="s">
        <v>174</v>
      </c>
      <c r="X6" s="2">
        <f t="shared" si="0"/>
        <v>4</v>
      </c>
      <c r="Y6" s="2"/>
      <c r="Z6" s="2" t="s">
        <v>174</v>
      </c>
      <c r="AA6" s="2">
        <f t="shared" si="1"/>
        <v>4</v>
      </c>
      <c r="AB6" s="2"/>
      <c r="AC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6" s="2"/>
      <c r="AE6" s="2" t="s">
        <v>172</v>
      </c>
      <c r="AF6" s="2">
        <f t="shared" si="2"/>
        <v>4</v>
      </c>
      <c r="AG6" s="2"/>
      <c r="AH6" s="2" t="s">
        <v>172</v>
      </c>
      <c r="AI6" s="2">
        <f t="shared" si="3"/>
        <v>4</v>
      </c>
      <c r="AJ6" s="2"/>
      <c r="AK6" s="2" t="s">
        <v>172</v>
      </c>
      <c r="AL6" s="2">
        <f t="shared" si="4"/>
        <v>4</v>
      </c>
      <c r="AM6" s="2"/>
      <c r="AN6" s="2" t="s">
        <v>172</v>
      </c>
      <c r="AO6" s="2">
        <f t="shared" si="5"/>
        <v>4</v>
      </c>
      <c r="AP6" s="2"/>
      <c r="AQ6" s="2"/>
      <c r="AR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S6" s="2" t="s">
        <v>176</v>
      </c>
      <c r="AT6" s="2">
        <f t="shared" si="6"/>
        <v>3</v>
      </c>
      <c r="AU6" s="2"/>
      <c r="AV6" s="2" t="s">
        <v>172</v>
      </c>
      <c r="AW6" s="2">
        <f t="shared" si="7"/>
        <v>4</v>
      </c>
      <c r="AX6" s="2"/>
      <c r="AY6" s="2" t="s">
        <v>176</v>
      </c>
      <c r="AZ6" s="2">
        <f t="shared" si="8"/>
        <v>3</v>
      </c>
      <c r="BA6" s="2"/>
      <c r="BB6" s="2" t="s">
        <v>172</v>
      </c>
      <c r="BC6" s="2">
        <f t="shared" si="9"/>
        <v>4</v>
      </c>
      <c r="BD6" s="2"/>
      <c r="BE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F6" s="2"/>
      <c r="BG6" s="2" t="s">
        <v>176</v>
      </c>
      <c r="BH6" s="2">
        <f t="shared" si="10"/>
        <v>3</v>
      </c>
      <c r="BI6" s="2"/>
      <c r="BJ6" s="2" t="s">
        <v>172</v>
      </c>
      <c r="BK6" s="2">
        <f t="shared" si="11"/>
        <v>4</v>
      </c>
      <c r="BL6" s="2"/>
      <c r="BM6" s="2" t="s">
        <v>176</v>
      </c>
      <c r="BN6" s="2">
        <f t="shared" si="12"/>
        <v>3</v>
      </c>
      <c r="BO6" s="2"/>
      <c r="BP6" s="2" t="s">
        <v>172</v>
      </c>
      <c r="BQ6" s="2">
        <f t="shared" si="13"/>
        <v>4</v>
      </c>
      <c r="BR6" s="2"/>
      <c r="BS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T6" s="2"/>
      <c r="BU6" s="2" t="s">
        <v>172</v>
      </c>
      <c r="BV6" s="2">
        <f t="shared" si="14"/>
        <v>4</v>
      </c>
      <c r="BW6" s="2"/>
      <c r="BX6" s="2" t="s">
        <v>172</v>
      </c>
      <c r="BY6" s="2">
        <f t="shared" si="15"/>
        <v>4</v>
      </c>
      <c r="BZ6" s="2"/>
      <c r="CA6" s="2" t="s">
        <v>172</v>
      </c>
      <c r="CB6" s="2">
        <f t="shared" si="16"/>
        <v>4</v>
      </c>
      <c r="CC6" s="2"/>
      <c r="CD6" s="2" t="s">
        <v>176</v>
      </c>
      <c r="CE6" s="2">
        <f t="shared" si="17"/>
        <v>3</v>
      </c>
      <c r="CF6" s="2"/>
      <c r="CG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3.25</v>
      </c>
      <c r="CH6" s="2"/>
      <c r="CI6" s="2" t="s">
        <v>176</v>
      </c>
      <c r="CJ6" s="2">
        <f t="shared" si="18"/>
        <v>3</v>
      </c>
      <c r="CK6" s="2"/>
      <c r="CL6" s="2" t="s">
        <v>176</v>
      </c>
      <c r="CM6" s="2">
        <f t="shared" si="19"/>
        <v>3</v>
      </c>
      <c r="CN6" s="2"/>
      <c r="CO6" s="2" t="s">
        <v>172</v>
      </c>
      <c r="CP6" s="2">
        <f t="shared" si="20"/>
        <v>4</v>
      </c>
      <c r="CQ6" s="2"/>
      <c r="CR6" s="2" t="s">
        <v>176</v>
      </c>
      <c r="CS6" s="2">
        <f t="shared" si="21"/>
        <v>3</v>
      </c>
      <c r="CT6" s="2"/>
      <c r="CU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V6" s="2"/>
      <c r="CW6" s="2" t="s">
        <v>176</v>
      </c>
      <c r="CX6" s="2">
        <f t="shared" si="22"/>
        <v>3</v>
      </c>
      <c r="CY6" s="2"/>
      <c r="CZ6" s="2" t="s">
        <v>172</v>
      </c>
      <c r="DA6" s="2">
        <f t="shared" si="23"/>
        <v>4</v>
      </c>
      <c r="DB6" s="2"/>
      <c r="DC6" s="2" t="s">
        <v>172</v>
      </c>
      <c r="DD6" s="2">
        <f t="shared" si="24"/>
        <v>4</v>
      </c>
      <c r="DE6" s="2"/>
      <c r="DF6" s="2" t="s">
        <v>176</v>
      </c>
      <c r="DG6" s="2">
        <f t="shared" si="25"/>
        <v>3</v>
      </c>
      <c r="DH6" s="2"/>
      <c r="DI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6" s="2"/>
      <c r="DK6" s="2" t="s">
        <v>172</v>
      </c>
      <c r="DL6" s="2">
        <f t="shared" si="26"/>
        <v>4</v>
      </c>
      <c r="DM6" s="2"/>
      <c r="DN6" s="2" t="s">
        <v>172</v>
      </c>
      <c r="DO6" s="2">
        <f t="shared" si="27"/>
        <v>4</v>
      </c>
      <c r="DP6" s="2"/>
      <c r="DQ6" s="2" t="s">
        <v>172</v>
      </c>
      <c r="DR6" s="2">
        <f t="shared" si="28"/>
        <v>4</v>
      </c>
      <c r="DS6" s="2"/>
      <c r="DT6" s="2" t="s">
        <v>172</v>
      </c>
      <c r="DU6" s="2">
        <f t="shared" si="29"/>
        <v>4</v>
      </c>
      <c r="DV6" s="2"/>
      <c r="DW6" s="2"/>
      <c r="DX6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6" s="2" t="s">
        <v>174</v>
      </c>
      <c r="DZ6" s="2">
        <f t="shared" si="30"/>
        <v>4</v>
      </c>
      <c r="EA6" s="2"/>
      <c r="EB6" s="2" t="s">
        <v>174</v>
      </c>
      <c r="EC6" s="2">
        <f t="shared" si="31"/>
        <v>4</v>
      </c>
      <c r="ED6" s="2"/>
      <c r="EE6" s="2" t="s">
        <v>173</v>
      </c>
      <c r="EF6" s="2">
        <f t="shared" si="32"/>
        <v>3</v>
      </c>
      <c r="EG6" s="2"/>
      <c r="EH6" s="2" t="s">
        <v>174</v>
      </c>
      <c r="EI6" s="2">
        <f t="shared" si="33"/>
        <v>4</v>
      </c>
      <c r="EJ6" s="2"/>
      <c r="EK6" s="2"/>
      <c r="EL6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6" s="2" t="s">
        <v>174</v>
      </c>
      <c r="EN6" s="2">
        <f t="shared" si="34"/>
        <v>4</v>
      </c>
      <c r="EO6" s="2"/>
      <c r="EP6" s="2" t="s">
        <v>174</v>
      </c>
      <c r="EQ6" s="2">
        <f t="shared" si="35"/>
        <v>4</v>
      </c>
      <c r="ER6" s="2"/>
      <c r="ES6" s="2" t="s">
        <v>174</v>
      </c>
      <c r="ET6" s="2">
        <f t="shared" si="36"/>
        <v>4</v>
      </c>
      <c r="EU6" s="2"/>
      <c r="EV6" s="2" t="s">
        <v>174</v>
      </c>
      <c r="EW6" s="2">
        <f t="shared" si="37"/>
        <v>4</v>
      </c>
      <c r="EX6" s="2"/>
      <c r="EY6" s="2"/>
      <c r="EZ6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</v>
      </c>
      <c r="FA6" s="2" t="s">
        <v>173</v>
      </c>
      <c r="FB6" s="2">
        <f t="shared" si="38"/>
        <v>3</v>
      </c>
      <c r="FC6" s="2"/>
      <c r="FD6" s="2" t="s">
        <v>173</v>
      </c>
      <c r="FE6" s="2">
        <f t="shared" si="39"/>
        <v>3</v>
      </c>
      <c r="FF6" s="2"/>
      <c r="FG6" s="2" t="s">
        <v>173</v>
      </c>
      <c r="FH6" s="2">
        <f t="shared" si="40"/>
        <v>3</v>
      </c>
      <c r="FI6" s="2"/>
      <c r="FJ6" s="2" t="s">
        <v>173</v>
      </c>
      <c r="FK6" s="2">
        <f t="shared" si="41"/>
        <v>3</v>
      </c>
      <c r="FL6" s="2"/>
    </row>
    <row r="7" spans="1:168">
      <c r="A7" s="2">
        <v>5</v>
      </c>
      <c r="B7" s="3">
        <v>45573.449479166702</v>
      </c>
      <c r="C7" s="3">
        <v>45573.455173611103</v>
      </c>
      <c r="D7" s="2" t="s">
        <v>168</v>
      </c>
      <c r="E7" s="2"/>
      <c r="F7" s="2"/>
      <c r="G7" s="2"/>
      <c r="H7" s="3"/>
      <c r="I7" s="2" t="s">
        <v>180</v>
      </c>
      <c r="J7" s="2"/>
      <c r="K7" s="2"/>
      <c r="L7" s="2" t="s">
        <v>181</v>
      </c>
      <c r="M7" s="2"/>
      <c r="N7" s="2"/>
      <c r="O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7" s="2"/>
      <c r="Q7" s="2" t="s">
        <v>171</v>
      </c>
      <c r="R7" s="2">
        <f t="shared" si="42"/>
        <v>5</v>
      </c>
      <c r="S7" s="2"/>
      <c r="T7" s="2" t="s">
        <v>171</v>
      </c>
      <c r="U7" s="2">
        <f t="shared" si="43"/>
        <v>5</v>
      </c>
      <c r="V7" s="2"/>
      <c r="W7" s="2" t="s">
        <v>171</v>
      </c>
      <c r="X7" s="2">
        <f t="shared" si="0"/>
        <v>5</v>
      </c>
      <c r="Y7" s="2"/>
      <c r="Z7" s="2" t="s">
        <v>171</v>
      </c>
      <c r="AA7" s="2">
        <f t="shared" si="1"/>
        <v>5</v>
      </c>
      <c r="AB7" s="2"/>
      <c r="AC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7" s="2"/>
      <c r="AE7" s="2" t="s">
        <v>171</v>
      </c>
      <c r="AF7" s="2">
        <f t="shared" si="2"/>
        <v>5</v>
      </c>
      <c r="AG7" s="2"/>
      <c r="AH7" s="2" t="s">
        <v>171</v>
      </c>
      <c r="AI7" s="2">
        <f t="shared" si="3"/>
        <v>5</v>
      </c>
      <c r="AJ7" s="2"/>
      <c r="AK7" s="2" t="s">
        <v>171</v>
      </c>
      <c r="AL7" s="2">
        <f t="shared" si="4"/>
        <v>5</v>
      </c>
      <c r="AM7" s="2"/>
      <c r="AN7" s="2" t="s">
        <v>171</v>
      </c>
      <c r="AO7" s="2">
        <f t="shared" si="5"/>
        <v>5</v>
      </c>
      <c r="AP7" s="2"/>
      <c r="AQ7" s="2"/>
      <c r="AR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7" s="2" t="s">
        <v>171</v>
      </c>
      <c r="AT7" s="2">
        <f t="shared" si="6"/>
        <v>5</v>
      </c>
      <c r="AU7" s="2"/>
      <c r="AV7" s="2" t="s">
        <v>171</v>
      </c>
      <c r="AW7" s="2">
        <f t="shared" si="7"/>
        <v>5</v>
      </c>
      <c r="AX7" s="2"/>
      <c r="AY7" s="2" t="s">
        <v>171</v>
      </c>
      <c r="AZ7" s="2">
        <f t="shared" si="8"/>
        <v>5</v>
      </c>
      <c r="BA7" s="2"/>
      <c r="BB7" s="2" t="s">
        <v>171</v>
      </c>
      <c r="BC7" s="2">
        <f t="shared" si="9"/>
        <v>5</v>
      </c>
      <c r="BD7" s="2"/>
      <c r="BE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7" s="2"/>
      <c r="BG7" s="2" t="s">
        <v>171</v>
      </c>
      <c r="BH7" s="2">
        <f t="shared" si="10"/>
        <v>5</v>
      </c>
      <c r="BI7" s="2"/>
      <c r="BJ7" s="2" t="s">
        <v>171</v>
      </c>
      <c r="BK7" s="2">
        <f t="shared" si="11"/>
        <v>5</v>
      </c>
      <c r="BL7" s="2"/>
      <c r="BM7" s="2" t="s">
        <v>171</v>
      </c>
      <c r="BN7" s="2">
        <f t="shared" si="12"/>
        <v>5</v>
      </c>
      <c r="BO7" s="2"/>
      <c r="BP7" s="2" t="s">
        <v>171</v>
      </c>
      <c r="BQ7" s="2">
        <f t="shared" si="13"/>
        <v>5</v>
      </c>
      <c r="BR7" s="2"/>
      <c r="BS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7" s="2"/>
      <c r="BU7" s="2" t="s">
        <v>171</v>
      </c>
      <c r="BV7" s="2">
        <f t="shared" si="14"/>
        <v>5</v>
      </c>
      <c r="BW7" s="2"/>
      <c r="BX7" s="2" t="s">
        <v>171</v>
      </c>
      <c r="BY7" s="2">
        <f t="shared" si="15"/>
        <v>5</v>
      </c>
      <c r="BZ7" s="2"/>
      <c r="CA7" s="2" t="s">
        <v>171</v>
      </c>
      <c r="CB7" s="2">
        <f t="shared" si="16"/>
        <v>5</v>
      </c>
      <c r="CC7" s="2"/>
      <c r="CD7" s="2" t="s">
        <v>172</v>
      </c>
      <c r="CE7" s="2">
        <f t="shared" si="17"/>
        <v>4</v>
      </c>
      <c r="CF7" s="2"/>
      <c r="CG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7" s="2"/>
      <c r="CI7" s="2" t="s">
        <v>171</v>
      </c>
      <c r="CJ7" s="2">
        <f t="shared" si="18"/>
        <v>5</v>
      </c>
      <c r="CK7" s="2"/>
      <c r="CL7" s="2" t="s">
        <v>171</v>
      </c>
      <c r="CM7" s="2">
        <f t="shared" si="19"/>
        <v>5</v>
      </c>
      <c r="CN7" s="2"/>
      <c r="CO7" s="2" t="s">
        <v>171</v>
      </c>
      <c r="CP7" s="2">
        <f t="shared" si="20"/>
        <v>5</v>
      </c>
      <c r="CQ7" s="2"/>
      <c r="CR7" s="2" t="s">
        <v>171</v>
      </c>
      <c r="CS7" s="2">
        <f t="shared" si="21"/>
        <v>5</v>
      </c>
      <c r="CT7" s="2"/>
      <c r="CU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7" s="2"/>
      <c r="CW7" s="2" t="s">
        <v>171</v>
      </c>
      <c r="CX7" s="2">
        <f t="shared" si="22"/>
        <v>5</v>
      </c>
      <c r="CY7" s="2"/>
      <c r="CZ7" s="2" t="s">
        <v>171</v>
      </c>
      <c r="DA7" s="2">
        <f t="shared" si="23"/>
        <v>5</v>
      </c>
      <c r="DB7" s="2"/>
      <c r="DC7" s="2" t="s">
        <v>171</v>
      </c>
      <c r="DD7" s="2">
        <f t="shared" si="24"/>
        <v>5</v>
      </c>
      <c r="DE7" s="2"/>
      <c r="DF7" s="2" t="s">
        <v>171</v>
      </c>
      <c r="DG7" s="2">
        <f t="shared" si="25"/>
        <v>5</v>
      </c>
      <c r="DH7" s="2"/>
      <c r="DI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7" s="2"/>
      <c r="DK7" s="2" t="s">
        <v>171</v>
      </c>
      <c r="DL7" s="2">
        <f t="shared" si="26"/>
        <v>5</v>
      </c>
      <c r="DM7" s="2"/>
      <c r="DN7" s="2" t="s">
        <v>171</v>
      </c>
      <c r="DO7" s="2">
        <f t="shared" si="27"/>
        <v>5</v>
      </c>
      <c r="DP7" s="2"/>
      <c r="DQ7" s="2" t="s">
        <v>171</v>
      </c>
      <c r="DR7" s="2">
        <f t="shared" si="28"/>
        <v>5</v>
      </c>
      <c r="DS7" s="2"/>
      <c r="DT7" s="2" t="s">
        <v>171</v>
      </c>
      <c r="DU7" s="2">
        <f t="shared" si="29"/>
        <v>5</v>
      </c>
      <c r="DV7" s="2"/>
      <c r="DW7" s="2"/>
      <c r="DX7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7" s="2" t="s">
        <v>171</v>
      </c>
      <c r="DZ7" s="2">
        <f t="shared" si="30"/>
        <v>5</v>
      </c>
      <c r="EA7" s="2"/>
      <c r="EB7" s="2" t="s">
        <v>171</v>
      </c>
      <c r="EC7" s="2">
        <f t="shared" si="31"/>
        <v>5</v>
      </c>
      <c r="ED7" s="2"/>
      <c r="EE7" s="2" t="s">
        <v>171</v>
      </c>
      <c r="EF7" s="2">
        <f t="shared" si="32"/>
        <v>5</v>
      </c>
      <c r="EG7" s="2"/>
      <c r="EH7" s="2" t="s">
        <v>171</v>
      </c>
      <c r="EI7" s="2">
        <f t="shared" si="33"/>
        <v>5</v>
      </c>
      <c r="EJ7" s="2"/>
      <c r="EK7" s="2"/>
      <c r="EL7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7" s="2" t="s">
        <v>171</v>
      </c>
      <c r="EN7" s="2">
        <f t="shared" si="34"/>
        <v>5</v>
      </c>
      <c r="EO7" s="2"/>
      <c r="EP7" s="2" t="s">
        <v>171</v>
      </c>
      <c r="EQ7" s="2">
        <f t="shared" si="35"/>
        <v>5</v>
      </c>
      <c r="ER7" s="2"/>
      <c r="ES7" s="2" t="s">
        <v>171</v>
      </c>
      <c r="ET7" s="2">
        <f t="shared" si="36"/>
        <v>5</v>
      </c>
      <c r="EU7" s="2"/>
      <c r="EV7" s="2" t="s">
        <v>171</v>
      </c>
      <c r="EW7" s="2">
        <f t="shared" si="37"/>
        <v>5</v>
      </c>
      <c r="EX7" s="2"/>
      <c r="EY7" s="2"/>
      <c r="EZ7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7" s="2" t="s">
        <v>171</v>
      </c>
      <c r="FB7" s="2">
        <f t="shared" si="38"/>
        <v>5</v>
      </c>
      <c r="FC7" s="2"/>
      <c r="FD7" s="2" t="s">
        <v>171</v>
      </c>
      <c r="FE7" s="2">
        <f t="shared" si="39"/>
        <v>5</v>
      </c>
      <c r="FF7" s="2"/>
      <c r="FG7" s="2" t="s">
        <v>171</v>
      </c>
      <c r="FH7" s="2">
        <f t="shared" si="40"/>
        <v>5</v>
      </c>
      <c r="FI7" s="2"/>
      <c r="FJ7" s="2" t="s">
        <v>171</v>
      </c>
      <c r="FK7" s="2">
        <f t="shared" si="41"/>
        <v>5</v>
      </c>
      <c r="FL7" s="2"/>
    </row>
    <row r="8" spans="1:168">
      <c r="A8" s="2">
        <v>6</v>
      </c>
      <c r="B8" s="3">
        <v>45573.497129629599</v>
      </c>
      <c r="C8" s="3">
        <v>45573.499722222201</v>
      </c>
      <c r="D8" s="2" t="s">
        <v>168</v>
      </c>
      <c r="E8" s="2"/>
      <c r="F8" s="2"/>
      <c r="G8" s="2"/>
      <c r="H8" s="3"/>
      <c r="I8" s="2" t="s">
        <v>182</v>
      </c>
      <c r="J8" s="2"/>
      <c r="K8" s="2"/>
      <c r="L8" s="2" t="s">
        <v>230</v>
      </c>
      <c r="M8" s="2"/>
      <c r="N8" s="2"/>
      <c r="O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P8" s="2"/>
      <c r="Q8" s="2" t="s">
        <v>174</v>
      </c>
      <c r="R8" s="2">
        <f t="shared" si="42"/>
        <v>4</v>
      </c>
      <c r="S8" s="2"/>
      <c r="T8" s="2" t="s">
        <v>174</v>
      </c>
      <c r="U8" s="2">
        <f t="shared" si="43"/>
        <v>4</v>
      </c>
      <c r="V8" s="2"/>
      <c r="W8" s="2" t="s">
        <v>171</v>
      </c>
      <c r="X8" s="2">
        <f t="shared" si="0"/>
        <v>5</v>
      </c>
      <c r="Y8" s="2"/>
      <c r="Z8" s="2" t="s">
        <v>174</v>
      </c>
      <c r="AA8" s="2">
        <f t="shared" si="1"/>
        <v>4</v>
      </c>
      <c r="AB8" s="2"/>
      <c r="AC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8" s="2"/>
      <c r="AE8" s="2" t="s">
        <v>172</v>
      </c>
      <c r="AF8" s="2">
        <f t="shared" si="2"/>
        <v>4</v>
      </c>
      <c r="AG8" s="2"/>
      <c r="AH8" s="2" t="s">
        <v>171</v>
      </c>
      <c r="AI8" s="2">
        <f t="shared" si="3"/>
        <v>5</v>
      </c>
      <c r="AJ8" s="2"/>
      <c r="AK8" s="2" t="s">
        <v>172</v>
      </c>
      <c r="AL8" s="2">
        <f t="shared" si="4"/>
        <v>4</v>
      </c>
      <c r="AM8" s="2"/>
      <c r="AN8" s="2" t="s">
        <v>171</v>
      </c>
      <c r="AO8" s="2">
        <f t="shared" si="5"/>
        <v>5</v>
      </c>
      <c r="AP8" s="2"/>
      <c r="AQ8" s="2"/>
      <c r="AR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8" s="2" t="s">
        <v>172</v>
      </c>
      <c r="AT8" s="2">
        <f t="shared" si="6"/>
        <v>4</v>
      </c>
      <c r="AU8" s="2"/>
      <c r="AV8" s="2" t="s">
        <v>172</v>
      </c>
      <c r="AW8" s="2">
        <f t="shared" si="7"/>
        <v>4</v>
      </c>
      <c r="AX8" s="2"/>
      <c r="AY8" s="2" t="s">
        <v>172</v>
      </c>
      <c r="AZ8" s="2">
        <f t="shared" si="8"/>
        <v>4</v>
      </c>
      <c r="BA8" s="2"/>
      <c r="BB8" s="2" t="s">
        <v>171</v>
      </c>
      <c r="BC8" s="2">
        <f t="shared" si="9"/>
        <v>5</v>
      </c>
      <c r="BD8" s="2"/>
      <c r="BE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F8" s="2"/>
      <c r="BG8" s="2" t="s">
        <v>172</v>
      </c>
      <c r="BH8" s="2">
        <f t="shared" si="10"/>
        <v>4</v>
      </c>
      <c r="BI8" s="2"/>
      <c r="BJ8" s="2" t="s">
        <v>171</v>
      </c>
      <c r="BK8" s="2">
        <f t="shared" si="11"/>
        <v>5</v>
      </c>
      <c r="BL8" s="2"/>
      <c r="BM8" s="2" t="s">
        <v>172</v>
      </c>
      <c r="BN8" s="2">
        <f t="shared" si="12"/>
        <v>4</v>
      </c>
      <c r="BO8" s="2"/>
      <c r="BP8" s="2" t="s">
        <v>172</v>
      </c>
      <c r="BQ8" s="2">
        <f t="shared" si="13"/>
        <v>4</v>
      </c>
      <c r="BR8" s="2"/>
      <c r="BS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8" s="2"/>
      <c r="BU8" s="2" t="s">
        <v>172</v>
      </c>
      <c r="BV8" s="2">
        <f t="shared" si="14"/>
        <v>4</v>
      </c>
      <c r="BW8" s="2"/>
      <c r="BX8" s="2" t="s">
        <v>172</v>
      </c>
      <c r="BY8" s="2">
        <f t="shared" si="15"/>
        <v>4</v>
      </c>
      <c r="BZ8" s="2"/>
      <c r="CA8" s="2" t="s">
        <v>172</v>
      </c>
      <c r="CB8" s="2">
        <f t="shared" si="16"/>
        <v>4</v>
      </c>
      <c r="CC8" s="2"/>
      <c r="CD8" s="2" t="s">
        <v>172</v>
      </c>
      <c r="CE8" s="2">
        <f t="shared" si="17"/>
        <v>4</v>
      </c>
      <c r="CF8" s="2"/>
      <c r="CG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8" s="2"/>
      <c r="CI8" s="2" t="s">
        <v>172</v>
      </c>
      <c r="CJ8" s="2">
        <f t="shared" si="18"/>
        <v>4</v>
      </c>
      <c r="CK8" s="2"/>
      <c r="CL8" s="2" t="s">
        <v>172</v>
      </c>
      <c r="CM8" s="2">
        <f t="shared" si="19"/>
        <v>4</v>
      </c>
      <c r="CN8" s="2"/>
      <c r="CO8" s="2" t="s">
        <v>172</v>
      </c>
      <c r="CP8" s="2">
        <f t="shared" si="20"/>
        <v>4</v>
      </c>
      <c r="CQ8" s="2"/>
      <c r="CR8" s="2" t="s">
        <v>172</v>
      </c>
      <c r="CS8" s="2">
        <f t="shared" si="21"/>
        <v>4</v>
      </c>
      <c r="CT8" s="2"/>
      <c r="CU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8" s="2"/>
      <c r="CW8" s="2" t="s">
        <v>171</v>
      </c>
      <c r="CX8" s="2">
        <f t="shared" si="22"/>
        <v>5</v>
      </c>
      <c r="CY8" s="2"/>
      <c r="CZ8" s="2" t="s">
        <v>172</v>
      </c>
      <c r="DA8" s="2">
        <f t="shared" si="23"/>
        <v>4</v>
      </c>
      <c r="DB8" s="2"/>
      <c r="DC8" s="2" t="s">
        <v>171</v>
      </c>
      <c r="DD8" s="2">
        <f t="shared" si="24"/>
        <v>5</v>
      </c>
      <c r="DE8" s="2"/>
      <c r="DF8" s="2" t="s">
        <v>172</v>
      </c>
      <c r="DG8" s="2">
        <f t="shared" si="25"/>
        <v>4</v>
      </c>
      <c r="DH8" s="2"/>
      <c r="DI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8" s="2"/>
      <c r="DK8" s="2" t="s">
        <v>172</v>
      </c>
      <c r="DL8" s="2">
        <f t="shared" si="26"/>
        <v>4</v>
      </c>
      <c r="DM8" s="2"/>
      <c r="DN8" s="2" t="s">
        <v>172</v>
      </c>
      <c r="DO8" s="2">
        <f t="shared" si="27"/>
        <v>4</v>
      </c>
      <c r="DP8" s="2"/>
      <c r="DQ8" s="2" t="s">
        <v>172</v>
      </c>
      <c r="DR8" s="2">
        <f t="shared" si="28"/>
        <v>4</v>
      </c>
      <c r="DS8" s="2"/>
      <c r="DT8" s="2" t="s">
        <v>172</v>
      </c>
      <c r="DU8" s="2">
        <f t="shared" si="29"/>
        <v>4</v>
      </c>
      <c r="DV8" s="2"/>
      <c r="DW8" s="2"/>
      <c r="DX8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8" s="2" t="s">
        <v>174</v>
      </c>
      <c r="DZ8" s="2">
        <f t="shared" si="30"/>
        <v>4</v>
      </c>
      <c r="EA8" s="2"/>
      <c r="EB8" s="2" t="s">
        <v>174</v>
      </c>
      <c r="EC8" s="2">
        <f t="shared" si="31"/>
        <v>4</v>
      </c>
      <c r="ED8" s="2"/>
      <c r="EE8" s="2" t="s">
        <v>171</v>
      </c>
      <c r="EF8" s="2">
        <f t="shared" si="32"/>
        <v>5</v>
      </c>
      <c r="EG8" s="2"/>
      <c r="EH8" s="2" t="s">
        <v>174</v>
      </c>
      <c r="EI8" s="2">
        <f t="shared" si="33"/>
        <v>4</v>
      </c>
      <c r="EJ8" s="2"/>
      <c r="EK8" s="2"/>
      <c r="EL8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8" s="2" t="s">
        <v>174</v>
      </c>
      <c r="EN8" s="2">
        <f t="shared" si="34"/>
        <v>4</v>
      </c>
      <c r="EO8" s="2"/>
      <c r="EP8" s="2" t="s">
        <v>174</v>
      </c>
      <c r="EQ8" s="2">
        <f t="shared" si="35"/>
        <v>4</v>
      </c>
      <c r="ER8" s="2"/>
      <c r="ES8" s="2" t="s">
        <v>174</v>
      </c>
      <c r="ET8" s="2">
        <f t="shared" si="36"/>
        <v>4</v>
      </c>
      <c r="EU8" s="2"/>
      <c r="EV8" s="2" t="s">
        <v>174</v>
      </c>
      <c r="EW8" s="2">
        <f t="shared" si="37"/>
        <v>4</v>
      </c>
      <c r="EX8" s="2"/>
      <c r="EY8" s="2"/>
      <c r="EZ8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8" s="2" t="s">
        <v>174</v>
      </c>
      <c r="FB8" s="2">
        <f t="shared" si="38"/>
        <v>4</v>
      </c>
      <c r="FC8" s="2"/>
      <c r="FD8" s="2" t="s">
        <v>171</v>
      </c>
      <c r="FE8" s="2">
        <f t="shared" si="39"/>
        <v>5</v>
      </c>
      <c r="FF8" s="2"/>
      <c r="FG8" s="2" t="s">
        <v>174</v>
      </c>
      <c r="FH8" s="2">
        <f t="shared" si="40"/>
        <v>4</v>
      </c>
      <c r="FI8" s="2"/>
      <c r="FJ8" s="2" t="s">
        <v>174</v>
      </c>
      <c r="FK8" s="2">
        <f t="shared" si="41"/>
        <v>4</v>
      </c>
      <c r="FL8" s="2"/>
    </row>
    <row r="9" spans="1:168">
      <c r="A9" s="2">
        <v>7</v>
      </c>
      <c r="B9" s="3">
        <v>45573.500428240703</v>
      </c>
      <c r="C9" s="3">
        <v>45573.504062499997</v>
      </c>
      <c r="D9" s="2" t="s">
        <v>168</v>
      </c>
      <c r="E9" s="2"/>
      <c r="F9" s="2"/>
      <c r="G9" s="2"/>
      <c r="H9" s="3"/>
      <c r="I9" s="2" t="s">
        <v>183</v>
      </c>
      <c r="J9" s="2"/>
      <c r="K9" s="2"/>
      <c r="L9" s="2" t="s">
        <v>230</v>
      </c>
      <c r="M9" s="2"/>
      <c r="N9" s="2"/>
      <c r="O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9" s="2"/>
      <c r="Q9" s="2" t="s">
        <v>174</v>
      </c>
      <c r="R9" s="2">
        <f t="shared" si="42"/>
        <v>4</v>
      </c>
      <c r="S9" s="2"/>
      <c r="T9" s="2" t="s">
        <v>174</v>
      </c>
      <c r="U9" s="2">
        <f t="shared" si="43"/>
        <v>4</v>
      </c>
      <c r="V9" s="2"/>
      <c r="W9" s="2" t="s">
        <v>174</v>
      </c>
      <c r="X9" s="2">
        <f t="shared" si="0"/>
        <v>4</v>
      </c>
      <c r="Y9" s="2"/>
      <c r="Z9" s="2" t="s">
        <v>173</v>
      </c>
      <c r="AA9" s="2">
        <f t="shared" si="1"/>
        <v>3</v>
      </c>
      <c r="AB9" s="2"/>
      <c r="AC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9" s="2"/>
      <c r="AE9" s="2" t="s">
        <v>172</v>
      </c>
      <c r="AF9" s="2">
        <f t="shared" si="2"/>
        <v>4</v>
      </c>
      <c r="AG9" s="2"/>
      <c r="AH9" s="2" t="s">
        <v>172</v>
      </c>
      <c r="AI9" s="2">
        <f t="shared" si="3"/>
        <v>4</v>
      </c>
      <c r="AJ9" s="2"/>
      <c r="AK9" s="2" t="s">
        <v>172</v>
      </c>
      <c r="AL9" s="2">
        <f t="shared" si="4"/>
        <v>4</v>
      </c>
      <c r="AM9" s="2"/>
      <c r="AN9" s="2" t="s">
        <v>172</v>
      </c>
      <c r="AO9" s="2">
        <f t="shared" si="5"/>
        <v>4</v>
      </c>
      <c r="AP9" s="2"/>
      <c r="AQ9" s="2"/>
      <c r="AR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S9" s="2" t="s">
        <v>172</v>
      </c>
      <c r="AT9" s="2">
        <f t="shared" si="6"/>
        <v>4</v>
      </c>
      <c r="AU9" s="2"/>
      <c r="AV9" s="2" t="s">
        <v>172</v>
      </c>
      <c r="AW9" s="2">
        <f t="shared" si="7"/>
        <v>4</v>
      </c>
      <c r="AX9" s="2"/>
      <c r="AY9" s="2" t="s">
        <v>172</v>
      </c>
      <c r="AZ9" s="2">
        <f t="shared" si="8"/>
        <v>4</v>
      </c>
      <c r="BA9" s="2"/>
      <c r="BB9" s="2" t="s">
        <v>172</v>
      </c>
      <c r="BC9" s="2">
        <f t="shared" si="9"/>
        <v>4</v>
      </c>
      <c r="BD9" s="2"/>
      <c r="BE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9" s="2"/>
      <c r="BG9" s="2" t="s">
        <v>172</v>
      </c>
      <c r="BH9" s="2">
        <f t="shared" si="10"/>
        <v>4</v>
      </c>
      <c r="BI9" s="2"/>
      <c r="BJ9" s="2" t="s">
        <v>172</v>
      </c>
      <c r="BK9" s="2">
        <f t="shared" si="11"/>
        <v>4</v>
      </c>
      <c r="BL9" s="2"/>
      <c r="BM9" s="2" t="s">
        <v>172</v>
      </c>
      <c r="BN9" s="2">
        <f t="shared" si="12"/>
        <v>4</v>
      </c>
      <c r="BO9" s="2"/>
      <c r="BP9" s="2" t="s">
        <v>172</v>
      </c>
      <c r="BQ9" s="2">
        <f t="shared" si="13"/>
        <v>4</v>
      </c>
      <c r="BR9" s="2"/>
      <c r="BS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T9" s="2"/>
      <c r="BU9" s="2" t="s">
        <v>172</v>
      </c>
      <c r="BV9" s="2">
        <f t="shared" si="14"/>
        <v>4</v>
      </c>
      <c r="BW9" s="2"/>
      <c r="BX9" s="2" t="s">
        <v>176</v>
      </c>
      <c r="BY9" s="2">
        <f t="shared" si="15"/>
        <v>3</v>
      </c>
      <c r="BZ9" s="2"/>
      <c r="CA9" s="2" t="s">
        <v>172</v>
      </c>
      <c r="CB9" s="2">
        <f t="shared" si="16"/>
        <v>4</v>
      </c>
      <c r="CC9" s="2"/>
      <c r="CD9" s="2" t="s">
        <v>172</v>
      </c>
      <c r="CE9" s="2">
        <f t="shared" si="17"/>
        <v>4</v>
      </c>
      <c r="CF9" s="2"/>
      <c r="CG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H9" s="2"/>
      <c r="CI9" s="2" t="s">
        <v>176</v>
      </c>
      <c r="CJ9" s="2">
        <f t="shared" si="18"/>
        <v>3</v>
      </c>
      <c r="CK9" s="2"/>
      <c r="CL9" s="2" t="s">
        <v>176</v>
      </c>
      <c r="CM9" s="2">
        <f t="shared" si="19"/>
        <v>3</v>
      </c>
      <c r="CN9" s="2"/>
      <c r="CO9" s="2" t="s">
        <v>172</v>
      </c>
      <c r="CP9" s="2">
        <f t="shared" si="20"/>
        <v>4</v>
      </c>
      <c r="CQ9" s="2"/>
      <c r="CR9" s="2" t="s">
        <v>172</v>
      </c>
      <c r="CS9" s="2">
        <f t="shared" si="21"/>
        <v>4</v>
      </c>
      <c r="CT9" s="2"/>
      <c r="CU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V9" s="2"/>
      <c r="CW9" s="2" t="s">
        <v>172</v>
      </c>
      <c r="CX9" s="2">
        <f t="shared" si="22"/>
        <v>4</v>
      </c>
      <c r="CY9" s="2"/>
      <c r="CZ9" s="2" t="s">
        <v>172</v>
      </c>
      <c r="DA9" s="2">
        <f t="shared" si="23"/>
        <v>4</v>
      </c>
      <c r="DB9" s="2"/>
      <c r="DC9" s="2" t="s">
        <v>176</v>
      </c>
      <c r="DD9" s="2">
        <f t="shared" si="24"/>
        <v>3</v>
      </c>
      <c r="DE9" s="2"/>
      <c r="DF9" s="2" t="s">
        <v>176</v>
      </c>
      <c r="DG9" s="2">
        <f t="shared" si="25"/>
        <v>3</v>
      </c>
      <c r="DH9" s="2"/>
      <c r="DI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9" s="2"/>
      <c r="DK9" s="2" t="s">
        <v>172</v>
      </c>
      <c r="DL9" s="2">
        <f t="shared" si="26"/>
        <v>4</v>
      </c>
      <c r="DM9" s="2"/>
      <c r="DN9" s="2" t="s">
        <v>172</v>
      </c>
      <c r="DO9" s="2">
        <f t="shared" si="27"/>
        <v>4</v>
      </c>
      <c r="DP9" s="2"/>
      <c r="DQ9" s="2" t="s">
        <v>172</v>
      </c>
      <c r="DR9" s="2">
        <f t="shared" si="28"/>
        <v>4</v>
      </c>
      <c r="DS9" s="2"/>
      <c r="DT9" s="2" t="s">
        <v>172</v>
      </c>
      <c r="DU9" s="2">
        <f t="shared" si="29"/>
        <v>4</v>
      </c>
      <c r="DV9" s="2"/>
      <c r="DW9" s="2"/>
      <c r="DX9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9" s="2" t="s">
        <v>174</v>
      </c>
      <c r="DZ9" s="2">
        <f t="shared" si="30"/>
        <v>4</v>
      </c>
      <c r="EA9" s="2"/>
      <c r="EB9" s="2" t="s">
        <v>174</v>
      </c>
      <c r="EC9" s="2">
        <f t="shared" si="31"/>
        <v>4</v>
      </c>
      <c r="ED9" s="2"/>
      <c r="EE9" s="2" t="s">
        <v>174</v>
      </c>
      <c r="EF9" s="2">
        <f t="shared" si="32"/>
        <v>4</v>
      </c>
      <c r="EG9" s="2"/>
      <c r="EH9" s="2" t="s">
        <v>174</v>
      </c>
      <c r="EI9" s="2">
        <f t="shared" si="33"/>
        <v>4</v>
      </c>
      <c r="EJ9" s="2"/>
      <c r="EK9" s="2"/>
      <c r="EL9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9" s="2" t="s">
        <v>174</v>
      </c>
      <c r="EN9" s="2">
        <f t="shared" si="34"/>
        <v>4</v>
      </c>
      <c r="EO9" s="2"/>
      <c r="EP9" s="2" t="s">
        <v>174</v>
      </c>
      <c r="EQ9" s="2">
        <f t="shared" si="35"/>
        <v>4</v>
      </c>
      <c r="ER9" s="2"/>
      <c r="ES9" s="2" t="s">
        <v>174</v>
      </c>
      <c r="ET9" s="2">
        <f t="shared" si="36"/>
        <v>4</v>
      </c>
      <c r="EU9" s="2"/>
      <c r="EV9" s="2" t="s">
        <v>174</v>
      </c>
      <c r="EW9" s="2">
        <f t="shared" si="37"/>
        <v>4</v>
      </c>
      <c r="EX9" s="2"/>
      <c r="EY9" s="2"/>
      <c r="EZ9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</v>
      </c>
      <c r="FA9" s="2" t="s">
        <v>174</v>
      </c>
      <c r="FB9" s="2">
        <f t="shared" si="38"/>
        <v>4</v>
      </c>
      <c r="FC9" s="2"/>
      <c r="FD9" s="2" t="s">
        <v>174</v>
      </c>
      <c r="FE9" s="2">
        <f t="shared" si="39"/>
        <v>4</v>
      </c>
      <c r="FF9" s="2"/>
      <c r="FG9" s="2" t="s">
        <v>174</v>
      </c>
      <c r="FH9" s="2">
        <f t="shared" si="40"/>
        <v>4</v>
      </c>
      <c r="FI9" s="2"/>
      <c r="FJ9" s="2" t="s">
        <v>174</v>
      </c>
      <c r="FK9" s="2">
        <f t="shared" si="41"/>
        <v>4</v>
      </c>
      <c r="FL9" s="2"/>
    </row>
    <row r="10" spans="1:168">
      <c r="A10" s="2">
        <v>8</v>
      </c>
      <c r="B10" s="3">
        <v>45573.504270833299</v>
      </c>
      <c r="C10" s="3">
        <v>45573.511076388902</v>
      </c>
      <c r="D10" s="2" t="s">
        <v>168</v>
      </c>
      <c r="E10" s="2"/>
      <c r="F10" s="2"/>
      <c r="G10" s="2"/>
      <c r="H10" s="3"/>
      <c r="I10" s="2" t="s">
        <v>184</v>
      </c>
      <c r="J10" s="2"/>
      <c r="K10" s="2"/>
      <c r="L10" s="2" t="s">
        <v>230</v>
      </c>
      <c r="M10" s="2"/>
      <c r="N10" s="2"/>
      <c r="O1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10" s="2"/>
      <c r="Q10" s="2" t="s">
        <v>174</v>
      </c>
      <c r="R10" s="2">
        <f t="shared" si="42"/>
        <v>4</v>
      </c>
      <c r="S10" s="2"/>
      <c r="T10" s="2" t="s">
        <v>174</v>
      </c>
      <c r="U10" s="2">
        <f t="shared" si="43"/>
        <v>4</v>
      </c>
      <c r="V10" s="2"/>
      <c r="W10" s="2" t="s">
        <v>174</v>
      </c>
      <c r="X10" s="2">
        <f t="shared" si="0"/>
        <v>4</v>
      </c>
      <c r="Y10" s="2"/>
      <c r="Z10" s="2" t="s">
        <v>174</v>
      </c>
      <c r="AA10" s="2">
        <f t="shared" si="1"/>
        <v>4</v>
      </c>
      <c r="AB10" s="2"/>
      <c r="AC1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0" s="2"/>
      <c r="AE10" s="2" t="s">
        <v>172</v>
      </c>
      <c r="AF10" s="2">
        <f t="shared" si="2"/>
        <v>4</v>
      </c>
      <c r="AG10" s="2"/>
      <c r="AH10" s="2" t="s">
        <v>172</v>
      </c>
      <c r="AI10" s="2">
        <f t="shared" si="3"/>
        <v>4</v>
      </c>
      <c r="AJ10" s="2"/>
      <c r="AK10" s="2" t="s">
        <v>172</v>
      </c>
      <c r="AL10" s="2">
        <f t="shared" si="4"/>
        <v>4</v>
      </c>
      <c r="AM10" s="2"/>
      <c r="AN10" s="2" t="s">
        <v>172</v>
      </c>
      <c r="AO10" s="2">
        <f t="shared" si="5"/>
        <v>4</v>
      </c>
      <c r="AP10" s="2"/>
      <c r="AQ10" s="2"/>
      <c r="AR1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S10" s="2" t="s">
        <v>172</v>
      </c>
      <c r="AT10" s="2">
        <f t="shared" si="6"/>
        <v>4</v>
      </c>
      <c r="AU10" s="2"/>
      <c r="AV10" s="2" t="s">
        <v>176</v>
      </c>
      <c r="AW10" s="2">
        <f t="shared" si="7"/>
        <v>3</v>
      </c>
      <c r="AX10" s="2"/>
      <c r="AY10" s="2" t="s">
        <v>172</v>
      </c>
      <c r="AZ10" s="2">
        <f t="shared" si="8"/>
        <v>4</v>
      </c>
      <c r="BA10" s="2"/>
      <c r="BB10" s="2" t="s">
        <v>172</v>
      </c>
      <c r="BC10" s="2">
        <f t="shared" si="9"/>
        <v>4</v>
      </c>
      <c r="BD10" s="2"/>
      <c r="BE1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10" s="2"/>
      <c r="BG10" s="2" t="s">
        <v>172</v>
      </c>
      <c r="BH10" s="2">
        <f t="shared" si="10"/>
        <v>4</v>
      </c>
      <c r="BI10" s="2"/>
      <c r="BJ10" s="2" t="s">
        <v>172</v>
      </c>
      <c r="BK10" s="2">
        <f t="shared" si="11"/>
        <v>4</v>
      </c>
      <c r="BL10" s="2"/>
      <c r="BM10" s="2" t="s">
        <v>172</v>
      </c>
      <c r="BN10" s="2">
        <f t="shared" si="12"/>
        <v>4</v>
      </c>
      <c r="BO10" s="2"/>
      <c r="BP10" s="2" t="s">
        <v>172</v>
      </c>
      <c r="BQ10" s="2">
        <f t="shared" si="13"/>
        <v>4</v>
      </c>
      <c r="BR10" s="2"/>
      <c r="BS1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10" s="2"/>
      <c r="BU10" s="2" t="s">
        <v>172</v>
      </c>
      <c r="BV10" s="2">
        <f t="shared" si="14"/>
        <v>4</v>
      </c>
      <c r="BW10" s="2"/>
      <c r="BX10" s="2" t="s">
        <v>172</v>
      </c>
      <c r="BY10" s="2">
        <f t="shared" si="15"/>
        <v>4</v>
      </c>
      <c r="BZ10" s="2"/>
      <c r="CA10" s="2" t="s">
        <v>172</v>
      </c>
      <c r="CB10" s="2">
        <f t="shared" si="16"/>
        <v>4</v>
      </c>
      <c r="CC10" s="2"/>
      <c r="CD10" s="2" t="s">
        <v>172</v>
      </c>
      <c r="CE10" s="2">
        <f t="shared" si="17"/>
        <v>4</v>
      </c>
      <c r="CF10" s="2"/>
      <c r="CG1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10" s="2"/>
      <c r="CI10" s="2" t="s">
        <v>172</v>
      </c>
      <c r="CJ10" s="2">
        <f t="shared" si="18"/>
        <v>4</v>
      </c>
      <c r="CK10" s="2"/>
      <c r="CL10" s="2" t="s">
        <v>172</v>
      </c>
      <c r="CM10" s="2">
        <f t="shared" si="19"/>
        <v>4</v>
      </c>
      <c r="CN10" s="2"/>
      <c r="CO10" s="2" t="s">
        <v>172</v>
      </c>
      <c r="CP10" s="2">
        <f t="shared" si="20"/>
        <v>4</v>
      </c>
      <c r="CQ10" s="2"/>
      <c r="CR10" s="2" t="s">
        <v>172</v>
      </c>
      <c r="CS10" s="2">
        <f t="shared" si="21"/>
        <v>4</v>
      </c>
      <c r="CT10" s="2"/>
      <c r="CU1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10" s="2"/>
      <c r="CW10" s="2" t="s">
        <v>172</v>
      </c>
      <c r="CX10" s="2">
        <f t="shared" si="22"/>
        <v>4</v>
      </c>
      <c r="CY10" s="2"/>
      <c r="CZ10" s="2" t="s">
        <v>172</v>
      </c>
      <c r="DA10" s="2">
        <f t="shared" si="23"/>
        <v>4</v>
      </c>
      <c r="DB10" s="2"/>
      <c r="DC10" s="2" t="s">
        <v>172</v>
      </c>
      <c r="DD10" s="2">
        <f t="shared" si="24"/>
        <v>4</v>
      </c>
      <c r="DE10" s="2"/>
      <c r="DF10" s="2" t="s">
        <v>172</v>
      </c>
      <c r="DG10" s="2">
        <f t="shared" si="25"/>
        <v>4</v>
      </c>
      <c r="DH10" s="2"/>
      <c r="DI1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0" s="2"/>
      <c r="DK10" s="2" t="s">
        <v>172</v>
      </c>
      <c r="DL10" s="2">
        <f t="shared" si="26"/>
        <v>4</v>
      </c>
      <c r="DM10" s="2"/>
      <c r="DN10" s="2" t="s">
        <v>172</v>
      </c>
      <c r="DO10" s="2">
        <f t="shared" si="27"/>
        <v>4</v>
      </c>
      <c r="DP10" s="2"/>
      <c r="DQ10" s="2" t="s">
        <v>172</v>
      </c>
      <c r="DR10" s="2">
        <f t="shared" si="28"/>
        <v>4</v>
      </c>
      <c r="DS10" s="2"/>
      <c r="DT10" s="2" t="s">
        <v>172</v>
      </c>
      <c r="DU10" s="2">
        <f t="shared" si="29"/>
        <v>4</v>
      </c>
      <c r="DV10" s="2"/>
      <c r="DW10" s="2"/>
      <c r="DX10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10" s="2" t="s">
        <v>174</v>
      </c>
      <c r="DZ10" s="2">
        <f t="shared" si="30"/>
        <v>4</v>
      </c>
      <c r="EA10" s="2"/>
      <c r="EB10" s="2" t="s">
        <v>174</v>
      </c>
      <c r="EC10" s="2">
        <f t="shared" si="31"/>
        <v>4</v>
      </c>
      <c r="ED10" s="2"/>
      <c r="EE10" s="2" t="s">
        <v>173</v>
      </c>
      <c r="EF10" s="2">
        <f t="shared" si="32"/>
        <v>3</v>
      </c>
      <c r="EG10" s="2"/>
      <c r="EH10" s="2" t="s">
        <v>174</v>
      </c>
      <c r="EI10" s="2">
        <f t="shared" si="33"/>
        <v>4</v>
      </c>
      <c r="EJ10" s="2"/>
      <c r="EK10" s="2"/>
      <c r="EL10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10" s="2" t="s">
        <v>173</v>
      </c>
      <c r="EN10" s="2">
        <f t="shared" si="34"/>
        <v>3</v>
      </c>
      <c r="EO10" s="2"/>
      <c r="EP10" s="2" t="s">
        <v>174</v>
      </c>
      <c r="EQ10" s="2">
        <f t="shared" si="35"/>
        <v>4</v>
      </c>
      <c r="ER10" s="2"/>
      <c r="ES10" s="2" t="s">
        <v>174</v>
      </c>
      <c r="ET10" s="2">
        <f t="shared" si="36"/>
        <v>4</v>
      </c>
      <c r="EU10" s="2"/>
      <c r="EV10" s="2" t="s">
        <v>174</v>
      </c>
      <c r="EW10" s="2">
        <f t="shared" si="37"/>
        <v>4</v>
      </c>
      <c r="EX10" s="2"/>
      <c r="EY10" s="2"/>
      <c r="EZ10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3.5</v>
      </c>
      <c r="FA10" s="2" t="s">
        <v>173</v>
      </c>
      <c r="FB10" s="2">
        <f t="shared" si="38"/>
        <v>3</v>
      </c>
      <c r="FC10" s="2"/>
      <c r="FD10" s="2" t="s">
        <v>173</v>
      </c>
      <c r="FE10" s="2">
        <f t="shared" si="39"/>
        <v>3</v>
      </c>
      <c r="FF10" s="2"/>
      <c r="FG10" s="2" t="s">
        <v>174</v>
      </c>
      <c r="FH10" s="2">
        <f t="shared" si="40"/>
        <v>4</v>
      </c>
      <c r="FI10" s="2"/>
      <c r="FJ10" s="2" t="s">
        <v>174</v>
      </c>
      <c r="FK10" s="2">
        <f t="shared" si="41"/>
        <v>4</v>
      </c>
      <c r="FL10" s="2"/>
    </row>
    <row r="11" spans="1:168">
      <c r="A11" s="2">
        <v>9</v>
      </c>
      <c r="B11" s="3">
        <v>45573.512511574103</v>
      </c>
      <c r="C11" s="3">
        <v>45573.517418981501</v>
      </c>
      <c r="D11" s="2" t="s">
        <v>168</v>
      </c>
      <c r="E11" s="2"/>
      <c r="F11" s="2"/>
      <c r="G11" s="2"/>
      <c r="H11" s="3"/>
      <c r="I11" s="2" t="s">
        <v>185</v>
      </c>
      <c r="J11" s="2"/>
      <c r="K11" s="2"/>
      <c r="L11" s="2" t="s">
        <v>230</v>
      </c>
      <c r="M11" s="2"/>
      <c r="N11" s="2"/>
      <c r="O1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11" s="2"/>
      <c r="Q11" s="2" t="s">
        <v>174</v>
      </c>
      <c r="R11" s="2">
        <f t="shared" si="42"/>
        <v>4</v>
      </c>
      <c r="S11" s="2"/>
      <c r="T11" s="2" t="s">
        <v>173</v>
      </c>
      <c r="U11" s="2">
        <f t="shared" si="43"/>
        <v>3</v>
      </c>
      <c r="V11" s="2"/>
      <c r="W11" s="2" t="s">
        <v>174</v>
      </c>
      <c r="X11" s="2">
        <f t="shared" si="0"/>
        <v>4</v>
      </c>
      <c r="Y11" s="2"/>
      <c r="Z11" s="2" t="s">
        <v>174</v>
      </c>
      <c r="AA11" s="2">
        <f t="shared" si="1"/>
        <v>4</v>
      </c>
      <c r="AB11" s="2"/>
      <c r="AC1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D11" s="2"/>
      <c r="AE11" s="2" t="s">
        <v>176</v>
      </c>
      <c r="AF11" s="2">
        <f t="shared" si="2"/>
        <v>3</v>
      </c>
      <c r="AG11" s="2"/>
      <c r="AH11" s="2" t="s">
        <v>172</v>
      </c>
      <c r="AI11" s="2">
        <f t="shared" si="3"/>
        <v>4</v>
      </c>
      <c r="AJ11" s="2"/>
      <c r="AK11" s="2" t="s">
        <v>172</v>
      </c>
      <c r="AL11" s="2">
        <f t="shared" si="4"/>
        <v>4</v>
      </c>
      <c r="AM11" s="2"/>
      <c r="AN11" s="2" t="s">
        <v>172</v>
      </c>
      <c r="AO11" s="2">
        <f t="shared" si="5"/>
        <v>4</v>
      </c>
      <c r="AP11" s="2"/>
      <c r="AQ11" s="2"/>
      <c r="AR1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S11" s="2" t="s">
        <v>172</v>
      </c>
      <c r="AT11" s="2">
        <f t="shared" si="6"/>
        <v>4</v>
      </c>
      <c r="AU11" s="2"/>
      <c r="AV11" s="2" t="s">
        <v>172</v>
      </c>
      <c r="AW11" s="2">
        <f t="shared" si="7"/>
        <v>4</v>
      </c>
      <c r="AX11" s="2"/>
      <c r="AY11" s="2" t="s">
        <v>172</v>
      </c>
      <c r="AZ11" s="2">
        <f t="shared" si="8"/>
        <v>4</v>
      </c>
      <c r="BA11" s="2"/>
      <c r="BB11" s="2" t="s">
        <v>172</v>
      </c>
      <c r="BC11" s="2">
        <f t="shared" si="9"/>
        <v>4</v>
      </c>
      <c r="BD11" s="2"/>
      <c r="BE1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11" s="2"/>
      <c r="BG11" s="2" t="s">
        <v>172</v>
      </c>
      <c r="BH11" s="2">
        <f t="shared" si="10"/>
        <v>4</v>
      </c>
      <c r="BI11" s="2"/>
      <c r="BJ11" s="2" t="s">
        <v>172</v>
      </c>
      <c r="BK11" s="2">
        <f t="shared" si="11"/>
        <v>4</v>
      </c>
      <c r="BL11" s="2"/>
      <c r="BM11" s="2" t="s">
        <v>172</v>
      </c>
      <c r="BN11" s="2">
        <f t="shared" si="12"/>
        <v>4</v>
      </c>
      <c r="BO11" s="2"/>
      <c r="BP11" s="2" t="s">
        <v>172</v>
      </c>
      <c r="BQ11" s="2">
        <f t="shared" si="13"/>
        <v>4</v>
      </c>
      <c r="BR11" s="2"/>
      <c r="BS1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T11" s="2"/>
      <c r="BU11" s="2" t="s">
        <v>172</v>
      </c>
      <c r="BV11" s="2">
        <f t="shared" si="14"/>
        <v>4</v>
      </c>
      <c r="BW11" s="2"/>
      <c r="BX11" s="2" t="s">
        <v>176</v>
      </c>
      <c r="BY11" s="2">
        <f t="shared" si="15"/>
        <v>3</v>
      </c>
      <c r="BZ11" s="2"/>
      <c r="CA11" s="2" t="s">
        <v>172</v>
      </c>
      <c r="CB11" s="2">
        <f t="shared" si="16"/>
        <v>4</v>
      </c>
      <c r="CC11" s="2"/>
      <c r="CD11" s="2" t="s">
        <v>172</v>
      </c>
      <c r="CE11" s="2">
        <f t="shared" si="17"/>
        <v>4</v>
      </c>
      <c r="CF11" s="2"/>
      <c r="CG1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H11" s="2"/>
      <c r="CI11" s="2" t="s">
        <v>172</v>
      </c>
      <c r="CJ11" s="2">
        <f t="shared" si="18"/>
        <v>4</v>
      </c>
      <c r="CK11" s="2"/>
      <c r="CL11" s="2" t="s">
        <v>172</v>
      </c>
      <c r="CM11" s="2">
        <f t="shared" si="19"/>
        <v>4</v>
      </c>
      <c r="CN11" s="2"/>
      <c r="CO11" s="2" t="s">
        <v>172</v>
      </c>
      <c r="CP11" s="2">
        <f t="shared" si="20"/>
        <v>4</v>
      </c>
      <c r="CQ11" s="2"/>
      <c r="CR11" s="2" t="s">
        <v>176</v>
      </c>
      <c r="CS11" s="2">
        <f t="shared" si="21"/>
        <v>3</v>
      </c>
      <c r="CT11" s="2"/>
      <c r="CU1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V11" s="2"/>
      <c r="CW11" s="2" t="s">
        <v>172</v>
      </c>
      <c r="CX11" s="2">
        <f t="shared" si="22"/>
        <v>4</v>
      </c>
      <c r="CY11" s="2"/>
      <c r="CZ11" s="2" t="s">
        <v>172</v>
      </c>
      <c r="DA11" s="2">
        <f t="shared" si="23"/>
        <v>4</v>
      </c>
      <c r="DB11" s="2"/>
      <c r="DC11" s="2" t="s">
        <v>176</v>
      </c>
      <c r="DD11" s="2">
        <f t="shared" si="24"/>
        <v>3</v>
      </c>
      <c r="DE11" s="2"/>
      <c r="DF11" s="2" t="s">
        <v>172</v>
      </c>
      <c r="DG11" s="2">
        <f t="shared" si="25"/>
        <v>4</v>
      </c>
      <c r="DH11" s="2"/>
      <c r="DI1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1" s="2"/>
      <c r="DK11" s="2" t="s">
        <v>172</v>
      </c>
      <c r="DL11" s="2">
        <f t="shared" si="26"/>
        <v>4</v>
      </c>
      <c r="DM11" s="2"/>
      <c r="DN11" s="2" t="s">
        <v>172</v>
      </c>
      <c r="DO11" s="2">
        <f t="shared" si="27"/>
        <v>4</v>
      </c>
      <c r="DP11" s="2"/>
      <c r="DQ11" s="2" t="s">
        <v>172</v>
      </c>
      <c r="DR11" s="2">
        <f t="shared" si="28"/>
        <v>4</v>
      </c>
      <c r="DS11" s="2"/>
      <c r="DT11" s="2" t="s">
        <v>172</v>
      </c>
      <c r="DU11" s="2">
        <f t="shared" si="29"/>
        <v>4</v>
      </c>
      <c r="DV11" s="2"/>
      <c r="DW11" s="2"/>
      <c r="DX11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11" s="2" t="s">
        <v>174</v>
      </c>
      <c r="DZ11" s="2">
        <f t="shared" si="30"/>
        <v>4</v>
      </c>
      <c r="EA11" s="2"/>
      <c r="EB11" s="2" t="s">
        <v>174</v>
      </c>
      <c r="EC11" s="2">
        <f t="shared" si="31"/>
        <v>4</v>
      </c>
      <c r="ED11" s="2"/>
      <c r="EE11" s="2" t="s">
        <v>173</v>
      </c>
      <c r="EF11" s="2">
        <f t="shared" si="32"/>
        <v>3</v>
      </c>
      <c r="EG11" s="2"/>
      <c r="EH11" s="2" t="s">
        <v>174</v>
      </c>
      <c r="EI11" s="2">
        <f t="shared" si="33"/>
        <v>4</v>
      </c>
      <c r="EJ11" s="2"/>
      <c r="EK11" s="2"/>
      <c r="EL11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11" s="2" t="s">
        <v>174</v>
      </c>
      <c r="EN11" s="2">
        <f t="shared" si="34"/>
        <v>4</v>
      </c>
      <c r="EO11" s="2"/>
      <c r="EP11" s="2" t="s">
        <v>174</v>
      </c>
      <c r="EQ11" s="2">
        <f t="shared" si="35"/>
        <v>4</v>
      </c>
      <c r="ER11" s="2"/>
      <c r="ES11" s="2" t="s">
        <v>173</v>
      </c>
      <c r="ET11" s="2">
        <f t="shared" si="36"/>
        <v>3</v>
      </c>
      <c r="EU11" s="2"/>
      <c r="EV11" s="2" t="s">
        <v>174</v>
      </c>
      <c r="EW11" s="2">
        <f t="shared" si="37"/>
        <v>4</v>
      </c>
      <c r="EX11" s="2"/>
      <c r="EY11" s="2"/>
      <c r="EZ11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3.25</v>
      </c>
      <c r="FA11" s="2" t="s">
        <v>173</v>
      </c>
      <c r="FB11" s="2">
        <f t="shared" si="38"/>
        <v>3</v>
      </c>
      <c r="FC11" s="2"/>
      <c r="FD11" s="2" t="s">
        <v>173</v>
      </c>
      <c r="FE11" s="2">
        <f t="shared" si="39"/>
        <v>3</v>
      </c>
      <c r="FF11" s="2"/>
      <c r="FG11" s="2" t="s">
        <v>174</v>
      </c>
      <c r="FH11" s="2">
        <f t="shared" si="40"/>
        <v>4</v>
      </c>
      <c r="FI11" s="2"/>
      <c r="FJ11" s="2" t="s">
        <v>173</v>
      </c>
      <c r="FK11" s="2">
        <f t="shared" si="41"/>
        <v>3</v>
      </c>
      <c r="FL11" s="2"/>
    </row>
    <row r="12" spans="1:168">
      <c r="A12" s="2">
        <v>10</v>
      </c>
      <c r="B12" s="3">
        <v>45573.521701388898</v>
      </c>
      <c r="C12" s="3">
        <v>45573.528981481497</v>
      </c>
      <c r="D12" s="2" t="s">
        <v>168</v>
      </c>
      <c r="E12" s="2"/>
      <c r="F12" s="2"/>
      <c r="G12" s="2"/>
      <c r="H12" s="3"/>
      <c r="I12" s="2" t="s">
        <v>186</v>
      </c>
      <c r="J12" s="2"/>
      <c r="K12" s="2"/>
      <c r="L12" s="2" t="s">
        <v>230</v>
      </c>
      <c r="M12" s="2"/>
      <c r="N12" s="2"/>
      <c r="O1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12" s="2"/>
      <c r="Q12" s="2" t="s">
        <v>173</v>
      </c>
      <c r="R12" s="2">
        <f t="shared" si="42"/>
        <v>3</v>
      </c>
      <c r="S12" s="2"/>
      <c r="T12" s="2" t="s">
        <v>174</v>
      </c>
      <c r="U12" s="2">
        <f t="shared" si="43"/>
        <v>4</v>
      </c>
      <c r="V12" s="2"/>
      <c r="W12" s="2" t="s">
        <v>174</v>
      </c>
      <c r="X12" s="2">
        <f t="shared" si="0"/>
        <v>4</v>
      </c>
      <c r="Y12" s="2"/>
      <c r="Z12" s="2" t="s">
        <v>174</v>
      </c>
      <c r="AA12" s="2">
        <f t="shared" si="1"/>
        <v>4</v>
      </c>
      <c r="AB12" s="2"/>
      <c r="AC1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D12" s="2"/>
      <c r="AE12" s="2" t="s">
        <v>172</v>
      </c>
      <c r="AF12" s="2">
        <f t="shared" si="2"/>
        <v>4</v>
      </c>
      <c r="AG12" s="2"/>
      <c r="AH12" s="2" t="s">
        <v>172</v>
      </c>
      <c r="AI12" s="2">
        <f t="shared" si="3"/>
        <v>4</v>
      </c>
      <c r="AJ12" s="2"/>
      <c r="AK12" s="2" t="s">
        <v>172</v>
      </c>
      <c r="AL12" s="2">
        <f t="shared" si="4"/>
        <v>4</v>
      </c>
      <c r="AM12" s="2"/>
      <c r="AN12" s="2" t="s">
        <v>176</v>
      </c>
      <c r="AO12" s="2">
        <f t="shared" si="5"/>
        <v>3</v>
      </c>
      <c r="AP12" s="2"/>
      <c r="AQ12" s="2"/>
      <c r="AR1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S12" s="2" t="s">
        <v>172</v>
      </c>
      <c r="AT12" s="2">
        <f t="shared" si="6"/>
        <v>4</v>
      </c>
      <c r="AU12" s="2"/>
      <c r="AV12" s="2" t="s">
        <v>172</v>
      </c>
      <c r="AW12" s="2">
        <f t="shared" si="7"/>
        <v>4</v>
      </c>
      <c r="AX12" s="2"/>
      <c r="AY12" s="2" t="s">
        <v>172</v>
      </c>
      <c r="AZ12" s="2">
        <f t="shared" si="8"/>
        <v>4</v>
      </c>
      <c r="BA12" s="2"/>
      <c r="BB12" s="2" t="s">
        <v>176</v>
      </c>
      <c r="BC12" s="2">
        <f t="shared" si="9"/>
        <v>3</v>
      </c>
      <c r="BD12" s="2"/>
      <c r="BE1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F12" s="2"/>
      <c r="BG12" s="2" t="s">
        <v>172</v>
      </c>
      <c r="BH12" s="2">
        <f t="shared" si="10"/>
        <v>4</v>
      </c>
      <c r="BI12" s="2"/>
      <c r="BJ12" s="2" t="s">
        <v>176</v>
      </c>
      <c r="BK12" s="2">
        <f t="shared" si="11"/>
        <v>3</v>
      </c>
      <c r="BL12" s="2"/>
      <c r="BM12" s="2" t="s">
        <v>172</v>
      </c>
      <c r="BN12" s="2">
        <f t="shared" si="12"/>
        <v>4</v>
      </c>
      <c r="BO12" s="2"/>
      <c r="BP12" s="2" t="s">
        <v>176</v>
      </c>
      <c r="BQ12" s="2">
        <f t="shared" si="13"/>
        <v>3</v>
      </c>
      <c r="BR12" s="2"/>
      <c r="BS1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12" s="2"/>
      <c r="BU12" s="2" t="s">
        <v>172</v>
      </c>
      <c r="BV12" s="2">
        <f t="shared" si="14"/>
        <v>4</v>
      </c>
      <c r="BW12" s="2"/>
      <c r="BX12" s="2" t="s">
        <v>172</v>
      </c>
      <c r="BY12" s="2">
        <f t="shared" si="15"/>
        <v>4</v>
      </c>
      <c r="BZ12" s="2"/>
      <c r="CA12" s="2" t="s">
        <v>172</v>
      </c>
      <c r="CB12" s="2">
        <f t="shared" si="16"/>
        <v>4</v>
      </c>
      <c r="CC12" s="2"/>
      <c r="CD12" s="2" t="s">
        <v>172</v>
      </c>
      <c r="CE12" s="2">
        <f t="shared" si="17"/>
        <v>4</v>
      </c>
      <c r="CF12" s="2"/>
      <c r="CG1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12" s="2"/>
      <c r="CI12" s="2" t="s">
        <v>172</v>
      </c>
      <c r="CJ12" s="2">
        <f t="shared" si="18"/>
        <v>4</v>
      </c>
      <c r="CK12" s="2"/>
      <c r="CL12" s="2" t="s">
        <v>172</v>
      </c>
      <c r="CM12" s="2">
        <f t="shared" si="19"/>
        <v>4</v>
      </c>
      <c r="CN12" s="2"/>
      <c r="CO12" s="2" t="s">
        <v>172</v>
      </c>
      <c r="CP12" s="2">
        <f t="shared" si="20"/>
        <v>4</v>
      </c>
      <c r="CQ12" s="2"/>
      <c r="CR12" s="2" t="s">
        <v>172</v>
      </c>
      <c r="CS12" s="2">
        <f t="shared" si="21"/>
        <v>4</v>
      </c>
      <c r="CT12" s="2"/>
      <c r="CU1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V12" s="2"/>
      <c r="CW12" s="2" t="s">
        <v>176</v>
      </c>
      <c r="CX12" s="2">
        <f t="shared" si="22"/>
        <v>3</v>
      </c>
      <c r="CY12" s="2"/>
      <c r="CZ12" s="2" t="s">
        <v>172</v>
      </c>
      <c r="DA12" s="2">
        <f t="shared" si="23"/>
        <v>4</v>
      </c>
      <c r="DB12" s="2"/>
      <c r="DC12" s="2" t="s">
        <v>172</v>
      </c>
      <c r="DD12" s="2">
        <f t="shared" si="24"/>
        <v>4</v>
      </c>
      <c r="DE12" s="2"/>
      <c r="DF12" s="2" t="s">
        <v>172</v>
      </c>
      <c r="DG12" s="2">
        <f t="shared" si="25"/>
        <v>4</v>
      </c>
      <c r="DH12" s="2"/>
      <c r="DI1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2" s="2"/>
      <c r="DK12" s="2" t="s">
        <v>172</v>
      </c>
      <c r="DL12" s="2">
        <f t="shared" si="26"/>
        <v>4</v>
      </c>
      <c r="DM12" s="2"/>
      <c r="DN12" s="2" t="s">
        <v>172</v>
      </c>
      <c r="DO12" s="2">
        <f t="shared" si="27"/>
        <v>4</v>
      </c>
      <c r="DP12" s="2"/>
      <c r="DQ12" s="2" t="s">
        <v>172</v>
      </c>
      <c r="DR12" s="2">
        <f t="shared" si="28"/>
        <v>4</v>
      </c>
      <c r="DS12" s="2"/>
      <c r="DT12" s="2" t="s">
        <v>172</v>
      </c>
      <c r="DU12" s="2">
        <f t="shared" si="29"/>
        <v>4</v>
      </c>
      <c r="DV12" s="2"/>
      <c r="DW12" s="2"/>
      <c r="DX12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12" s="2" t="s">
        <v>174</v>
      </c>
      <c r="DZ12" s="2">
        <f t="shared" si="30"/>
        <v>4</v>
      </c>
      <c r="EA12" s="2"/>
      <c r="EB12" s="2" t="s">
        <v>174</v>
      </c>
      <c r="EC12" s="2">
        <f t="shared" si="31"/>
        <v>4</v>
      </c>
      <c r="ED12" s="2"/>
      <c r="EE12" s="2" t="s">
        <v>174</v>
      </c>
      <c r="EF12" s="2">
        <f t="shared" si="32"/>
        <v>4</v>
      </c>
      <c r="EG12" s="2"/>
      <c r="EH12" s="2" t="s">
        <v>174</v>
      </c>
      <c r="EI12" s="2">
        <f t="shared" si="33"/>
        <v>4</v>
      </c>
      <c r="EJ12" s="2"/>
      <c r="EK12" s="2"/>
      <c r="EL12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12" s="2" t="s">
        <v>174</v>
      </c>
      <c r="EN12" s="2">
        <f t="shared" si="34"/>
        <v>4</v>
      </c>
      <c r="EO12" s="2"/>
      <c r="EP12" s="2" t="s">
        <v>174</v>
      </c>
      <c r="EQ12" s="2">
        <f t="shared" si="35"/>
        <v>4</v>
      </c>
      <c r="ER12" s="2"/>
      <c r="ES12" s="2" t="s">
        <v>173</v>
      </c>
      <c r="ET12" s="2">
        <f t="shared" si="36"/>
        <v>3</v>
      </c>
      <c r="EU12" s="2"/>
      <c r="EV12" s="2" t="s">
        <v>174</v>
      </c>
      <c r="EW12" s="2">
        <f t="shared" si="37"/>
        <v>4</v>
      </c>
      <c r="EX12" s="2"/>
      <c r="EY12" s="2"/>
      <c r="EZ12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</v>
      </c>
      <c r="FA12" s="2" t="s">
        <v>173</v>
      </c>
      <c r="FB12" s="2">
        <f t="shared" si="38"/>
        <v>3</v>
      </c>
      <c r="FC12" s="2"/>
      <c r="FD12" s="2" t="s">
        <v>173</v>
      </c>
      <c r="FE12" s="2">
        <f t="shared" si="39"/>
        <v>3</v>
      </c>
      <c r="FF12" s="2"/>
      <c r="FG12" s="2" t="s">
        <v>173</v>
      </c>
      <c r="FH12" s="2">
        <f t="shared" si="40"/>
        <v>3</v>
      </c>
      <c r="FI12" s="2"/>
      <c r="FJ12" s="2" t="s">
        <v>173</v>
      </c>
      <c r="FK12" s="2">
        <f t="shared" si="41"/>
        <v>3</v>
      </c>
      <c r="FL12" s="2"/>
    </row>
    <row r="13" spans="1:168">
      <c r="A13" s="2">
        <v>11</v>
      </c>
      <c r="B13" s="3">
        <v>45573.614687499998</v>
      </c>
      <c r="C13" s="3">
        <v>45573.616053240701</v>
      </c>
      <c r="D13" s="2" t="s">
        <v>168</v>
      </c>
      <c r="E13" s="2"/>
      <c r="F13" s="2"/>
      <c r="G13" s="2"/>
      <c r="H13" s="3"/>
      <c r="I13" s="2" t="s">
        <v>187</v>
      </c>
      <c r="J13" s="2"/>
      <c r="K13" s="2"/>
      <c r="L13" s="2" t="s">
        <v>230</v>
      </c>
      <c r="M13" s="2"/>
      <c r="N13" s="2"/>
      <c r="O1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13" s="2"/>
      <c r="Q13" s="2" t="s">
        <v>174</v>
      </c>
      <c r="R13" s="2">
        <f t="shared" si="42"/>
        <v>4</v>
      </c>
      <c r="S13" s="2"/>
      <c r="T13" s="2" t="s">
        <v>174</v>
      </c>
      <c r="U13" s="2">
        <f t="shared" si="43"/>
        <v>4</v>
      </c>
      <c r="V13" s="2"/>
      <c r="W13" s="2" t="s">
        <v>174</v>
      </c>
      <c r="X13" s="2">
        <f t="shared" si="0"/>
        <v>4</v>
      </c>
      <c r="Y13" s="2"/>
      <c r="Z13" s="2" t="s">
        <v>174</v>
      </c>
      <c r="AA13" s="2">
        <f t="shared" si="1"/>
        <v>4</v>
      </c>
      <c r="AB13" s="2"/>
      <c r="AC1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3" s="2"/>
      <c r="AE13" s="2" t="s">
        <v>172</v>
      </c>
      <c r="AF13" s="2">
        <f t="shared" si="2"/>
        <v>4</v>
      </c>
      <c r="AG13" s="2"/>
      <c r="AH13" s="2" t="s">
        <v>172</v>
      </c>
      <c r="AI13" s="2">
        <f t="shared" si="3"/>
        <v>4</v>
      </c>
      <c r="AJ13" s="2"/>
      <c r="AK13" s="2" t="s">
        <v>172</v>
      </c>
      <c r="AL13" s="2">
        <f t="shared" si="4"/>
        <v>4</v>
      </c>
      <c r="AM13" s="2"/>
      <c r="AN13" s="2" t="s">
        <v>172</v>
      </c>
      <c r="AO13" s="2">
        <f t="shared" si="5"/>
        <v>4</v>
      </c>
      <c r="AP13" s="2"/>
      <c r="AQ13" s="2"/>
      <c r="AR1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S13" s="2" t="s">
        <v>172</v>
      </c>
      <c r="AT13" s="2">
        <f t="shared" si="6"/>
        <v>4</v>
      </c>
      <c r="AU13" s="2"/>
      <c r="AV13" s="2" t="s">
        <v>172</v>
      </c>
      <c r="AW13" s="2">
        <f t="shared" si="7"/>
        <v>4</v>
      </c>
      <c r="AX13" s="2"/>
      <c r="AY13" s="2" t="s">
        <v>172</v>
      </c>
      <c r="AZ13" s="2">
        <f t="shared" si="8"/>
        <v>4</v>
      </c>
      <c r="BA13" s="2"/>
      <c r="BB13" s="2" t="s">
        <v>172</v>
      </c>
      <c r="BC13" s="2">
        <f t="shared" si="9"/>
        <v>4</v>
      </c>
      <c r="BD13" s="2"/>
      <c r="BE1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13" s="2"/>
      <c r="BG13" s="2" t="s">
        <v>172</v>
      </c>
      <c r="BH13" s="2">
        <f t="shared" si="10"/>
        <v>4</v>
      </c>
      <c r="BI13" s="2"/>
      <c r="BJ13" s="2" t="s">
        <v>172</v>
      </c>
      <c r="BK13" s="2">
        <f t="shared" si="11"/>
        <v>4</v>
      </c>
      <c r="BL13" s="2"/>
      <c r="BM13" s="2" t="s">
        <v>172</v>
      </c>
      <c r="BN13" s="2">
        <f t="shared" si="12"/>
        <v>4</v>
      </c>
      <c r="BO13" s="2"/>
      <c r="BP13" s="2" t="s">
        <v>172</v>
      </c>
      <c r="BQ13" s="2">
        <f t="shared" si="13"/>
        <v>4</v>
      </c>
      <c r="BR13" s="2"/>
      <c r="BS1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13" s="2"/>
      <c r="BU13" s="2" t="s">
        <v>172</v>
      </c>
      <c r="BV13" s="2">
        <f t="shared" si="14"/>
        <v>4</v>
      </c>
      <c r="BW13" s="2"/>
      <c r="BX13" s="2" t="s">
        <v>172</v>
      </c>
      <c r="BY13" s="2">
        <f t="shared" si="15"/>
        <v>4</v>
      </c>
      <c r="BZ13" s="2"/>
      <c r="CA13" s="2" t="s">
        <v>172</v>
      </c>
      <c r="CB13" s="2">
        <f t="shared" si="16"/>
        <v>4</v>
      </c>
      <c r="CC13" s="2"/>
      <c r="CD13" s="2" t="s">
        <v>172</v>
      </c>
      <c r="CE13" s="2">
        <f t="shared" si="17"/>
        <v>4</v>
      </c>
      <c r="CF13" s="2"/>
      <c r="CG1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13" s="2"/>
      <c r="CI13" s="2" t="s">
        <v>172</v>
      </c>
      <c r="CJ13" s="2">
        <f t="shared" si="18"/>
        <v>4</v>
      </c>
      <c r="CK13" s="2"/>
      <c r="CL13" s="2" t="s">
        <v>172</v>
      </c>
      <c r="CM13" s="2">
        <f t="shared" si="19"/>
        <v>4</v>
      </c>
      <c r="CN13" s="2"/>
      <c r="CO13" s="2" t="s">
        <v>172</v>
      </c>
      <c r="CP13" s="2">
        <f t="shared" si="20"/>
        <v>4</v>
      </c>
      <c r="CQ13" s="2"/>
      <c r="CR13" s="2" t="s">
        <v>172</v>
      </c>
      <c r="CS13" s="2">
        <f t="shared" si="21"/>
        <v>4</v>
      </c>
      <c r="CT13" s="2"/>
      <c r="CU1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13" s="2"/>
      <c r="CW13" s="2" t="s">
        <v>172</v>
      </c>
      <c r="CX13" s="2">
        <f t="shared" si="22"/>
        <v>4</v>
      </c>
      <c r="CY13" s="2"/>
      <c r="CZ13" s="2" t="s">
        <v>172</v>
      </c>
      <c r="DA13" s="2">
        <f t="shared" si="23"/>
        <v>4</v>
      </c>
      <c r="DB13" s="2"/>
      <c r="DC13" s="2" t="s">
        <v>172</v>
      </c>
      <c r="DD13" s="2">
        <f t="shared" si="24"/>
        <v>4</v>
      </c>
      <c r="DE13" s="2"/>
      <c r="DF13" s="2" t="s">
        <v>172</v>
      </c>
      <c r="DG13" s="2">
        <f t="shared" si="25"/>
        <v>4</v>
      </c>
      <c r="DH13" s="2"/>
      <c r="DI1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3" s="2"/>
      <c r="DK13" s="2" t="s">
        <v>172</v>
      </c>
      <c r="DL13" s="2">
        <f t="shared" si="26"/>
        <v>4</v>
      </c>
      <c r="DM13" s="2"/>
      <c r="DN13" s="2" t="s">
        <v>172</v>
      </c>
      <c r="DO13" s="2">
        <f t="shared" si="27"/>
        <v>4</v>
      </c>
      <c r="DP13" s="2"/>
      <c r="DQ13" s="2" t="s">
        <v>172</v>
      </c>
      <c r="DR13" s="2">
        <f t="shared" si="28"/>
        <v>4</v>
      </c>
      <c r="DS13" s="2"/>
      <c r="DT13" s="2" t="s">
        <v>172</v>
      </c>
      <c r="DU13" s="2">
        <f t="shared" si="29"/>
        <v>4</v>
      </c>
      <c r="DV13" s="2"/>
      <c r="DW13" s="2"/>
      <c r="DX1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13" s="2" t="s">
        <v>174</v>
      </c>
      <c r="DZ13" s="2">
        <f t="shared" si="30"/>
        <v>4</v>
      </c>
      <c r="EA13" s="2"/>
      <c r="EB13" s="2" t="s">
        <v>174</v>
      </c>
      <c r="EC13" s="2">
        <f t="shared" si="31"/>
        <v>4</v>
      </c>
      <c r="ED13" s="2"/>
      <c r="EE13" s="2" t="s">
        <v>174</v>
      </c>
      <c r="EF13" s="2">
        <f t="shared" si="32"/>
        <v>4</v>
      </c>
      <c r="EG13" s="2"/>
      <c r="EH13" s="2" t="s">
        <v>174</v>
      </c>
      <c r="EI13" s="2">
        <f t="shared" si="33"/>
        <v>4</v>
      </c>
      <c r="EJ13" s="2"/>
      <c r="EK13" s="2"/>
      <c r="EL1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13" s="2" t="s">
        <v>174</v>
      </c>
      <c r="EN13" s="2">
        <f t="shared" si="34"/>
        <v>4</v>
      </c>
      <c r="EO13" s="2"/>
      <c r="EP13" s="2" t="s">
        <v>174</v>
      </c>
      <c r="EQ13" s="2">
        <f t="shared" si="35"/>
        <v>4</v>
      </c>
      <c r="ER13" s="2"/>
      <c r="ES13" s="2" t="s">
        <v>174</v>
      </c>
      <c r="ET13" s="2">
        <f t="shared" si="36"/>
        <v>4</v>
      </c>
      <c r="EU13" s="2"/>
      <c r="EV13" s="2" t="s">
        <v>174</v>
      </c>
      <c r="EW13" s="2">
        <f t="shared" si="37"/>
        <v>4</v>
      </c>
      <c r="EX13" s="2"/>
      <c r="EY13" s="2"/>
      <c r="EZ1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3.5</v>
      </c>
      <c r="FA13" s="2" t="s">
        <v>174</v>
      </c>
      <c r="FB13" s="2">
        <f t="shared" si="38"/>
        <v>4</v>
      </c>
      <c r="FC13" s="2"/>
      <c r="FD13" s="2" t="s">
        <v>173</v>
      </c>
      <c r="FE13" s="2">
        <f t="shared" si="39"/>
        <v>3</v>
      </c>
      <c r="FF13" s="2"/>
      <c r="FG13" s="2" t="s">
        <v>174</v>
      </c>
      <c r="FH13" s="2">
        <f t="shared" si="40"/>
        <v>4</v>
      </c>
      <c r="FI13" s="2"/>
      <c r="FJ13" s="2" t="s">
        <v>173</v>
      </c>
      <c r="FK13" s="2">
        <f t="shared" si="41"/>
        <v>3</v>
      </c>
      <c r="FL13" s="2"/>
    </row>
    <row r="14" spans="1:168">
      <c r="A14" s="2">
        <v>12</v>
      </c>
      <c r="B14" s="3">
        <v>45574.394386574102</v>
      </c>
      <c r="C14" s="3">
        <v>45574.402210648099</v>
      </c>
      <c r="D14" s="2" t="s">
        <v>168</v>
      </c>
      <c r="E14" s="2"/>
      <c r="F14" s="2"/>
      <c r="G14" s="2"/>
      <c r="H14" s="3"/>
      <c r="I14" s="2" t="s">
        <v>228</v>
      </c>
      <c r="J14" s="2"/>
      <c r="K14" s="2"/>
      <c r="L14" s="2" t="s">
        <v>188</v>
      </c>
      <c r="M14" s="2"/>
      <c r="N14" s="2"/>
      <c r="O1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14" s="2"/>
      <c r="Q14" s="2" t="s">
        <v>171</v>
      </c>
      <c r="R14" s="2">
        <f t="shared" si="42"/>
        <v>5</v>
      </c>
      <c r="S14" s="2"/>
      <c r="T14" s="2" t="s">
        <v>171</v>
      </c>
      <c r="U14" s="2">
        <f t="shared" si="43"/>
        <v>5</v>
      </c>
      <c r="V14" s="2"/>
      <c r="W14" s="2" t="s">
        <v>171</v>
      </c>
      <c r="X14" s="2">
        <f t="shared" si="0"/>
        <v>5</v>
      </c>
      <c r="Y14" s="2"/>
      <c r="Z14" s="2" t="s">
        <v>171</v>
      </c>
      <c r="AA14" s="2">
        <f t="shared" si="1"/>
        <v>5</v>
      </c>
      <c r="AB14" s="2"/>
      <c r="AC1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14" s="2"/>
      <c r="AE14" s="2" t="s">
        <v>171</v>
      </c>
      <c r="AF14" s="2">
        <f t="shared" si="2"/>
        <v>5</v>
      </c>
      <c r="AG14" s="2"/>
      <c r="AH14" s="2" t="s">
        <v>171</v>
      </c>
      <c r="AI14" s="2">
        <f t="shared" si="3"/>
        <v>5</v>
      </c>
      <c r="AJ14" s="2"/>
      <c r="AK14" s="2" t="s">
        <v>171</v>
      </c>
      <c r="AL14" s="2">
        <f t="shared" si="4"/>
        <v>5</v>
      </c>
      <c r="AM14" s="2"/>
      <c r="AN14" s="2" t="s">
        <v>171</v>
      </c>
      <c r="AO14" s="2">
        <f t="shared" si="5"/>
        <v>5</v>
      </c>
      <c r="AP14" s="2"/>
      <c r="AQ14" s="2"/>
      <c r="AR1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14" s="2" t="s">
        <v>171</v>
      </c>
      <c r="AT14" s="2">
        <f t="shared" si="6"/>
        <v>5</v>
      </c>
      <c r="AU14" s="2"/>
      <c r="AV14" s="2" t="s">
        <v>171</v>
      </c>
      <c r="AW14" s="2">
        <f t="shared" si="7"/>
        <v>5</v>
      </c>
      <c r="AX14" s="2"/>
      <c r="AY14" s="2" t="s">
        <v>171</v>
      </c>
      <c r="AZ14" s="2">
        <f t="shared" si="8"/>
        <v>5</v>
      </c>
      <c r="BA14" s="2"/>
      <c r="BB14" s="2" t="s">
        <v>171</v>
      </c>
      <c r="BC14" s="2">
        <f t="shared" si="9"/>
        <v>5</v>
      </c>
      <c r="BD14" s="2"/>
      <c r="BE1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14" s="2"/>
      <c r="BG14" s="2" t="s">
        <v>171</v>
      </c>
      <c r="BH14" s="2">
        <f t="shared" si="10"/>
        <v>5</v>
      </c>
      <c r="BI14" s="2"/>
      <c r="BJ14" s="2" t="s">
        <v>172</v>
      </c>
      <c r="BK14" s="2">
        <f t="shared" si="11"/>
        <v>4</v>
      </c>
      <c r="BL14" s="2"/>
      <c r="BM14" s="2" t="s">
        <v>171</v>
      </c>
      <c r="BN14" s="2">
        <f t="shared" si="12"/>
        <v>5</v>
      </c>
      <c r="BO14" s="2"/>
      <c r="BP14" s="2" t="s">
        <v>171</v>
      </c>
      <c r="BQ14" s="2">
        <f t="shared" si="13"/>
        <v>5</v>
      </c>
      <c r="BR14" s="2"/>
      <c r="BS1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14" s="2"/>
      <c r="BU14" s="2" t="s">
        <v>171</v>
      </c>
      <c r="BV14" s="2">
        <f t="shared" si="14"/>
        <v>5</v>
      </c>
      <c r="BW14" s="2"/>
      <c r="BX14" s="2" t="s">
        <v>171</v>
      </c>
      <c r="BY14" s="2">
        <f t="shared" si="15"/>
        <v>5</v>
      </c>
      <c r="BZ14" s="2"/>
      <c r="CA14" s="2" t="s">
        <v>171</v>
      </c>
      <c r="CB14" s="2">
        <f t="shared" si="16"/>
        <v>5</v>
      </c>
      <c r="CC14" s="2"/>
      <c r="CD14" s="2" t="s">
        <v>171</v>
      </c>
      <c r="CE14" s="2">
        <f t="shared" si="17"/>
        <v>5</v>
      </c>
      <c r="CF14" s="2"/>
      <c r="CG1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14" s="2"/>
      <c r="CI14" s="2" t="s">
        <v>171</v>
      </c>
      <c r="CJ14" s="2">
        <f t="shared" si="18"/>
        <v>5</v>
      </c>
      <c r="CK14" s="2"/>
      <c r="CL14" s="2" t="s">
        <v>171</v>
      </c>
      <c r="CM14" s="2">
        <f t="shared" si="19"/>
        <v>5</v>
      </c>
      <c r="CN14" s="2"/>
      <c r="CO14" s="2" t="s">
        <v>171</v>
      </c>
      <c r="CP14" s="2">
        <f t="shared" si="20"/>
        <v>5</v>
      </c>
      <c r="CQ14" s="2"/>
      <c r="CR14" s="2" t="s">
        <v>176</v>
      </c>
      <c r="CS14" s="2">
        <f t="shared" si="21"/>
        <v>3</v>
      </c>
      <c r="CT14" s="2"/>
      <c r="CU1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14" s="2"/>
      <c r="CW14" s="2" t="s">
        <v>171</v>
      </c>
      <c r="CX14" s="2">
        <f t="shared" si="22"/>
        <v>5</v>
      </c>
      <c r="CY14" s="2"/>
      <c r="CZ14" s="2" t="s">
        <v>171</v>
      </c>
      <c r="DA14" s="2">
        <f t="shared" si="23"/>
        <v>5</v>
      </c>
      <c r="DB14" s="2"/>
      <c r="DC14" s="2" t="s">
        <v>171</v>
      </c>
      <c r="DD14" s="2">
        <f t="shared" si="24"/>
        <v>5</v>
      </c>
      <c r="DE14" s="2"/>
      <c r="DF14" s="2" t="s">
        <v>171</v>
      </c>
      <c r="DG14" s="2">
        <f t="shared" si="25"/>
        <v>5</v>
      </c>
      <c r="DH14" s="2"/>
      <c r="DI1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14" s="2"/>
      <c r="DK14" s="2" t="s">
        <v>171</v>
      </c>
      <c r="DL14" s="2">
        <f t="shared" si="26"/>
        <v>5</v>
      </c>
      <c r="DM14" s="2"/>
      <c r="DN14" s="2" t="s">
        <v>171</v>
      </c>
      <c r="DO14" s="2">
        <f t="shared" si="27"/>
        <v>5</v>
      </c>
      <c r="DP14" s="2"/>
      <c r="DQ14" s="2" t="s">
        <v>171</v>
      </c>
      <c r="DR14" s="2">
        <f t="shared" si="28"/>
        <v>5</v>
      </c>
      <c r="DS14" s="2"/>
      <c r="DT14" s="2" t="s">
        <v>171</v>
      </c>
      <c r="DU14" s="2">
        <f t="shared" si="29"/>
        <v>5</v>
      </c>
      <c r="DV14" s="2"/>
      <c r="DW14" s="2"/>
      <c r="DX1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14" s="2" t="s">
        <v>171</v>
      </c>
      <c r="DZ14" s="2">
        <f t="shared" si="30"/>
        <v>5</v>
      </c>
      <c r="EA14" s="2"/>
      <c r="EB14" s="2" t="s">
        <v>171</v>
      </c>
      <c r="EC14" s="2">
        <f t="shared" si="31"/>
        <v>5</v>
      </c>
      <c r="ED14" s="2"/>
      <c r="EE14" s="2" t="s">
        <v>171</v>
      </c>
      <c r="EF14" s="2">
        <f t="shared" si="32"/>
        <v>5</v>
      </c>
      <c r="EG14" s="2"/>
      <c r="EH14" s="2" t="s">
        <v>171</v>
      </c>
      <c r="EI14" s="2">
        <f t="shared" si="33"/>
        <v>5</v>
      </c>
      <c r="EJ14" s="2"/>
      <c r="EK14" s="2"/>
      <c r="EL1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14" s="2" t="s">
        <v>171</v>
      </c>
      <c r="EN14" s="2">
        <f t="shared" si="34"/>
        <v>5</v>
      </c>
      <c r="EO14" s="2"/>
      <c r="EP14" s="2" t="s">
        <v>171</v>
      </c>
      <c r="EQ14" s="2">
        <f t="shared" si="35"/>
        <v>5</v>
      </c>
      <c r="ER14" s="2"/>
      <c r="ES14" s="2" t="s">
        <v>171</v>
      </c>
      <c r="ET14" s="2">
        <f t="shared" si="36"/>
        <v>5</v>
      </c>
      <c r="EU14" s="2"/>
      <c r="EV14" s="2" t="s">
        <v>171</v>
      </c>
      <c r="EW14" s="2">
        <f t="shared" si="37"/>
        <v>5</v>
      </c>
      <c r="EX14" s="2"/>
      <c r="EY14" s="2"/>
      <c r="EZ1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14" s="2" t="s">
        <v>171</v>
      </c>
      <c r="FB14" s="2">
        <f t="shared" si="38"/>
        <v>5</v>
      </c>
      <c r="FC14" s="2"/>
      <c r="FD14" s="2" t="s">
        <v>171</v>
      </c>
      <c r="FE14" s="2">
        <f t="shared" si="39"/>
        <v>5</v>
      </c>
      <c r="FF14" s="2"/>
      <c r="FG14" s="2" t="s">
        <v>171</v>
      </c>
      <c r="FH14" s="2">
        <f t="shared" si="40"/>
        <v>5</v>
      </c>
      <c r="FI14" s="2"/>
      <c r="FJ14" s="2" t="s">
        <v>171</v>
      </c>
      <c r="FK14" s="2">
        <f t="shared" si="41"/>
        <v>5</v>
      </c>
      <c r="FL14" s="2"/>
    </row>
    <row r="15" spans="1:168">
      <c r="A15" s="2">
        <v>13</v>
      </c>
      <c r="B15" s="3">
        <v>45574.431539351797</v>
      </c>
      <c r="C15" s="3">
        <v>45574.4711342593</v>
      </c>
      <c r="D15" s="2" t="s">
        <v>168</v>
      </c>
      <c r="E15" s="2"/>
      <c r="F15" s="2"/>
      <c r="G15" s="2"/>
      <c r="H15" s="3"/>
      <c r="I15" s="2" t="s">
        <v>189</v>
      </c>
      <c r="J15" s="2"/>
      <c r="K15" s="2"/>
      <c r="L15" s="2" t="s">
        <v>190</v>
      </c>
      <c r="M15" s="2"/>
      <c r="N15" s="2"/>
      <c r="O1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15" s="2"/>
      <c r="Q15" s="2" t="s">
        <v>171</v>
      </c>
      <c r="R15" s="2">
        <f t="shared" si="42"/>
        <v>5</v>
      </c>
      <c r="S15" s="2"/>
      <c r="T15" s="2" t="s">
        <v>171</v>
      </c>
      <c r="U15" s="2">
        <f t="shared" si="43"/>
        <v>5</v>
      </c>
      <c r="V15" s="2"/>
      <c r="W15" s="2" t="s">
        <v>174</v>
      </c>
      <c r="X15" s="2">
        <f t="shared" si="0"/>
        <v>4</v>
      </c>
      <c r="Y15" s="2"/>
      <c r="Z15" s="2" t="s">
        <v>174</v>
      </c>
      <c r="AA15" s="2">
        <f t="shared" si="1"/>
        <v>4</v>
      </c>
      <c r="AB15" s="2"/>
      <c r="AC1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5" s="2"/>
      <c r="AE15" s="2" t="s">
        <v>172</v>
      </c>
      <c r="AF15" s="2">
        <f t="shared" si="2"/>
        <v>4</v>
      </c>
      <c r="AG15" s="2"/>
      <c r="AH15" s="2" t="s">
        <v>172</v>
      </c>
      <c r="AI15" s="2">
        <f t="shared" si="3"/>
        <v>4</v>
      </c>
      <c r="AJ15" s="2"/>
      <c r="AK15" s="2" t="s">
        <v>172</v>
      </c>
      <c r="AL15" s="2">
        <f t="shared" si="4"/>
        <v>4</v>
      </c>
      <c r="AM15" s="2"/>
      <c r="AN15" s="2" t="s">
        <v>172</v>
      </c>
      <c r="AO15" s="2">
        <f t="shared" si="5"/>
        <v>4</v>
      </c>
      <c r="AP15" s="2"/>
      <c r="AQ15" s="2"/>
      <c r="AR1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15" s="2" t="s">
        <v>172</v>
      </c>
      <c r="AT15" s="2">
        <f t="shared" si="6"/>
        <v>4</v>
      </c>
      <c r="AU15" s="2"/>
      <c r="AV15" s="2" t="s">
        <v>171</v>
      </c>
      <c r="AW15" s="2">
        <f t="shared" si="7"/>
        <v>5</v>
      </c>
      <c r="AX15" s="2"/>
      <c r="AY15" s="2" t="s">
        <v>172</v>
      </c>
      <c r="AZ15" s="2">
        <f t="shared" si="8"/>
        <v>4</v>
      </c>
      <c r="BA15" s="2"/>
      <c r="BB15" s="2" t="s">
        <v>172</v>
      </c>
      <c r="BC15" s="2">
        <f t="shared" si="9"/>
        <v>4</v>
      </c>
      <c r="BD15" s="2"/>
      <c r="BE1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F15" s="2"/>
      <c r="BG15" s="2" t="s">
        <v>172</v>
      </c>
      <c r="BH15" s="2">
        <f t="shared" si="10"/>
        <v>4</v>
      </c>
      <c r="BI15" s="2"/>
      <c r="BJ15" s="2" t="s">
        <v>172</v>
      </c>
      <c r="BK15" s="2">
        <f t="shared" si="11"/>
        <v>4</v>
      </c>
      <c r="BL15" s="2"/>
      <c r="BM15" s="2" t="s">
        <v>171</v>
      </c>
      <c r="BN15" s="2">
        <f t="shared" si="12"/>
        <v>5</v>
      </c>
      <c r="BO15" s="2"/>
      <c r="BP15" s="2" t="s">
        <v>172</v>
      </c>
      <c r="BQ15" s="2">
        <f t="shared" si="13"/>
        <v>4</v>
      </c>
      <c r="BR15" s="2"/>
      <c r="BS1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15" s="2"/>
      <c r="BU15" s="2" t="s">
        <v>172</v>
      </c>
      <c r="BV15" s="2">
        <f t="shared" si="14"/>
        <v>4</v>
      </c>
      <c r="BW15" s="2"/>
      <c r="BX15" s="2" t="s">
        <v>171</v>
      </c>
      <c r="BY15" s="2">
        <f t="shared" si="15"/>
        <v>5</v>
      </c>
      <c r="BZ15" s="2"/>
      <c r="CA15" s="2" t="s">
        <v>172</v>
      </c>
      <c r="CB15" s="2">
        <f t="shared" si="16"/>
        <v>4</v>
      </c>
      <c r="CC15" s="2"/>
      <c r="CD15" s="2" t="s">
        <v>176</v>
      </c>
      <c r="CE15" s="2">
        <f t="shared" si="17"/>
        <v>3</v>
      </c>
      <c r="CF15" s="2"/>
      <c r="CG1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3.25</v>
      </c>
      <c r="CH15" s="2"/>
      <c r="CI15" s="2" t="s">
        <v>176</v>
      </c>
      <c r="CJ15" s="2">
        <f t="shared" si="18"/>
        <v>3</v>
      </c>
      <c r="CK15" s="2"/>
      <c r="CL15" s="2" t="s">
        <v>176</v>
      </c>
      <c r="CM15" s="2">
        <f t="shared" si="19"/>
        <v>3</v>
      </c>
      <c r="CN15" s="2"/>
      <c r="CO15" s="2" t="s">
        <v>172</v>
      </c>
      <c r="CP15" s="2">
        <f t="shared" si="20"/>
        <v>4</v>
      </c>
      <c r="CQ15" s="2"/>
      <c r="CR15" s="2" t="s">
        <v>176</v>
      </c>
      <c r="CS15" s="2">
        <f t="shared" si="21"/>
        <v>3</v>
      </c>
      <c r="CT15" s="2"/>
      <c r="CU1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15" s="2"/>
      <c r="CW15" s="2" t="s">
        <v>172</v>
      </c>
      <c r="CX15" s="2">
        <f t="shared" si="22"/>
        <v>4</v>
      </c>
      <c r="CY15" s="2"/>
      <c r="CZ15" s="2" t="s">
        <v>172</v>
      </c>
      <c r="DA15" s="2">
        <f t="shared" si="23"/>
        <v>4</v>
      </c>
      <c r="DB15" s="2"/>
      <c r="DC15" s="2" t="s">
        <v>172</v>
      </c>
      <c r="DD15" s="2">
        <f t="shared" si="24"/>
        <v>4</v>
      </c>
      <c r="DE15" s="2"/>
      <c r="DF15" s="2" t="s">
        <v>172</v>
      </c>
      <c r="DG15" s="2">
        <f t="shared" si="25"/>
        <v>4</v>
      </c>
      <c r="DH15" s="2"/>
      <c r="DI1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J15" s="2"/>
      <c r="DK15" s="2" t="s">
        <v>172</v>
      </c>
      <c r="DL15" s="2">
        <f t="shared" si="26"/>
        <v>4</v>
      </c>
      <c r="DM15" s="2"/>
      <c r="DN15" s="2" t="s">
        <v>171</v>
      </c>
      <c r="DO15" s="2">
        <f t="shared" si="27"/>
        <v>5</v>
      </c>
      <c r="DP15" s="2"/>
      <c r="DQ15" s="2" t="s">
        <v>171</v>
      </c>
      <c r="DR15" s="2">
        <f t="shared" si="28"/>
        <v>5</v>
      </c>
      <c r="DS15" s="2"/>
      <c r="DT15" s="2" t="s">
        <v>171</v>
      </c>
      <c r="DU15" s="2">
        <f t="shared" si="29"/>
        <v>5</v>
      </c>
      <c r="DV15" s="2"/>
      <c r="DW15" s="2"/>
      <c r="DX15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15" s="2" t="s">
        <v>174</v>
      </c>
      <c r="DZ15" s="2">
        <f t="shared" si="30"/>
        <v>4</v>
      </c>
      <c r="EA15" s="2"/>
      <c r="EB15" s="2" t="s">
        <v>174</v>
      </c>
      <c r="EC15" s="2">
        <f t="shared" si="31"/>
        <v>4</v>
      </c>
      <c r="ED15" s="2"/>
      <c r="EE15" s="2" t="s">
        <v>174</v>
      </c>
      <c r="EF15" s="2">
        <f t="shared" si="32"/>
        <v>4</v>
      </c>
      <c r="EG15" s="2"/>
      <c r="EH15" s="2" t="s">
        <v>174</v>
      </c>
      <c r="EI15" s="2">
        <f t="shared" si="33"/>
        <v>4</v>
      </c>
      <c r="EJ15" s="2"/>
      <c r="EK15" s="2"/>
      <c r="EL15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4.5</v>
      </c>
      <c r="EM15" s="2" t="s">
        <v>174</v>
      </c>
      <c r="EN15" s="2">
        <f t="shared" si="34"/>
        <v>4</v>
      </c>
      <c r="EO15" s="2"/>
      <c r="EP15" s="2" t="s">
        <v>174</v>
      </c>
      <c r="EQ15" s="2">
        <f t="shared" si="35"/>
        <v>4</v>
      </c>
      <c r="ER15" s="2"/>
      <c r="ES15" s="2" t="s">
        <v>171</v>
      </c>
      <c r="ET15" s="2">
        <f t="shared" si="36"/>
        <v>5</v>
      </c>
      <c r="EU15" s="2"/>
      <c r="EV15" s="2" t="s">
        <v>171</v>
      </c>
      <c r="EW15" s="2">
        <f t="shared" si="37"/>
        <v>5</v>
      </c>
      <c r="EX15" s="2"/>
      <c r="EY15" s="2"/>
      <c r="EZ15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</v>
      </c>
      <c r="FA15" s="2" t="s">
        <v>174</v>
      </c>
      <c r="FB15" s="2">
        <f t="shared" si="38"/>
        <v>4</v>
      </c>
      <c r="FC15" s="2"/>
      <c r="FD15" s="2" t="s">
        <v>174</v>
      </c>
      <c r="FE15" s="2">
        <f t="shared" si="39"/>
        <v>4</v>
      </c>
      <c r="FF15" s="2"/>
      <c r="FG15" s="2" t="s">
        <v>174</v>
      </c>
      <c r="FH15" s="2">
        <f t="shared" si="40"/>
        <v>4</v>
      </c>
      <c r="FI15" s="2"/>
      <c r="FJ15" s="2" t="s">
        <v>174</v>
      </c>
      <c r="FK15" s="2">
        <f t="shared" si="41"/>
        <v>4</v>
      </c>
      <c r="FL15" s="2"/>
    </row>
    <row r="16" spans="1:168">
      <c r="A16" s="2">
        <v>14</v>
      </c>
      <c r="B16" s="3">
        <v>45574.4851851852</v>
      </c>
      <c r="C16" s="3">
        <v>45574.502453703702</v>
      </c>
      <c r="D16" s="2" t="s">
        <v>168</v>
      </c>
      <c r="E16" s="2"/>
      <c r="F16" s="2"/>
      <c r="G16" s="2"/>
      <c r="H16" s="3"/>
      <c r="I16" s="2" t="s">
        <v>191</v>
      </c>
      <c r="J16" s="2"/>
      <c r="K16" s="2"/>
      <c r="L16" s="2" t="s">
        <v>190</v>
      </c>
      <c r="M16" s="2"/>
      <c r="N16" s="2"/>
      <c r="O1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16" s="2"/>
      <c r="Q16" s="2" t="s">
        <v>174</v>
      </c>
      <c r="R16" s="2">
        <f t="shared" si="42"/>
        <v>4</v>
      </c>
      <c r="S16" s="2"/>
      <c r="T16" s="2" t="s">
        <v>174</v>
      </c>
      <c r="U16" s="2">
        <f t="shared" si="43"/>
        <v>4</v>
      </c>
      <c r="V16" s="2"/>
      <c r="W16" s="2" t="s">
        <v>173</v>
      </c>
      <c r="X16" s="2">
        <f t="shared" si="0"/>
        <v>3</v>
      </c>
      <c r="Y16" s="2"/>
      <c r="Z16" s="2" t="s">
        <v>174</v>
      </c>
      <c r="AA16" s="2">
        <f t="shared" si="1"/>
        <v>4</v>
      </c>
      <c r="AB16" s="2"/>
      <c r="AC1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6" s="2"/>
      <c r="AE16" s="2" t="s">
        <v>172</v>
      </c>
      <c r="AF16" s="2">
        <f t="shared" si="2"/>
        <v>4</v>
      </c>
      <c r="AG16" s="2"/>
      <c r="AH16" s="2" t="s">
        <v>172</v>
      </c>
      <c r="AI16" s="2">
        <f t="shared" si="3"/>
        <v>4</v>
      </c>
      <c r="AJ16" s="2"/>
      <c r="AK16" s="2" t="s">
        <v>172</v>
      </c>
      <c r="AL16" s="2">
        <f t="shared" si="4"/>
        <v>4</v>
      </c>
      <c r="AM16" s="2"/>
      <c r="AN16" s="2" t="s">
        <v>172</v>
      </c>
      <c r="AO16" s="2">
        <f t="shared" si="5"/>
        <v>4</v>
      </c>
      <c r="AP16" s="2"/>
      <c r="AQ16" s="2"/>
      <c r="AR1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16" s="2" t="s">
        <v>172</v>
      </c>
      <c r="AT16" s="2">
        <f t="shared" si="6"/>
        <v>4</v>
      </c>
      <c r="AU16" s="2"/>
      <c r="AV16" s="2" t="s">
        <v>172</v>
      </c>
      <c r="AW16" s="2">
        <f t="shared" si="7"/>
        <v>4</v>
      </c>
      <c r="AX16" s="2"/>
      <c r="AY16" s="2" t="s">
        <v>171</v>
      </c>
      <c r="AZ16" s="2">
        <f t="shared" si="8"/>
        <v>5</v>
      </c>
      <c r="BA16" s="2"/>
      <c r="BB16" s="2" t="s">
        <v>172</v>
      </c>
      <c r="BC16" s="2">
        <f t="shared" si="9"/>
        <v>4</v>
      </c>
      <c r="BD16" s="2"/>
      <c r="BE1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F16" s="2"/>
      <c r="BG16" s="2" t="s">
        <v>176</v>
      </c>
      <c r="BH16" s="2">
        <f t="shared" si="10"/>
        <v>3</v>
      </c>
      <c r="BI16" s="2"/>
      <c r="BJ16" s="2" t="s">
        <v>172</v>
      </c>
      <c r="BK16" s="2">
        <f t="shared" si="11"/>
        <v>4</v>
      </c>
      <c r="BL16" s="2"/>
      <c r="BM16" s="2" t="s">
        <v>172</v>
      </c>
      <c r="BN16" s="2">
        <f t="shared" si="12"/>
        <v>4</v>
      </c>
      <c r="BO16" s="2"/>
      <c r="BP16" s="2" t="s">
        <v>172</v>
      </c>
      <c r="BQ16" s="2">
        <f t="shared" si="13"/>
        <v>4</v>
      </c>
      <c r="BR16" s="2"/>
      <c r="BS1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T16" s="2"/>
      <c r="BU16" s="2" t="s">
        <v>172</v>
      </c>
      <c r="BV16" s="2">
        <f t="shared" si="14"/>
        <v>4</v>
      </c>
      <c r="BW16" s="2"/>
      <c r="BX16" s="2" t="s">
        <v>172</v>
      </c>
      <c r="BY16" s="2">
        <f t="shared" si="15"/>
        <v>4</v>
      </c>
      <c r="BZ16" s="2"/>
      <c r="CA16" s="2" t="s">
        <v>176</v>
      </c>
      <c r="CB16" s="2">
        <f t="shared" si="16"/>
        <v>3</v>
      </c>
      <c r="CC16" s="2"/>
      <c r="CD16" s="2" t="s">
        <v>172</v>
      </c>
      <c r="CE16" s="2">
        <f t="shared" si="17"/>
        <v>4</v>
      </c>
      <c r="CF16" s="2"/>
      <c r="CG1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H16" s="2"/>
      <c r="CI16" s="2" t="s">
        <v>176</v>
      </c>
      <c r="CJ16" s="2">
        <f t="shared" si="18"/>
        <v>3</v>
      </c>
      <c r="CK16" s="2"/>
      <c r="CL16" s="2" t="s">
        <v>176</v>
      </c>
      <c r="CM16" s="2">
        <f t="shared" si="19"/>
        <v>3</v>
      </c>
      <c r="CN16" s="2"/>
      <c r="CO16" s="2" t="s">
        <v>172</v>
      </c>
      <c r="CP16" s="2">
        <f t="shared" si="20"/>
        <v>4</v>
      </c>
      <c r="CQ16" s="2"/>
      <c r="CR16" s="2" t="s">
        <v>172</v>
      </c>
      <c r="CS16" s="2">
        <f t="shared" si="21"/>
        <v>4</v>
      </c>
      <c r="CT16" s="2"/>
      <c r="CU1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V16" s="2"/>
      <c r="CW16" s="2" t="s">
        <v>172</v>
      </c>
      <c r="CX16" s="2">
        <f t="shared" si="22"/>
        <v>4</v>
      </c>
      <c r="CY16" s="2"/>
      <c r="CZ16" s="2" t="s">
        <v>172</v>
      </c>
      <c r="DA16" s="2">
        <f t="shared" si="23"/>
        <v>4</v>
      </c>
      <c r="DB16" s="2"/>
      <c r="DC16" s="2" t="s">
        <v>176</v>
      </c>
      <c r="DD16" s="2">
        <f t="shared" si="24"/>
        <v>3</v>
      </c>
      <c r="DE16" s="2"/>
      <c r="DF16" s="2" t="s">
        <v>176</v>
      </c>
      <c r="DG16" s="2">
        <f t="shared" si="25"/>
        <v>3</v>
      </c>
      <c r="DH16" s="2"/>
      <c r="DI1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6" s="2"/>
      <c r="DK16" s="2" t="s">
        <v>172</v>
      </c>
      <c r="DL16" s="2">
        <f t="shared" si="26"/>
        <v>4</v>
      </c>
      <c r="DM16" s="2"/>
      <c r="DN16" s="2" t="s">
        <v>171</v>
      </c>
      <c r="DO16" s="2">
        <f t="shared" si="27"/>
        <v>5</v>
      </c>
      <c r="DP16" s="2"/>
      <c r="DQ16" s="2" t="s">
        <v>172</v>
      </c>
      <c r="DR16" s="2">
        <f t="shared" si="28"/>
        <v>4</v>
      </c>
      <c r="DS16" s="2"/>
      <c r="DT16" s="2" t="s">
        <v>176</v>
      </c>
      <c r="DU16" s="2">
        <f t="shared" si="29"/>
        <v>3</v>
      </c>
      <c r="DV16" s="2"/>
      <c r="DW16" s="2"/>
      <c r="DX16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3.5</v>
      </c>
      <c r="DY16" s="2" t="s">
        <v>173</v>
      </c>
      <c r="DZ16" s="2">
        <f t="shared" si="30"/>
        <v>3</v>
      </c>
      <c r="EA16" s="2"/>
      <c r="EB16" s="2" t="s">
        <v>174</v>
      </c>
      <c r="EC16" s="2">
        <f t="shared" si="31"/>
        <v>4</v>
      </c>
      <c r="ED16" s="2"/>
      <c r="EE16" s="2" t="s">
        <v>173</v>
      </c>
      <c r="EF16" s="2">
        <f t="shared" si="32"/>
        <v>3</v>
      </c>
      <c r="EG16" s="2"/>
      <c r="EH16" s="2" t="s">
        <v>174</v>
      </c>
      <c r="EI16" s="2">
        <f t="shared" si="33"/>
        <v>4</v>
      </c>
      <c r="EJ16" s="2"/>
      <c r="EK16" s="2"/>
      <c r="EL16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16" s="2" t="s">
        <v>174</v>
      </c>
      <c r="EN16" s="2">
        <f t="shared" si="34"/>
        <v>4</v>
      </c>
      <c r="EO16" s="2"/>
      <c r="EP16" s="2" t="s">
        <v>174</v>
      </c>
      <c r="EQ16" s="2">
        <f t="shared" si="35"/>
        <v>4</v>
      </c>
      <c r="ER16" s="2"/>
      <c r="ES16" s="2" t="s">
        <v>173</v>
      </c>
      <c r="ET16" s="2">
        <f t="shared" si="36"/>
        <v>3</v>
      </c>
      <c r="EU16" s="2"/>
      <c r="EV16" s="2" t="s">
        <v>174</v>
      </c>
      <c r="EW16" s="2">
        <f t="shared" si="37"/>
        <v>4</v>
      </c>
      <c r="EX16" s="2"/>
      <c r="EY16" s="2"/>
      <c r="EZ16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3.5</v>
      </c>
      <c r="FA16" s="2" t="s">
        <v>174</v>
      </c>
      <c r="FB16" s="2">
        <f t="shared" si="38"/>
        <v>4</v>
      </c>
      <c r="FC16" s="2"/>
      <c r="FD16" s="2" t="s">
        <v>173</v>
      </c>
      <c r="FE16" s="2">
        <f t="shared" si="39"/>
        <v>3</v>
      </c>
      <c r="FF16" s="2"/>
      <c r="FG16" s="2" t="s">
        <v>174</v>
      </c>
      <c r="FH16" s="2">
        <f t="shared" si="40"/>
        <v>4</v>
      </c>
      <c r="FI16" s="2"/>
      <c r="FJ16" s="2" t="s">
        <v>173</v>
      </c>
      <c r="FK16" s="2">
        <f t="shared" si="41"/>
        <v>3</v>
      </c>
      <c r="FL16" s="2"/>
    </row>
    <row r="17" spans="1:168">
      <c r="A17" s="2">
        <v>15</v>
      </c>
      <c r="B17" s="3">
        <v>45574.509953703702</v>
      </c>
      <c r="C17" s="3">
        <v>45574.518275463</v>
      </c>
      <c r="D17" s="2" t="s">
        <v>168</v>
      </c>
      <c r="E17" s="2"/>
      <c r="F17" s="2"/>
      <c r="G17" s="2"/>
      <c r="H17" s="3"/>
      <c r="I17" s="2" t="s">
        <v>192</v>
      </c>
      <c r="J17" s="2"/>
      <c r="K17" s="2"/>
      <c r="L17" s="2" t="s">
        <v>190</v>
      </c>
      <c r="M17" s="2"/>
      <c r="N17" s="2"/>
      <c r="O1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17" s="2"/>
      <c r="Q17" s="2" t="s">
        <v>171</v>
      </c>
      <c r="R17" s="2">
        <f t="shared" si="42"/>
        <v>5</v>
      </c>
      <c r="S17" s="2"/>
      <c r="T17" s="2" t="s">
        <v>174</v>
      </c>
      <c r="U17" s="2">
        <f t="shared" si="43"/>
        <v>4</v>
      </c>
      <c r="V17" s="2"/>
      <c r="W17" s="2" t="s">
        <v>174</v>
      </c>
      <c r="X17" s="2">
        <f t="shared" si="0"/>
        <v>4</v>
      </c>
      <c r="Y17" s="2"/>
      <c r="Z17" s="2" t="s">
        <v>171</v>
      </c>
      <c r="AA17" s="2">
        <f t="shared" si="1"/>
        <v>5</v>
      </c>
      <c r="AB17" s="2"/>
      <c r="AC1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17" s="2"/>
      <c r="AE17" s="2" t="s">
        <v>172</v>
      </c>
      <c r="AF17" s="2">
        <f t="shared" si="2"/>
        <v>4</v>
      </c>
      <c r="AG17" s="2"/>
      <c r="AH17" s="2" t="s">
        <v>172</v>
      </c>
      <c r="AI17" s="2">
        <f t="shared" si="3"/>
        <v>4</v>
      </c>
      <c r="AJ17" s="2"/>
      <c r="AK17" s="2" t="s">
        <v>172</v>
      </c>
      <c r="AL17" s="2">
        <f t="shared" si="4"/>
        <v>4</v>
      </c>
      <c r="AM17" s="2"/>
      <c r="AN17" s="2" t="s">
        <v>171</v>
      </c>
      <c r="AO17" s="2">
        <f t="shared" si="5"/>
        <v>5</v>
      </c>
      <c r="AP17" s="2"/>
      <c r="AQ17" s="2"/>
      <c r="AR1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17" s="2" t="s">
        <v>171</v>
      </c>
      <c r="AT17" s="2">
        <f t="shared" si="6"/>
        <v>5</v>
      </c>
      <c r="AU17" s="2"/>
      <c r="AV17" s="2" t="s">
        <v>171</v>
      </c>
      <c r="AW17" s="2">
        <f t="shared" si="7"/>
        <v>5</v>
      </c>
      <c r="AX17" s="2"/>
      <c r="AY17" s="2" t="s">
        <v>171</v>
      </c>
      <c r="AZ17" s="2">
        <f t="shared" si="8"/>
        <v>5</v>
      </c>
      <c r="BA17" s="2"/>
      <c r="BB17" s="2" t="s">
        <v>171</v>
      </c>
      <c r="BC17" s="2">
        <f t="shared" si="9"/>
        <v>5</v>
      </c>
      <c r="BD17" s="2"/>
      <c r="BE1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F17" s="2"/>
      <c r="BG17" s="2" t="s">
        <v>172</v>
      </c>
      <c r="BH17" s="2">
        <f t="shared" si="10"/>
        <v>4</v>
      </c>
      <c r="BI17" s="2"/>
      <c r="BJ17" s="2" t="s">
        <v>171</v>
      </c>
      <c r="BK17" s="2">
        <f t="shared" si="11"/>
        <v>5</v>
      </c>
      <c r="BL17" s="2"/>
      <c r="BM17" s="2" t="s">
        <v>172</v>
      </c>
      <c r="BN17" s="2">
        <f t="shared" si="12"/>
        <v>4</v>
      </c>
      <c r="BO17" s="2"/>
      <c r="BP17" s="2" t="s">
        <v>171</v>
      </c>
      <c r="BQ17" s="2">
        <f t="shared" si="13"/>
        <v>5</v>
      </c>
      <c r="BR17" s="2"/>
      <c r="BS1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17" s="2"/>
      <c r="BU17" s="2" t="s">
        <v>172</v>
      </c>
      <c r="BV17" s="2">
        <f t="shared" si="14"/>
        <v>4</v>
      </c>
      <c r="BW17" s="2"/>
      <c r="BX17" s="2" t="s">
        <v>172</v>
      </c>
      <c r="BY17" s="2">
        <f t="shared" si="15"/>
        <v>4</v>
      </c>
      <c r="BZ17" s="2"/>
      <c r="CA17" s="2" t="s">
        <v>172</v>
      </c>
      <c r="CB17" s="2">
        <f t="shared" si="16"/>
        <v>4</v>
      </c>
      <c r="CC17" s="2"/>
      <c r="CD17" s="2" t="s">
        <v>171</v>
      </c>
      <c r="CE17" s="2">
        <f t="shared" si="17"/>
        <v>5</v>
      </c>
      <c r="CF17" s="2"/>
      <c r="CG1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H17" s="2"/>
      <c r="CI17" s="2" t="s">
        <v>176</v>
      </c>
      <c r="CJ17" s="2">
        <f t="shared" si="18"/>
        <v>3</v>
      </c>
      <c r="CK17" s="2"/>
      <c r="CL17" s="2" t="s">
        <v>172</v>
      </c>
      <c r="CM17" s="2">
        <f t="shared" si="19"/>
        <v>4</v>
      </c>
      <c r="CN17" s="2"/>
      <c r="CO17" s="2" t="s">
        <v>172</v>
      </c>
      <c r="CP17" s="2">
        <f t="shared" si="20"/>
        <v>4</v>
      </c>
      <c r="CQ17" s="2"/>
      <c r="CR17" s="2" t="s">
        <v>172</v>
      </c>
      <c r="CS17" s="2">
        <f t="shared" si="21"/>
        <v>4</v>
      </c>
      <c r="CT17" s="2"/>
      <c r="CU1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17" s="2"/>
      <c r="CW17" s="2" t="s">
        <v>172</v>
      </c>
      <c r="CX17" s="2">
        <f t="shared" si="22"/>
        <v>4</v>
      </c>
      <c r="CY17" s="2"/>
      <c r="CZ17" s="2" t="s">
        <v>172</v>
      </c>
      <c r="DA17" s="2">
        <f t="shared" si="23"/>
        <v>4</v>
      </c>
      <c r="DB17" s="2"/>
      <c r="DC17" s="2" t="s">
        <v>172</v>
      </c>
      <c r="DD17" s="2">
        <f t="shared" si="24"/>
        <v>4</v>
      </c>
      <c r="DE17" s="2"/>
      <c r="DF17" s="2" t="s">
        <v>171</v>
      </c>
      <c r="DG17" s="2">
        <f t="shared" si="25"/>
        <v>5</v>
      </c>
      <c r="DH17" s="2"/>
      <c r="DI1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J17" s="2"/>
      <c r="DK17" s="2" t="s">
        <v>172</v>
      </c>
      <c r="DL17" s="2">
        <f t="shared" si="26"/>
        <v>4</v>
      </c>
      <c r="DM17" s="2"/>
      <c r="DN17" s="2" t="s">
        <v>171</v>
      </c>
      <c r="DO17" s="2">
        <f t="shared" si="27"/>
        <v>5</v>
      </c>
      <c r="DP17" s="2"/>
      <c r="DQ17" s="2" t="s">
        <v>172</v>
      </c>
      <c r="DR17" s="2">
        <f t="shared" si="28"/>
        <v>4</v>
      </c>
      <c r="DS17" s="2"/>
      <c r="DT17" s="2" t="s">
        <v>172</v>
      </c>
      <c r="DU17" s="2">
        <f t="shared" si="29"/>
        <v>4</v>
      </c>
      <c r="DV17" s="2"/>
      <c r="DW17" s="2"/>
      <c r="DX17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17" s="2" t="s">
        <v>174</v>
      </c>
      <c r="DZ17" s="2">
        <f t="shared" si="30"/>
        <v>4</v>
      </c>
      <c r="EA17" s="2"/>
      <c r="EB17" s="2" t="s">
        <v>174</v>
      </c>
      <c r="EC17" s="2">
        <f t="shared" si="31"/>
        <v>4</v>
      </c>
      <c r="ED17" s="2"/>
      <c r="EE17" s="2" t="s">
        <v>174</v>
      </c>
      <c r="EF17" s="2">
        <f t="shared" si="32"/>
        <v>4</v>
      </c>
      <c r="EG17" s="2"/>
      <c r="EH17" s="2" t="s">
        <v>174</v>
      </c>
      <c r="EI17" s="2">
        <f t="shared" si="33"/>
        <v>4</v>
      </c>
      <c r="EJ17" s="2"/>
      <c r="EK17" s="2"/>
      <c r="EL17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17" s="2" t="s">
        <v>174</v>
      </c>
      <c r="EN17" s="2">
        <f t="shared" si="34"/>
        <v>4</v>
      </c>
      <c r="EO17" s="2"/>
      <c r="EP17" s="2" t="s">
        <v>174</v>
      </c>
      <c r="EQ17" s="2">
        <f t="shared" si="35"/>
        <v>4</v>
      </c>
      <c r="ER17" s="2"/>
      <c r="ES17" s="2" t="s">
        <v>174</v>
      </c>
      <c r="ET17" s="2">
        <f t="shared" si="36"/>
        <v>4</v>
      </c>
      <c r="EU17" s="2"/>
      <c r="EV17" s="2" t="s">
        <v>174</v>
      </c>
      <c r="EW17" s="2">
        <f t="shared" si="37"/>
        <v>4</v>
      </c>
      <c r="EX17" s="2"/>
      <c r="EY17" s="2"/>
      <c r="EZ17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17" s="2" t="s">
        <v>174</v>
      </c>
      <c r="FB17" s="2">
        <f t="shared" si="38"/>
        <v>4</v>
      </c>
      <c r="FC17" s="2"/>
      <c r="FD17" s="2" t="s">
        <v>171</v>
      </c>
      <c r="FE17" s="2">
        <f t="shared" si="39"/>
        <v>5</v>
      </c>
      <c r="FF17" s="2"/>
      <c r="FG17" s="2" t="s">
        <v>174</v>
      </c>
      <c r="FH17" s="2">
        <f t="shared" si="40"/>
        <v>4</v>
      </c>
      <c r="FI17" s="2"/>
      <c r="FJ17" s="2" t="s">
        <v>174</v>
      </c>
      <c r="FK17" s="2">
        <f t="shared" si="41"/>
        <v>4</v>
      </c>
      <c r="FL17" s="2"/>
    </row>
    <row r="18" spans="1:168">
      <c r="A18" s="2">
        <v>16</v>
      </c>
      <c r="B18" s="3">
        <v>45574.681539351797</v>
      </c>
      <c r="C18" s="3">
        <v>45574.687314814801</v>
      </c>
      <c r="D18" s="2" t="s">
        <v>168</v>
      </c>
      <c r="E18" s="2"/>
      <c r="F18" s="2"/>
      <c r="G18" s="2"/>
      <c r="H18" s="3"/>
      <c r="I18" s="2" t="s">
        <v>193</v>
      </c>
      <c r="J18" s="2"/>
      <c r="K18" s="2"/>
      <c r="L18" s="2" t="s">
        <v>230</v>
      </c>
      <c r="M18" s="2"/>
      <c r="N18" s="2"/>
      <c r="O1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18" s="2"/>
      <c r="Q18" s="2" t="s">
        <v>174</v>
      </c>
      <c r="R18" s="2">
        <f t="shared" si="42"/>
        <v>4</v>
      </c>
      <c r="S18" s="2"/>
      <c r="T18" s="2" t="s">
        <v>174</v>
      </c>
      <c r="U18" s="2">
        <f t="shared" si="43"/>
        <v>4</v>
      </c>
      <c r="V18" s="2"/>
      <c r="W18" s="2" t="s">
        <v>174</v>
      </c>
      <c r="X18" s="2">
        <f t="shared" si="0"/>
        <v>4</v>
      </c>
      <c r="Y18" s="2"/>
      <c r="Z18" s="2" t="s">
        <v>174</v>
      </c>
      <c r="AA18" s="2">
        <f t="shared" si="1"/>
        <v>4</v>
      </c>
      <c r="AB18" s="2"/>
      <c r="AC1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8" s="2"/>
      <c r="AE18" s="2" t="s">
        <v>172</v>
      </c>
      <c r="AF18" s="2">
        <f t="shared" si="2"/>
        <v>4</v>
      </c>
      <c r="AG18" s="2"/>
      <c r="AH18" s="2" t="s">
        <v>172</v>
      </c>
      <c r="AI18" s="2">
        <f t="shared" si="3"/>
        <v>4</v>
      </c>
      <c r="AJ18" s="2"/>
      <c r="AK18" s="2" t="s">
        <v>172</v>
      </c>
      <c r="AL18" s="2">
        <f t="shared" si="4"/>
        <v>4</v>
      </c>
      <c r="AM18" s="2"/>
      <c r="AN18" s="2" t="s">
        <v>172</v>
      </c>
      <c r="AO18" s="2">
        <f t="shared" si="5"/>
        <v>4</v>
      </c>
      <c r="AP18" s="2"/>
      <c r="AQ18" s="2"/>
      <c r="AR1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S18" s="2" t="s">
        <v>172</v>
      </c>
      <c r="AT18" s="2">
        <f t="shared" si="6"/>
        <v>4</v>
      </c>
      <c r="AU18" s="2"/>
      <c r="AV18" s="2" t="s">
        <v>172</v>
      </c>
      <c r="AW18" s="2">
        <f t="shared" si="7"/>
        <v>4</v>
      </c>
      <c r="AX18" s="2"/>
      <c r="AY18" s="2" t="s">
        <v>176</v>
      </c>
      <c r="AZ18" s="2">
        <f t="shared" si="8"/>
        <v>3</v>
      </c>
      <c r="BA18" s="2"/>
      <c r="BB18" s="2" t="s">
        <v>172</v>
      </c>
      <c r="BC18" s="2">
        <f t="shared" si="9"/>
        <v>4</v>
      </c>
      <c r="BD18" s="2"/>
      <c r="BE1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18" s="2"/>
      <c r="BG18" s="2" t="s">
        <v>172</v>
      </c>
      <c r="BH18" s="2">
        <f t="shared" si="10"/>
        <v>4</v>
      </c>
      <c r="BI18" s="2"/>
      <c r="BJ18" s="2" t="s">
        <v>172</v>
      </c>
      <c r="BK18" s="2">
        <f t="shared" si="11"/>
        <v>4</v>
      </c>
      <c r="BL18" s="2"/>
      <c r="BM18" s="2" t="s">
        <v>172</v>
      </c>
      <c r="BN18" s="2">
        <f t="shared" si="12"/>
        <v>4</v>
      </c>
      <c r="BO18" s="2"/>
      <c r="BP18" s="2" t="s">
        <v>172</v>
      </c>
      <c r="BQ18" s="2">
        <f t="shared" si="13"/>
        <v>4</v>
      </c>
      <c r="BR18" s="2"/>
      <c r="BS1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T18" s="2"/>
      <c r="BU18" s="2" t="s">
        <v>176</v>
      </c>
      <c r="BV18" s="2">
        <f t="shared" si="14"/>
        <v>3</v>
      </c>
      <c r="BW18" s="2"/>
      <c r="BX18" s="2" t="s">
        <v>176</v>
      </c>
      <c r="BY18" s="2">
        <f t="shared" si="15"/>
        <v>3</v>
      </c>
      <c r="BZ18" s="2"/>
      <c r="CA18" s="2" t="s">
        <v>172</v>
      </c>
      <c r="CB18" s="2">
        <f t="shared" si="16"/>
        <v>4</v>
      </c>
      <c r="CC18" s="2"/>
      <c r="CD18" s="2" t="s">
        <v>172</v>
      </c>
      <c r="CE18" s="2">
        <f t="shared" si="17"/>
        <v>4</v>
      </c>
      <c r="CF18" s="2"/>
      <c r="CG1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18" s="2"/>
      <c r="CI18" s="2" t="s">
        <v>172</v>
      </c>
      <c r="CJ18" s="2">
        <f t="shared" si="18"/>
        <v>4</v>
      </c>
      <c r="CK18" s="2"/>
      <c r="CL18" s="2" t="s">
        <v>172</v>
      </c>
      <c r="CM18" s="2">
        <f t="shared" si="19"/>
        <v>4</v>
      </c>
      <c r="CN18" s="2"/>
      <c r="CO18" s="2" t="s">
        <v>172</v>
      </c>
      <c r="CP18" s="2">
        <f t="shared" si="20"/>
        <v>4</v>
      </c>
      <c r="CQ18" s="2"/>
      <c r="CR18" s="2" t="s">
        <v>172</v>
      </c>
      <c r="CS18" s="2">
        <f t="shared" si="21"/>
        <v>4</v>
      </c>
      <c r="CT18" s="2"/>
      <c r="CU1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V18" s="2"/>
      <c r="CW18" s="2" t="s">
        <v>176</v>
      </c>
      <c r="CX18" s="2">
        <f t="shared" si="22"/>
        <v>3</v>
      </c>
      <c r="CY18" s="2"/>
      <c r="CZ18" s="2" t="s">
        <v>172</v>
      </c>
      <c r="DA18" s="2">
        <f t="shared" si="23"/>
        <v>4</v>
      </c>
      <c r="DB18" s="2"/>
      <c r="DC18" s="2" t="s">
        <v>172</v>
      </c>
      <c r="DD18" s="2">
        <f t="shared" si="24"/>
        <v>4</v>
      </c>
      <c r="DE18" s="2"/>
      <c r="DF18" s="2" t="s">
        <v>172</v>
      </c>
      <c r="DG18" s="2">
        <f t="shared" si="25"/>
        <v>4</v>
      </c>
      <c r="DH18" s="2"/>
      <c r="DI1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8" s="2"/>
      <c r="DK18" s="2" t="s">
        <v>172</v>
      </c>
      <c r="DL18" s="2">
        <f t="shared" si="26"/>
        <v>4</v>
      </c>
      <c r="DM18" s="2"/>
      <c r="DN18" s="2" t="s">
        <v>172</v>
      </c>
      <c r="DO18" s="2">
        <f t="shared" si="27"/>
        <v>4</v>
      </c>
      <c r="DP18" s="2"/>
      <c r="DQ18" s="2" t="s">
        <v>172</v>
      </c>
      <c r="DR18" s="2">
        <f t="shared" si="28"/>
        <v>4</v>
      </c>
      <c r="DS18" s="2"/>
      <c r="DT18" s="2" t="s">
        <v>172</v>
      </c>
      <c r="DU18" s="2">
        <f t="shared" si="29"/>
        <v>4</v>
      </c>
      <c r="DV18" s="2"/>
      <c r="DW18" s="2"/>
      <c r="DX18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18" s="2" t="s">
        <v>174</v>
      </c>
      <c r="DZ18" s="2">
        <f t="shared" si="30"/>
        <v>4</v>
      </c>
      <c r="EA18" s="2"/>
      <c r="EB18" s="2" t="s">
        <v>174</v>
      </c>
      <c r="EC18" s="2">
        <f t="shared" si="31"/>
        <v>4</v>
      </c>
      <c r="ED18" s="2"/>
      <c r="EE18" s="2" t="s">
        <v>174</v>
      </c>
      <c r="EF18" s="2">
        <f t="shared" si="32"/>
        <v>4</v>
      </c>
      <c r="EG18" s="2"/>
      <c r="EH18" s="2" t="s">
        <v>173</v>
      </c>
      <c r="EI18" s="2">
        <f t="shared" si="33"/>
        <v>3</v>
      </c>
      <c r="EJ18" s="2"/>
      <c r="EK18" s="2"/>
      <c r="EL18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18" s="2" t="s">
        <v>174</v>
      </c>
      <c r="EN18" s="2">
        <f t="shared" si="34"/>
        <v>4</v>
      </c>
      <c r="EO18" s="2"/>
      <c r="EP18" s="2" t="s">
        <v>174</v>
      </c>
      <c r="EQ18" s="2">
        <f t="shared" si="35"/>
        <v>4</v>
      </c>
      <c r="ER18" s="2"/>
      <c r="ES18" s="2" t="s">
        <v>174</v>
      </c>
      <c r="ET18" s="2">
        <f t="shared" si="36"/>
        <v>4</v>
      </c>
      <c r="EU18" s="2"/>
      <c r="EV18" s="2" t="s">
        <v>174</v>
      </c>
      <c r="EW18" s="2">
        <f t="shared" si="37"/>
        <v>4</v>
      </c>
      <c r="EX18" s="2"/>
      <c r="EY18" s="2"/>
      <c r="EZ18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3.75</v>
      </c>
      <c r="FA18" s="2" t="s">
        <v>173</v>
      </c>
      <c r="FB18" s="2">
        <f t="shared" si="38"/>
        <v>3</v>
      </c>
      <c r="FC18" s="2"/>
      <c r="FD18" s="2" t="s">
        <v>174</v>
      </c>
      <c r="FE18" s="2">
        <f t="shared" si="39"/>
        <v>4</v>
      </c>
      <c r="FF18" s="2"/>
      <c r="FG18" s="2" t="s">
        <v>174</v>
      </c>
      <c r="FH18" s="2">
        <f t="shared" si="40"/>
        <v>4</v>
      </c>
      <c r="FI18" s="2"/>
      <c r="FJ18" s="2" t="s">
        <v>174</v>
      </c>
      <c r="FK18" s="2">
        <f t="shared" si="41"/>
        <v>4</v>
      </c>
      <c r="FL18" s="2"/>
    </row>
    <row r="19" spans="1:168">
      <c r="A19" s="2">
        <v>17</v>
      </c>
      <c r="B19" s="3">
        <v>45575.712905092601</v>
      </c>
      <c r="C19" s="3">
        <v>45575.716018518498</v>
      </c>
      <c r="D19" s="2" t="s">
        <v>168</v>
      </c>
      <c r="E19" s="2"/>
      <c r="F19" s="2"/>
      <c r="G19" s="2"/>
      <c r="H19" s="3"/>
      <c r="I19" s="2" t="s">
        <v>255</v>
      </c>
      <c r="J19" s="2"/>
      <c r="K19" s="2"/>
      <c r="L19" s="2" t="s">
        <v>196</v>
      </c>
      <c r="M19" s="2"/>
      <c r="N19" s="2"/>
      <c r="O1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19" s="2"/>
      <c r="Q19" s="2" t="s">
        <v>171</v>
      </c>
      <c r="R19" s="2">
        <f t="shared" si="42"/>
        <v>5</v>
      </c>
      <c r="S19" s="2"/>
      <c r="T19" s="2" t="s">
        <v>171</v>
      </c>
      <c r="U19" s="2">
        <f t="shared" si="43"/>
        <v>5</v>
      </c>
      <c r="V19" s="2"/>
      <c r="W19" s="2" t="s">
        <v>171</v>
      </c>
      <c r="X19" s="2">
        <f t="shared" si="0"/>
        <v>5</v>
      </c>
      <c r="Y19" s="2"/>
      <c r="Z19" s="2" t="s">
        <v>174</v>
      </c>
      <c r="AA19" s="2">
        <f t="shared" si="1"/>
        <v>4</v>
      </c>
      <c r="AB19" s="2"/>
      <c r="AC1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D19" s="2"/>
      <c r="AE19" s="2" t="s">
        <v>171</v>
      </c>
      <c r="AF19" s="2">
        <f t="shared" si="2"/>
        <v>5</v>
      </c>
      <c r="AG19" s="2"/>
      <c r="AH19" s="2" t="s">
        <v>171</v>
      </c>
      <c r="AI19" s="2">
        <f t="shared" si="3"/>
        <v>5</v>
      </c>
      <c r="AJ19" s="2"/>
      <c r="AK19" s="2" t="s">
        <v>172</v>
      </c>
      <c r="AL19" s="2">
        <f t="shared" si="4"/>
        <v>4</v>
      </c>
      <c r="AM19" s="2"/>
      <c r="AN19" s="2" t="s">
        <v>171</v>
      </c>
      <c r="AO19" s="2">
        <f t="shared" si="5"/>
        <v>5</v>
      </c>
      <c r="AP19" s="2"/>
      <c r="AQ19" s="2"/>
      <c r="AR1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19" s="2" t="s">
        <v>171</v>
      </c>
      <c r="AT19" s="2">
        <f t="shared" si="6"/>
        <v>5</v>
      </c>
      <c r="AU19" s="2"/>
      <c r="AV19" s="2" t="s">
        <v>171</v>
      </c>
      <c r="AW19" s="2">
        <f t="shared" si="7"/>
        <v>5</v>
      </c>
      <c r="AX19" s="2"/>
      <c r="AY19" s="2" t="s">
        <v>172</v>
      </c>
      <c r="AZ19" s="2">
        <f t="shared" si="8"/>
        <v>4</v>
      </c>
      <c r="BA19" s="2"/>
      <c r="BB19" s="2" t="s">
        <v>171</v>
      </c>
      <c r="BC19" s="2">
        <f t="shared" si="9"/>
        <v>5</v>
      </c>
      <c r="BD19" s="2"/>
      <c r="BE1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19" s="2"/>
      <c r="BG19" s="2" t="s">
        <v>171</v>
      </c>
      <c r="BH19" s="2">
        <f t="shared" si="10"/>
        <v>5</v>
      </c>
      <c r="BI19" s="2"/>
      <c r="BJ19" s="2" t="s">
        <v>171</v>
      </c>
      <c r="BK19" s="2">
        <f t="shared" si="11"/>
        <v>5</v>
      </c>
      <c r="BL19" s="2"/>
      <c r="BM19" s="2" t="s">
        <v>171</v>
      </c>
      <c r="BN19" s="2">
        <f t="shared" si="12"/>
        <v>5</v>
      </c>
      <c r="BO19" s="2"/>
      <c r="BP19" s="2" t="s">
        <v>171</v>
      </c>
      <c r="BQ19" s="2">
        <f t="shared" si="13"/>
        <v>5</v>
      </c>
      <c r="BR19" s="2"/>
      <c r="BS1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19" s="2"/>
      <c r="BU19" s="2" t="s">
        <v>172</v>
      </c>
      <c r="BV19" s="2">
        <f t="shared" si="14"/>
        <v>4</v>
      </c>
      <c r="BW19" s="2"/>
      <c r="BX19" s="2" t="s">
        <v>171</v>
      </c>
      <c r="BY19" s="2">
        <f t="shared" si="15"/>
        <v>5</v>
      </c>
      <c r="BZ19" s="2"/>
      <c r="CA19" s="2" t="s">
        <v>171</v>
      </c>
      <c r="CB19" s="2">
        <f t="shared" si="16"/>
        <v>5</v>
      </c>
      <c r="CC19" s="2"/>
      <c r="CD19" s="2" t="s">
        <v>171</v>
      </c>
      <c r="CE19" s="2">
        <f t="shared" si="17"/>
        <v>5</v>
      </c>
      <c r="CF19" s="2"/>
      <c r="CG1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19" s="2"/>
      <c r="CI19" s="2" t="s">
        <v>172</v>
      </c>
      <c r="CJ19" s="2">
        <f t="shared" si="18"/>
        <v>4</v>
      </c>
      <c r="CK19" s="2"/>
      <c r="CL19" s="2" t="s">
        <v>172</v>
      </c>
      <c r="CM19" s="2">
        <f t="shared" si="19"/>
        <v>4</v>
      </c>
      <c r="CN19" s="2"/>
      <c r="CO19" s="2" t="s">
        <v>171</v>
      </c>
      <c r="CP19" s="2">
        <f t="shared" si="20"/>
        <v>5</v>
      </c>
      <c r="CQ19" s="2"/>
      <c r="CR19" s="2" t="s">
        <v>172</v>
      </c>
      <c r="CS19" s="2">
        <f t="shared" si="21"/>
        <v>4</v>
      </c>
      <c r="CT19" s="2"/>
      <c r="CU1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19" s="2"/>
      <c r="CW19" s="2" t="s">
        <v>172</v>
      </c>
      <c r="CX19" s="2">
        <f t="shared" si="22"/>
        <v>4</v>
      </c>
      <c r="CY19" s="2"/>
      <c r="CZ19" s="2" t="s">
        <v>172</v>
      </c>
      <c r="DA19" s="2">
        <f t="shared" si="23"/>
        <v>4</v>
      </c>
      <c r="DB19" s="2"/>
      <c r="DC19" s="2" t="s">
        <v>172</v>
      </c>
      <c r="DD19" s="2">
        <f t="shared" si="24"/>
        <v>4</v>
      </c>
      <c r="DE19" s="2"/>
      <c r="DF19" s="2" t="s">
        <v>172</v>
      </c>
      <c r="DG19" s="2">
        <f t="shared" si="25"/>
        <v>4</v>
      </c>
      <c r="DH19" s="2"/>
      <c r="DI1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J19" s="2"/>
      <c r="DK19" s="2" t="s">
        <v>171</v>
      </c>
      <c r="DL19" s="2">
        <f t="shared" si="26"/>
        <v>5</v>
      </c>
      <c r="DM19" s="2"/>
      <c r="DN19" s="2" t="s">
        <v>171</v>
      </c>
      <c r="DO19" s="2">
        <f t="shared" si="27"/>
        <v>5</v>
      </c>
      <c r="DP19" s="2"/>
      <c r="DQ19" s="2" t="s">
        <v>172</v>
      </c>
      <c r="DR19" s="2">
        <f t="shared" si="28"/>
        <v>4</v>
      </c>
      <c r="DS19" s="2"/>
      <c r="DT19" s="2" t="s">
        <v>171</v>
      </c>
      <c r="DU19" s="2">
        <f t="shared" si="29"/>
        <v>5</v>
      </c>
      <c r="DV19" s="2"/>
      <c r="DW19" s="2"/>
      <c r="DX19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19" s="2" t="s">
        <v>174</v>
      </c>
      <c r="DZ19" s="2">
        <f t="shared" si="30"/>
        <v>4</v>
      </c>
      <c r="EA19" s="2"/>
      <c r="EB19" s="2" t="s">
        <v>171</v>
      </c>
      <c r="EC19" s="2">
        <f t="shared" si="31"/>
        <v>5</v>
      </c>
      <c r="ED19" s="2"/>
      <c r="EE19" s="2" t="s">
        <v>174</v>
      </c>
      <c r="EF19" s="2">
        <f t="shared" si="32"/>
        <v>4</v>
      </c>
      <c r="EG19" s="2"/>
      <c r="EH19" s="2" t="s">
        <v>174</v>
      </c>
      <c r="EI19" s="2">
        <f t="shared" si="33"/>
        <v>4</v>
      </c>
      <c r="EJ19" s="2"/>
      <c r="EK19" s="2"/>
      <c r="EL19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19" s="2" t="s">
        <v>171</v>
      </c>
      <c r="EN19" s="2">
        <f t="shared" si="34"/>
        <v>5</v>
      </c>
      <c r="EO19" s="2"/>
      <c r="EP19" s="2" t="s">
        <v>171</v>
      </c>
      <c r="EQ19" s="2">
        <f t="shared" si="35"/>
        <v>5</v>
      </c>
      <c r="ER19" s="2"/>
      <c r="ES19" s="2" t="s">
        <v>171</v>
      </c>
      <c r="ET19" s="2">
        <f t="shared" si="36"/>
        <v>5</v>
      </c>
      <c r="EU19" s="2"/>
      <c r="EV19" s="2" t="s">
        <v>171</v>
      </c>
      <c r="EW19" s="2">
        <f t="shared" si="37"/>
        <v>5</v>
      </c>
      <c r="EX19" s="2"/>
      <c r="EY19" s="2"/>
      <c r="EZ19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19" s="2" t="s">
        <v>174</v>
      </c>
      <c r="FB19" s="2">
        <f t="shared" si="38"/>
        <v>4</v>
      </c>
      <c r="FC19" s="2"/>
      <c r="FD19" s="2" t="s">
        <v>174</v>
      </c>
      <c r="FE19" s="2">
        <f t="shared" si="39"/>
        <v>4</v>
      </c>
      <c r="FF19" s="2"/>
      <c r="FG19" s="2" t="s">
        <v>171</v>
      </c>
      <c r="FH19" s="2">
        <f t="shared" si="40"/>
        <v>5</v>
      </c>
      <c r="FI19" s="2"/>
      <c r="FJ19" s="2" t="s">
        <v>174</v>
      </c>
      <c r="FK19" s="2">
        <f t="shared" si="41"/>
        <v>4</v>
      </c>
      <c r="FL19" s="2"/>
    </row>
    <row r="20" spans="1:168">
      <c r="A20" s="2">
        <v>18</v>
      </c>
      <c r="B20" s="3">
        <v>45575.721215277801</v>
      </c>
      <c r="C20" s="3">
        <v>45575.723333333299</v>
      </c>
      <c r="D20" s="2" t="s">
        <v>168</v>
      </c>
      <c r="E20" s="2"/>
      <c r="F20" s="2"/>
      <c r="G20" s="2"/>
      <c r="H20" s="3"/>
      <c r="I20" s="2" t="s">
        <v>195</v>
      </c>
      <c r="J20" s="2"/>
      <c r="K20" s="2"/>
      <c r="L20" s="2" t="s">
        <v>196</v>
      </c>
      <c r="M20" s="2"/>
      <c r="N20" s="2"/>
      <c r="O2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20" s="2"/>
      <c r="Q20" s="2" t="s">
        <v>171</v>
      </c>
      <c r="R20" s="2">
        <f t="shared" si="42"/>
        <v>5</v>
      </c>
      <c r="S20" s="2"/>
      <c r="T20" s="2" t="s">
        <v>171</v>
      </c>
      <c r="U20" s="2">
        <f t="shared" si="43"/>
        <v>5</v>
      </c>
      <c r="V20" s="2"/>
      <c r="W20" s="2" t="s">
        <v>171</v>
      </c>
      <c r="X20" s="2">
        <f t="shared" si="0"/>
        <v>5</v>
      </c>
      <c r="Y20" s="2"/>
      <c r="Z20" s="2" t="s">
        <v>174</v>
      </c>
      <c r="AA20" s="2">
        <f t="shared" si="1"/>
        <v>4</v>
      </c>
      <c r="AB20" s="2"/>
      <c r="AC2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20" s="2"/>
      <c r="AE20" s="2" t="s">
        <v>171</v>
      </c>
      <c r="AF20" s="2">
        <f t="shared" si="2"/>
        <v>5</v>
      </c>
      <c r="AG20" s="2"/>
      <c r="AH20" s="2" t="s">
        <v>171</v>
      </c>
      <c r="AI20" s="2">
        <f t="shared" si="3"/>
        <v>5</v>
      </c>
      <c r="AJ20" s="2"/>
      <c r="AK20" s="2" t="s">
        <v>172</v>
      </c>
      <c r="AL20" s="2">
        <f t="shared" si="4"/>
        <v>4</v>
      </c>
      <c r="AM20" s="2"/>
      <c r="AN20" s="2" t="s">
        <v>172</v>
      </c>
      <c r="AO20" s="2">
        <f t="shared" si="5"/>
        <v>4</v>
      </c>
      <c r="AP20" s="2"/>
      <c r="AQ20" s="2"/>
      <c r="AR2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0" s="2" t="s">
        <v>171</v>
      </c>
      <c r="AT20" s="2">
        <f t="shared" si="6"/>
        <v>5</v>
      </c>
      <c r="AU20" s="2"/>
      <c r="AV20" s="2" t="s">
        <v>171</v>
      </c>
      <c r="AW20" s="2">
        <f t="shared" si="7"/>
        <v>5</v>
      </c>
      <c r="AX20" s="2"/>
      <c r="AY20" s="2" t="s">
        <v>171</v>
      </c>
      <c r="AZ20" s="2">
        <f t="shared" si="8"/>
        <v>5</v>
      </c>
      <c r="BA20" s="2"/>
      <c r="BB20" s="2" t="s">
        <v>171</v>
      </c>
      <c r="BC20" s="2">
        <f t="shared" si="9"/>
        <v>5</v>
      </c>
      <c r="BD20" s="2"/>
      <c r="BE2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0" s="2"/>
      <c r="BG20" s="2" t="s">
        <v>171</v>
      </c>
      <c r="BH20" s="2">
        <f t="shared" si="10"/>
        <v>5</v>
      </c>
      <c r="BI20" s="2"/>
      <c r="BJ20" s="2" t="s">
        <v>171</v>
      </c>
      <c r="BK20" s="2">
        <f t="shared" si="11"/>
        <v>5</v>
      </c>
      <c r="BL20" s="2"/>
      <c r="BM20" s="2" t="s">
        <v>171</v>
      </c>
      <c r="BN20" s="2">
        <f t="shared" si="12"/>
        <v>5</v>
      </c>
      <c r="BO20" s="2"/>
      <c r="BP20" s="2" t="s">
        <v>171</v>
      </c>
      <c r="BQ20" s="2">
        <f t="shared" si="13"/>
        <v>5</v>
      </c>
      <c r="BR20" s="2"/>
      <c r="BS2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20" s="2"/>
      <c r="BU20" s="2" t="s">
        <v>171</v>
      </c>
      <c r="BV20" s="2">
        <f t="shared" si="14"/>
        <v>5</v>
      </c>
      <c r="BW20" s="2"/>
      <c r="BX20" s="2" t="s">
        <v>172</v>
      </c>
      <c r="BY20" s="2">
        <f t="shared" si="15"/>
        <v>4</v>
      </c>
      <c r="BZ20" s="2"/>
      <c r="CA20" s="2" t="s">
        <v>172</v>
      </c>
      <c r="CB20" s="2">
        <f t="shared" si="16"/>
        <v>4</v>
      </c>
      <c r="CC20" s="2"/>
      <c r="CD20" s="2" t="s">
        <v>171</v>
      </c>
      <c r="CE20" s="2">
        <f t="shared" si="17"/>
        <v>5</v>
      </c>
      <c r="CF20" s="2"/>
      <c r="CG2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20" s="2"/>
      <c r="CI20" s="2" t="s">
        <v>172</v>
      </c>
      <c r="CJ20" s="2">
        <f t="shared" si="18"/>
        <v>4</v>
      </c>
      <c r="CK20" s="2"/>
      <c r="CL20" s="2" t="s">
        <v>172</v>
      </c>
      <c r="CM20" s="2">
        <f t="shared" si="19"/>
        <v>4</v>
      </c>
      <c r="CN20" s="2"/>
      <c r="CO20" s="2" t="s">
        <v>171</v>
      </c>
      <c r="CP20" s="2">
        <f t="shared" si="20"/>
        <v>5</v>
      </c>
      <c r="CQ20" s="2"/>
      <c r="CR20" s="2" t="s">
        <v>172</v>
      </c>
      <c r="CS20" s="2">
        <f t="shared" si="21"/>
        <v>4</v>
      </c>
      <c r="CT20" s="2"/>
      <c r="CU2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20" s="2"/>
      <c r="CW20" s="2" t="s">
        <v>172</v>
      </c>
      <c r="CX20" s="2">
        <f t="shared" si="22"/>
        <v>4</v>
      </c>
      <c r="CY20" s="2"/>
      <c r="CZ20" s="2" t="s">
        <v>171</v>
      </c>
      <c r="DA20" s="2">
        <f t="shared" si="23"/>
        <v>5</v>
      </c>
      <c r="DB20" s="2"/>
      <c r="DC20" s="2" t="s">
        <v>172</v>
      </c>
      <c r="DD20" s="2">
        <f t="shared" si="24"/>
        <v>4</v>
      </c>
      <c r="DE20" s="2"/>
      <c r="DF20" s="2" t="s">
        <v>171</v>
      </c>
      <c r="DG20" s="2">
        <f t="shared" si="25"/>
        <v>5</v>
      </c>
      <c r="DH20" s="2"/>
      <c r="DI2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J20" s="2"/>
      <c r="DK20" s="2" t="s">
        <v>172</v>
      </c>
      <c r="DL20" s="2">
        <f t="shared" si="26"/>
        <v>4</v>
      </c>
      <c r="DM20" s="2"/>
      <c r="DN20" s="2" t="s">
        <v>176</v>
      </c>
      <c r="DO20" s="2">
        <f t="shared" si="27"/>
        <v>3</v>
      </c>
      <c r="DP20" s="2"/>
      <c r="DQ20" s="2" t="s">
        <v>172</v>
      </c>
      <c r="DR20" s="2">
        <f t="shared" si="28"/>
        <v>4</v>
      </c>
      <c r="DS20" s="2"/>
      <c r="DT20" s="2" t="s">
        <v>172</v>
      </c>
      <c r="DU20" s="2">
        <f t="shared" si="29"/>
        <v>4</v>
      </c>
      <c r="DV20" s="2"/>
      <c r="DW20" s="2"/>
      <c r="DX20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20" s="2" t="s">
        <v>171</v>
      </c>
      <c r="DZ20" s="2">
        <f t="shared" si="30"/>
        <v>5</v>
      </c>
      <c r="EA20" s="2"/>
      <c r="EB20" s="2" t="s">
        <v>171</v>
      </c>
      <c r="EC20" s="2">
        <f t="shared" si="31"/>
        <v>5</v>
      </c>
      <c r="ED20" s="2"/>
      <c r="EE20" s="2" t="s">
        <v>174</v>
      </c>
      <c r="EF20" s="2">
        <f t="shared" si="32"/>
        <v>4</v>
      </c>
      <c r="EG20" s="2"/>
      <c r="EH20" s="2" t="s">
        <v>174</v>
      </c>
      <c r="EI20" s="2">
        <f t="shared" si="33"/>
        <v>4</v>
      </c>
      <c r="EJ20" s="2"/>
      <c r="EK20" s="2"/>
      <c r="EL20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20" s="2" t="s">
        <v>171</v>
      </c>
      <c r="EN20" s="2">
        <f t="shared" si="34"/>
        <v>5</v>
      </c>
      <c r="EO20" s="2"/>
      <c r="EP20" s="2" t="s">
        <v>171</v>
      </c>
      <c r="EQ20" s="2">
        <f t="shared" si="35"/>
        <v>5</v>
      </c>
      <c r="ER20" s="2"/>
      <c r="ES20" s="2" t="s">
        <v>171</v>
      </c>
      <c r="ET20" s="2">
        <f t="shared" si="36"/>
        <v>5</v>
      </c>
      <c r="EU20" s="2"/>
      <c r="EV20" s="2" t="s">
        <v>174</v>
      </c>
      <c r="EW20" s="2">
        <f t="shared" si="37"/>
        <v>4</v>
      </c>
      <c r="EX20" s="2"/>
      <c r="EY20" s="2"/>
      <c r="EZ20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20" s="2" t="s">
        <v>171</v>
      </c>
      <c r="FB20" s="2">
        <f t="shared" si="38"/>
        <v>5</v>
      </c>
      <c r="FC20" s="2"/>
      <c r="FD20" s="2" t="s">
        <v>174</v>
      </c>
      <c r="FE20" s="2">
        <f t="shared" si="39"/>
        <v>4</v>
      </c>
      <c r="FF20" s="2"/>
      <c r="FG20" s="2" t="s">
        <v>171</v>
      </c>
      <c r="FH20" s="2">
        <f t="shared" si="40"/>
        <v>5</v>
      </c>
      <c r="FI20" s="2"/>
      <c r="FJ20" s="2" t="s">
        <v>171</v>
      </c>
      <c r="FK20" s="2">
        <f t="shared" si="41"/>
        <v>5</v>
      </c>
      <c r="FL20" s="2"/>
    </row>
    <row r="21" spans="1:168">
      <c r="A21" s="2">
        <v>19</v>
      </c>
      <c r="B21" s="3">
        <v>45575.723796296297</v>
      </c>
      <c r="C21" s="3">
        <v>45575.725787037001</v>
      </c>
      <c r="D21" s="2" t="s">
        <v>168</v>
      </c>
      <c r="E21" s="2"/>
      <c r="F21" s="2"/>
      <c r="G21" s="2"/>
      <c r="H21" s="3"/>
      <c r="I21" s="2" t="s">
        <v>197</v>
      </c>
      <c r="J21" s="2"/>
      <c r="K21" s="2"/>
      <c r="L21" s="2" t="s">
        <v>196</v>
      </c>
      <c r="M21" s="2"/>
      <c r="N21" s="2"/>
      <c r="O2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21" s="2"/>
      <c r="Q21" s="2" t="s">
        <v>171</v>
      </c>
      <c r="R21" s="2">
        <f t="shared" si="42"/>
        <v>5</v>
      </c>
      <c r="S21" s="2"/>
      <c r="T21" s="2" t="s">
        <v>171</v>
      </c>
      <c r="U21" s="2">
        <f t="shared" si="43"/>
        <v>5</v>
      </c>
      <c r="V21" s="2"/>
      <c r="W21" s="2" t="s">
        <v>171</v>
      </c>
      <c r="X21" s="2">
        <f t="shared" si="0"/>
        <v>5</v>
      </c>
      <c r="Y21" s="2"/>
      <c r="Z21" s="2" t="s">
        <v>171</v>
      </c>
      <c r="AA21" s="2">
        <f t="shared" si="1"/>
        <v>5</v>
      </c>
      <c r="AB21" s="2"/>
      <c r="AC2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21" s="2"/>
      <c r="AE21" s="2" t="s">
        <v>171</v>
      </c>
      <c r="AF21" s="2">
        <f t="shared" si="2"/>
        <v>5</v>
      </c>
      <c r="AG21" s="2"/>
      <c r="AH21" s="2" t="s">
        <v>171</v>
      </c>
      <c r="AI21" s="2">
        <f t="shared" si="3"/>
        <v>5</v>
      </c>
      <c r="AJ21" s="2"/>
      <c r="AK21" s="2" t="s">
        <v>172</v>
      </c>
      <c r="AL21" s="2">
        <f t="shared" si="4"/>
        <v>4</v>
      </c>
      <c r="AM21" s="2"/>
      <c r="AN21" s="2" t="s">
        <v>172</v>
      </c>
      <c r="AO21" s="2">
        <f t="shared" si="5"/>
        <v>4</v>
      </c>
      <c r="AP21" s="2"/>
      <c r="AQ21" s="2"/>
      <c r="AR2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1" s="2" t="s">
        <v>171</v>
      </c>
      <c r="AT21" s="2">
        <f t="shared" si="6"/>
        <v>5</v>
      </c>
      <c r="AU21" s="2"/>
      <c r="AV21" s="2" t="s">
        <v>171</v>
      </c>
      <c r="AW21" s="2">
        <f t="shared" si="7"/>
        <v>5</v>
      </c>
      <c r="AX21" s="2"/>
      <c r="AY21" s="2" t="s">
        <v>171</v>
      </c>
      <c r="AZ21" s="2">
        <f t="shared" si="8"/>
        <v>5</v>
      </c>
      <c r="BA21" s="2"/>
      <c r="BB21" s="2" t="s">
        <v>171</v>
      </c>
      <c r="BC21" s="2">
        <f t="shared" si="9"/>
        <v>5</v>
      </c>
      <c r="BD21" s="2"/>
      <c r="BE2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1" s="2"/>
      <c r="BG21" s="2" t="s">
        <v>171</v>
      </c>
      <c r="BH21" s="2">
        <f t="shared" si="10"/>
        <v>5</v>
      </c>
      <c r="BI21" s="2"/>
      <c r="BJ21" s="2" t="s">
        <v>171</v>
      </c>
      <c r="BK21" s="2">
        <f t="shared" si="11"/>
        <v>5</v>
      </c>
      <c r="BL21" s="2"/>
      <c r="BM21" s="2" t="s">
        <v>171</v>
      </c>
      <c r="BN21" s="2">
        <f t="shared" si="12"/>
        <v>5</v>
      </c>
      <c r="BO21" s="2"/>
      <c r="BP21" s="2" t="s">
        <v>171</v>
      </c>
      <c r="BQ21" s="2">
        <f t="shared" si="13"/>
        <v>5</v>
      </c>
      <c r="BR21" s="2"/>
      <c r="BS2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21" s="2"/>
      <c r="BU21" s="2" t="s">
        <v>171</v>
      </c>
      <c r="BV21" s="2">
        <f t="shared" si="14"/>
        <v>5</v>
      </c>
      <c r="BW21" s="2"/>
      <c r="BX21" s="2" t="s">
        <v>172</v>
      </c>
      <c r="BY21" s="2">
        <f t="shared" si="15"/>
        <v>4</v>
      </c>
      <c r="BZ21" s="2"/>
      <c r="CA21" s="2" t="s">
        <v>171</v>
      </c>
      <c r="CB21" s="2">
        <f t="shared" si="16"/>
        <v>5</v>
      </c>
      <c r="CC21" s="2"/>
      <c r="CD21" s="2" t="s">
        <v>171</v>
      </c>
      <c r="CE21" s="2">
        <f t="shared" si="17"/>
        <v>5</v>
      </c>
      <c r="CF21" s="2"/>
      <c r="CG2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21" s="2"/>
      <c r="CI21" s="2" t="s">
        <v>171</v>
      </c>
      <c r="CJ21" s="2">
        <f t="shared" si="18"/>
        <v>5</v>
      </c>
      <c r="CK21" s="2"/>
      <c r="CL21" s="2" t="s">
        <v>171</v>
      </c>
      <c r="CM21" s="2">
        <f t="shared" si="19"/>
        <v>5</v>
      </c>
      <c r="CN21" s="2"/>
      <c r="CO21" s="2" t="s">
        <v>171</v>
      </c>
      <c r="CP21" s="2">
        <f t="shared" si="20"/>
        <v>5</v>
      </c>
      <c r="CQ21" s="2"/>
      <c r="CR21" s="2" t="s">
        <v>171</v>
      </c>
      <c r="CS21" s="2">
        <f t="shared" si="21"/>
        <v>5</v>
      </c>
      <c r="CT21" s="2"/>
      <c r="CU2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21" s="2"/>
      <c r="CW21" s="2" t="s">
        <v>171</v>
      </c>
      <c r="CX21" s="2">
        <f t="shared" si="22"/>
        <v>5</v>
      </c>
      <c r="CY21" s="2"/>
      <c r="CZ21" s="2" t="s">
        <v>171</v>
      </c>
      <c r="DA21" s="2">
        <f t="shared" si="23"/>
        <v>5</v>
      </c>
      <c r="DB21" s="2"/>
      <c r="DC21" s="2" t="s">
        <v>171</v>
      </c>
      <c r="DD21" s="2">
        <f t="shared" si="24"/>
        <v>5</v>
      </c>
      <c r="DE21" s="2"/>
      <c r="DF21" s="2" t="s">
        <v>171</v>
      </c>
      <c r="DG21" s="2">
        <f t="shared" si="25"/>
        <v>5</v>
      </c>
      <c r="DH21" s="2"/>
      <c r="DI2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J21" s="2"/>
      <c r="DK21" s="2" t="s">
        <v>172</v>
      </c>
      <c r="DL21" s="2">
        <f t="shared" si="26"/>
        <v>4</v>
      </c>
      <c r="DM21" s="2"/>
      <c r="DN21" s="2" t="s">
        <v>176</v>
      </c>
      <c r="DO21" s="2">
        <f t="shared" si="27"/>
        <v>3</v>
      </c>
      <c r="DP21" s="2"/>
      <c r="DQ21" s="2" t="s">
        <v>172</v>
      </c>
      <c r="DR21" s="2">
        <f t="shared" si="28"/>
        <v>4</v>
      </c>
      <c r="DS21" s="2"/>
      <c r="DT21" s="2" t="s">
        <v>172</v>
      </c>
      <c r="DU21" s="2">
        <f t="shared" si="29"/>
        <v>4</v>
      </c>
      <c r="DV21" s="2"/>
      <c r="DW21" s="2"/>
      <c r="DX21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21" s="2" t="s">
        <v>171</v>
      </c>
      <c r="DZ21" s="2">
        <f t="shared" si="30"/>
        <v>5</v>
      </c>
      <c r="EA21" s="2"/>
      <c r="EB21" s="2" t="s">
        <v>171</v>
      </c>
      <c r="EC21" s="2">
        <f t="shared" si="31"/>
        <v>5</v>
      </c>
      <c r="ED21" s="2"/>
      <c r="EE21" s="2" t="s">
        <v>171</v>
      </c>
      <c r="EF21" s="2">
        <f t="shared" si="32"/>
        <v>5</v>
      </c>
      <c r="EG21" s="2"/>
      <c r="EH21" s="2" t="s">
        <v>171</v>
      </c>
      <c r="EI21" s="2">
        <f t="shared" si="33"/>
        <v>5</v>
      </c>
      <c r="EJ21" s="2"/>
      <c r="EK21" s="2"/>
      <c r="EL21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1" s="2" t="s">
        <v>171</v>
      </c>
      <c r="EN21" s="2">
        <f t="shared" si="34"/>
        <v>5</v>
      </c>
      <c r="EO21" s="2"/>
      <c r="EP21" s="2" t="s">
        <v>171</v>
      </c>
      <c r="EQ21" s="2">
        <f t="shared" si="35"/>
        <v>5</v>
      </c>
      <c r="ER21" s="2"/>
      <c r="ES21" s="2" t="s">
        <v>171</v>
      </c>
      <c r="ET21" s="2">
        <f t="shared" si="36"/>
        <v>5</v>
      </c>
      <c r="EU21" s="2"/>
      <c r="EV21" s="2" t="s">
        <v>171</v>
      </c>
      <c r="EW21" s="2">
        <f t="shared" si="37"/>
        <v>5</v>
      </c>
      <c r="EX21" s="2"/>
      <c r="EY21" s="2"/>
      <c r="EZ21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21" s="2" t="s">
        <v>174</v>
      </c>
      <c r="FB21" s="2">
        <f t="shared" si="38"/>
        <v>4</v>
      </c>
      <c r="FC21" s="2"/>
      <c r="FD21" s="2" t="s">
        <v>171</v>
      </c>
      <c r="FE21" s="2">
        <f t="shared" si="39"/>
        <v>5</v>
      </c>
      <c r="FF21" s="2"/>
      <c r="FG21" s="2" t="s">
        <v>171</v>
      </c>
      <c r="FH21" s="2">
        <f t="shared" si="40"/>
        <v>5</v>
      </c>
      <c r="FI21" s="2"/>
      <c r="FJ21" s="2" t="s">
        <v>171</v>
      </c>
      <c r="FK21" s="2">
        <f t="shared" si="41"/>
        <v>5</v>
      </c>
      <c r="FL21" s="2"/>
    </row>
    <row r="22" spans="1:168">
      <c r="A22" s="2">
        <v>20</v>
      </c>
      <c r="B22" s="3">
        <v>45575.728067129603</v>
      </c>
      <c r="C22" s="3">
        <v>45575.730104166701</v>
      </c>
      <c r="D22" s="2" t="s">
        <v>168</v>
      </c>
      <c r="E22" s="2"/>
      <c r="F22" s="2"/>
      <c r="G22" s="2"/>
      <c r="H22" s="3"/>
      <c r="I22" s="2" t="s">
        <v>198</v>
      </c>
      <c r="J22" s="2"/>
      <c r="K22" s="2"/>
      <c r="L22" s="2" t="s">
        <v>196</v>
      </c>
      <c r="M22" s="2"/>
      <c r="N22" s="2"/>
      <c r="O2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P22" s="2"/>
      <c r="Q22" s="2" t="s">
        <v>174</v>
      </c>
      <c r="R22" s="2">
        <f t="shared" si="42"/>
        <v>4</v>
      </c>
      <c r="S22" s="2"/>
      <c r="T22" s="2" t="s">
        <v>171</v>
      </c>
      <c r="U22" s="2">
        <f t="shared" si="43"/>
        <v>5</v>
      </c>
      <c r="V22" s="2"/>
      <c r="W22" s="2" t="s">
        <v>174</v>
      </c>
      <c r="X22" s="2">
        <f t="shared" si="0"/>
        <v>4</v>
      </c>
      <c r="Y22" s="2"/>
      <c r="Z22" s="2" t="s">
        <v>174</v>
      </c>
      <c r="AA22" s="2">
        <f t="shared" si="1"/>
        <v>4</v>
      </c>
      <c r="AB22" s="2"/>
      <c r="AC2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22" s="2"/>
      <c r="AE22" s="2" t="s">
        <v>172</v>
      </c>
      <c r="AF22" s="2">
        <f t="shared" si="2"/>
        <v>4</v>
      </c>
      <c r="AG22" s="2"/>
      <c r="AH22" s="2" t="s">
        <v>172</v>
      </c>
      <c r="AI22" s="2">
        <f t="shared" si="3"/>
        <v>4</v>
      </c>
      <c r="AJ22" s="2"/>
      <c r="AK22" s="2" t="s">
        <v>172</v>
      </c>
      <c r="AL22" s="2">
        <f t="shared" si="4"/>
        <v>4</v>
      </c>
      <c r="AM22" s="2"/>
      <c r="AN22" s="2" t="s">
        <v>172</v>
      </c>
      <c r="AO22" s="2">
        <f t="shared" si="5"/>
        <v>4</v>
      </c>
      <c r="AP22" s="2"/>
      <c r="AQ22" s="2"/>
      <c r="AR2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22" s="2" t="s">
        <v>172</v>
      </c>
      <c r="AT22" s="2">
        <f t="shared" si="6"/>
        <v>4</v>
      </c>
      <c r="AU22" s="2"/>
      <c r="AV22" s="2" t="s">
        <v>171</v>
      </c>
      <c r="AW22" s="2">
        <f t="shared" si="7"/>
        <v>5</v>
      </c>
      <c r="AX22" s="2"/>
      <c r="AY22" s="2" t="s">
        <v>171</v>
      </c>
      <c r="AZ22" s="2">
        <f t="shared" si="8"/>
        <v>5</v>
      </c>
      <c r="BA22" s="2"/>
      <c r="BB22" s="2" t="s">
        <v>171</v>
      </c>
      <c r="BC22" s="2">
        <f t="shared" si="9"/>
        <v>5</v>
      </c>
      <c r="BD22" s="2"/>
      <c r="BE2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22" s="2"/>
      <c r="BG22" s="2" t="s">
        <v>172</v>
      </c>
      <c r="BH22" s="2">
        <f t="shared" si="10"/>
        <v>4</v>
      </c>
      <c r="BI22" s="2"/>
      <c r="BJ22" s="2" t="s">
        <v>171</v>
      </c>
      <c r="BK22" s="2">
        <f t="shared" si="11"/>
        <v>5</v>
      </c>
      <c r="BL22" s="2"/>
      <c r="BM22" s="2" t="s">
        <v>171</v>
      </c>
      <c r="BN22" s="2">
        <f t="shared" si="12"/>
        <v>5</v>
      </c>
      <c r="BO22" s="2"/>
      <c r="BP22" s="2" t="s">
        <v>171</v>
      </c>
      <c r="BQ22" s="2">
        <f t="shared" si="13"/>
        <v>5</v>
      </c>
      <c r="BR22" s="2"/>
      <c r="BS2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22" s="2"/>
      <c r="BU22" s="2" t="s">
        <v>171</v>
      </c>
      <c r="BV22" s="2">
        <f t="shared" si="14"/>
        <v>5</v>
      </c>
      <c r="BW22" s="2"/>
      <c r="BX22" s="2" t="s">
        <v>171</v>
      </c>
      <c r="BY22" s="2">
        <f t="shared" si="15"/>
        <v>5</v>
      </c>
      <c r="BZ22" s="2"/>
      <c r="CA22" s="2" t="s">
        <v>171</v>
      </c>
      <c r="CB22" s="2">
        <f t="shared" si="16"/>
        <v>5</v>
      </c>
      <c r="CC22" s="2"/>
      <c r="CD22" s="2" t="s">
        <v>171</v>
      </c>
      <c r="CE22" s="2">
        <f t="shared" si="17"/>
        <v>5</v>
      </c>
      <c r="CF22" s="2"/>
      <c r="CG2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22" s="2"/>
      <c r="CI22" s="2" t="s">
        <v>172</v>
      </c>
      <c r="CJ22" s="2">
        <f t="shared" si="18"/>
        <v>4</v>
      </c>
      <c r="CK22" s="2"/>
      <c r="CL22" s="2" t="s">
        <v>171</v>
      </c>
      <c r="CM22" s="2">
        <f t="shared" si="19"/>
        <v>5</v>
      </c>
      <c r="CN22" s="2"/>
      <c r="CO22" s="2" t="s">
        <v>172</v>
      </c>
      <c r="CP22" s="2">
        <f t="shared" si="20"/>
        <v>4</v>
      </c>
      <c r="CQ22" s="2"/>
      <c r="CR22" s="2" t="s">
        <v>171</v>
      </c>
      <c r="CS22" s="2">
        <f t="shared" si="21"/>
        <v>5</v>
      </c>
      <c r="CT22" s="2"/>
      <c r="CU2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22" s="2"/>
      <c r="CW22" s="2" t="s">
        <v>172</v>
      </c>
      <c r="CX22" s="2">
        <f t="shared" si="22"/>
        <v>4</v>
      </c>
      <c r="CY22" s="2"/>
      <c r="CZ22" s="2" t="s">
        <v>172</v>
      </c>
      <c r="DA22" s="2">
        <f t="shared" si="23"/>
        <v>4</v>
      </c>
      <c r="DB22" s="2"/>
      <c r="DC22" s="2" t="s">
        <v>172</v>
      </c>
      <c r="DD22" s="2">
        <f t="shared" si="24"/>
        <v>4</v>
      </c>
      <c r="DE22" s="2"/>
      <c r="DF22" s="2" t="s">
        <v>171</v>
      </c>
      <c r="DG22" s="2">
        <f t="shared" si="25"/>
        <v>5</v>
      </c>
      <c r="DH22" s="2"/>
      <c r="DI2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J22" s="2"/>
      <c r="DK22" s="2" t="s">
        <v>171</v>
      </c>
      <c r="DL22" s="2">
        <f t="shared" si="26"/>
        <v>5</v>
      </c>
      <c r="DM22" s="2"/>
      <c r="DN22" s="2" t="s">
        <v>172</v>
      </c>
      <c r="DO22" s="2">
        <f t="shared" si="27"/>
        <v>4</v>
      </c>
      <c r="DP22" s="2"/>
      <c r="DQ22" s="2" t="s">
        <v>172</v>
      </c>
      <c r="DR22" s="2">
        <f t="shared" si="28"/>
        <v>4</v>
      </c>
      <c r="DS22" s="2"/>
      <c r="DT22" s="2" t="s">
        <v>172</v>
      </c>
      <c r="DU22" s="2">
        <f t="shared" si="29"/>
        <v>4</v>
      </c>
      <c r="DV22" s="2"/>
      <c r="DW22" s="2"/>
      <c r="DX22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22" s="2" t="s">
        <v>171</v>
      </c>
      <c r="DZ22" s="2">
        <f t="shared" si="30"/>
        <v>5</v>
      </c>
      <c r="EA22" s="2"/>
      <c r="EB22" s="2" t="s">
        <v>171</v>
      </c>
      <c r="EC22" s="2">
        <f t="shared" si="31"/>
        <v>5</v>
      </c>
      <c r="ED22" s="2"/>
      <c r="EE22" s="2" t="s">
        <v>174</v>
      </c>
      <c r="EF22" s="2">
        <f t="shared" si="32"/>
        <v>4</v>
      </c>
      <c r="EG22" s="2"/>
      <c r="EH22" s="2" t="s">
        <v>174</v>
      </c>
      <c r="EI22" s="2">
        <f t="shared" si="33"/>
        <v>4</v>
      </c>
      <c r="EJ22" s="2"/>
      <c r="EK22" s="2"/>
      <c r="EL22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2" s="2" t="s">
        <v>171</v>
      </c>
      <c r="EN22" s="2">
        <f t="shared" si="34"/>
        <v>5</v>
      </c>
      <c r="EO22" s="2"/>
      <c r="EP22" s="2" t="s">
        <v>171</v>
      </c>
      <c r="EQ22" s="2">
        <f t="shared" si="35"/>
        <v>5</v>
      </c>
      <c r="ER22" s="2"/>
      <c r="ES22" s="2" t="s">
        <v>171</v>
      </c>
      <c r="ET22" s="2">
        <f t="shared" si="36"/>
        <v>5</v>
      </c>
      <c r="EU22" s="2"/>
      <c r="EV22" s="2" t="s">
        <v>171</v>
      </c>
      <c r="EW22" s="2">
        <f t="shared" si="37"/>
        <v>5</v>
      </c>
      <c r="EX22" s="2"/>
      <c r="EY22" s="2"/>
      <c r="EZ22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22" s="2" t="s">
        <v>174</v>
      </c>
      <c r="FB22" s="2">
        <f t="shared" si="38"/>
        <v>4</v>
      </c>
      <c r="FC22" s="2"/>
      <c r="FD22" s="2" t="s">
        <v>171</v>
      </c>
      <c r="FE22" s="2">
        <f t="shared" si="39"/>
        <v>5</v>
      </c>
      <c r="FF22" s="2"/>
      <c r="FG22" s="2" t="s">
        <v>171</v>
      </c>
      <c r="FH22" s="2">
        <f t="shared" si="40"/>
        <v>5</v>
      </c>
      <c r="FI22" s="2"/>
      <c r="FJ22" s="2" t="s">
        <v>171</v>
      </c>
      <c r="FK22" s="2">
        <f t="shared" si="41"/>
        <v>5</v>
      </c>
      <c r="FL22" s="2"/>
    </row>
    <row r="23" spans="1:168">
      <c r="A23" s="2">
        <v>21</v>
      </c>
      <c r="B23" s="3">
        <v>45576.349664351903</v>
      </c>
      <c r="C23" s="3">
        <v>45576.364155092597</v>
      </c>
      <c r="D23" s="2" t="s">
        <v>168</v>
      </c>
      <c r="E23" s="2"/>
      <c r="F23" s="2"/>
      <c r="G23" s="2"/>
      <c r="H23" s="3"/>
      <c r="I23" s="2" t="s">
        <v>199</v>
      </c>
      <c r="J23" s="2"/>
      <c r="K23" s="2"/>
      <c r="L23" s="2" t="s">
        <v>200</v>
      </c>
      <c r="M23" s="2"/>
      <c r="N23" s="2"/>
      <c r="O2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P23" s="2"/>
      <c r="Q23" s="2" t="s">
        <v>173</v>
      </c>
      <c r="R23" s="2">
        <f t="shared" si="42"/>
        <v>3</v>
      </c>
      <c r="S23" s="2"/>
      <c r="T23" s="2" t="s">
        <v>173</v>
      </c>
      <c r="U23" s="2">
        <f t="shared" si="43"/>
        <v>3</v>
      </c>
      <c r="V23" s="2"/>
      <c r="W23" s="2" t="s">
        <v>173</v>
      </c>
      <c r="X23" s="2">
        <f t="shared" si="0"/>
        <v>3</v>
      </c>
      <c r="Y23" s="2"/>
      <c r="Z23" s="2" t="s">
        <v>173</v>
      </c>
      <c r="AA23" s="2">
        <f t="shared" si="1"/>
        <v>3</v>
      </c>
      <c r="AB23" s="2"/>
      <c r="AC2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D23" s="2"/>
      <c r="AE23" s="2" t="s">
        <v>176</v>
      </c>
      <c r="AF23" s="2">
        <f t="shared" si="2"/>
        <v>3</v>
      </c>
      <c r="AG23" s="2"/>
      <c r="AH23" s="2" t="s">
        <v>176</v>
      </c>
      <c r="AI23" s="2">
        <f t="shared" si="3"/>
        <v>3</v>
      </c>
      <c r="AJ23" s="2"/>
      <c r="AK23" s="2" t="s">
        <v>176</v>
      </c>
      <c r="AL23" s="2">
        <f t="shared" si="4"/>
        <v>3</v>
      </c>
      <c r="AM23" s="2"/>
      <c r="AN23" s="2" t="s">
        <v>176</v>
      </c>
      <c r="AO23" s="2">
        <f t="shared" si="5"/>
        <v>3</v>
      </c>
      <c r="AP23" s="2"/>
      <c r="AQ23" s="2"/>
      <c r="AR2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S23" s="2" t="s">
        <v>172</v>
      </c>
      <c r="AT23" s="2">
        <f t="shared" si="6"/>
        <v>4</v>
      </c>
      <c r="AU23" s="2"/>
      <c r="AV23" s="2" t="s">
        <v>172</v>
      </c>
      <c r="AW23" s="2">
        <f t="shared" si="7"/>
        <v>4</v>
      </c>
      <c r="AX23" s="2"/>
      <c r="AY23" s="2" t="s">
        <v>172</v>
      </c>
      <c r="AZ23" s="2">
        <f t="shared" si="8"/>
        <v>4</v>
      </c>
      <c r="BA23" s="2"/>
      <c r="BB23" s="2" t="s">
        <v>172</v>
      </c>
      <c r="BC23" s="2">
        <f t="shared" si="9"/>
        <v>4</v>
      </c>
      <c r="BD23" s="2"/>
      <c r="BE2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F23" s="2"/>
      <c r="BG23" s="2" t="s">
        <v>172</v>
      </c>
      <c r="BH23" s="2">
        <f t="shared" si="10"/>
        <v>4</v>
      </c>
      <c r="BI23" s="2"/>
      <c r="BJ23" s="2" t="s">
        <v>172</v>
      </c>
      <c r="BK23" s="2">
        <f t="shared" si="11"/>
        <v>4</v>
      </c>
      <c r="BL23" s="2"/>
      <c r="BM23" s="2" t="s">
        <v>172</v>
      </c>
      <c r="BN23" s="2">
        <f t="shared" si="12"/>
        <v>4</v>
      </c>
      <c r="BO23" s="2"/>
      <c r="BP23" s="2" t="s">
        <v>171</v>
      </c>
      <c r="BQ23" s="2">
        <f t="shared" si="13"/>
        <v>5</v>
      </c>
      <c r="BR23" s="2"/>
      <c r="BS2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23" s="2"/>
      <c r="BU23" s="2" t="s">
        <v>172</v>
      </c>
      <c r="BV23" s="2">
        <f t="shared" si="14"/>
        <v>4</v>
      </c>
      <c r="BW23" s="2"/>
      <c r="BX23" s="2" t="s">
        <v>172</v>
      </c>
      <c r="BY23" s="2">
        <f t="shared" si="15"/>
        <v>4</v>
      </c>
      <c r="BZ23" s="2"/>
      <c r="CA23" s="2" t="s">
        <v>171</v>
      </c>
      <c r="CB23" s="2">
        <f t="shared" si="16"/>
        <v>5</v>
      </c>
      <c r="CC23" s="2"/>
      <c r="CD23" s="2" t="s">
        <v>172</v>
      </c>
      <c r="CE23" s="2">
        <f t="shared" si="17"/>
        <v>4</v>
      </c>
      <c r="CF23" s="2"/>
      <c r="CG2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23" s="2"/>
      <c r="CI23" s="2" t="s">
        <v>172</v>
      </c>
      <c r="CJ23" s="2">
        <f t="shared" si="18"/>
        <v>4</v>
      </c>
      <c r="CK23" s="2"/>
      <c r="CL23" s="2" t="s">
        <v>172</v>
      </c>
      <c r="CM23" s="2">
        <f t="shared" si="19"/>
        <v>4</v>
      </c>
      <c r="CN23" s="2"/>
      <c r="CO23" s="2" t="s">
        <v>171</v>
      </c>
      <c r="CP23" s="2">
        <f t="shared" si="20"/>
        <v>5</v>
      </c>
      <c r="CQ23" s="2"/>
      <c r="CR23" s="2" t="s">
        <v>171</v>
      </c>
      <c r="CS23" s="2">
        <f t="shared" si="21"/>
        <v>5</v>
      </c>
      <c r="CT23" s="2"/>
      <c r="CU2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V23" s="2"/>
      <c r="CW23" s="2" t="s">
        <v>176</v>
      </c>
      <c r="CX23" s="2">
        <f t="shared" si="22"/>
        <v>3</v>
      </c>
      <c r="CY23" s="2"/>
      <c r="CZ23" s="2" t="s">
        <v>176</v>
      </c>
      <c r="DA23" s="2">
        <f t="shared" si="23"/>
        <v>3</v>
      </c>
      <c r="DB23" s="2"/>
      <c r="DC23" s="2" t="s">
        <v>172</v>
      </c>
      <c r="DD23" s="2">
        <f t="shared" si="24"/>
        <v>4</v>
      </c>
      <c r="DE23" s="2"/>
      <c r="DF23" s="2" t="s">
        <v>172</v>
      </c>
      <c r="DG23" s="2">
        <f t="shared" si="25"/>
        <v>4</v>
      </c>
      <c r="DH23" s="2"/>
      <c r="DI2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J23" s="2"/>
      <c r="DK23" s="2" t="s">
        <v>172</v>
      </c>
      <c r="DL23" s="2">
        <f t="shared" si="26"/>
        <v>4</v>
      </c>
      <c r="DM23" s="2"/>
      <c r="DN23" s="2" t="s">
        <v>172</v>
      </c>
      <c r="DO23" s="2">
        <f t="shared" si="27"/>
        <v>4</v>
      </c>
      <c r="DP23" s="2"/>
      <c r="DQ23" s="2" t="s">
        <v>172</v>
      </c>
      <c r="DR23" s="2">
        <f t="shared" si="28"/>
        <v>4</v>
      </c>
      <c r="DS23" s="2"/>
      <c r="DT23" s="2" t="s">
        <v>176</v>
      </c>
      <c r="DU23" s="2">
        <f t="shared" si="29"/>
        <v>3</v>
      </c>
      <c r="DV23" s="2"/>
      <c r="DW23" s="2"/>
      <c r="DX2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23" s="2" t="s">
        <v>173</v>
      </c>
      <c r="DZ23" s="2">
        <f t="shared" si="30"/>
        <v>3</v>
      </c>
      <c r="EA23" s="2"/>
      <c r="EB23" s="2" t="s">
        <v>174</v>
      </c>
      <c r="EC23" s="2">
        <f t="shared" si="31"/>
        <v>4</v>
      </c>
      <c r="ED23" s="2"/>
      <c r="EE23" s="2" t="s">
        <v>174</v>
      </c>
      <c r="EF23" s="2">
        <f t="shared" si="32"/>
        <v>4</v>
      </c>
      <c r="EG23" s="2"/>
      <c r="EH23" s="2" t="s">
        <v>174</v>
      </c>
      <c r="EI23" s="2">
        <f t="shared" si="33"/>
        <v>4</v>
      </c>
      <c r="EJ23" s="2"/>
      <c r="EK23" s="2"/>
      <c r="EL2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23" s="2" t="s">
        <v>174</v>
      </c>
      <c r="EN23" s="2">
        <f t="shared" si="34"/>
        <v>4</v>
      </c>
      <c r="EO23" s="2"/>
      <c r="EP23" s="2" t="s">
        <v>174</v>
      </c>
      <c r="EQ23" s="2">
        <f t="shared" si="35"/>
        <v>4</v>
      </c>
      <c r="ER23" s="2"/>
      <c r="ES23" s="2" t="s">
        <v>173</v>
      </c>
      <c r="ET23" s="2">
        <f t="shared" si="36"/>
        <v>3</v>
      </c>
      <c r="EU23" s="2"/>
      <c r="EV23" s="2" t="s">
        <v>174</v>
      </c>
      <c r="EW23" s="2">
        <f t="shared" si="37"/>
        <v>4</v>
      </c>
      <c r="EX23" s="2"/>
      <c r="EY23" s="2"/>
      <c r="EZ2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3.25</v>
      </c>
      <c r="FA23" s="2" t="s">
        <v>173</v>
      </c>
      <c r="FB23" s="2">
        <f t="shared" si="38"/>
        <v>3</v>
      </c>
      <c r="FC23" s="2"/>
      <c r="FD23" s="2" t="s">
        <v>174</v>
      </c>
      <c r="FE23" s="2">
        <f t="shared" si="39"/>
        <v>4</v>
      </c>
      <c r="FF23" s="2"/>
      <c r="FG23" s="2" t="s">
        <v>173</v>
      </c>
      <c r="FH23" s="2">
        <f t="shared" si="40"/>
        <v>3</v>
      </c>
      <c r="FI23" s="2"/>
      <c r="FJ23" s="2" t="s">
        <v>173</v>
      </c>
      <c r="FK23" s="2">
        <f t="shared" si="41"/>
        <v>3</v>
      </c>
      <c r="FL23" s="2"/>
    </row>
    <row r="24" spans="1:168">
      <c r="A24" s="2">
        <v>22</v>
      </c>
      <c r="B24" s="3">
        <v>45576.408912036997</v>
      </c>
      <c r="C24" s="3">
        <v>45576.4381712963</v>
      </c>
      <c r="D24" s="2" t="s">
        <v>168</v>
      </c>
      <c r="E24" s="2"/>
      <c r="F24" s="2"/>
      <c r="G24" s="2"/>
      <c r="H24" s="3"/>
      <c r="I24" s="2" t="s">
        <v>201</v>
      </c>
      <c r="J24" s="2"/>
      <c r="K24" s="2"/>
      <c r="L24" s="2" t="s">
        <v>200</v>
      </c>
      <c r="M24" s="2"/>
      <c r="N24" s="2"/>
      <c r="O2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P24" s="2"/>
      <c r="Q24" s="2" t="s">
        <v>174</v>
      </c>
      <c r="R24" s="2">
        <f t="shared" si="42"/>
        <v>4</v>
      </c>
      <c r="S24" s="2"/>
      <c r="T24" s="2" t="s">
        <v>174</v>
      </c>
      <c r="U24" s="2">
        <f t="shared" si="43"/>
        <v>4</v>
      </c>
      <c r="V24" s="2"/>
      <c r="W24" s="2" t="s">
        <v>174</v>
      </c>
      <c r="X24" s="2">
        <f t="shared" si="0"/>
        <v>4</v>
      </c>
      <c r="Y24" s="2"/>
      <c r="Z24" s="2" t="s">
        <v>171</v>
      </c>
      <c r="AA24" s="2">
        <f t="shared" si="1"/>
        <v>5</v>
      </c>
      <c r="AB24" s="2"/>
      <c r="AC2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24" s="2"/>
      <c r="AE24" s="2" t="s">
        <v>172</v>
      </c>
      <c r="AF24" s="2">
        <f t="shared" si="2"/>
        <v>4</v>
      </c>
      <c r="AG24" s="2"/>
      <c r="AH24" s="2" t="s">
        <v>172</v>
      </c>
      <c r="AI24" s="2">
        <f t="shared" si="3"/>
        <v>4</v>
      </c>
      <c r="AJ24" s="2"/>
      <c r="AK24" s="2" t="s">
        <v>171</v>
      </c>
      <c r="AL24" s="2">
        <f t="shared" si="4"/>
        <v>5</v>
      </c>
      <c r="AM24" s="2"/>
      <c r="AN24" s="2" t="s">
        <v>171</v>
      </c>
      <c r="AO24" s="2">
        <f t="shared" si="5"/>
        <v>5</v>
      </c>
      <c r="AP24" s="2"/>
      <c r="AQ24" s="2"/>
      <c r="AR2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4" s="2" t="s">
        <v>171</v>
      </c>
      <c r="AT24" s="2">
        <f t="shared" si="6"/>
        <v>5</v>
      </c>
      <c r="AU24" s="2"/>
      <c r="AV24" s="2" t="s">
        <v>171</v>
      </c>
      <c r="AW24" s="2">
        <f t="shared" si="7"/>
        <v>5</v>
      </c>
      <c r="AX24" s="2"/>
      <c r="AY24" s="2" t="s">
        <v>171</v>
      </c>
      <c r="AZ24" s="2">
        <f t="shared" si="8"/>
        <v>5</v>
      </c>
      <c r="BA24" s="2"/>
      <c r="BB24" s="2" t="s">
        <v>171</v>
      </c>
      <c r="BC24" s="2">
        <f t="shared" si="9"/>
        <v>5</v>
      </c>
      <c r="BD24" s="2"/>
      <c r="BE2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4" s="2"/>
      <c r="BG24" s="2" t="s">
        <v>171</v>
      </c>
      <c r="BH24" s="2">
        <f t="shared" si="10"/>
        <v>5</v>
      </c>
      <c r="BI24" s="2"/>
      <c r="BJ24" s="2" t="s">
        <v>171</v>
      </c>
      <c r="BK24" s="2">
        <f t="shared" si="11"/>
        <v>5</v>
      </c>
      <c r="BL24" s="2"/>
      <c r="BM24" s="2" t="s">
        <v>171</v>
      </c>
      <c r="BN24" s="2">
        <f t="shared" si="12"/>
        <v>5</v>
      </c>
      <c r="BO24" s="2"/>
      <c r="BP24" s="2" t="s">
        <v>171</v>
      </c>
      <c r="BQ24" s="2">
        <f t="shared" si="13"/>
        <v>5</v>
      </c>
      <c r="BR24" s="2"/>
      <c r="BS2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24" s="2"/>
      <c r="BU24" s="2" t="s">
        <v>172</v>
      </c>
      <c r="BV24" s="2">
        <f t="shared" si="14"/>
        <v>4</v>
      </c>
      <c r="BW24" s="2"/>
      <c r="BX24" s="2" t="s">
        <v>171</v>
      </c>
      <c r="BY24" s="2">
        <f t="shared" si="15"/>
        <v>5</v>
      </c>
      <c r="BZ24" s="2"/>
      <c r="CA24" s="2" t="s">
        <v>171</v>
      </c>
      <c r="CB24" s="2">
        <f t="shared" si="16"/>
        <v>5</v>
      </c>
      <c r="CC24" s="2"/>
      <c r="CD24" s="2" t="s">
        <v>171</v>
      </c>
      <c r="CE24" s="2">
        <f t="shared" si="17"/>
        <v>5</v>
      </c>
      <c r="CF24" s="2"/>
      <c r="CG2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24" s="2"/>
      <c r="CI24" s="2" t="s">
        <v>171</v>
      </c>
      <c r="CJ24" s="2">
        <f t="shared" si="18"/>
        <v>5</v>
      </c>
      <c r="CK24" s="2"/>
      <c r="CL24" s="2" t="s">
        <v>171</v>
      </c>
      <c r="CM24" s="2">
        <f t="shared" si="19"/>
        <v>5</v>
      </c>
      <c r="CN24" s="2"/>
      <c r="CO24" s="2" t="s">
        <v>171</v>
      </c>
      <c r="CP24" s="2">
        <f t="shared" si="20"/>
        <v>5</v>
      </c>
      <c r="CQ24" s="2"/>
      <c r="CR24" s="2" t="s">
        <v>171</v>
      </c>
      <c r="CS24" s="2">
        <f t="shared" si="21"/>
        <v>5</v>
      </c>
      <c r="CT24" s="2"/>
      <c r="CU2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24" s="2"/>
      <c r="CW24" s="2" t="s">
        <v>172</v>
      </c>
      <c r="CX24" s="2">
        <f t="shared" si="22"/>
        <v>4</v>
      </c>
      <c r="CY24" s="2"/>
      <c r="CZ24" s="2" t="s">
        <v>172</v>
      </c>
      <c r="DA24" s="2">
        <f t="shared" si="23"/>
        <v>4</v>
      </c>
      <c r="DB24" s="2"/>
      <c r="DC24" s="2" t="s">
        <v>172</v>
      </c>
      <c r="DD24" s="2">
        <f t="shared" si="24"/>
        <v>4</v>
      </c>
      <c r="DE24" s="2"/>
      <c r="DF24" s="2" t="s">
        <v>172</v>
      </c>
      <c r="DG24" s="2">
        <f t="shared" si="25"/>
        <v>4</v>
      </c>
      <c r="DH24" s="2"/>
      <c r="DI2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24" s="2"/>
      <c r="DK24" s="2" t="s">
        <v>172</v>
      </c>
      <c r="DL24" s="2">
        <f t="shared" si="26"/>
        <v>4</v>
      </c>
      <c r="DM24" s="2"/>
      <c r="DN24" s="2" t="s">
        <v>172</v>
      </c>
      <c r="DO24" s="2">
        <f t="shared" si="27"/>
        <v>4</v>
      </c>
      <c r="DP24" s="2"/>
      <c r="DQ24" s="2" t="s">
        <v>172</v>
      </c>
      <c r="DR24" s="2">
        <f t="shared" si="28"/>
        <v>4</v>
      </c>
      <c r="DS24" s="2"/>
      <c r="DT24" s="2" t="s">
        <v>172</v>
      </c>
      <c r="DU24" s="2">
        <f t="shared" si="29"/>
        <v>4</v>
      </c>
      <c r="DV24" s="2"/>
      <c r="DW24" s="2"/>
      <c r="DX2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24" s="2" t="s">
        <v>171</v>
      </c>
      <c r="DZ24" s="2">
        <f t="shared" si="30"/>
        <v>5</v>
      </c>
      <c r="EA24" s="2"/>
      <c r="EB24" s="2" t="s">
        <v>171</v>
      </c>
      <c r="EC24" s="2">
        <f t="shared" si="31"/>
        <v>5</v>
      </c>
      <c r="ED24" s="2"/>
      <c r="EE24" s="2" t="s">
        <v>171</v>
      </c>
      <c r="EF24" s="2">
        <f t="shared" si="32"/>
        <v>5</v>
      </c>
      <c r="EG24" s="2"/>
      <c r="EH24" s="2" t="s">
        <v>171</v>
      </c>
      <c r="EI24" s="2">
        <f t="shared" si="33"/>
        <v>5</v>
      </c>
      <c r="EJ24" s="2"/>
      <c r="EK24" s="2"/>
      <c r="EL2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4" s="2" t="s">
        <v>171</v>
      </c>
      <c r="EN24" s="2">
        <f t="shared" si="34"/>
        <v>5</v>
      </c>
      <c r="EO24" s="2"/>
      <c r="EP24" s="2" t="s">
        <v>171</v>
      </c>
      <c r="EQ24" s="2">
        <f t="shared" si="35"/>
        <v>5</v>
      </c>
      <c r="ER24" s="2"/>
      <c r="ES24" s="2" t="s">
        <v>171</v>
      </c>
      <c r="ET24" s="2">
        <f t="shared" si="36"/>
        <v>5</v>
      </c>
      <c r="EU24" s="2"/>
      <c r="EV24" s="2" t="s">
        <v>171</v>
      </c>
      <c r="EW24" s="2">
        <f t="shared" si="37"/>
        <v>5</v>
      </c>
      <c r="EX24" s="2"/>
      <c r="EY24" s="2"/>
      <c r="EZ2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24" s="2" t="s">
        <v>171</v>
      </c>
      <c r="FB24" s="2">
        <f t="shared" si="38"/>
        <v>5</v>
      </c>
      <c r="FC24" s="2"/>
      <c r="FD24" s="2" t="s">
        <v>171</v>
      </c>
      <c r="FE24" s="2">
        <f t="shared" si="39"/>
        <v>5</v>
      </c>
      <c r="FF24" s="2"/>
      <c r="FG24" s="2" t="s">
        <v>174</v>
      </c>
      <c r="FH24" s="2">
        <f t="shared" si="40"/>
        <v>4</v>
      </c>
      <c r="FI24" s="2"/>
      <c r="FJ24" s="2" t="s">
        <v>174</v>
      </c>
      <c r="FK24" s="2">
        <f t="shared" si="41"/>
        <v>4</v>
      </c>
      <c r="FL24" s="2"/>
    </row>
    <row r="25" spans="1:168">
      <c r="A25" s="2">
        <v>23</v>
      </c>
      <c r="B25" s="3">
        <v>45576.4397453704</v>
      </c>
      <c r="C25" s="3">
        <v>45576.463506944398</v>
      </c>
      <c r="D25" s="2" t="s">
        <v>168</v>
      </c>
      <c r="E25" s="2"/>
      <c r="F25" s="2"/>
      <c r="G25" s="2"/>
      <c r="H25" s="3"/>
      <c r="I25" s="2" t="s">
        <v>202</v>
      </c>
      <c r="J25" s="2"/>
      <c r="K25" s="2"/>
      <c r="L25" s="2" t="s">
        <v>200</v>
      </c>
      <c r="M25" s="2"/>
      <c r="N25" s="2"/>
      <c r="O2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25" s="2"/>
      <c r="Q25" s="2" t="s">
        <v>171</v>
      </c>
      <c r="R25" s="2">
        <f t="shared" si="42"/>
        <v>5</v>
      </c>
      <c r="S25" s="2"/>
      <c r="T25" s="2" t="s">
        <v>171</v>
      </c>
      <c r="U25" s="2">
        <f t="shared" si="43"/>
        <v>5</v>
      </c>
      <c r="V25" s="2"/>
      <c r="W25" s="2" t="s">
        <v>171</v>
      </c>
      <c r="X25" s="2">
        <f t="shared" si="0"/>
        <v>5</v>
      </c>
      <c r="Y25" s="2"/>
      <c r="Z25" s="2" t="s">
        <v>171</v>
      </c>
      <c r="AA25" s="2">
        <f t="shared" si="1"/>
        <v>5</v>
      </c>
      <c r="AB25" s="2"/>
      <c r="AC2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D25" s="2"/>
      <c r="AE25" s="2" t="s">
        <v>171</v>
      </c>
      <c r="AF25" s="2">
        <f t="shared" si="2"/>
        <v>5</v>
      </c>
      <c r="AG25" s="2"/>
      <c r="AH25" s="2" t="s">
        <v>171</v>
      </c>
      <c r="AI25" s="2">
        <f t="shared" si="3"/>
        <v>5</v>
      </c>
      <c r="AJ25" s="2"/>
      <c r="AK25" s="2" t="s">
        <v>172</v>
      </c>
      <c r="AL25" s="2">
        <f t="shared" si="4"/>
        <v>4</v>
      </c>
      <c r="AM25" s="2"/>
      <c r="AN25" s="2" t="s">
        <v>171</v>
      </c>
      <c r="AO25" s="2">
        <f t="shared" si="5"/>
        <v>5</v>
      </c>
      <c r="AP25" s="2"/>
      <c r="AQ25" s="2"/>
      <c r="AR2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5" s="2" t="s">
        <v>171</v>
      </c>
      <c r="AT25" s="2">
        <f t="shared" si="6"/>
        <v>5</v>
      </c>
      <c r="AU25" s="2"/>
      <c r="AV25" s="2" t="s">
        <v>171</v>
      </c>
      <c r="AW25" s="2">
        <f t="shared" si="7"/>
        <v>5</v>
      </c>
      <c r="AX25" s="2"/>
      <c r="AY25" s="2" t="s">
        <v>171</v>
      </c>
      <c r="AZ25" s="2">
        <f t="shared" si="8"/>
        <v>5</v>
      </c>
      <c r="BA25" s="2"/>
      <c r="BB25" s="2" t="s">
        <v>171</v>
      </c>
      <c r="BC25" s="2">
        <f t="shared" si="9"/>
        <v>5</v>
      </c>
      <c r="BD25" s="2"/>
      <c r="BE2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5" s="2"/>
      <c r="BG25" s="2" t="s">
        <v>171</v>
      </c>
      <c r="BH25" s="2">
        <f t="shared" si="10"/>
        <v>5</v>
      </c>
      <c r="BI25" s="2"/>
      <c r="BJ25" s="2" t="s">
        <v>171</v>
      </c>
      <c r="BK25" s="2">
        <f t="shared" si="11"/>
        <v>5</v>
      </c>
      <c r="BL25" s="2"/>
      <c r="BM25" s="2" t="s">
        <v>171</v>
      </c>
      <c r="BN25" s="2">
        <f t="shared" si="12"/>
        <v>5</v>
      </c>
      <c r="BO25" s="2"/>
      <c r="BP25" s="2" t="s">
        <v>171</v>
      </c>
      <c r="BQ25" s="2">
        <f t="shared" si="13"/>
        <v>5</v>
      </c>
      <c r="BR25" s="2"/>
      <c r="BS2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25" s="2"/>
      <c r="BU25" s="2" t="s">
        <v>171</v>
      </c>
      <c r="BV25" s="2">
        <f t="shared" si="14"/>
        <v>5</v>
      </c>
      <c r="BW25" s="2"/>
      <c r="BX25" s="2" t="s">
        <v>171</v>
      </c>
      <c r="BY25" s="2">
        <f t="shared" si="15"/>
        <v>5</v>
      </c>
      <c r="BZ25" s="2"/>
      <c r="CA25" s="2" t="s">
        <v>171</v>
      </c>
      <c r="CB25" s="2">
        <f t="shared" si="16"/>
        <v>5</v>
      </c>
      <c r="CC25" s="2"/>
      <c r="CD25" s="2" t="s">
        <v>171</v>
      </c>
      <c r="CE25" s="2">
        <f t="shared" si="17"/>
        <v>5</v>
      </c>
      <c r="CF25" s="2"/>
      <c r="CG2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25" s="2"/>
      <c r="CI25" s="2" t="s">
        <v>171</v>
      </c>
      <c r="CJ25" s="2">
        <f t="shared" si="18"/>
        <v>5</v>
      </c>
      <c r="CK25" s="2"/>
      <c r="CL25" s="2" t="s">
        <v>171</v>
      </c>
      <c r="CM25" s="2">
        <f t="shared" si="19"/>
        <v>5</v>
      </c>
      <c r="CN25" s="2"/>
      <c r="CO25" s="2" t="s">
        <v>172</v>
      </c>
      <c r="CP25" s="2">
        <f t="shared" si="20"/>
        <v>4</v>
      </c>
      <c r="CQ25" s="2"/>
      <c r="CR25" s="2" t="s">
        <v>171</v>
      </c>
      <c r="CS25" s="2">
        <f t="shared" si="21"/>
        <v>5</v>
      </c>
      <c r="CT25" s="2"/>
      <c r="CU2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25" s="2"/>
      <c r="CW25" s="2" t="s">
        <v>172</v>
      </c>
      <c r="CX25" s="2">
        <f t="shared" si="22"/>
        <v>4</v>
      </c>
      <c r="CY25" s="2"/>
      <c r="CZ25" s="2" t="s">
        <v>172</v>
      </c>
      <c r="DA25" s="2">
        <f t="shared" si="23"/>
        <v>4</v>
      </c>
      <c r="DB25" s="2"/>
      <c r="DC25" s="2" t="s">
        <v>172</v>
      </c>
      <c r="DD25" s="2">
        <f t="shared" si="24"/>
        <v>4</v>
      </c>
      <c r="DE25" s="2"/>
      <c r="DF25" s="2" t="s">
        <v>172</v>
      </c>
      <c r="DG25" s="2">
        <f t="shared" si="25"/>
        <v>4</v>
      </c>
      <c r="DH25" s="2"/>
      <c r="DI2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25" s="2"/>
      <c r="DK25" s="2" t="s">
        <v>172</v>
      </c>
      <c r="DL25" s="2">
        <f t="shared" si="26"/>
        <v>4</v>
      </c>
      <c r="DM25" s="2"/>
      <c r="DN25" s="2" t="s">
        <v>172</v>
      </c>
      <c r="DO25" s="2">
        <f t="shared" si="27"/>
        <v>4</v>
      </c>
      <c r="DP25" s="2"/>
      <c r="DQ25" s="2" t="s">
        <v>172</v>
      </c>
      <c r="DR25" s="2">
        <f t="shared" si="28"/>
        <v>4</v>
      </c>
      <c r="DS25" s="2"/>
      <c r="DT25" s="2" t="s">
        <v>172</v>
      </c>
      <c r="DU25" s="2">
        <f t="shared" si="29"/>
        <v>4</v>
      </c>
      <c r="DV25" s="2"/>
      <c r="DW25" s="2"/>
      <c r="DX25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25" s="2" t="s">
        <v>171</v>
      </c>
      <c r="DZ25" s="2">
        <f t="shared" si="30"/>
        <v>5</v>
      </c>
      <c r="EA25" s="2"/>
      <c r="EB25" s="2" t="s">
        <v>171</v>
      </c>
      <c r="EC25" s="2">
        <f t="shared" si="31"/>
        <v>5</v>
      </c>
      <c r="ED25" s="2"/>
      <c r="EE25" s="2" t="s">
        <v>171</v>
      </c>
      <c r="EF25" s="2">
        <f t="shared" si="32"/>
        <v>5</v>
      </c>
      <c r="EG25" s="2"/>
      <c r="EH25" s="2" t="s">
        <v>171</v>
      </c>
      <c r="EI25" s="2">
        <f t="shared" si="33"/>
        <v>5</v>
      </c>
      <c r="EJ25" s="2"/>
      <c r="EK25" s="2"/>
      <c r="EL25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5" s="2" t="s">
        <v>171</v>
      </c>
      <c r="EN25" s="2">
        <f t="shared" si="34"/>
        <v>5</v>
      </c>
      <c r="EO25" s="2"/>
      <c r="EP25" s="2" t="s">
        <v>171</v>
      </c>
      <c r="EQ25" s="2">
        <f t="shared" si="35"/>
        <v>5</v>
      </c>
      <c r="ER25" s="2"/>
      <c r="ES25" s="2" t="s">
        <v>171</v>
      </c>
      <c r="ET25" s="2">
        <f t="shared" si="36"/>
        <v>5</v>
      </c>
      <c r="EU25" s="2"/>
      <c r="EV25" s="2" t="s">
        <v>171</v>
      </c>
      <c r="EW25" s="2">
        <f t="shared" si="37"/>
        <v>5</v>
      </c>
      <c r="EX25" s="2"/>
      <c r="EY25" s="2"/>
      <c r="EZ25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25" s="2" t="s">
        <v>171</v>
      </c>
      <c r="FB25" s="2">
        <f t="shared" si="38"/>
        <v>5</v>
      </c>
      <c r="FC25" s="2"/>
      <c r="FD25" s="2" t="s">
        <v>171</v>
      </c>
      <c r="FE25" s="2">
        <f t="shared" si="39"/>
        <v>5</v>
      </c>
      <c r="FF25" s="2"/>
      <c r="FG25" s="2" t="s">
        <v>171</v>
      </c>
      <c r="FH25" s="2">
        <f t="shared" si="40"/>
        <v>5</v>
      </c>
      <c r="FI25" s="2"/>
      <c r="FJ25" s="2" t="s">
        <v>171</v>
      </c>
      <c r="FK25" s="2">
        <f t="shared" si="41"/>
        <v>5</v>
      </c>
      <c r="FL25" s="2"/>
    </row>
    <row r="26" spans="1:168">
      <c r="A26" s="2">
        <v>24</v>
      </c>
      <c r="B26" s="3">
        <v>45576.465300925898</v>
      </c>
      <c r="C26" s="3">
        <v>45576.472766203697</v>
      </c>
      <c r="D26" s="2" t="s">
        <v>168</v>
      </c>
      <c r="E26" s="2"/>
      <c r="F26" s="2"/>
      <c r="G26" s="2"/>
      <c r="H26" s="3"/>
      <c r="I26" s="2" t="s">
        <v>203</v>
      </c>
      <c r="J26" s="2"/>
      <c r="K26" s="2"/>
      <c r="L26" s="2" t="s">
        <v>200</v>
      </c>
      <c r="M26" s="2"/>
      <c r="N26" s="2"/>
      <c r="O2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26" s="2"/>
      <c r="Q26" s="2" t="s">
        <v>174</v>
      </c>
      <c r="R26" s="2">
        <f t="shared" si="42"/>
        <v>4</v>
      </c>
      <c r="S26" s="2"/>
      <c r="T26" s="2" t="s">
        <v>174</v>
      </c>
      <c r="U26" s="2">
        <f t="shared" si="43"/>
        <v>4</v>
      </c>
      <c r="V26" s="2"/>
      <c r="W26" s="2" t="s">
        <v>174</v>
      </c>
      <c r="X26" s="2">
        <f t="shared" si="0"/>
        <v>4</v>
      </c>
      <c r="Y26" s="2"/>
      <c r="Z26" s="2" t="s">
        <v>174</v>
      </c>
      <c r="AA26" s="2">
        <f t="shared" si="1"/>
        <v>4</v>
      </c>
      <c r="AB26" s="2"/>
      <c r="AC2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26" s="2"/>
      <c r="AE26" s="2" t="s">
        <v>172</v>
      </c>
      <c r="AF26" s="2">
        <f t="shared" si="2"/>
        <v>4</v>
      </c>
      <c r="AG26" s="2"/>
      <c r="AH26" s="2" t="s">
        <v>171</v>
      </c>
      <c r="AI26" s="2">
        <f t="shared" si="3"/>
        <v>5</v>
      </c>
      <c r="AJ26" s="2"/>
      <c r="AK26" s="2" t="s">
        <v>172</v>
      </c>
      <c r="AL26" s="2">
        <f t="shared" si="4"/>
        <v>4</v>
      </c>
      <c r="AM26" s="2"/>
      <c r="AN26" s="2" t="s">
        <v>172</v>
      </c>
      <c r="AO26" s="2">
        <f t="shared" si="5"/>
        <v>4</v>
      </c>
      <c r="AP26" s="2"/>
      <c r="AQ26" s="2"/>
      <c r="AR2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S26" s="2" t="s">
        <v>172</v>
      </c>
      <c r="AT26" s="2">
        <f t="shared" si="6"/>
        <v>4</v>
      </c>
      <c r="AU26" s="2"/>
      <c r="AV26" s="2" t="s">
        <v>171</v>
      </c>
      <c r="AW26" s="2">
        <f t="shared" si="7"/>
        <v>5</v>
      </c>
      <c r="AX26" s="2"/>
      <c r="AY26" s="2" t="s">
        <v>172</v>
      </c>
      <c r="AZ26" s="2">
        <f t="shared" si="8"/>
        <v>4</v>
      </c>
      <c r="BA26" s="2"/>
      <c r="BB26" s="2" t="s">
        <v>171</v>
      </c>
      <c r="BC26" s="2">
        <f t="shared" si="9"/>
        <v>5</v>
      </c>
      <c r="BD26" s="2"/>
      <c r="BE2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26" s="2"/>
      <c r="BG26" s="2" t="s">
        <v>171</v>
      </c>
      <c r="BH26" s="2">
        <f t="shared" si="10"/>
        <v>5</v>
      </c>
      <c r="BI26" s="2"/>
      <c r="BJ26" s="2" t="s">
        <v>171</v>
      </c>
      <c r="BK26" s="2">
        <f t="shared" si="11"/>
        <v>5</v>
      </c>
      <c r="BL26" s="2"/>
      <c r="BM26" s="2" t="s">
        <v>171</v>
      </c>
      <c r="BN26" s="2">
        <f t="shared" si="12"/>
        <v>5</v>
      </c>
      <c r="BO26" s="2"/>
      <c r="BP26" s="2" t="s">
        <v>172</v>
      </c>
      <c r="BQ26" s="2">
        <f t="shared" si="13"/>
        <v>4</v>
      </c>
      <c r="BR26" s="2"/>
      <c r="BS2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26" s="2"/>
      <c r="BU26" s="2" t="s">
        <v>172</v>
      </c>
      <c r="BV26" s="2">
        <f t="shared" si="14"/>
        <v>4</v>
      </c>
      <c r="BW26" s="2"/>
      <c r="BX26" s="2" t="s">
        <v>171</v>
      </c>
      <c r="BY26" s="2">
        <f t="shared" si="15"/>
        <v>5</v>
      </c>
      <c r="BZ26" s="2"/>
      <c r="CA26" s="2" t="s">
        <v>171</v>
      </c>
      <c r="CB26" s="2">
        <f t="shared" si="16"/>
        <v>5</v>
      </c>
      <c r="CC26" s="2"/>
      <c r="CD26" s="2" t="s">
        <v>172</v>
      </c>
      <c r="CE26" s="2">
        <f t="shared" si="17"/>
        <v>4</v>
      </c>
      <c r="CF26" s="2"/>
      <c r="CG2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26" s="2"/>
      <c r="CI26" s="2" t="s">
        <v>171</v>
      </c>
      <c r="CJ26" s="2">
        <f t="shared" si="18"/>
        <v>5</v>
      </c>
      <c r="CK26" s="2"/>
      <c r="CL26" s="2" t="s">
        <v>172</v>
      </c>
      <c r="CM26" s="2">
        <f t="shared" si="19"/>
        <v>4</v>
      </c>
      <c r="CN26" s="2"/>
      <c r="CO26" s="2" t="s">
        <v>172</v>
      </c>
      <c r="CP26" s="2">
        <f t="shared" si="20"/>
        <v>4</v>
      </c>
      <c r="CQ26" s="2"/>
      <c r="CR26" s="2" t="s">
        <v>171</v>
      </c>
      <c r="CS26" s="2">
        <f t="shared" si="21"/>
        <v>5</v>
      </c>
      <c r="CT26" s="2"/>
      <c r="CU2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26" s="2"/>
      <c r="CW26" s="2" t="s">
        <v>172</v>
      </c>
      <c r="CX26" s="2">
        <f t="shared" si="22"/>
        <v>4</v>
      </c>
      <c r="CY26" s="2"/>
      <c r="CZ26" s="2" t="s">
        <v>172</v>
      </c>
      <c r="DA26" s="2">
        <f t="shared" si="23"/>
        <v>4</v>
      </c>
      <c r="DB26" s="2"/>
      <c r="DC26" s="2" t="s">
        <v>172</v>
      </c>
      <c r="DD26" s="2">
        <f t="shared" si="24"/>
        <v>4</v>
      </c>
      <c r="DE26" s="2"/>
      <c r="DF26" s="2" t="s">
        <v>172</v>
      </c>
      <c r="DG26" s="2">
        <f t="shared" si="25"/>
        <v>4</v>
      </c>
      <c r="DH26" s="2"/>
      <c r="DI2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26" s="2"/>
      <c r="DK26" s="2" t="s">
        <v>171</v>
      </c>
      <c r="DL26" s="2">
        <f t="shared" si="26"/>
        <v>5</v>
      </c>
      <c r="DM26" s="2"/>
      <c r="DN26" s="2" t="s">
        <v>171</v>
      </c>
      <c r="DO26" s="2">
        <f t="shared" si="27"/>
        <v>5</v>
      </c>
      <c r="DP26" s="2"/>
      <c r="DQ26" s="2" t="s">
        <v>172</v>
      </c>
      <c r="DR26" s="2">
        <f t="shared" si="28"/>
        <v>4</v>
      </c>
      <c r="DS26" s="2"/>
      <c r="DT26" s="2" t="s">
        <v>172</v>
      </c>
      <c r="DU26" s="2">
        <f t="shared" si="29"/>
        <v>4</v>
      </c>
      <c r="DV26" s="2"/>
      <c r="DW26" s="2"/>
      <c r="DX26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26" s="2" t="s">
        <v>171</v>
      </c>
      <c r="DZ26" s="2">
        <f t="shared" si="30"/>
        <v>5</v>
      </c>
      <c r="EA26" s="2"/>
      <c r="EB26" s="2" t="s">
        <v>171</v>
      </c>
      <c r="EC26" s="2">
        <f t="shared" si="31"/>
        <v>5</v>
      </c>
      <c r="ED26" s="2"/>
      <c r="EE26" s="2" t="s">
        <v>171</v>
      </c>
      <c r="EF26" s="2">
        <f t="shared" si="32"/>
        <v>5</v>
      </c>
      <c r="EG26" s="2"/>
      <c r="EH26" s="2" t="s">
        <v>171</v>
      </c>
      <c r="EI26" s="2">
        <f t="shared" si="33"/>
        <v>5</v>
      </c>
      <c r="EJ26" s="2"/>
      <c r="EK26" s="2"/>
      <c r="EL26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6" s="2" t="s">
        <v>171</v>
      </c>
      <c r="EN26" s="2">
        <f t="shared" si="34"/>
        <v>5</v>
      </c>
      <c r="EO26" s="2"/>
      <c r="EP26" s="2" t="s">
        <v>171</v>
      </c>
      <c r="EQ26" s="2">
        <f t="shared" si="35"/>
        <v>5</v>
      </c>
      <c r="ER26" s="2"/>
      <c r="ES26" s="2" t="s">
        <v>171</v>
      </c>
      <c r="ET26" s="2">
        <f t="shared" si="36"/>
        <v>5</v>
      </c>
      <c r="EU26" s="2"/>
      <c r="EV26" s="2" t="s">
        <v>171</v>
      </c>
      <c r="EW26" s="2">
        <f t="shared" si="37"/>
        <v>5</v>
      </c>
      <c r="EX26" s="2"/>
      <c r="EY26" s="2"/>
      <c r="EZ26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</v>
      </c>
      <c r="FA26" s="2" t="s">
        <v>174</v>
      </c>
      <c r="FB26" s="2">
        <f t="shared" si="38"/>
        <v>4</v>
      </c>
      <c r="FC26" s="2"/>
      <c r="FD26" s="2" t="s">
        <v>174</v>
      </c>
      <c r="FE26" s="2">
        <f t="shared" si="39"/>
        <v>4</v>
      </c>
      <c r="FF26" s="2"/>
      <c r="FG26" s="2" t="s">
        <v>174</v>
      </c>
      <c r="FH26" s="2">
        <f t="shared" si="40"/>
        <v>4</v>
      </c>
      <c r="FI26" s="2"/>
      <c r="FJ26" s="2" t="s">
        <v>174</v>
      </c>
      <c r="FK26" s="2">
        <f t="shared" si="41"/>
        <v>4</v>
      </c>
      <c r="FL26" s="2"/>
    </row>
    <row r="27" spans="1:168">
      <c r="A27" s="2">
        <v>25</v>
      </c>
      <c r="B27" s="3">
        <v>45576.509166666699</v>
      </c>
      <c r="C27" s="3">
        <v>45576.513414351903</v>
      </c>
      <c r="D27" s="2" t="s">
        <v>168</v>
      </c>
      <c r="E27" s="2"/>
      <c r="F27" s="2"/>
      <c r="G27" s="2"/>
      <c r="H27" s="3"/>
      <c r="I27" s="2" t="s">
        <v>204</v>
      </c>
      <c r="J27" s="2"/>
      <c r="K27" s="2"/>
      <c r="L27" s="2" t="s">
        <v>205</v>
      </c>
      <c r="M27" s="2"/>
      <c r="N27" s="2"/>
      <c r="O2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P27" s="2"/>
      <c r="Q27" s="2" t="s">
        <v>174</v>
      </c>
      <c r="R27" s="2">
        <f t="shared" si="42"/>
        <v>4</v>
      </c>
      <c r="S27" s="2"/>
      <c r="T27" s="2" t="s">
        <v>173</v>
      </c>
      <c r="U27" s="2">
        <f t="shared" si="43"/>
        <v>3</v>
      </c>
      <c r="V27" s="2"/>
      <c r="W27" s="2" t="s">
        <v>173</v>
      </c>
      <c r="X27" s="2">
        <f t="shared" si="0"/>
        <v>3</v>
      </c>
      <c r="Y27" s="2"/>
      <c r="Z27" s="2" t="s">
        <v>174</v>
      </c>
      <c r="AA27" s="2">
        <f t="shared" si="1"/>
        <v>4</v>
      </c>
      <c r="AB27" s="2"/>
      <c r="AC2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27" s="2"/>
      <c r="AE27" s="2" t="s">
        <v>172</v>
      </c>
      <c r="AF27" s="2">
        <f t="shared" si="2"/>
        <v>4</v>
      </c>
      <c r="AG27" s="2"/>
      <c r="AH27" s="2" t="s">
        <v>172</v>
      </c>
      <c r="AI27" s="2">
        <f t="shared" si="3"/>
        <v>4</v>
      </c>
      <c r="AJ27" s="2"/>
      <c r="AK27" s="2" t="s">
        <v>172</v>
      </c>
      <c r="AL27" s="2">
        <f t="shared" si="4"/>
        <v>4</v>
      </c>
      <c r="AM27" s="2"/>
      <c r="AN27" s="2" t="s">
        <v>172</v>
      </c>
      <c r="AO27" s="2">
        <f t="shared" si="5"/>
        <v>4</v>
      </c>
      <c r="AP27" s="2"/>
      <c r="AQ27" s="2"/>
      <c r="AR2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7" s="2" t="s">
        <v>171</v>
      </c>
      <c r="AT27" s="2">
        <f t="shared" si="6"/>
        <v>5</v>
      </c>
      <c r="AU27" s="2"/>
      <c r="AV27" s="2" t="s">
        <v>171</v>
      </c>
      <c r="AW27" s="2">
        <f t="shared" si="7"/>
        <v>5</v>
      </c>
      <c r="AX27" s="2"/>
      <c r="AY27" s="2" t="s">
        <v>171</v>
      </c>
      <c r="AZ27" s="2">
        <f t="shared" si="8"/>
        <v>5</v>
      </c>
      <c r="BA27" s="2"/>
      <c r="BB27" s="2" t="s">
        <v>171</v>
      </c>
      <c r="BC27" s="2">
        <f t="shared" si="9"/>
        <v>5</v>
      </c>
      <c r="BD27" s="2"/>
      <c r="BE2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7" s="2"/>
      <c r="BG27" s="2" t="s">
        <v>171</v>
      </c>
      <c r="BH27" s="2">
        <f t="shared" si="10"/>
        <v>5</v>
      </c>
      <c r="BI27" s="2"/>
      <c r="BJ27" s="2" t="s">
        <v>171</v>
      </c>
      <c r="BK27" s="2">
        <f t="shared" si="11"/>
        <v>5</v>
      </c>
      <c r="BL27" s="2"/>
      <c r="BM27" s="2" t="s">
        <v>171</v>
      </c>
      <c r="BN27" s="2">
        <f t="shared" si="12"/>
        <v>5</v>
      </c>
      <c r="BO27" s="2"/>
      <c r="BP27" s="2" t="s">
        <v>171</v>
      </c>
      <c r="BQ27" s="2">
        <f t="shared" si="13"/>
        <v>5</v>
      </c>
      <c r="BR27" s="2"/>
      <c r="BS2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27" s="2"/>
      <c r="BU27" s="2" t="s">
        <v>172</v>
      </c>
      <c r="BV27" s="2">
        <f t="shared" si="14"/>
        <v>4</v>
      </c>
      <c r="BW27" s="2"/>
      <c r="BX27" s="2" t="s">
        <v>172</v>
      </c>
      <c r="BY27" s="2">
        <f t="shared" si="15"/>
        <v>4</v>
      </c>
      <c r="BZ27" s="2"/>
      <c r="CA27" s="2" t="s">
        <v>171</v>
      </c>
      <c r="CB27" s="2">
        <f t="shared" si="16"/>
        <v>5</v>
      </c>
      <c r="CC27" s="2"/>
      <c r="CD27" s="2" t="s">
        <v>171</v>
      </c>
      <c r="CE27" s="2">
        <f t="shared" si="17"/>
        <v>5</v>
      </c>
      <c r="CF27" s="2"/>
      <c r="CG2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27" s="2"/>
      <c r="CI27" s="2" t="s">
        <v>172</v>
      </c>
      <c r="CJ27" s="2">
        <f t="shared" si="18"/>
        <v>4</v>
      </c>
      <c r="CK27" s="2"/>
      <c r="CL27" s="2" t="s">
        <v>172</v>
      </c>
      <c r="CM27" s="2">
        <f t="shared" si="19"/>
        <v>4</v>
      </c>
      <c r="CN27" s="2"/>
      <c r="CO27" s="2" t="s">
        <v>172</v>
      </c>
      <c r="CP27" s="2">
        <f t="shared" si="20"/>
        <v>4</v>
      </c>
      <c r="CQ27" s="2"/>
      <c r="CR27" s="2" t="s">
        <v>171</v>
      </c>
      <c r="CS27" s="2">
        <f t="shared" si="21"/>
        <v>5</v>
      </c>
      <c r="CT27" s="2"/>
      <c r="CU2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27" s="2"/>
      <c r="CW27" s="2" t="s">
        <v>172</v>
      </c>
      <c r="CX27" s="2">
        <f t="shared" si="22"/>
        <v>4</v>
      </c>
      <c r="CY27" s="2"/>
      <c r="CZ27" s="2" t="s">
        <v>172</v>
      </c>
      <c r="DA27" s="2">
        <f t="shared" si="23"/>
        <v>4</v>
      </c>
      <c r="DB27" s="2"/>
      <c r="DC27" s="2" t="s">
        <v>172</v>
      </c>
      <c r="DD27" s="2">
        <f t="shared" si="24"/>
        <v>4</v>
      </c>
      <c r="DE27" s="2"/>
      <c r="DF27" s="2" t="s">
        <v>171</v>
      </c>
      <c r="DG27" s="2">
        <f t="shared" si="25"/>
        <v>5</v>
      </c>
      <c r="DH27" s="2"/>
      <c r="DI2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27" s="2"/>
      <c r="DK27" s="2" t="s">
        <v>171</v>
      </c>
      <c r="DL27" s="2">
        <f t="shared" si="26"/>
        <v>5</v>
      </c>
      <c r="DM27" s="2"/>
      <c r="DN27" s="2" t="s">
        <v>171</v>
      </c>
      <c r="DO27" s="2">
        <f t="shared" si="27"/>
        <v>5</v>
      </c>
      <c r="DP27" s="2"/>
      <c r="DQ27" s="2" t="s">
        <v>171</v>
      </c>
      <c r="DR27" s="2">
        <f t="shared" si="28"/>
        <v>5</v>
      </c>
      <c r="DS27" s="2"/>
      <c r="DT27" s="2" t="s">
        <v>171</v>
      </c>
      <c r="DU27" s="2">
        <f t="shared" si="29"/>
        <v>5</v>
      </c>
      <c r="DV27" s="2"/>
      <c r="DW27" s="2"/>
      <c r="DX27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27" s="2" t="s">
        <v>174</v>
      </c>
      <c r="DZ27" s="2">
        <f t="shared" si="30"/>
        <v>4</v>
      </c>
      <c r="EA27" s="2"/>
      <c r="EB27" s="2" t="s">
        <v>174</v>
      </c>
      <c r="EC27" s="2">
        <f t="shared" si="31"/>
        <v>4</v>
      </c>
      <c r="ED27" s="2"/>
      <c r="EE27" s="2" t="s">
        <v>174</v>
      </c>
      <c r="EF27" s="2">
        <f t="shared" si="32"/>
        <v>4</v>
      </c>
      <c r="EG27" s="2"/>
      <c r="EH27" s="2" t="s">
        <v>174</v>
      </c>
      <c r="EI27" s="2">
        <f t="shared" si="33"/>
        <v>4</v>
      </c>
      <c r="EJ27" s="2"/>
      <c r="EK27" s="2"/>
      <c r="EL27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27" s="2" t="s">
        <v>174</v>
      </c>
      <c r="EN27" s="2">
        <f t="shared" si="34"/>
        <v>4</v>
      </c>
      <c r="EO27" s="2"/>
      <c r="EP27" s="2" t="s">
        <v>173</v>
      </c>
      <c r="EQ27" s="2">
        <f t="shared" si="35"/>
        <v>3</v>
      </c>
      <c r="ER27" s="2"/>
      <c r="ES27" s="2" t="s">
        <v>174</v>
      </c>
      <c r="ET27" s="2">
        <f t="shared" si="36"/>
        <v>4</v>
      </c>
      <c r="EU27" s="2"/>
      <c r="EV27" s="2" t="s">
        <v>171</v>
      </c>
      <c r="EW27" s="2">
        <f t="shared" si="37"/>
        <v>5</v>
      </c>
      <c r="EX27" s="2"/>
      <c r="EY27" s="2"/>
      <c r="EZ27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</v>
      </c>
      <c r="FA27" s="2" t="s">
        <v>173</v>
      </c>
      <c r="FB27" s="2">
        <f t="shared" si="38"/>
        <v>3</v>
      </c>
      <c r="FC27" s="2"/>
      <c r="FD27" s="2" t="s">
        <v>173</v>
      </c>
      <c r="FE27" s="2">
        <f t="shared" si="39"/>
        <v>3</v>
      </c>
      <c r="FF27" s="2"/>
      <c r="FG27" s="2" t="s">
        <v>173</v>
      </c>
      <c r="FH27" s="2">
        <f t="shared" si="40"/>
        <v>3</v>
      </c>
      <c r="FI27" s="2"/>
      <c r="FJ27" s="2" t="s">
        <v>173</v>
      </c>
      <c r="FK27" s="2">
        <f t="shared" si="41"/>
        <v>3</v>
      </c>
      <c r="FL27" s="2"/>
    </row>
    <row r="28" spans="1:168">
      <c r="A28" s="2">
        <v>26</v>
      </c>
      <c r="B28" s="3">
        <v>45576.557557870401</v>
      </c>
      <c r="C28" s="3">
        <v>45576.563831018502</v>
      </c>
      <c r="D28" s="2" t="s">
        <v>168</v>
      </c>
      <c r="E28" s="2"/>
      <c r="F28" s="2"/>
      <c r="G28" s="2"/>
      <c r="H28" s="3"/>
      <c r="I28" s="2" t="s">
        <v>206</v>
      </c>
      <c r="J28" s="2"/>
      <c r="K28" s="2"/>
      <c r="L28" s="2" t="s">
        <v>208</v>
      </c>
      <c r="M28" s="2"/>
      <c r="N28" s="2"/>
      <c r="O2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28" s="2"/>
      <c r="Q28" s="2" t="s">
        <v>171</v>
      </c>
      <c r="R28" s="2">
        <f t="shared" si="42"/>
        <v>5</v>
      </c>
      <c r="S28" s="2"/>
      <c r="T28" s="2" t="s">
        <v>174</v>
      </c>
      <c r="U28" s="2">
        <f t="shared" si="43"/>
        <v>4</v>
      </c>
      <c r="V28" s="2"/>
      <c r="W28" s="2" t="s">
        <v>171</v>
      </c>
      <c r="X28" s="2">
        <f t="shared" si="0"/>
        <v>5</v>
      </c>
      <c r="Y28" s="2"/>
      <c r="Z28" s="2" t="s">
        <v>171</v>
      </c>
      <c r="AA28" s="2">
        <f t="shared" si="1"/>
        <v>5</v>
      </c>
      <c r="AB28" s="2"/>
      <c r="AC2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28" s="2"/>
      <c r="AE28" s="2" t="s">
        <v>171</v>
      </c>
      <c r="AF28" s="2">
        <f t="shared" si="2"/>
        <v>5</v>
      </c>
      <c r="AG28" s="2"/>
      <c r="AH28" s="2" t="s">
        <v>171</v>
      </c>
      <c r="AI28" s="2">
        <f t="shared" si="3"/>
        <v>5</v>
      </c>
      <c r="AJ28" s="2"/>
      <c r="AK28" s="2" t="s">
        <v>171</v>
      </c>
      <c r="AL28" s="2">
        <f t="shared" si="4"/>
        <v>5</v>
      </c>
      <c r="AM28" s="2"/>
      <c r="AN28" s="2" t="s">
        <v>171</v>
      </c>
      <c r="AO28" s="2">
        <f t="shared" si="5"/>
        <v>5</v>
      </c>
      <c r="AP28" s="2"/>
      <c r="AQ28" s="2"/>
      <c r="AR2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28" s="2" t="s">
        <v>171</v>
      </c>
      <c r="AT28" s="2">
        <f t="shared" si="6"/>
        <v>5</v>
      </c>
      <c r="AU28" s="2"/>
      <c r="AV28" s="2" t="s">
        <v>171</v>
      </c>
      <c r="AW28" s="2">
        <f t="shared" si="7"/>
        <v>5</v>
      </c>
      <c r="AX28" s="2"/>
      <c r="AY28" s="2" t="s">
        <v>172</v>
      </c>
      <c r="AZ28" s="2">
        <f t="shared" si="8"/>
        <v>4</v>
      </c>
      <c r="BA28" s="2"/>
      <c r="BB28" s="2" t="s">
        <v>171</v>
      </c>
      <c r="BC28" s="2">
        <f t="shared" si="9"/>
        <v>5</v>
      </c>
      <c r="BD28" s="2"/>
      <c r="BE2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8" s="2"/>
      <c r="BG28" s="2" t="s">
        <v>171</v>
      </c>
      <c r="BH28" s="2">
        <f t="shared" si="10"/>
        <v>5</v>
      </c>
      <c r="BI28" s="2"/>
      <c r="BJ28" s="2" t="s">
        <v>171</v>
      </c>
      <c r="BK28" s="2">
        <f t="shared" si="11"/>
        <v>5</v>
      </c>
      <c r="BL28" s="2"/>
      <c r="BM28" s="2" t="s">
        <v>171</v>
      </c>
      <c r="BN28" s="2">
        <f t="shared" si="12"/>
        <v>5</v>
      </c>
      <c r="BO28" s="2"/>
      <c r="BP28" s="2" t="s">
        <v>171</v>
      </c>
      <c r="BQ28" s="2">
        <f t="shared" si="13"/>
        <v>5</v>
      </c>
      <c r="BR28" s="2"/>
      <c r="BS2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28" s="2"/>
      <c r="BU28" s="2" t="s">
        <v>171</v>
      </c>
      <c r="BV28" s="2">
        <f t="shared" si="14"/>
        <v>5</v>
      </c>
      <c r="BW28" s="2"/>
      <c r="BX28" s="2" t="s">
        <v>171</v>
      </c>
      <c r="BY28" s="2">
        <f t="shared" si="15"/>
        <v>5</v>
      </c>
      <c r="BZ28" s="2"/>
      <c r="CA28" s="2" t="s">
        <v>171</v>
      </c>
      <c r="CB28" s="2">
        <f t="shared" si="16"/>
        <v>5</v>
      </c>
      <c r="CC28" s="2"/>
      <c r="CD28" s="2" t="s">
        <v>171</v>
      </c>
      <c r="CE28" s="2">
        <f t="shared" si="17"/>
        <v>5</v>
      </c>
      <c r="CF28" s="2"/>
      <c r="CG2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28" s="2"/>
      <c r="CI28" s="2" t="s">
        <v>171</v>
      </c>
      <c r="CJ28" s="2">
        <f t="shared" si="18"/>
        <v>5</v>
      </c>
      <c r="CK28" s="2"/>
      <c r="CL28" s="2" t="s">
        <v>171</v>
      </c>
      <c r="CM28" s="2">
        <f t="shared" si="19"/>
        <v>5</v>
      </c>
      <c r="CN28" s="2"/>
      <c r="CO28" s="2" t="s">
        <v>171</v>
      </c>
      <c r="CP28" s="2">
        <f t="shared" si="20"/>
        <v>5</v>
      </c>
      <c r="CQ28" s="2"/>
      <c r="CR28" s="2" t="s">
        <v>171</v>
      </c>
      <c r="CS28" s="2">
        <f t="shared" si="21"/>
        <v>5</v>
      </c>
      <c r="CT28" s="2"/>
      <c r="CU2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28" s="2"/>
      <c r="CW28" s="2" t="s">
        <v>171</v>
      </c>
      <c r="CX28" s="2">
        <f t="shared" si="22"/>
        <v>5</v>
      </c>
      <c r="CY28" s="2"/>
      <c r="CZ28" s="2" t="s">
        <v>171</v>
      </c>
      <c r="DA28" s="2">
        <f t="shared" si="23"/>
        <v>5</v>
      </c>
      <c r="DB28" s="2"/>
      <c r="DC28" s="2" t="s">
        <v>171</v>
      </c>
      <c r="DD28" s="2">
        <f t="shared" si="24"/>
        <v>5</v>
      </c>
      <c r="DE28" s="2"/>
      <c r="DF28" s="2" t="s">
        <v>171</v>
      </c>
      <c r="DG28" s="2">
        <f t="shared" si="25"/>
        <v>5</v>
      </c>
      <c r="DH28" s="2"/>
      <c r="DI2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28" s="2"/>
      <c r="DK28" s="2" t="s">
        <v>171</v>
      </c>
      <c r="DL28" s="2">
        <f t="shared" si="26"/>
        <v>5</v>
      </c>
      <c r="DM28" s="2"/>
      <c r="DN28" s="2" t="s">
        <v>171</v>
      </c>
      <c r="DO28" s="2">
        <f t="shared" si="27"/>
        <v>5</v>
      </c>
      <c r="DP28" s="2"/>
      <c r="DQ28" s="2" t="s">
        <v>171</v>
      </c>
      <c r="DR28" s="2">
        <f t="shared" si="28"/>
        <v>5</v>
      </c>
      <c r="DS28" s="2"/>
      <c r="DT28" s="2" t="s">
        <v>171</v>
      </c>
      <c r="DU28" s="2">
        <f t="shared" si="29"/>
        <v>5</v>
      </c>
      <c r="DV28" s="2"/>
      <c r="DW28" s="2"/>
      <c r="DX28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4.75</v>
      </c>
      <c r="DY28" s="2" t="s">
        <v>174</v>
      </c>
      <c r="DZ28" s="2">
        <f t="shared" si="30"/>
        <v>4</v>
      </c>
      <c r="EA28" s="2"/>
      <c r="EB28" s="2" t="s">
        <v>171</v>
      </c>
      <c r="EC28" s="2">
        <f t="shared" si="31"/>
        <v>5</v>
      </c>
      <c r="ED28" s="2"/>
      <c r="EE28" s="2" t="s">
        <v>171</v>
      </c>
      <c r="EF28" s="2">
        <f t="shared" si="32"/>
        <v>5</v>
      </c>
      <c r="EG28" s="2"/>
      <c r="EH28" s="2" t="s">
        <v>171</v>
      </c>
      <c r="EI28" s="2">
        <f t="shared" si="33"/>
        <v>5</v>
      </c>
      <c r="EJ28" s="2"/>
      <c r="EK28" s="2"/>
      <c r="EL28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8" s="2" t="s">
        <v>171</v>
      </c>
      <c r="EN28" s="2">
        <f t="shared" si="34"/>
        <v>5</v>
      </c>
      <c r="EO28" s="2"/>
      <c r="EP28" s="2" t="s">
        <v>171</v>
      </c>
      <c r="EQ28" s="2">
        <f t="shared" si="35"/>
        <v>5</v>
      </c>
      <c r="ER28" s="2"/>
      <c r="ES28" s="2" t="s">
        <v>171</v>
      </c>
      <c r="ET28" s="2">
        <f t="shared" si="36"/>
        <v>5</v>
      </c>
      <c r="EU28" s="2"/>
      <c r="EV28" s="2" t="s">
        <v>171</v>
      </c>
      <c r="EW28" s="2">
        <f t="shared" si="37"/>
        <v>5</v>
      </c>
      <c r="EX28" s="2"/>
      <c r="EY28" s="2"/>
      <c r="EZ28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28" s="2" t="s">
        <v>171</v>
      </c>
      <c r="FB28" s="2">
        <f t="shared" si="38"/>
        <v>5</v>
      </c>
      <c r="FC28" s="2"/>
      <c r="FD28" s="2" t="s">
        <v>174</v>
      </c>
      <c r="FE28" s="2">
        <f t="shared" si="39"/>
        <v>4</v>
      </c>
      <c r="FF28" s="2"/>
      <c r="FG28" s="2" t="s">
        <v>171</v>
      </c>
      <c r="FH28" s="2">
        <f t="shared" si="40"/>
        <v>5</v>
      </c>
      <c r="FI28" s="2"/>
      <c r="FJ28" s="2" t="s">
        <v>171</v>
      </c>
      <c r="FK28" s="2">
        <f t="shared" si="41"/>
        <v>5</v>
      </c>
      <c r="FL28" s="2"/>
    </row>
    <row r="29" spans="1:168">
      <c r="A29" s="2">
        <v>27</v>
      </c>
      <c r="B29" s="3">
        <v>45576.564050925903</v>
      </c>
      <c r="C29" s="3">
        <v>45576.565775463001</v>
      </c>
      <c r="D29" s="2" t="s">
        <v>168</v>
      </c>
      <c r="E29" s="2"/>
      <c r="F29" s="2"/>
      <c r="G29" s="2"/>
      <c r="H29" s="3"/>
      <c r="I29" s="2" t="s">
        <v>207</v>
      </c>
      <c r="J29" s="2"/>
      <c r="K29" s="2"/>
      <c r="L29" s="2" t="s">
        <v>208</v>
      </c>
      <c r="M29" s="2"/>
      <c r="N29" s="2"/>
      <c r="O2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29" s="2"/>
      <c r="Q29" s="2" t="s">
        <v>174</v>
      </c>
      <c r="R29" s="2">
        <f t="shared" si="42"/>
        <v>4</v>
      </c>
      <c r="S29" s="2"/>
      <c r="T29" s="2" t="s">
        <v>171</v>
      </c>
      <c r="U29" s="2">
        <f t="shared" si="43"/>
        <v>5</v>
      </c>
      <c r="V29" s="2"/>
      <c r="W29" s="2" t="s">
        <v>171</v>
      </c>
      <c r="X29" s="2">
        <f t="shared" si="0"/>
        <v>5</v>
      </c>
      <c r="Y29" s="2"/>
      <c r="Z29" s="2" t="s">
        <v>171</v>
      </c>
      <c r="AA29" s="2">
        <f t="shared" si="1"/>
        <v>5</v>
      </c>
      <c r="AB29" s="2"/>
      <c r="AC2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29" s="2"/>
      <c r="AE29" s="2" t="s">
        <v>171</v>
      </c>
      <c r="AF29" s="2">
        <f t="shared" si="2"/>
        <v>5</v>
      </c>
      <c r="AG29" s="2"/>
      <c r="AH29" s="2" t="s">
        <v>171</v>
      </c>
      <c r="AI29" s="2">
        <f t="shared" si="3"/>
        <v>5</v>
      </c>
      <c r="AJ29" s="2"/>
      <c r="AK29" s="2" t="s">
        <v>171</v>
      </c>
      <c r="AL29" s="2">
        <f t="shared" si="4"/>
        <v>5</v>
      </c>
      <c r="AM29" s="2"/>
      <c r="AN29" s="2" t="s">
        <v>171</v>
      </c>
      <c r="AO29" s="2">
        <f t="shared" si="5"/>
        <v>5</v>
      </c>
      <c r="AP29" s="2"/>
      <c r="AQ29" s="2"/>
      <c r="AR2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9" s="2" t="s">
        <v>171</v>
      </c>
      <c r="AT29" s="2">
        <f t="shared" si="6"/>
        <v>5</v>
      </c>
      <c r="AU29" s="2"/>
      <c r="AV29" s="2" t="s">
        <v>171</v>
      </c>
      <c r="AW29" s="2">
        <f t="shared" si="7"/>
        <v>5</v>
      </c>
      <c r="AX29" s="2"/>
      <c r="AY29" s="2" t="s">
        <v>171</v>
      </c>
      <c r="AZ29" s="2">
        <f t="shared" si="8"/>
        <v>5</v>
      </c>
      <c r="BA29" s="2"/>
      <c r="BB29" s="2" t="s">
        <v>171</v>
      </c>
      <c r="BC29" s="2">
        <f t="shared" si="9"/>
        <v>5</v>
      </c>
      <c r="BD29" s="2"/>
      <c r="BE2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9" s="2"/>
      <c r="BG29" s="2" t="s">
        <v>171</v>
      </c>
      <c r="BH29" s="2">
        <f t="shared" si="10"/>
        <v>5</v>
      </c>
      <c r="BI29" s="2"/>
      <c r="BJ29" s="2" t="s">
        <v>171</v>
      </c>
      <c r="BK29" s="2">
        <f t="shared" si="11"/>
        <v>5</v>
      </c>
      <c r="BL29" s="2"/>
      <c r="BM29" s="2" t="s">
        <v>171</v>
      </c>
      <c r="BN29" s="2">
        <f t="shared" si="12"/>
        <v>5</v>
      </c>
      <c r="BO29" s="2"/>
      <c r="BP29" s="2" t="s">
        <v>171</v>
      </c>
      <c r="BQ29" s="2">
        <f t="shared" si="13"/>
        <v>5</v>
      </c>
      <c r="BR29" s="2"/>
      <c r="BS2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29" s="2"/>
      <c r="BU29" s="2" t="s">
        <v>171</v>
      </c>
      <c r="BV29" s="2">
        <f t="shared" si="14"/>
        <v>5</v>
      </c>
      <c r="BW29" s="2"/>
      <c r="BX29" s="2" t="s">
        <v>171</v>
      </c>
      <c r="BY29" s="2">
        <f t="shared" si="15"/>
        <v>5</v>
      </c>
      <c r="BZ29" s="2"/>
      <c r="CA29" s="2" t="s">
        <v>171</v>
      </c>
      <c r="CB29" s="2">
        <f t="shared" si="16"/>
        <v>5</v>
      </c>
      <c r="CC29" s="2"/>
      <c r="CD29" s="2" t="s">
        <v>171</v>
      </c>
      <c r="CE29" s="2">
        <f t="shared" si="17"/>
        <v>5</v>
      </c>
      <c r="CF29" s="2"/>
      <c r="CG2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29" s="2"/>
      <c r="CI29" s="2" t="s">
        <v>171</v>
      </c>
      <c r="CJ29" s="2">
        <f t="shared" si="18"/>
        <v>5</v>
      </c>
      <c r="CK29" s="2"/>
      <c r="CL29" s="2" t="s">
        <v>171</v>
      </c>
      <c r="CM29" s="2">
        <f t="shared" si="19"/>
        <v>5</v>
      </c>
      <c r="CN29" s="2"/>
      <c r="CO29" s="2" t="s">
        <v>171</v>
      </c>
      <c r="CP29" s="2">
        <f t="shared" si="20"/>
        <v>5</v>
      </c>
      <c r="CQ29" s="2"/>
      <c r="CR29" s="2" t="s">
        <v>171</v>
      </c>
      <c r="CS29" s="2">
        <f t="shared" si="21"/>
        <v>5</v>
      </c>
      <c r="CT29" s="2"/>
      <c r="CU2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29" s="2"/>
      <c r="CW29" s="2" t="s">
        <v>171</v>
      </c>
      <c r="CX29" s="2">
        <f t="shared" si="22"/>
        <v>5</v>
      </c>
      <c r="CY29" s="2"/>
      <c r="CZ29" s="2" t="s">
        <v>171</v>
      </c>
      <c r="DA29" s="2">
        <f t="shared" si="23"/>
        <v>5</v>
      </c>
      <c r="DB29" s="2"/>
      <c r="DC29" s="2" t="s">
        <v>171</v>
      </c>
      <c r="DD29" s="2">
        <f t="shared" si="24"/>
        <v>5</v>
      </c>
      <c r="DE29" s="2"/>
      <c r="DF29" s="2" t="s">
        <v>171</v>
      </c>
      <c r="DG29" s="2">
        <f t="shared" si="25"/>
        <v>5</v>
      </c>
      <c r="DH29" s="2"/>
      <c r="DI2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29" s="2"/>
      <c r="DK29" s="2" t="s">
        <v>171</v>
      </c>
      <c r="DL29" s="2">
        <f t="shared" si="26"/>
        <v>5</v>
      </c>
      <c r="DM29" s="2"/>
      <c r="DN29" s="2" t="s">
        <v>171</v>
      </c>
      <c r="DO29" s="2">
        <f t="shared" si="27"/>
        <v>5</v>
      </c>
      <c r="DP29" s="2"/>
      <c r="DQ29" s="2" t="s">
        <v>171</v>
      </c>
      <c r="DR29" s="2">
        <f t="shared" si="28"/>
        <v>5</v>
      </c>
      <c r="DS29" s="2"/>
      <c r="DT29" s="2" t="s">
        <v>171</v>
      </c>
      <c r="DU29" s="2">
        <f t="shared" si="29"/>
        <v>5</v>
      </c>
      <c r="DV29" s="2"/>
      <c r="DW29" s="2"/>
      <c r="DX29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29" s="2" t="s">
        <v>174</v>
      </c>
      <c r="DZ29" s="2">
        <f t="shared" si="30"/>
        <v>4</v>
      </c>
      <c r="EA29" s="2"/>
      <c r="EB29" s="2" t="s">
        <v>171</v>
      </c>
      <c r="EC29" s="2">
        <f t="shared" si="31"/>
        <v>5</v>
      </c>
      <c r="ED29" s="2"/>
      <c r="EE29" s="2" t="s">
        <v>174</v>
      </c>
      <c r="EF29" s="2">
        <f t="shared" si="32"/>
        <v>4</v>
      </c>
      <c r="EG29" s="2"/>
      <c r="EH29" s="2" t="s">
        <v>171</v>
      </c>
      <c r="EI29" s="2">
        <f t="shared" si="33"/>
        <v>5</v>
      </c>
      <c r="EJ29" s="2"/>
      <c r="EK29" s="2"/>
      <c r="EL29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9" s="2" t="s">
        <v>171</v>
      </c>
      <c r="EN29" s="2">
        <f t="shared" si="34"/>
        <v>5</v>
      </c>
      <c r="EO29" s="2"/>
      <c r="EP29" s="2" t="s">
        <v>171</v>
      </c>
      <c r="EQ29" s="2">
        <f t="shared" si="35"/>
        <v>5</v>
      </c>
      <c r="ER29" s="2"/>
      <c r="ES29" s="2" t="s">
        <v>171</v>
      </c>
      <c r="ET29" s="2">
        <f t="shared" si="36"/>
        <v>5</v>
      </c>
      <c r="EU29" s="2"/>
      <c r="EV29" s="2" t="s">
        <v>171</v>
      </c>
      <c r="EW29" s="2">
        <f t="shared" si="37"/>
        <v>5</v>
      </c>
      <c r="EX29" s="2"/>
      <c r="EY29" s="2"/>
      <c r="EZ29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29" s="2" t="s">
        <v>171</v>
      </c>
      <c r="FB29" s="2">
        <f t="shared" si="38"/>
        <v>5</v>
      </c>
      <c r="FC29" s="2"/>
      <c r="FD29" s="2" t="s">
        <v>171</v>
      </c>
      <c r="FE29" s="2">
        <f t="shared" si="39"/>
        <v>5</v>
      </c>
      <c r="FF29" s="2"/>
      <c r="FG29" s="2" t="s">
        <v>171</v>
      </c>
      <c r="FH29" s="2">
        <f t="shared" si="40"/>
        <v>5</v>
      </c>
      <c r="FI29" s="2"/>
      <c r="FJ29" s="2" t="s">
        <v>171</v>
      </c>
      <c r="FK29" s="2">
        <f t="shared" si="41"/>
        <v>5</v>
      </c>
      <c r="FL29" s="2"/>
    </row>
    <row r="30" spans="1:168">
      <c r="A30" s="2">
        <v>28</v>
      </c>
      <c r="B30" s="3">
        <v>45576.588796296302</v>
      </c>
      <c r="C30" s="3">
        <v>45576.592465277798</v>
      </c>
      <c r="D30" s="2" t="s">
        <v>168</v>
      </c>
      <c r="E30" s="2"/>
      <c r="F30" s="2"/>
      <c r="G30" s="2"/>
      <c r="H30" s="3"/>
      <c r="I30" s="2" t="s">
        <v>209</v>
      </c>
      <c r="J30" s="2"/>
      <c r="K30" s="2"/>
      <c r="L30" s="2" t="s">
        <v>210</v>
      </c>
      <c r="M30" s="2"/>
      <c r="N30" s="2"/>
      <c r="O3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0" s="2"/>
      <c r="Q30" s="2" t="s">
        <v>171</v>
      </c>
      <c r="R30" s="2">
        <f t="shared" si="42"/>
        <v>5</v>
      </c>
      <c r="S30" s="2"/>
      <c r="T30" s="2" t="s">
        <v>171</v>
      </c>
      <c r="U30" s="2">
        <f t="shared" si="43"/>
        <v>5</v>
      </c>
      <c r="V30" s="2"/>
      <c r="W30" s="2" t="s">
        <v>174</v>
      </c>
      <c r="X30" s="2">
        <f t="shared" si="0"/>
        <v>4</v>
      </c>
      <c r="Y30" s="2"/>
      <c r="Z30" s="2" t="s">
        <v>174</v>
      </c>
      <c r="AA30" s="2">
        <f t="shared" si="1"/>
        <v>4</v>
      </c>
      <c r="AB30" s="2"/>
      <c r="AC3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D30" s="2"/>
      <c r="AE30" s="2" t="s">
        <v>171</v>
      </c>
      <c r="AF30" s="2">
        <f t="shared" si="2"/>
        <v>5</v>
      </c>
      <c r="AG30" s="2"/>
      <c r="AH30" s="2" t="s">
        <v>171</v>
      </c>
      <c r="AI30" s="2">
        <f t="shared" si="3"/>
        <v>5</v>
      </c>
      <c r="AJ30" s="2"/>
      <c r="AK30" s="2" t="s">
        <v>172</v>
      </c>
      <c r="AL30" s="2">
        <f t="shared" si="4"/>
        <v>4</v>
      </c>
      <c r="AM30" s="2"/>
      <c r="AN30" s="2" t="s">
        <v>171</v>
      </c>
      <c r="AO30" s="2">
        <f t="shared" si="5"/>
        <v>5</v>
      </c>
      <c r="AP30" s="2"/>
      <c r="AQ30" s="2"/>
      <c r="AR3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0" s="2" t="s">
        <v>171</v>
      </c>
      <c r="AT30" s="2">
        <f t="shared" si="6"/>
        <v>5</v>
      </c>
      <c r="AU30" s="2"/>
      <c r="AV30" s="2" t="s">
        <v>171</v>
      </c>
      <c r="AW30" s="2">
        <f t="shared" si="7"/>
        <v>5</v>
      </c>
      <c r="AX30" s="2"/>
      <c r="AY30" s="2" t="s">
        <v>171</v>
      </c>
      <c r="AZ30" s="2">
        <f t="shared" si="8"/>
        <v>5</v>
      </c>
      <c r="BA30" s="2"/>
      <c r="BB30" s="2" t="s">
        <v>171</v>
      </c>
      <c r="BC30" s="2">
        <f t="shared" si="9"/>
        <v>5</v>
      </c>
      <c r="BD30" s="2"/>
      <c r="BE3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30" s="2"/>
      <c r="BG30" s="2" t="s">
        <v>171</v>
      </c>
      <c r="BH30" s="2">
        <f t="shared" si="10"/>
        <v>5</v>
      </c>
      <c r="BI30" s="2"/>
      <c r="BJ30" s="2" t="s">
        <v>171</v>
      </c>
      <c r="BK30" s="2">
        <f t="shared" si="11"/>
        <v>5</v>
      </c>
      <c r="BL30" s="2"/>
      <c r="BM30" s="2" t="s">
        <v>171</v>
      </c>
      <c r="BN30" s="2">
        <f t="shared" si="12"/>
        <v>5</v>
      </c>
      <c r="BO30" s="2"/>
      <c r="BP30" s="2" t="s">
        <v>172</v>
      </c>
      <c r="BQ30" s="2">
        <f t="shared" si="13"/>
        <v>4</v>
      </c>
      <c r="BR30" s="2"/>
      <c r="BS3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30" s="2"/>
      <c r="BU30" s="2" t="s">
        <v>171</v>
      </c>
      <c r="BV30" s="2">
        <f t="shared" si="14"/>
        <v>5</v>
      </c>
      <c r="BW30" s="2"/>
      <c r="BX30" s="2" t="s">
        <v>172</v>
      </c>
      <c r="BY30" s="2">
        <f t="shared" si="15"/>
        <v>4</v>
      </c>
      <c r="BZ30" s="2"/>
      <c r="CA30" s="2" t="s">
        <v>171</v>
      </c>
      <c r="CB30" s="2">
        <f t="shared" si="16"/>
        <v>5</v>
      </c>
      <c r="CC30" s="2"/>
      <c r="CD30" s="2" t="s">
        <v>172</v>
      </c>
      <c r="CE30" s="2">
        <f t="shared" si="17"/>
        <v>4</v>
      </c>
      <c r="CF30" s="2"/>
      <c r="CG3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30" s="2"/>
      <c r="CI30" s="2" t="s">
        <v>171</v>
      </c>
      <c r="CJ30" s="2">
        <f t="shared" si="18"/>
        <v>5</v>
      </c>
      <c r="CK30" s="2"/>
      <c r="CL30" s="2" t="s">
        <v>171</v>
      </c>
      <c r="CM30" s="2">
        <f t="shared" si="19"/>
        <v>5</v>
      </c>
      <c r="CN30" s="2"/>
      <c r="CO30" s="2" t="s">
        <v>171</v>
      </c>
      <c r="CP30" s="2">
        <f t="shared" si="20"/>
        <v>5</v>
      </c>
      <c r="CQ30" s="2"/>
      <c r="CR30" s="2" t="s">
        <v>171</v>
      </c>
      <c r="CS30" s="2">
        <f t="shared" si="21"/>
        <v>5</v>
      </c>
      <c r="CT30" s="2"/>
      <c r="CU3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30" s="2"/>
      <c r="CW30" s="2" t="s">
        <v>172</v>
      </c>
      <c r="CX30" s="2">
        <f t="shared" si="22"/>
        <v>4</v>
      </c>
      <c r="CY30" s="2"/>
      <c r="CZ30" s="2" t="s">
        <v>171</v>
      </c>
      <c r="DA30" s="2">
        <f t="shared" si="23"/>
        <v>5</v>
      </c>
      <c r="DB30" s="2"/>
      <c r="DC30" s="2" t="s">
        <v>171</v>
      </c>
      <c r="DD30" s="2">
        <f t="shared" si="24"/>
        <v>5</v>
      </c>
      <c r="DE30" s="2"/>
      <c r="DF30" s="2" t="s">
        <v>171</v>
      </c>
      <c r="DG30" s="2">
        <f t="shared" si="25"/>
        <v>5</v>
      </c>
      <c r="DH30" s="2"/>
      <c r="DI3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30" s="2"/>
      <c r="DK30" s="2" t="s">
        <v>172</v>
      </c>
      <c r="DL30" s="2">
        <f t="shared" si="26"/>
        <v>4</v>
      </c>
      <c r="DM30" s="2"/>
      <c r="DN30" s="2" t="s">
        <v>171</v>
      </c>
      <c r="DO30" s="2">
        <f t="shared" si="27"/>
        <v>5</v>
      </c>
      <c r="DP30" s="2"/>
      <c r="DQ30" s="2" t="s">
        <v>171</v>
      </c>
      <c r="DR30" s="2">
        <f t="shared" si="28"/>
        <v>5</v>
      </c>
      <c r="DS30" s="2"/>
      <c r="DT30" s="2" t="s">
        <v>172</v>
      </c>
      <c r="DU30" s="2">
        <f t="shared" si="29"/>
        <v>4</v>
      </c>
      <c r="DV30" s="2"/>
      <c r="DW30" s="2"/>
      <c r="DX30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30" s="2" t="s">
        <v>171</v>
      </c>
      <c r="DZ30" s="2">
        <f t="shared" si="30"/>
        <v>5</v>
      </c>
      <c r="EA30" s="2"/>
      <c r="EB30" s="2" t="s">
        <v>171</v>
      </c>
      <c r="EC30" s="2">
        <f t="shared" si="31"/>
        <v>5</v>
      </c>
      <c r="ED30" s="2"/>
      <c r="EE30" s="2" t="s">
        <v>174</v>
      </c>
      <c r="EF30" s="2">
        <f t="shared" si="32"/>
        <v>4</v>
      </c>
      <c r="EG30" s="2"/>
      <c r="EH30" s="2" t="s">
        <v>174</v>
      </c>
      <c r="EI30" s="2">
        <f t="shared" si="33"/>
        <v>4</v>
      </c>
      <c r="EJ30" s="2"/>
      <c r="EK30" s="2"/>
      <c r="EL30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30" s="2" t="s">
        <v>171</v>
      </c>
      <c r="EN30" s="2">
        <f t="shared" si="34"/>
        <v>5</v>
      </c>
      <c r="EO30" s="2"/>
      <c r="EP30" s="2" t="s">
        <v>171</v>
      </c>
      <c r="EQ30" s="2">
        <f t="shared" si="35"/>
        <v>5</v>
      </c>
      <c r="ER30" s="2"/>
      <c r="ES30" s="2" t="s">
        <v>171</v>
      </c>
      <c r="ET30" s="2">
        <f t="shared" si="36"/>
        <v>5</v>
      </c>
      <c r="EU30" s="2"/>
      <c r="EV30" s="2" t="s">
        <v>174</v>
      </c>
      <c r="EW30" s="2">
        <f t="shared" si="37"/>
        <v>4</v>
      </c>
      <c r="EX30" s="2"/>
      <c r="EY30" s="2"/>
      <c r="EZ30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30" s="2" t="s">
        <v>174</v>
      </c>
      <c r="FB30" s="2">
        <f t="shared" si="38"/>
        <v>4</v>
      </c>
      <c r="FC30" s="2"/>
      <c r="FD30" s="2" t="s">
        <v>174</v>
      </c>
      <c r="FE30" s="2">
        <f t="shared" si="39"/>
        <v>4</v>
      </c>
      <c r="FF30" s="2"/>
      <c r="FG30" s="2" t="s">
        <v>171</v>
      </c>
      <c r="FH30" s="2">
        <f t="shared" si="40"/>
        <v>5</v>
      </c>
      <c r="FI30" s="2"/>
      <c r="FJ30" s="2" t="s">
        <v>174</v>
      </c>
      <c r="FK30" s="2">
        <f t="shared" si="41"/>
        <v>4</v>
      </c>
      <c r="FL30" s="2"/>
    </row>
    <row r="31" spans="1:168">
      <c r="A31" s="2">
        <v>29</v>
      </c>
      <c r="B31" s="3">
        <v>45576.5925347222</v>
      </c>
      <c r="C31" s="3">
        <v>45576.595856481501</v>
      </c>
      <c r="D31" s="2" t="s">
        <v>168</v>
      </c>
      <c r="E31" s="2"/>
      <c r="F31" s="2"/>
      <c r="G31" s="2"/>
      <c r="H31" s="3"/>
      <c r="I31" s="2" t="s">
        <v>211</v>
      </c>
      <c r="J31" s="2"/>
      <c r="K31" s="2"/>
      <c r="L31" s="2" t="s">
        <v>210</v>
      </c>
      <c r="M31" s="2"/>
      <c r="N31" s="2"/>
      <c r="O3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1" s="2"/>
      <c r="Q31" s="2" t="s">
        <v>171</v>
      </c>
      <c r="R31" s="2">
        <f t="shared" si="42"/>
        <v>5</v>
      </c>
      <c r="S31" s="2"/>
      <c r="T31" s="2" t="s">
        <v>171</v>
      </c>
      <c r="U31" s="2">
        <f t="shared" si="43"/>
        <v>5</v>
      </c>
      <c r="V31" s="2"/>
      <c r="W31" s="2" t="s">
        <v>174</v>
      </c>
      <c r="X31" s="2">
        <f t="shared" si="0"/>
        <v>4</v>
      </c>
      <c r="Y31" s="2"/>
      <c r="Z31" s="2" t="s">
        <v>174</v>
      </c>
      <c r="AA31" s="2">
        <f t="shared" si="1"/>
        <v>4</v>
      </c>
      <c r="AB31" s="2"/>
      <c r="AC3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31" s="2"/>
      <c r="AE31" s="2" t="s">
        <v>171</v>
      </c>
      <c r="AF31" s="2">
        <f t="shared" si="2"/>
        <v>5</v>
      </c>
      <c r="AG31" s="2"/>
      <c r="AH31" s="2" t="s">
        <v>172</v>
      </c>
      <c r="AI31" s="2">
        <f t="shared" si="3"/>
        <v>4</v>
      </c>
      <c r="AJ31" s="2"/>
      <c r="AK31" s="2" t="s">
        <v>172</v>
      </c>
      <c r="AL31" s="2">
        <f t="shared" si="4"/>
        <v>4</v>
      </c>
      <c r="AM31" s="2"/>
      <c r="AN31" s="2" t="s">
        <v>172</v>
      </c>
      <c r="AO31" s="2">
        <f t="shared" si="5"/>
        <v>4</v>
      </c>
      <c r="AP31" s="2"/>
      <c r="AQ31" s="2"/>
      <c r="AR3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31" s="2" t="s">
        <v>172</v>
      </c>
      <c r="AT31" s="2">
        <f t="shared" si="6"/>
        <v>4</v>
      </c>
      <c r="AU31" s="2"/>
      <c r="AV31" s="2" t="s">
        <v>172</v>
      </c>
      <c r="AW31" s="2">
        <f t="shared" si="7"/>
        <v>4</v>
      </c>
      <c r="AX31" s="2"/>
      <c r="AY31" s="2" t="s">
        <v>171</v>
      </c>
      <c r="AZ31" s="2">
        <f t="shared" si="8"/>
        <v>5</v>
      </c>
      <c r="BA31" s="2"/>
      <c r="BB31" s="2" t="s">
        <v>172</v>
      </c>
      <c r="BC31" s="2">
        <f t="shared" si="9"/>
        <v>4</v>
      </c>
      <c r="BD31" s="2"/>
      <c r="BE3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31" s="2"/>
      <c r="BG31" s="2" t="s">
        <v>172</v>
      </c>
      <c r="BH31" s="2">
        <f t="shared" si="10"/>
        <v>4</v>
      </c>
      <c r="BI31" s="2"/>
      <c r="BJ31" s="2" t="s">
        <v>172</v>
      </c>
      <c r="BK31" s="2">
        <f t="shared" si="11"/>
        <v>4</v>
      </c>
      <c r="BL31" s="2"/>
      <c r="BM31" s="2" t="s">
        <v>171</v>
      </c>
      <c r="BN31" s="2">
        <f t="shared" si="12"/>
        <v>5</v>
      </c>
      <c r="BO31" s="2"/>
      <c r="BP31" s="2" t="s">
        <v>176</v>
      </c>
      <c r="BQ31" s="2">
        <f t="shared" si="13"/>
        <v>3</v>
      </c>
      <c r="BR31" s="2"/>
      <c r="BS3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31" s="2"/>
      <c r="BU31" s="2" t="s">
        <v>172</v>
      </c>
      <c r="BV31" s="2">
        <f t="shared" si="14"/>
        <v>4</v>
      </c>
      <c r="BW31" s="2"/>
      <c r="BX31" s="2" t="s">
        <v>171</v>
      </c>
      <c r="BY31" s="2">
        <f t="shared" si="15"/>
        <v>5</v>
      </c>
      <c r="BZ31" s="2"/>
      <c r="CA31" s="2" t="s">
        <v>171</v>
      </c>
      <c r="CB31" s="2">
        <f t="shared" si="16"/>
        <v>5</v>
      </c>
      <c r="CC31" s="2"/>
      <c r="CD31" s="2" t="s">
        <v>172</v>
      </c>
      <c r="CE31" s="2">
        <f t="shared" si="17"/>
        <v>4</v>
      </c>
      <c r="CF31" s="2"/>
      <c r="CG3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31" s="2"/>
      <c r="CI31" s="2" t="s">
        <v>172</v>
      </c>
      <c r="CJ31" s="2">
        <f t="shared" si="18"/>
        <v>4</v>
      </c>
      <c r="CK31" s="2"/>
      <c r="CL31" s="2" t="s">
        <v>172</v>
      </c>
      <c r="CM31" s="2">
        <f t="shared" si="19"/>
        <v>4</v>
      </c>
      <c r="CN31" s="2"/>
      <c r="CO31" s="2" t="s">
        <v>171</v>
      </c>
      <c r="CP31" s="2">
        <f t="shared" si="20"/>
        <v>5</v>
      </c>
      <c r="CQ31" s="2"/>
      <c r="CR31" s="2" t="s">
        <v>172</v>
      </c>
      <c r="CS31" s="2">
        <f t="shared" si="21"/>
        <v>4</v>
      </c>
      <c r="CT31" s="2"/>
      <c r="CU3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31" s="2"/>
      <c r="CW31" s="2" t="s">
        <v>171</v>
      </c>
      <c r="CX31" s="2">
        <f t="shared" si="22"/>
        <v>5</v>
      </c>
      <c r="CY31" s="2"/>
      <c r="CZ31" s="2" t="s">
        <v>171</v>
      </c>
      <c r="DA31" s="2">
        <f t="shared" si="23"/>
        <v>5</v>
      </c>
      <c r="DB31" s="2"/>
      <c r="DC31" s="2" t="s">
        <v>172</v>
      </c>
      <c r="DD31" s="2">
        <f t="shared" si="24"/>
        <v>4</v>
      </c>
      <c r="DE31" s="2"/>
      <c r="DF31" s="2" t="s">
        <v>172</v>
      </c>
      <c r="DG31" s="2">
        <f t="shared" si="25"/>
        <v>4</v>
      </c>
      <c r="DH31" s="2"/>
      <c r="DI3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1" s="2"/>
      <c r="DK31" s="2" t="s">
        <v>171</v>
      </c>
      <c r="DL31" s="2">
        <f t="shared" si="26"/>
        <v>5</v>
      </c>
      <c r="DM31" s="2"/>
      <c r="DN31" s="2" t="s">
        <v>171</v>
      </c>
      <c r="DO31" s="2">
        <f t="shared" si="27"/>
        <v>5</v>
      </c>
      <c r="DP31" s="2"/>
      <c r="DQ31" s="2" t="s">
        <v>171</v>
      </c>
      <c r="DR31" s="2">
        <f t="shared" si="28"/>
        <v>5</v>
      </c>
      <c r="DS31" s="2"/>
      <c r="DT31" s="2" t="s">
        <v>171</v>
      </c>
      <c r="DU31" s="2">
        <f t="shared" si="29"/>
        <v>5</v>
      </c>
      <c r="DV31" s="2"/>
      <c r="DW31" s="2"/>
      <c r="DX31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1" s="2" t="s">
        <v>171</v>
      </c>
      <c r="DZ31" s="2">
        <f t="shared" si="30"/>
        <v>5</v>
      </c>
      <c r="EA31" s="2"/>
      <c r="EB31" s="2" t="s">
        <v>174</v>
      </c>
      <c r="EC31" s="2">
        <f t="shared" si="31"/>
        <v>4</v>
      </c>
      <c r="ED31" s="2"/>
      <c r="EE31" s="2" t="s">
        <v>174</v>
      </c>
      <c r="EF31" s="2">
        <f t="shared" si="32"/>
        <v>4</v>
      </c>
      <c r="EG31" s="2"/>
      <c r="EH31" s="2" t="s">
        <v>174</v>
      </c>
      <c r="EI31" s="2">
        <f t="shared" si="33"/>
        <v>4</v>
      </c>
      <c r="EJ31" s="2"/>
      <c r="EK31" s="2"/>
      <c r="EL31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4.5</v>
      </c>
      <c r="EM31" s="2" t="s">
        <v>171</v>
      </c>
      <c r="EN31" s="2">
        <f t="shared" si="34"/>
        <v>5</v>
      </c>
      <c r="EO31" s="2"/>
      <c r="EP31" s="2" t="s">
        <v>171</v>
      </c>
      <c r="EQ31" s="2">
        <f t="shared" si="35"/>
        <v>5</v>
      </c>
      <c r="ER31" s="2"/>
      <c r="ES31" s="2" t="s">
        <v>174</v>
      </c>
      <c r="ET31" s="2">
        <f t="shared" si="36"/>
        <v>4</v>
      </c>
      <c r="EU31" s="2"/>
      <c r="EV31" s="2" t="s">
        <v>174</v>
      </c>
      <c r="EW31" s="2">
        <f t="shared" si="37"/>
        <v>4</v>
      </c>
      <c r="EX31" s="2"/>
      <c r="EY31" s="2"/>
      <c r="EZ31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31" s="2" t="s">
        <v>171</v>
      </c>
      <c r="FB31" s="2">
        <f t="shared" si="38"/>
        <v>5</v>
      </c>
      <c r="FC31" s="2"/>
      <c r="FD31" s="2" t="s">
        <v>174</v>
      </c>
      <c r="FE31" s="2">
        <f t="shared" si="39"/>
        <v>4</v>
      </c>
      <c r="FF31" s="2"/>
      <c r="FG31" s="2" t="s">
        <v>174</v>
      </c>
      <c r="FH31" s="2">
        <f t="shared" si="40"/>
        <v>4</v>
      </c>
      <c r="FI31" s="2"/>
      <c r="FJ31" s="2" t="s">
        <v>174</v>
      </c>
      <c r="FK31" s="2">
        <f t="shared" si="41"/>
        <v>4</v>
      </c>
      <c r="FL31" s="2"/>
    </row>
    <row r="32" spans="1:168">
      <c r="A32" s="2">
        <v>30</v>
      </c>
      <c r="B32" s="3">
        <v>45576.611574074101</v>
      </c>
      <c r="C32" s="3">
        <v>45576.613495370402</v>
      </c>
      <c r="D32" s="2" t="s">
        <v>168</v>
      </c>
      <c r="E32" s="2"/>
      <c r="F32" s="2"/>
      <c r="G32" s="2"/>
      <c r="H32" s="3"/>
      <c r="I32" s="2" t="s">
        <v>212</v>
      </c>
      <c r="J32" s="2"/>
      <c r="K32" s="2"/>
      <c r="L32" s="2" t="s">
        <v>200</v>
      </c>
      <c r="M32" s="2"/>
      <c r="N32" s="2"/>
      <c r="O3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32" s="2"/>
      <c r="Q32" s="2" t="s">
        <v>171</v>
      </c>
      <c r="R32" s="2">
        <f t="shared" si="42"/>
        <v>5</v>
      </c>
      <c r="S32" s="2"/>
      <c r="T32" s="2" t="s">
        <v>171</v>
      </c>
      <c r="U32" s="2">
        <f t="shared" si="43"/>
        <v>5</v>
      </c>
      <c r="V32" s="2"/>
      <c r="W32" s="2" t="s">
        <v>171</v>
      </c>
      <c r="X32" s="2">
        <f t="shared" si="0"/>
        <v>5</v>
      </c>
      <c r="Y32" s="2"/>
      <c r="Z32" s="2" t="s">
        <v>171</v>
      </c>
      <c r="AA32" s="2">
        <f t="shared" si="1"/>
        <v>5</v>
      </c>
      <c r="AB32" s="2"/>
      <c r="AC3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32" s="2"/>
      <c r="AE32" s="2" t="s">
        <v>171</v>
      </c>
      <c r="AF32" s="2">
        <f t="shared" si="2"/>
        <v>5</v>
      </c>
      <c r="AG32" s="2"/>
      <c r="AH32" s="2" t="s">
        <v>171</v>
      </c>
      <c r="AI32" s="2">
        <f t="shared" si="3"/>
        <v>5</v>
      </c>
      <c r="AJ32" s="2"/>
      <c r="AK32" s="2" t="s">
        <v>171</v>
      </c>
      <c r="AL32" s="2">
        <f t="shared" si="4"/>
        <v>5</v>
      </c>
      <c r="AM32" s="2"/>
      <c r="AN32" s="2" t="s">
        <v>171</v>
      </c>
      <c r="AO32" s="2">
        <f t="shared" si="5"/>
        <v>5</v>
      </c>
      <c r="AP32" s="2"/>
      <c r="AQ32" s="2"/>
      <c r="AR3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2" s="2" t="s">
        <v>171</v>
      </c>
      <c r="AT32" s="2">
        <f t="shared" si="6"/>
        <v>5</v>
      </c>
      <c r="AU32" s="2"/>
      <c r="AV32" s="2" t="s">
        <v>171</v>
      </c>
      <c r="AW32" s="2">
        <f t="shared" si="7"/>
        <v>5</v>
      </c>
      <c r="AX32" s="2"/>
      <c r="AY32" s="2" t="s">
        <v>171</v>
      </c>
      <c r="AZ32" s="2">
        <f t="shared" si="8"/>
        <v>5</v>
      </c>
      <c r="BA32" s="2"/>
      <c r="BB32" s="2" t="s">
        <v>171</v>
      </c>
      <c r="BC32" s="2">
        <f t="shared" si="9"/>
        <v>5</v>
      </c>
      <c r="BD32" s="2"/>
      <c r="BE3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2" s="2"/>
      <c r="BG32" s="2" t="s">
        <v>171</v>
      </c>
      <c r="BH32" s="2">
        <f t="shared" si="10"/>
        <v>5</v>
      </c>
      <c r="BI32" s="2"/>
      <c r="BJ32" s="2" t="s">
        <v>171</v>
      </c>
      <c r="BK32" s="2">
        <f t="shared" si="11"/>
        <v>5</v>
      </c>
      <c r="BL32" s="2"/>
      <c r="BM32" s="2" t="s">
        <v>171</v>
      </c>
      <c r="BN32" s="2">
        <f t="shared" si="12"/>
        <v>5</v>
      </c>
      <c r="BO32" s="2"/>
      <c r="BP32" s="2" t="s">
        <v>171</v>
      </c>
      <c r="BQ32" s="2">
        <f t="shared" si="13"/>
        <v>5</v>
      </c>
      <c r="BR32" s="2"/>
      <c r="BS3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32" s="2"/>
      <c r="BU32" s="2" t="s">
        <v>171</v>
      </c>
      <c r="BV32" s="2">
        <f t="shared" si="14"/>
        <v>5</v>
      </c>
      <c r="BW32" s="2"/>
      <c r="BX32" s="2" t="s">
        <v>171</v>
      </c>
      <c r="BY32" s="2">
        <f t="shared" si="15"/>
        <v>5</v>
      </c>
      <c r="BZ32" s="2"/>
      <c r="CA32" s="2" t="s">
        <v>171</v>
      </c>
      <c r="CB32" s="2">
        <f t="shared" si="16"/>
        <v>5</v>
      </c>
      <c r="CC32" s="2"/>
      <c r="CD32" s="2" t="s">
        <v>171</v>
      </c>
      <c r="CE32" s="2">
        <f t="shared" si="17"/>
        <v>5</v>
      </c>
      <c r="CF32" s="2"/>
      <c r="CG3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32" s="2"/>
      <c r="CI32" s="2" t="s">
        <v>171</v>
      </c>
      <c r="CJ32" s="2">
        <f t="shared" si="18"/>
        <v>5</v>
      </c>
      <c r="CK32" s="2"/>
      <c r="CL32" s="2" t="s">
        <v>171</v>
      </c>
      <c r="CM32" s="2">
        <f t="shared" si="19"/>
        <v>5</v>
      </c>
      <c r="CN32" s="2"/>
      <c r="CO32" s="2" t="s">
        <v>171</v>
      </c>
      <c r="CP32" s="2">
        <f t="shared" si="20"/>
        <v>5</v>
      </c>
      <c r="CQ32" s="2"/>
      <c r="CR32" s="2" t="s">
        <v>171</v>
      </c>
      <c r="CS32" s="2">
        <f t="shared" si="21"/>
        <v>5</v>
      </c>
      <c r="CT32" s="2"/>
      <c r="CU3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32" s="2"/>
      <c r="CW32" s="2" t="s">
        <v>172</v>
      </c>
      <c r="CX32" s="2">
        <f t="shared" si="22"/>
        <v>4</v>
      </c>
      <c r="CY32" s="2"/>
      <c r="CZ32" s="2" t="s">
        <v>172</v>
      </c>
      <c r="DA32" s="2">
        <f t="shared" si="23"/>
        <v>4</v>
      </c>
      <c r="DB32" s="2"/>
      <c r="DC32" s="2" t="s">
        <v>172</v>
      </c>
      <c r="DD32" s="2">
        <f t="shared" si="24"/>
        <v>4</v>
      </c>
      <c r="DE32" s="2"/>
      <c r="DF32" s="2" t="s">
        <v>172</v>
      </c>
      <c r="DG32" s="2">
        <f t="shared" si="25"/>
        <v>4</v>
      </c>
      <c r="DH32" s="2"/>
      <c r="DI3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2" s="2"/>
      <c r="DK32" s="2" t="s">
        <v>171</v>
      </c>
      <c r="DL32" s="2">
        <f t="shared" si="26"/>
        <v>5</v>
      </c>
      <c r="DM32" s="2"/>
      <c r="DN32" s="2" t="s">
        <v>171</v>
      </c>
      <c r="DO32" s="2">
        <f t="shared" si="27"/>
        <v>5</v>
      </c>
      <c r="DP32" s="2"/>
      <c r="DQ32" s="2" t="s">
        <v>171</v>
      </c>
      <c r="DR32" s="2">
        <f t="shared" si="28"/>
        <v>5</v>
      </c>
      <c r="DS32" s="2"/>
      <c r="DT32" s="2" t="s">
        <v>171</v>
      </c>
      <c r="DU32" s="2">
        <f t="shared" si="29"/>
        <v>5</v>
      </c>
      <c r="DV32" s="2"/>
      <c r="DW32" s="2"/>
      <c r="DX32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2" s="2" t="s">
        <v>174</v>
      </c>
      <c r="DZ32" s="2">
        <f t="shared" si="30"/>
        <v>4</v>
      </c>
      <c r="EA32" s="2"/>
      <c r="EB32" s="2" t="s">
        <v>174</v>
      </c>
      <c r="EC32" s="2">
        <f t="shared" si="31"/>
        <v>4</v>
      </c>
      <c r="ED32" s="2"/>
      <c r="EE32" s="2" t="s">
        <v>171</v>
      </c>
      <c r="EF32" s="2">
        <f t="shared" si="32"/>
        <v>5</v>
      </c>
      <c r="EG32" s="2"/>
      <c r="EH32" s="2" t="s">
        <v>174</v>
      </c>
      <c r="EI32" s="2">
        <f t="shared" si="33"/>
        <v>4</v>
      </c>
      <c r="EJ32" s="2"/>
      <c r="EK32" s="2"/>
      <c r="EL32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32" s="2" t="s">
        <v>171</v>
      </c>
      <c r="EN32" s="2">
        <f t="shared" si="34"/>
        <v>5</v>
      </c>
      <c r="EO32" s="2"/>
      <c r="EP32" s="2" t="s">
        <v>171</v>
      </c>
      <c r="EQ32" s="2">
        <f t="shared" si="35"/>
        <v>5</v>
      </c>
      <c r="ER32" s="2"/>
      <c r="ES32" s="2" t="s">
        <v>171</v>
      </c>
      <c r="ET32" s="2">
        <f t="shared" si="36"/>
        <v>5</v>
      </c>
      <c r="EU32" s="2"/>
      <c r="EV32" s="2" t="s">
        <v>171</v>
      </c>
      <c r="EW32" s="2">
        <f t="shared" si="37"/>
        <v>5</v>
      </c>
      <c r="EX32" s="2"/>
      <c r="EY32" s="2"/>
      <c r="EZ32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32" s="2" t="s">
        <v>171</v>
      </c>
      <c r="FB32" s="2">
        <f t="shared" si="38"/>
        <v>5</v>
      </c>
      <c r="FC32" s="2"/>
      <c r="FD32" s="2" t="s">
        <v>171</v>
      </c>
      <c r="FE32" s="2">
        <f t="shared" si="39"/>
        <v>5</v>
      </c>
      <c r="FF32" s="2"/>
      <c r="FG32" s="2" t="s">
        <v>171</v>
      </c>
      <c r="FH32" s="2">
        <f t="shared" si="40"/>
        <v>5</v>
      </c>
      <c r="FI32" s="2"/>
      <c r="FJ32" s="2" t="s">
        <v>171</v>
      </c>
      <c r="FK32" s="2">
        <f t="shared" si="41"/>
        <v>5</v>
      </c>
      <c r="FL32" s="2"/>
    </row>
    <row r="33" spans="1:168">
      <c r="A33" s="2">
        <v>31</v>
      </c>
      <c r="B33" s="3">
        <v>45576.671689814801</v>
      </c>
      <c r="C33" s="3">
        <v>45576.6789699074</v>
      </c>
      <c r="D33" s="2" t="s">
        <v>168</v>
      </c>
      <c r="E33" s="2"/>
      <c r="F33" s="2"/>
      <c r="G33" s="2"/>
      <c r="H33" s="3"/>
      <c r="I33" s="2" t="s">
        <v>225</v>
      </c>
      <c r="J33" s="2"/>
      <c r="K33" s="2"/>
      <c r="L33" s="2" t="s">
        <v>229</v>
      </c>
      <c r="M33" s="2"/>
      <c r="N33" s="2"/>
      <c r="O3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3" s="2"/>
      <c r="Q33" s="2" t="s">
        <v>171</v>
      </c>
      <c r="R33" s="2">
        <f t="shared" si="42"/>
        <v>5</v>
      </c>
      <c r="S33" s="2"/>
      <c r="T33" s="2" t="s">
        <v>174</v>
      </c>
      <c r="U33" s="2">
        <f t="shared" si="43"/>
        <v>4</v>
      </c>
      <c r="V33" s="2"/>
      <c r="W33" s="2" t="s">
        <v>174</v>
      </c>
      <c r="X33" s="2">
        <f t="shared" si="0"/>
        <v>4</v>
      </c>
      <c r="Y33" s="2"/>
      <c r="Z33" s="2" t="s">
        <v>171</v>
      </c>
      <c r="AA33" s="2">
        <f t="shared" si="1"/>
        <v>5</v>
      </c>
      <c r="AB33" s="2"/>
      <c r="AC3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D33" s="2"/>
      <c r="AE33" s="2" t="s">
        <v>171</v>
      </c>
      <c r="AF33" s="2">
        <f t="shared" si="2"/>
        <v>5</v>
      </c>
      <c r="AG33" s="2"/>
      <c r="AH33" s="2" t="s">
        <v>172</v>
      </c>
      <c r="AI33" s="2">
        <f t="shared" si="3"/>
        <v>4</v>
      </c>
      <c r="AJ33" s="2"/>
      <c r="AK33" s="2" t="s">
        <v>171</v>
      </c>
      <c r="AL33" s="2">
        <f t="shared" si="4"/>
        <v>5</v>
      </c>
      <c r="AM33" s="2"/>
      <c r="AN33" s="2" t="s">
        <v>171</v>
      </c>
      <c r="AO33" s="2">
        <f t="shared" si="5"/>
        <v>5</v>
      </c>
      <c r="AP33" s="2"/>
      <c r="AQ33" s="2"/>
      <c r="AR3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33" s="2" t="s">
        <v>172</v>
      </c>
      <c r="AT33" s="2">
        <f t="shared" si="6"/>
        <v>4</v>
      </c>
      <c r="AU33" s="2"/>
      <c r="AV33" s="2" t="s">
        <v>172</v>
      </c>
      <c r="AW33" s="2">
        <f t="shared" si="7"/>
        <v>4</v>
      </c>
      <c r="AX33" s="2"/>
      <c r="AY33" s="2" t="s">
        <v>172</v>
      </c>
      <c r="AZ33" s="2">
        <f t="shared" si="8"/>
        <v>4</v>
      </c>
      <c r="BA33" s="2"/>
      <c r="BB33" s="2" t="s">
        <v>171</v>
      </c>
      <c r="BC33" s="2">
        <f t="shared" si="9"/>
        <v>5</v>
      </c>
      <c r="BD33" s="2"/>
      <c r="BE3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33" s="2"/>
      <c r="BG33" s="2" t="s">
        <v>172</v>
      </c>
      <c r="BH33" s="2">
        <f t="shared" si="10"/>
        <v>4</v>
      </c>
      <c r="BI33" s="2"/>
      <c r="BJ33" s="2" t="s">
        <v>171</v>
      </c>
      <c r="BK33" s="2">
        <f t="shared" si="11"/>
        <v>5</v>
      </c>
      <c r="BL33" s="2"/>
      <c r="BM33" s="2" t="s">
        <v>171</v>
      </c>
      <c r="BN33" s="2">
        <f t="shared" si="12"/>
        <v>5</v>
      </c>
      <c r="BO33" s="2"/>
      <c r="BP33" s="2" t="s">
        <v>171</v>
      </c>
      <c r="BQ33" s="2">
        <f t="shared" si="13"/>
        <v>5</v>
      </c>
      <c r="BR33" s="2"/>
      <c r="BS3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33" s="2"/>
      <c r="BU33" s="2" t="s">
        <v>172</v>
      </c>
      <c r="BV33" s="2">
        <f t="shared" si="14"/>
        <v>4</v>
      </c>
      <c r="BW33" s="2"/>
      <c r="BX33" s="2" t="s">
        <v>172</v>
      </c>
      <c r="BY33" s="2">
        <f t="shared" si="15"/>
        <v>4</v>
      </c>
      <c r="BZ33" s="2"/>
      <c r="CA33" s="2" t="s">
        <v>171</v>
      </c>
      <c r="CB33" s="2">
        <f t="shared" si="16"/>
        <v>5</v>
      </c>
      <c r="CC33" s="2"/>
      <c r="CD33" s="2" t="s">
        <v>172</v>
      </c>
      <c r="CE33" s="2">
        <f t="shared" si="17"/>
        <v>4</v>
      </c>
      <c r="CF33" s="2"/>
      <c r="CG3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33" s="2"/>
      <c r="CI33" s="2" t="s">
        <v>172</v>
      </c>
      <c r="CJ33" s="2">
        <f t="shared" si="18"/>
        <v>4</v>
      </c>
      <c r="CK33" s="2"/>
      <c r="CL33" s="2" t="s">
        <v>171</v>
      </c>
      <c r="CM33" s="2">
        <f t="shared" si="19"/>
        <v>5</v>
      </c>
      <c r="CN33" s="2"/>
      <c r="CO33" s="2" t="s">
        <v>171</v>
      </c>
      <c r="CP33" s="2">
        <f t="shared" si="20"/>
        <v>5</v>
      </c>
      <c r="CQ33" s="2"/>
      <c r="CR33" s="2" t="s">
        <v>171</v>
      </c>
      <c r="CS33" s="2">
        <f t="shared" si="21"/>
        <v>5</v>
      </c>
      <c r="CT33" s="2"/>
      <c r="CU3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33" s="2"/>
      <c r="CW33" s="2" t="s">
        <v>171</v>
      </c>
      <c r="CX33" s="2">
        <f t="shared" si="22"/>
        <v>5</v>
      </c>
      <c r="CY33" s="2"/>
      <c r="CZ33" s="2" t="s">
        <v>171</v>
      </c>
      <c r="DA33" s="2">
        <f t="shared" si="23"/>
        <v>5</v>
      </c>
      <c r="DB33" s="2"/>
      <c r="DC33" s="2" t="s">
        <v>172</v>
      </c>
      <c r="DD33" s="2">
        <f t="shared" si="24"/>
        <v>4</v>
      </c>
      <c r="DE33" s="2"/>
      <c r="DF33" s="2" t="s">
        <v>171</v>
      </c>
      <c r="DG33" s="2">
        <f t="shared" si="25"/>
        <v>5</v>
      </c>
      <c r="DH33" s="2"/>
      <c r="DI3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3" s="2"/>
      <c r="DK33" s="2" t="s">
        <v>171</v>
      </c>
      <c r="DL33" s="2">
        <f t="shared" si="26"/>
        <v>5</v>
      </c>
      <c r="DM33" s="2"/>
      <c r="DN33" s="2" t="s">
        <v>171</v>
      </c>
      <c r="DO33" s="2">
        <f t="shared" si="27"/>
        <v>5</v>
      </c>
      <c r="DP33" s="2"/>
      <c r="DQ33" s="2" t="s">
        <v>171</v>
      </c>
      <c r="DR33" s="2">
        <f t="shared" si="28"/>
        <v>5</v>
      </c>
      <c r="DS33" s="2"/>
      <c r="DT33" s="2" t="s">
        <v>171</v>
      </c>
      <c r="DU33" s="2">
        <f t="shared" si="29"/>
        <v>5</v>
      </c>
      <c r="DV33" s="2"/>
      <c r="DW33" s="2"/>
      <c r="DX3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4.75</v>
      </c>
      <c r="DY33" s="2" t="s">
        <v>171</v>
      </c>
      <c r="DZ33" s="2">
        <f t="shared" si="30"/>
        <v>5</v>
      </c>
      <c r="EA33" s="2"/>
      <c r="EB33" s="2" t="s">
        <v>174</v>
      </c>
      <c r="EC33" s="2">
        <f t="shared" si="31"/>
        <v>4</v>
      </c>
      <c r="ED33" s="2"/>
      <c r="EE33" s="2" t="s">
        <v>171</v>
      </c>
      <c r="EF33" s="2">
        <f t="shared" si="32"/>
        <v>5</v>
      </c>
      <c r="EG33" s="2"/>
      <c r="EH33" s="2" t="s">
        <v>171</v>
      </c>
      <c r="EI33" s="2">
        <f t="shared" si="33"/>
        <v>5</v>
      </c>
      <c r="EJ33" s="2"/>
      <c r="EK33" s="2"/>
      <c r="EL3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33" s="2" t="s">
        <v>171</v>
      </c>
      <c r="EN33" s="2">
        <f t="shared" si="34"/>
        <v>5</v>
      </c>
      <c r="EO33" s="2"/>
      <c r="EP33" s="2" t="s">
        <v>174</v>
      </c>
      <c r="EQ33" s="2">
        <f t="shared" si="35"/>
        <v>4</v>
      </c>
      <c r="ER33" s="2"/>
      <c r="ES33" s="2" t="s">
        <v>171</v>
      </c>
      <c r="ET33" s="2">
        <f t="shared" si="36"/>
        <v>5</v>
      </c>
      <c r="EU33" s="2"/>
      <c r="EV33" s="2" t="s">
        <v>171</v>
      </c>
      <c r="EW33" s="2">
        <f t="shared" si="37"/>
        <v>5</v>
      </c>
      <c r="EX33" s="2"/>
      <c r="EY33" s="2"/>
      <c r="EZ3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33" s="2" t="s">
        <v>174</v>
      </c>
      <c r="FB33" s="2">
        <f t="shared" si="38"/>
        <v>4</v>
      </c>
      <c r="FC33" s="2"/>
      <c r="FD33" s="2" t="s">
        <v>171</v>
      </c>
      <c r="FE33" s="2">
        <f t="shared" si="39"/>
        <v>5</v>
      </c>
      <c r="FF33" s="2"/>
      <c r="FG33" s="2" t="s">
        <v>171</v>
      </c>
      <c r="FH33" s="2">
        <f t="shared" si="40"/>
        <v>5</v>
      </c>
      <c r="FI33" s="2"/>
      <c r="FJ33" s="2" t="s">
        <v>171</v>
      </c>
      <c r="FK33" s="2">
        <f t="shared" si="41"/>
        <v>5</v>
      </c>
      <c r="FL33" s="2"/>
    </row>
    <row r="34" spans="1:168">
      <c r="A34" s="2">
        <v>32</v>
      </c>
      <c r="B34" s="3">
        <v>45577.412511574097</v>
      </c>
      <c r="C34" s="3">
        <v>45577.416828703703</v>
      </c>
      <c r="D34" s="2" t="s">
        <v>168</v>
      </c>
      <c r="E34" s="2"/>
      <c r="F34" s="2"/>
      <c r="G34" s="2"/>
      <c r="H34" s="3"/>
      <c r="I34" s="2" t="s">
        <v>226</v>
      </c>
      <c r="J34" s="2"/>
      <c r="K34" s="2"/>
      <c r="L34" s="2" t="s">
        <v>213</v>
      </c>
      <c r="M34" s="2"/>
      <c r="N34" s="2"/>
      <c r="O3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34" s="2"/>
      <c r="Q34" s="2" t="s">
        <v>174</v>
      </c>
      <c r="R34" s="2">
        <f t="shared" si="42"/>
        <v>4</v>
      </c>
      <c r="S34" s="2"/>
      <c r="T34" s="2" t="s">
        <v>174</v>
      </c>
      <c r="U34" s="2">
        <f t="shared" si="43"/>
        <v>4</v>
      </c>
      <c r="V34" s="2"/>
      <c r="W34" s="2" t="s">
        <v>174</v>
      </c>
      <c r="X34" s="2">
        <f t="shared" si="0"/>
        <v>4</v>
      </c>
      <c r="Y34" s="2"/>
      <c r="Z34" s="2" t="s">
        <v>173</v>
      </c>
      <c r="AA34" s="2">
        <f t="shared" si="1"/>
        <v>3</v>
      </c>
      <c r="AB34" s="2"/>
      <c r="AC3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4" s="2"/>
      <c r="AE34" s="2" t="s">
        <v>172</v>
      </c>
      <c r="AF34" s="2">
        <f t="shared" si="2"/>
        <v>4</v>
      </c>
      <c r="AG34" s="2"/>
      <c r="AH34" s="2" t="s">
        <v>172</v>
      </c>
      <c r="AI34" s="2">
        <f t="shared" si="3"/>
        <v>4</v>
      </c>
      <c r="AJ34" s="2"/>
      <c r="AK34" s="2" t="s">
        <v>172</v>
      </c>
      <c r="AL34" s="2">
        <f t="shared" si="4"/>
        <v>4</v>
      </c>
      <c r="AM34" s="2"/>
      <c r="AN34" s="2" t="s">
        <v>172</v>
      </c>
      <c r="AO34" s="2">
        <f t="shared" si="5"/>
        <v>4</v>
      </c>
      <c r="AP34" s="2"/>
      <c r="AQ34" s="2"/>
      <c r="AR3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4" s="2" t="s">
        <v>171</v>
      </c>
      <c r="AT34" s="2">
        <f t="shared" si="6"/>
        <v>5</v>
      </c>
      <c r="AU34" s="2"/>
      <c r="AV34" s="2" t="s">
        <v>171</v>
      </c>
      <c r="AW34" s="2">
        <f t="shared" si="7"/>
        <v>5</v>
      </c>
      <c r="AX34" s="2"/>
      <c r="AY34" s="2" t="s">
        <v>171</v>
      </c>
      <c r="AZ34" s="2">
        <f t="shared" si="8"/>
        <v>5</v>
      </c>
      <c r="BA34" s="2"/>
      <c r="BB34" s="2" t="s">
        <v>171</v>
      </c>
      <c r="BC34" s="2">
        <f t="shared" si="9"/>
        <v>5</v>
      </c>
      <c r="BD34" s="2"/>
      <c r="BE3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4" s="2"/>
      <c r="BG34" s="2" t="s">
        <v>171</v>
      </c>
      <c r="BH34" s="2">
        <f t="shared" si="10"/>
        <v>5</v>
      </c>
      <c r="BI34" s="2"/>
      <c r="BJ34" s="2" t="s">
        <v>171</v>
      </c>
      <c r="BK34" s="2">
        <f t="shared" si="11"/>
        <v>5</v>
      </c>
      <c r="BL34" s="2"/>
      <c r="BM34" s="2" t="s">
        <v>171</v>
      </c>
      <c r="BN34" s="2">
        <f t="shared" si="12"/>
        <v>5</v>
      </c>
      <c r="BO34" s="2"/>
      <c r="BP34" s="2" t="s">
        <v>171</v>
      </c>
      <c r="BQ34" s="2">
        <f t="shared" si="13"/>
        <v>5</v>
      </c>
      <c r="BR34" s="2"/>
      <c r="BS3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34" s="2"/>
      <c r="BU34" s="2" t="s">
        <v>172</v>
      </c>
      <c r="BV34" s="2">
        <f t="shared" si="14"/>
        <v>4</v>
      </c>
      <c r="BW34" s="2"/>
      <c r="BX34" s="2" t="s">
        <v>172</v>
      </c>
      <c r="BY34" s="2">
        <f t="shared" si="15"/>
        <v>4</v>
      </c>
      <c r="BZ34" s="2"/>
      <c r="CA34" s="2" t="s">
        <v>172</v>
      </c>
      <c r="CB34" s="2">
        <f t="shared" si="16"/>
        <v>4</v>
      </c>
      <c r="CC34" s="2"/>
      <c r="CD34" s="2" t="s">
        <v>171</v>
      </c>
      <c r="CE34" s="2">
        <f t="shared" si="17"/>
        <v>5</v>
      </c>
      <c r="CF34" s="2"/>
      <c r="CG3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34" s="2"/>
      <c r="CI34" s="2" t="s">
        <v>172</v>
      </c>
      <c r="CJ34" s="2">
        <f t="shared" si="18"/>
        <v>4</v>
      </c>
      <c r="CK34" s="2"/>
      <c r="CL34" s="2" t="s">
        <v>171</v>
      </c>
      <c r="CM34" s="2">
        <f t="shared" si="19"/>
        <v>5</v>
      </c>
      <c r="CN34" s="2"/>
      <c r="CO34" s="2" t="s">
        <v>172</v>
      </c>
      <c r="CP34" s="2">
        <f t="shared" si="20"/>
        <v>4</v>
      </c>
      <c r="CQ34" s="2"/>
      <c r="CR34" s="2" t="s">
        <v>171</v>
      </c>
      <c r="CS34" s="2">
        <f t="shared" si="21"/>
        <v>5</v>
      </c>
      <c r="CT34" s="2"/>
      <c r="CU3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34" s="2"/>
      <c r="CW34" s="2" t="s">
        <v>172</v>
      </c>
      <c r="CX34" s="2">
        <f t="shared" si="22"/>
        <v>4</v>
      </c>
      <c r="CY34" s="2"/>
      <c r="CZ34" s="2" t="s">
        <v>172</v>
      </c>
      <c r="DA34" s="2">
        <f t="shared" si="23"/>
        <v>4</v>
      </c>
      <c r="DB34" s="2"/>
      <c r="DC34" s="2" t="s">
        <v>172</v>
      </c>
      <c r="DD34" s="2">
        <f t="shared" si="24"/>
        <v>4</v>
      </c>
      <c r="DE34" s="2"/>
      <c r="DF34" s="2" t="s">
        <v>172</v>
      </c>
      <c r="DG34" s="2">
        <f t="shared" si="25"/>
        <v>4</v>
      </c>
      <c r="DH34" s="2"/>
      <c r="DI3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J34" s="2"/>
      <c r="DK34" s="2" t="s">
        <v>172</v>
      </c>
      <c r="DL34" s="2">
        <f t="shared" si="26"/>
        <v>4</v>
      </c>
      <c r="DM34" s="2"/>
      <c r="DN34" s="2" t="s">
        <v>171</v>
      </c>
      <c r="DO34" s="2">
        <f t="shared" si="27"/>
        <v>5</v>
      </c>
      <c r="DP34" s="2"/>
      <c r="DQ34" s="2" t="s">
        <v>172</v>
      </c>
      <c r="DR34" s="2">
        <f t="shared" si="28"/>
        <v>4</v>
      </c>
      <c r="DS34" s="2"/>
      <c r="DT34" s="2" t="s">
        <v>172</v>
      </c>
      <c r="DU34" s="2">
        <f t="shared" si="29"/>
        <v>4</v>
      </c>
      <c r="DV34" s="2"/>
      <c r="DW34" s="2"/>
      <c r="DX3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4" s="2" t="s">
        <v>174</v>
      </c>
      <c r="DZ34" s="2">
        <f t="shared" si="30"/>
        <v>4</v>
      </c>
      <c r="EA34" s="2"/>
      <c r="EB34" s="2" t="s">
        <v>174</v>
      </c>
      <c r="EC34" s="2">
        <f t="shared" si="31"/>
        <v>4</v>
      </c>
      <c r="ED34" s="2"/>
      <c r="EE34" s="2" t="s">
        <v>171</v>
      </c>
      <c r="EF34" s="2">
        <f t="shared" si="32"/>
        <v>5</v>
      </c>
      <c r="EG34" s="2"/>
      <c r="EH34" s="2" t="s">
        <v>174</v>
      </c>
      <c r="EI34" s="2">
        <f t="shared" si="33"/>
        <v>4</v>
      </c>
      <c r="EJ34" s="2"/>
      <c r="EK34" s="2"/>
      <c r="EL3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34" s="2" t="s">
        <v>171</v>
      </c>
      <c r="EN34" s="2">
        <f t="shared" si="34"/>
        <v>5</v>
      </c>
      <c r="EO34" s="2"/>
      <c r="EP34" s="2" t="s">
        <v>171</v>
      </c>
      <c r="EQ34" s="2">
        <f t="shared" si="35"/>
        <v>5</v>
      </c>
      <c r="ER34" s="2"/>
      <c r="ES34" s="2" t="s">
        <v>171</v>
      </c>
      <c r="ET34" s="2">
        <f t="shared" si="36"/>
        <v>5</v>
      </c>
      <c r="EU34" s="2"/>
      <c r="EV34" s="2" t="s">
        <v>171</v>
      </c>
      <c r="EW34" s="2">
        <f t="shared" si="37"/>
        <v>5</v>
      </c>
      <c r="EX34" s="2"/>
      <c r="EY34" s="2"/>
      <c r="EZ3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34" s="2" t="s">
        <v>174</v>
      </c>
      <c r="FB34" s="2">
        <f t="shared" si="38"/>
        <v>4</v>
      </c>
      <c r="FC34" s="2"/>
      <c r="FD34" s="2" t="s">
        <v>174</v>
      </c>
      <c r="FE34" s="2">
        <f t="shared" si="39"/>
        <v>4</v>
      </c>
      <c r="FF34" s="2"/>
      <c r="FG34" s="2" t="s">
        <v>171</v>
      </c>
      <c r="FH34" s="2">
        <f t="shared" si="40"/>
        <v>5</v>
      </c>
      <c r="FI34" s="2"/>
      <c r="FJ34" s="2" t="s">
        <v>171</v>
      </c>
      <c r="FK34" s="2">
        <f t="shared" si="41"/>
        <v>5</v>
      </c>
      <c r="FL34" s="2"/>
    </row>
    <row r="35" spans="1:168">
      <c r="A35" s="2">
        <v>33</v>
      </c>
      <c r="B35" s="3">
        <v>45577.4207060185</v>
      </c>
      <c r="C35" s="3">
        <v>45577.421099537001</v>
      </c>
      <c r="D35" s="2" t="s">
        <v>168</v>
      </c>
      <c r="E35" s="2"/>
      <c r="F35" s="2"/>
      <c r="G35" s="2"/>
      <c r="H35" s="3"/>
      <c r="I35" s="2" t="s">
        <v>214</v>
      </c>
      <c r="J35" s="2"/>
      <c r="K35" s="2"/>
      <c r="L35" s="2" t="s">
        <v>215</v>
      </c>
      <c r="M35" s="2"/>
      <c r="N35" s="2"/>
      <c r="O3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5" s="2"/>
      <c r="Q35" s="2" t="s">
        <v>171</v>
      </c>
      <c r="R35" s="2">
        <f t="shared" si="42"/>
        <v>5</v>
      </c>
      <c r="S35" s="2"/>
      <c r="T35" s="2" t="s">
        <v>171</v>
      </c>
      <c r="U35" s="2">
        <f t="shared" si="43"/>
        <v>5</v>
      </c>
      <c r="V35" s="2"/>
      <c r="W35" s="2" t="s">
        <v>174</v>
      </c>
      <c r="X35" s="2">
        <f t="shared" si="0"/>
        <v>4</v>
      </c>
      <c r="Y35" s="2"/>
      <c r="Z35" s="2" t="s">
        <v>174</v>
      </c>
      <c r="AA35" s="2">
        <f t="shared" si="1"/>
        <v>4</v>
      </c>
      <c r="AB35" s="2"/>
      <c r="AC3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5" s="2"/>
      <c r="AE35" s="2" t="s">
        <v>172</v>
      </c>
      <c r="AF35" s="2">
        <f t="shared" si="2"/>
        <v>4</v>
      </c>
      <c r="AG35" s="2"/>
      <c r="AH35" s="2" t="s">
        <v>172</v>
      </c>
      <c r="AI35" s="2">
        <f t="shared" si="3"/>
        <v>4</v>
      </c>
      <c r="AJ35" s="2"/>
      <c r="AK35" s="2" t="s">
        <v>172</v>
      </c>
      <c r="AL35" s="2">
        <f t="shared" si="4"/>
        <v>4</v>
      </c>
      <c r="AM35" s="2"/>
      <c r="AN35" s="2" t="s">
        <v>172</v>
      </c>
      <c r="AO35" s="2">
        <f t="shared" si="5"/>
        <v>4</v>
      </c>
      <c r="AP35" s="2"/>
      <c r="AQ35" s="2"/>
      <c r="AR3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5" s="2" t="s">
        <v>171</v>
      </c>
      <c r="AT35" s="2">
        <f t="shared" si="6"/>
        <v>5</v>
      </c>
      <c r="AU35" s="2"/>
      <c r="AV35" s="2" t="s">
        <v>171</v>
      </c>
      <c r="AW35" s="2">
        <f t="shared" si="7"/>
        <v>5</v>
      </c>
      <c r="AX35" s="2"/>
      <c r="AY35" s="2" t="s">
        <v>171</v>
      </c>
      <c r="AZ35" s="2">
        <f t="shared" si="8"/>
        <v>5</v>
      </c>
      <c r="BA35" s="2"/>
      <c r="BB35" s="2" t="s">
        <v>171</v>
      </c>
      <c r="BC35" s="2">
        <f t="shared" si="9"/>
        <v>5</v>
      </c>
      <c r="BD35" s="2"/>
      <c r="BE3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35" s="2"/>
      <c r="BG35" s="2" t="s">
        <v>172</v>
      </c>
      <c r="BH35" s="2">
        <f t="shared" si="10"/>
        <v>4</v>
      </c>
      <c r="BI35" s="2"/>
      <c r="BJ35" s="2" t="s">
        <v>171</v>
      </c>
      <c r="BK35" s="2">
        <f t="shared" si="11"/>
        <v>5</v>
      </c>
      <c r="BL35" s="2"/>
      <c r="BM35" s="2" t="s">
        <v>171</v>
      </c>
      <c r="BN35" s="2">
        <f t="shared" si="12"/>
        <v>5</v>
      </c>
      <c r="BO35" s="2"/>
      <c r="BP35" s="2" t="s">
        <v>171</v>
      </c>
      <c r="BQ35" s="2">
        <f t="shared" si="13"/>
        <v>5</v>
      </c>
      <c r="BR35" s="2"/>
      <c r="BS3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35" s="2"/>
      <c r="BU35" s="2" t="s">
        <v>172</v>
      </c>
      <c r="BV35" s="2">
        <f t="shared" si="14"/>
        <v>4</v>
      </c>
      <c r="BW35" s="2"/>
      <c r="BX35" s="2" t="s">
        <v>172</v>
      </c>
      <c r="BY35" s="2">
        <f t="shared" si="15"/>
        <v>4</v>
      </c>
      <c r="BZ35" s="2"/>
      <c r="CA35" s="2" t="s">
        <v>172</v>
      </c>
      <c r="CB35" s="2">
        <f t="shared" si="16"/>
        <v>4</v>
      </c>
      <c r="CC35" s="2"/>
      <c r="CD35" s="2" t="s">
        <v>171</v>
      </c>
      <c r="CE35" s="2">
        <f t="shared" si="17"/>
        <v>5</v>
      </c>
      <c r="CF35" s="2"/>
      <c r="CG3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35" s="2"/>
      <c r="CI35" s="2" t="s">
        <v>172</v>
      </c>
      <c r="CJ35" s="2">
        <f t="shared" si="18"/>
        <v>4</v>
      </c>
      <c r="CK35" s="2"/>
      <c r="CL35" s="2" t="s">
        <v>171</v>
      </c>
      <c r="CM35" s="2">
        <f t="shared" si="19"/>
        <v>5</v>
      </c>
      <c r="CN35" s="2"/>
      <c r="CO35" s="2" t="s">
        <v>171</v>
      </c>
      <c r="CP35" s="2">
        <f t="shared" si="20"/>
        <v>5</v>
      </c>
      <c r="CQ35" s="2"/>
      <c r="CR35" s="2" t="s">
        <v>171</v>
      </c>
      <c r="CS35" s="2">
        <f t="shared" si="21"/>
        <v>5</v>
      </c>
      <c r="CT35" s="2"/>
      <c r="CU3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35" s="2"/>
      <c r="CW35" s="2" t="s">
        <v>171</v>
      </c>
      <c r="CX35" s="2">
        <f t="shared" si="22"/>
        <v>5</v>
      </c>
      <c r="CY35" s="2"/>
      <c r="CZ35" s="2" t="s">
        <v>171</v>
      </c>
      <c r="DA35" s="2">
        <f t="shared" si="23"/>
        <v>5</v>
      </c>
      <c r="DB35" s="2"/>
      <c r="DC35" s="2" t="s">
        <v>172</v>
      </c>
      <c r="DD35" s="2">
        <f t="shared" si="24"/>
        <v>4</v>
      </c>
      <c r="DE35" s="2"/>
      <c r="DF35" s="2" t="s">
        <v>172</v>
      </c>
      <c r="DG35" s="2">
        <f t="shared" si="25"/>
        <v>4</v>
      </c>
      <c r="DH35" s="2"/>
      <c r="DI3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5" s="2"/>
      <c r="DK35" s="2" t="s">
        <v>171</v>
      </c>
      <c r="DL35" s="2">
        <f t="shared" si="26"/>
        <v>5</v>
      </c>
      <c r="DM35" s="2"/>
      <c r="DN35" s="2" t="s">
        <v>171</v>
      </c>
      <c r="DO35" s="2">
        <f t="shared" si="27"/>
        <v>5</v>
      </c>
      <c r="DP35" s="2"/>
      <c r="DQ35" s="2" t="s">
        <v>171</v>
      </c>
      <c r="DR35" s="2">
        <f t="shared" si="28"/>
        <v>5</v>
      </c>
      <c r="DS35" s="2"/>
      <c r="DT35" s="2" t="s">
        <v>171</v>
      </c>
      <c r="DU35" s="2">
        <f t="shared" si="29"/>
        <v>5</v>
      </c>
      <c r="DV35" s="2"/>
      <c r="DW35" s="2"/>
      <c r="DX35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5" s="2" t="s">
        <v>174</v>
      </c>
      <c r="DZ35" s="2">
        <f t="shared" si="30"/>
        <v>4</v>
      </c>
      <c r="EA35" s="2"/>
      <c r="EB35" s="2" t="s">
        <v>171</v>
      </c>
      <c r="EC35" s="2">
        <f t="shared" si="31"/>
        <v>5</v>
      </c>
      <c r="ED35" s="2"/>
      <c r="EE35" s="2" t="s">
        <v>174</v>
      </c>
      <c r="EF35" s="2">
        <f t="shared" si="32"/>
        <v>4</v>
      </c>
      <c r="EG35" s="2"/>
      <c r="EH35" s="2" t="s">
        <v>174</v>
      </c>
      <c r="EI35" s="2">
        <f t="shared" si="33"/>
        <v>4</v>
      </c>
      <c r="EJ35" s="2"/>
      <c r="EK35" s="2"/>
      <c r="EL35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35" s="2" t="s">
        <v>171</v>
      </c>
      <c r="EN35" s="2">
        <f t="shared" si="34"/>
        <v>5</v>
      </c>
      <c r="EO35" s="2"/>
      <c r="EP35" s="2" t="s">
        <v>171</v>
      </c>
      <c r="EQ35" s="2">
        <f t="shared" si="35"/>
        <v>5</v>
      </c>
      <c r="ER35" s="2"/>
      <c r="ES35" s="2" t="s">
        <v>174</v>
      </c>
      <c r="ET35" s="2">
        <f t="shared" si="36"/>
        <v>4</v>
      </c>
      <c r="EU35" s="2"/>
      <c r="EV35" s="2" t="s">
        <v>171</v>
      </c>
      <c r="EW35" s="2">
        <f t="shared" si="37"/>
        <v>5</v>
      </c>
      <c r="EX35" s="2"/>
      <c r="EY35" s="2"/>
      <c r="EZ35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35" s="2" t="s">
        <v>174</v>
      </c>
      <c r="FB35" s="2">
        <f t="shared" si="38"/>
        <v>4</v>
      </c>
      <c r="FC35" s="2"/>
      <c r="FD35" s="2" t="s">
        <v>174</v>
      </c>
      <c r="FE35" s="2">
        <f t="shared" si="39"/>
        <v>4</v>
      </c>
      <c r="FF35" s="2"/>
      <c r="FG35" s="2" t="s">
        <v>171</v>
      </c>
      <c r="FH35" s="2">
        <f t="shared" si="40"/>
        <v>5</v>
      </c>
      <c r="FI35" s="2"/>
      <c r="FJ35" s="2" t="s">
        <v>171</v>
      </c>
      <c r="FK35" s="2">
        <f t="shared" si="41"/>
        <v>5</v>
      </c>
      <c r="FL35" s="2"/>
    </row>
    <row r="36" spans="1:168">
      <c r="A36" s="2">
        <v>34</v>
      </c>
      <c r="B36" s="3">
        <v>45577.421400462998</v>
      </c>
      <c r="C36" s="3">
        <v>45577.427627314799</v>
      </c>
      <c r="D36" s="2" t="s">
        <v>168</v>
      </c>
      <c r="E36" s="2"/>
      <c r="F36" s="2"/>
      <c r="G36" s="2"/>
      <c r="H36" s="3"/>
      <c r="I36" s="2" t="s">
        <v>216</v>
      </c>
      <c r="J36" s="2"/>
      <c r="K36" s="2"/>
      <c r="L36" s="2" t="s">
        <v>215</v>
      </c>
      <c r="M36" s="2"/>
      <c r="N36" s="2"/>
      <c r="O3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6" s="2"/>
      <c r="Q36" s="2" t="s">
        <v>171</v>
      </c>
      <c r="R36" s="2">
        <f t="shared" si="42"/>
        <v>5</v>
      </c>
      <c r="S36" s="2"/>
      <c r="T36" s="2" t="s">
        <v>171</v>
      </c>
      <c r="U36" s="2">
        <f t="shared" si="43"/>
        <v>5</v>
      </c>
      <c r="V36" s="2"/>
      <c r="W36" s="2" t="s">
        <v>174</v>
      </c>
      <c r="X36" s="2">
        <f t="shared" si="0"/>
        <v>4</v>
      </c>
      <c r="Y36" s="2"/>
      <c r="Z36" s="2" t="s">
        <v>174</v>
      </c>
      <c r="AA36" s="2">
        <f t="shared" si="1"/>
        <v>4</v>
      </c>
      <c r="AB36" s="2"/>
      <c r="AC3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6" s="2"/>
      <c r="AE36" s="2" t="s">
        <v>172</v>
      </c>
      <c r="AF36" s="2">
        <f t="shared" si="2"/>
        <v>4</v>
      </c>
      <c r="AG36" s="2"/>
      <c r="AH36" s="2" t="s">
        <v>172</v>
      </c>
      <c r="AI36" s="2">
        <f t="shared" si="3"/>
        <v>4</v>
      </c>
      <c r="AJ36" s="2"/>
      <c r="AK36" s="2" t="s">
        <v>172</v>
      </c>
      <c r="AL36" s="2">
        <f t="shared" si="4"/>
        <v>4</v>
      </c>
      <c r="AM36" s="2"/>
      <c r="AN36" s="2" t="s">
        <v>172</v>
      </c>
      <c r="AO36" s="2">
        <f t="shared" si="5"/>
        <v>4</v>
      </c>
      <c r="AP36" s="2"/>
      <c r="AQ36" s="2"/>
      <c r="AR3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S36" s="2" t="s">
        <v>172</v>
      </c>
      <c r="AT36" s="2">
        <f t="shared" si="6"/>
        <v>4</v>
      </c>
      <c r="AU36" s="2"/>
      <c r="AV36" s="2" t="s">
        <v>176</v>
      </c>
      <c r="AW36" s="2">
        <f t="shared" si="7"/>
        <v>3</v>
      </c>
      <c r="AX36" s="2"/>
      <c r="AY36" s="2" t="s">
        <v>176</v>
      </c>
      <c r="AZ36" s="2">
        <f t="shared" si="8"/>
        <v>3</v>
      </c>
      <c r="BA36" s="2"/>
      <c r="BB36" s="2" t="s">
        <v>172</v>
      </c>
      <c r="BC36" s="2">
        <f t="shared" si="9"/>
        <v>4</v>
      </c>
      <c r="BD36" s="2"/>
      <c r="BE3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3.25</v>
      </c>
      <c r="BF36" s="2"/>
      <c r="BG36" s="2" t="s">
        <v>176</v>
      </c>
      <c r="BH36" s="2">
        <f t="shared" si="10"/>
        <v>3</v>
      </c>
      <c r="BI36" s="2"/>
      <c r="BJ36" s="2" t="s">
        <v>176</v>
      </c>
      <c r="BK36" s="2">
        <f t="shared" si="11"/>
        <v>3</v>
      </c>
      <c r="BL36" s="2"/>
      <c r="BM36" s="2" t="s">
        <v>176</v>
      </c>
      <c r="BN36" s="2">
        <f t="shared" si="12"/>
        <v>3</v>
      </c>
      <c r="BO36" s="2"/>
      <c r="BP36" s="2" t="s">
        <v>172</v>
      </c>
      <c r="BQ36" s="2">
        <f t="shared" si="13"/>
        <v>4</v>
      </c>
      <c r="BR36" s="2"/>
      <c r="BS3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T36" s="2"/>
      <c r="BU36" s="2" t="s">
        <v>172</v>
      </c>
      <c r="BV36" s="2">
        <f t="shared" si="14"/>
        <v>4</v>
      </c>
      <c r="BW36" s="2"/>
      <c r="BX36" s="2" t="s">
        <v>176</v>
      </c>
      <c r="BY36" s="2">
        <f t="shared" si="15"/>
        <v>3</v>
      </c>
      <c r="BZ36" s="2"/>
      <c r="CA36" s="2" t="s">
        <v>176</v>
      </c>
      <c r="CB36" s="2">
        <f t="shared" si="16"/>
        <v>3</v>
      </c>
      <c r="CC36" s="2"/>
      <c r="CD36" s="2" t="s">
        <v>172</v>
      </c>
      <c r="CE36" s="2">
        <f t="shared" si="17"/>
        <v>4</v>
      </c>
      <c r="CF36" s="2"/>
      <c r="CG3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36" s="2"/>
      <c r="CI36" s="2" t="s">
        <v>172</v>
      </c>
      <c r="CJ36" s="2">
        <f t="shared" si="18"/>
        <v>4</v>
      </c>
      <c r="CK36" s="2"/>
      <c r="CL36" s="2" t="s">
        <v>171</v>
      </c>
      <c r="CM36" s="2">
        <f t="shared" si="19"/>
        <v>5</v>
      </c>
      <c r="CN36" s="2"/>
      <c r="CO36" s="2" t="s">
        <v>171</v>
      </c>
      <c r="CP36" s="2">
        <f t="shared" si="20"/>
        <v>5</v>
      </c>
      <c r="CQ36" s="2"/>
      <c r="CR36" s="2" t="s">
        <v>171</v>
      </c>
      <c r="CS36" s="2">
        <f t="shared" si="21"/>
        <v>5</v>
      </c>
      <c r="CT36" s="2"/>
      <c r="CU3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36" s="2"/>
      <c r="CW36" s="2" t="s">
        <v>171</v>
      </c>
      <c r="CX36" s="2">
        <f t="shared" si="22"/>
        <v>5</v>
      </c>
      <c r="CY36" s="2"/>
      <c r="CZ36" s="2" t="s">
        <v>172</v>
      </c>
      <c r="DA36" s="2">
        <f t="shared" si="23"/>
        <v>4</v>
      </c>
      <c r="DB36" s="2"/>
      <c r="DC36" s="2" t="s">
        <v>171</v>
      </c>
      <c r="DD36" s="2">
        <f t="shared" si="24"/>
        <v>5</v>
      </c>
      <c r="DE36" s="2"/>
      <c r="DF36" s="2" t="s">
        <v>171</v>
      </c>
      <c r="DG36" s="2">
        <f t="shared" si="25"/>
        <v>5</v>
      </c>
      <c r="DH36" s="2"/>
      <c r="DI3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36" s="2"/>
      <c r="DK36" s="2" t="s">
        <v>172</v>
      </c>
      <c r="DL36" s="2">
        <f t="shared" si="26"/>
        <v>4</v>
      </c>
      <c r="DM36" s="2"/>
      <c r="DN36" s="2" t="s">
        <v>172</v>
      </c>
      <c r="DO36" s="2">
        <f t="shared" si="27"/>
        <v>4</v>
      </c>
      <c r="DP36" s="2"/>
      <c r="DQ36" s="2" t="s">
        <v>171</v>
      </c>
      <c r="DR36" s="2">
        <f t="shared" si="28"/>
        <v>5</v>
      </c>
      <c r="DS36" s="2"/>
      <c r="DT36" s="2" t="s">
        <v>171</v>
      </c>
      <c r="DU36" s="2">
        <f t="shared" si="29"/>
        <v>5</v>
      </c>
      <c r="DV36" s="2"/>
      <c r="DW36" s="2"/>
      <c r="DX36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4.75</v>
      </c>
      <c r="DY36" s="2" t="s">
        <v>171</v>
      </c>
      <c r="DZ36" s="2">
        <f t="shared" si="30"/>
        <v>5</v>
      </c>
      <c r="EA36" s="2"/>
      <c r="EB36" s="2" t="s">
        <v>171</v>
      </c>
      <c r="EC36" s="2">
        <f t="shared" si="31"/>
        <v>5</v>
      </c>
      <c r="ED36" s="2"/>
      <c r="EE36" s="2" t="s">
        <v>171</v>
      </c>
      <c r="EF36" s="2">
        <f t="shared" si="32"/>
        <v>5</v>
      </c>
      <c r="EG36" s="2"/>
      <c r="EH36" s="2" t="s">
        <v>174</v>
      </c>
      <c r="EI36" s="2">
        <f t="shared" si="33"/>
        <v>4</v>
      </c>
      <c r="EJ36" s="2"/>
      <c r="EK36" s="2"/>
      <c r="EL36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36" s="2" t="s">
        <v>171</v>
      </c>
      <c r="EN36" s="2">
        <f t="shared" si="34"/>
        <v>5</v>
      </c>
      <c r="EO36" s="2"/>
      <c r="EP36" s="2" t="s">
        <v>171</v>
      </c>
      <c r="EQ36" s="2">
        <f t="shared" si="35"/>
        <v>5</v>
      </c>
      <c r="ER36" s="2"/>
      <c r="ES36" s="2" t="s">
        <v>171</v>
      </c>
      <c r="ET36" s="2">
        <f t="shared" si="36"/>
        <v>5</v>
      </c>
      <c r="EU36" s="2"/>
      <c r="EV36" s="2" t="s">
        <v>171</v>
      </c>
      <c r="EW36" s="2">
        <f t="shared" si="37"/>
        <v>5</v>
      </c>
      <c r="EX36" s="2"/>
      <c r="EY36" s="2"/>
      <c r="EZ36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</v>
      </c>
      <c r="FA36" s="2" t="s">
        <v>174</v>
      </c>
      <c r="FB36" s="2">
        <f t="shared" si="38"/>
        <v>4</v>
      </c>
      <c r="FC36" s="2"/>
      <c r="FD36" s="2" t="s">
        <v>173</v>
      </c>
      <c r="FE36" s="2">
        <f t="shared" si="39"/>
        <v>3</v>
      </c>
      <c r="FF36" s="2"/>
      <c r="FG36" s="2" t="s">
        <v>171</v>
      </c>
      <c r="FH36" s="2">
        <f t="shared" si="40"/>
        <v>5</v>
      </c>
      <c r="FI36" s="2"/>
      <c r="FJ36" s="2" t="s">
        <v>174</v>
      </c>
      <c r="FK36" s="2">
        <f t="shared" si="41"/>
        <v>4</v>
      </c>
      <c r="FL36" s="2"/>
    </row>
    <row r="37" spans="1:168">
      <c r="A37" s="2">
        <v>35</v>
      </c>
      <c r="B37" s="3">
        <v>45577.427777777797</v>
      </c>
      <c r="C37" s="3">
        <v>45577.431064814802</v>
      </c>
      <c r="D37" s="2" t="s">
        <v>168</v>
      </c>
      <c r="E37" s="2"/>
      <c r="F37" s="2"/>
      <c r="G37" s="2"/>
      <c r="H37" s="3"/>
      <c r="I37" s="2" t="s">
        <v>217</v>
      </c>
      <c r="J37" s="2"/>
      <c r="K37" s="2"/>
      <c r="L37" s="2" t="s">
        <v>215</v>
      </c>
      <c r="M37" s="2"/>
      <c r="N37" s="2"/>
      <c r="O3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37" s="2"/>
      <c r="Q37" s="2" t="s">
        <v>174</v>
      </c>
      <c r="R37" s="2">
        <f t="shared" si="42"/>
        <v>4</v>
      </c>
      <c r="S37" s="2"/>
      <c r="T37" s="2" t="s">
        <v>174</v>
      </c>
      <c r="U37" s="2">
        <f t="shared" si="43"/>
        <v>4</v>
      </c>
      <c r="V37" s="2"/>
      <c r="W37" s="2" t="s">
        <v>174</v>
      </c>
      <c r="X37" s="2">
        <f t="shared" si="0"/>
        <v>4</v>
      </c>
      <c r="Y37" s="2"/>
      <c r="Z37" s="2" t="s">
        <v>173</v>
      </c>
      <c r="AA37" s="2">
        <f t="shared" si="1"/>
        <v>3</v>
      </c>
      <c r="AB37" s="2"/>
      <c r="AC3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7" s="2"/>
      <c r="AE37" s="2" t="s">
        <v>172</v>
      </c>
      <c r="AF37" s="2">
        <f t="shared" si="2"/>
        <v>4</v>
      </c>
      <c r="AG37" s="2"/>
      <c r="AH37" s="2" t="s">
        <v>172</v>
      </c>
      <c r="AI37" s="2">
        <f t="shared" si="3"/>
        <v>4</v>
      </c>
      <c r="AJ37" s="2"/>
      <c r="AK37" s="2" t="s">
        <v>172</v>
      </c>
      <c r="AL37" s="2">
        <f t="shared" si="4"/>
        <v>4</v>
      </c>
      <c r="AM37" s="2"/>
      <c r="AN37" s="2" t="s">
        <v>172</v>
      </c>
      <c r="AO37" s="2">
        <f t="shared" si="5"/>
        <v>4</v>
      </c>
      <c r="AP37" s="2"/>
      <c r="AQ37" s="2"/>
      <c r="AR3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7" s="2" t="s">
        <v>171</v>
      </c>
      <c r="AT37" s="2">
        <f t="shared" si="6"/>
        <v>5</v>
      </c>
      <c r="AU37" s="2"/>
      <c r="AV37" s="2" t="s">
        <v>171</v>
      </c>
      <c r="AW37" s="2">
        <f t="shared" si="7"/>
        <v>5</v>
      </c>
      <c r="AX37" s="2"/>
      <c r="AY37" s="2" t="s">
        <v>171</v>
      </c>
      <c r="AZ37" s="2">
        <f t="shared" si="8"/>
        <v>5</v>
      </c>
      <c r="BA37" s="2"/>
      <c r="BB37" s="2" t="s">
        <v>171</v>
      </c>
      <c r="BC37" s="2">
        <f t="shared" si="9"/>
        <v>5</v>
      </c>
      <c r="BD37" s="2"/>
      <c r="BE3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7" s="2"/>
      <c r="BG37" s="2" t="s">
        <v>171</v>
      </c>
      <c r="BH37" s="2">
        <f t="shared" si="10"/>
        <v>5</v>
      </c>
      <c r="BI37" s="2"/>
      <c r="BJ37" s="2" t="s">
        <v>171</v>
      </c>
      <c r="BK37" s="2">
        <f t="shared" si="11"/>
        <v>5</v>
      </c>
      <c r="BL37" s="2"/>
      <c r="BM37" s="2" t="s">
        <v>171</v>
      </c>
      <c r="BN37" s="2">
        <f t="shared" si="12"/>
        <v>5</v>
      </c>
      <c r="BO37" s="2"/>
      <c r="BP37" s="2" t="s">
        <v>171</v>
      </c>
      <c r="BQ37" s="2">
        <f t="shared" si="13"/>
        <v>5</v>
      </c>
      <c r="BR37" s="2"/>
      <c r="BS3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37" s="2"/>
      <c r="BU37" s="2" t="s">
        <v>172</v>
      </c>
      <c r="BV37" s="2">
        <f t="shared" si="14"/>
        <v>4</v>
      </c>
      <c r="BW37" s="2"/>
      <c r="BX37" s="2" t="s">
        <v>172</v>
      </c>
      <c r="BY37" s="2">
        <f t="shared" si="15"/>
        <v>4</v>
      </c>
      <c r="BZ37" s="2"/>
      <c r="CA37" s="2" t="s">
        <v>172</v>
      </c>
      <c r="CB37" s="2">
        <f t="shared" si="16"/>
        <v>4</v>
      </c>
      <c r="CC37" s="2"/>
      <c r="CD37" s="2" t="s">
        <v>171</v>
      </c>
      <c r="CE37" s="2">
        <f t="shared" si="17"/>
        <v>5</v>
      </c>
      <c r="CF37" s="2"/>
      <c r="CG3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37" s="2"/>
      <c r="CI37" s="2" t="s">
        <v>171</v>
      </c>
      <c r="CJ37" s="2">
        <f t="shared" si="18"/>
        <v>5</v>
      </c>
      <c r="CK37" s="2"/>
      <c r="CL37" s="2" t="s">
        <v>171</v>
      </c>
      <c r="CM37" s="2">
        <f t="shared" si="19"/>
        <v>5</v>
      </c>
      <c r="CN37" s="2"/>
      <c r="CO37" s="2" t="s">
        <v>171</v>
      </c>
      <c r="CP37" s="2">
        <f t="shared" si="20"/>
        <v>5</v>
      </c>
      <c r="CQ37" s="2"/>
      <c r="CR37" s="2" t="s">
        <v>171</v>
      </c>
      <c r="CS37" s="2">
        <f t="shared" si="21"/>
        <v>5</v>
      </c>
      <c r="CT37" s="2"/>
      <c r="CU3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37" s="2"/>
      <c r="CW37" s="2" t="s">
        <v>171</v>
      </c>
      <c r="CX37" s="2">
        <f t="shared" si="22"/>
        <v>5</v>
      </c>
      <c r="CY37" s="2"/>
      <c r="CZ37" s="2" t="s">
        <v>172</v>
      </c>
      <c r="DA37" s="2">
        <f t="shared" si="23"/>
        <v>4</v>
      </c>
      <c r="DB37" s="2"/>
      <c r="DC37" s="2" t="s">
        <v>172</v>
      </c>
      <c r="DD37" s="2">
        <f t="shared" si="24"/>
        <v>4</v>
      </c>
      <c r="DE37" s="2"/>
      <c r="DF37" s="2" t="s">
        <v>172</v>
      </c>
      <c r="DG37" s="2">
        <f t="shared" si="25"/>
        <v>4</v>
      </c>
      <c r="DH37" s="2"/>
      <c r="DI3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37" s="2"/>
      <c r="DK37" s="2" t="s">
        <v>172</v>
      </c>
      <c r="DL37" s="2">
        <f t="shared" si="26"/>
        <v>4</v>
      </c>
      <c r="DM37" s="2"/>
      <c r="DN37" s="2" t="s">
        <v>171</v>
      </c>
      <c r="DO37" s="2">
        <f t="shared" si="27"/>
        <v>5</v>
      </c>
      <c r="DP37" s="2"/>
      <c r="DQ37" s="2" t="s">
        <v>172</v>
      </c>
      <c r="DR37" s="2">
        <f t="shared" si="28"/>
        <v>4</v>
      </c>
      <c r="DS37" s="2"/>
      <c r="DT37" s="2" t="s">
        <v>171</v>
      </c>
      <c r="DU37" s="2">
        <f t="shared" si="29"/>
        <v>5</v>
      </c>
      <c r="DV37" s="2"/>
      <c r="DW37" s="2"/>
      <c r="DX37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37" s="2" t="s">
        <v>174</v>
      </c>
      <c r="DZ37" s="2">
        <f t="shared" si="30"/>
        <v>4</v>
      </c>
      <c r="EA37" s="2"/>
      <c r="EB37" s="2" t="s">
        <v>174</v>
      </c>
      <c r="EC37" s="2">
        <f t="shared" si="31"/>
        <v>4</v>
      </c>
      <c r="ED37" s="2"/>
      <c r="EE37" s="2" t="s">
        <v>174</v>
      </c>
      <c r="EF37" s="2">
        <f t="shared" si="32"/>
        <v>4</v>
      </c>
      <c r="EG37" s="2"/>
      <c r="EH37" s="2" t="s">
        <v>174</v>
      </c>
      <c r="EI37" s="2">
        <f t="shared" si="33"/>
        <v>4</v>
      </c>
      <c r="EJ37" s="2"/>
      <c r="EK37" s="2"/>
      <c r="EL37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4.5</v>
      </c>
      <c r="EM37" s="2" t="s">
        <v>171</v>
      </c>
      <c r="EN37" s="2">
        <f t="shared" si="34"/>
        <v>5</v>
      </c>
      <c r="EO37" s="2"/>
      <c r="EP37" s="2" t="s">
        <v>174</v>
      </c>
      <c r="EQ37" s="2">
        <f t="shared" si="35"/>
        <v>4</v>
      </c>
      <c r="ER37" s="2"/>
      <c r="ES37" s="2" t="s">
        <v>171</v>
      </c>
      <c r="ET37" s="2">
        <f t="shared" si="36"/>
        <v>5</v>
      </c>
      <c r="EU37" s="2"/>
      <c r="EV37" s="2" t="s">
        <v>174</v>
      </c>
      <c r="EW37" s="2">
        <f t="shared" si="37"/>
        <v>4</v>
      </c>
      <c r="EX37" s="2"/>
      <c r="EY37" s="2"/>
      <c r="EZ37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37" s="2" t="s">
        <v>174</v>
      </c>
      <c r="FB37" s="2">
        <f t="shared" si="38"/>
        <v>4</v>
      </c>
      <c r="FC37" s="2"/>
      <c r="FD37" s="2" t="s">
        <v>171</v>
      </c>
      <c r="FE37" s="2">
        <f t="shared" si="39"/>
        <v>5</v>
      </c>
      <c r="FF37" s="2"/>
      <c r="FG37" s="2" t="s">
        <v>171</v>
      </c>
      <c r="FH37" s="2">
        <f t="shared" si="40"/>
        <v>5</v>
      </c>
      <c r="FI37" s="2"/>
      <c r="FJ37" s="2" t="s">
        <v>171</v>
      </c>
      <c r="FK37" s="2">
        <f t="shared" si="41"/>
        <v>5</v>
      </c>
      <c r="FL37" s="2"/>
    </row>
    <row r="38" spans="1:168">
      <c r="A38" s="2">
        <v>36</v>
      </c>
      <c r="B38" s="3">
        <v>45577.4311689815</v>
      </c>
      <c r="C38" s="3">
        <v>45577.437800925902</v>
      </c>
      <c r="D38" s="2" t="s">
        <v>168</v>
      </c>
      <c r="E38" s="2"/>
      <c r="F38" s="2"/>
      <c r="G38" s="2"/>
      <c r="H38" s="3"/>
      <c r="I38" s="2" t="s">
        <v>218</v>
      </c>
      <c r="J38" s="2"/>
      <c r="K38" s="2"/>
      <c r="L38" s="2" t="s">
        <v>215</v>
      </c>
      <c r="M38" s="2"/>
      <c r="N38" s="2"/>
      <c r="O3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38" s="2"/>
      <c r="Q38" s="2" t="s">
        <v>174</v>
      </c>
      <c r="R38" s="2">
        <f t="shared" si="42"/>
        <v>4</v>
      </c>
      <c r="S38" s="2"/>
      <c r="T38" s="2" t="s">
        <v>174</v>
      </c>
      <c r="U38" s="2">
        <f t="shared" si="43"/>
        <v>4</v>
      </c>
      <c r="V38" s="2"/>
      <c r="W38" s="2" t="s">
        <v>173</v>
      </c>
      <c r="X38" s="2">
        <f t="shared" si="0"/>
        <v>3</v>
      </c>
      <c r="Y38" s="2"/>
      <c r="Z38" s="2" t="s">
        <v>174</v>
      </c>
      <c r="AA38" s="2">
        <f t="shared" si="1"/>
        <v>4</v>
      </c>
      <c r="AB38" s="2"/>
      <c r="AC3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8" s="2"/>
      <c r="AE38" s="2" t="s">
        <v>172</v>
      </c>
      <c r="AF38" s="2">
        <f t="shared" si="2"/>
        <v>4</v>
      </c>
      <c r="AG38" s="2"/>
      <c r="AH38" s="2" t="s">
        <v>172</v>
      </c>
      <c r="AI38" s="2">
        <f t="shared" si="3"/>
        <v>4</v>
      </c>
      <c r="AJ38" s="2"/>
      <c r="AK38" s="2" t="s">
        <v>172</v>
      </c>
      <c r="AL38" s="2">
        <f t="shared" si="4"/>
        <v>4</v>
      </c>
      <c r="AM38" s="2"/>
      <c r="AN38" s="2" t="s">
        <v>172</v>
      </c>
      <c r="AO38" s="2">
        <f t="shared" si="5"/>
        <v>4</v>
      </c>
      <c r="AP38" s="2"/>
      <c r="AQ38" s="2"/>
      <c r="AR3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38" s="2" t="s">
        <v>171</v>
      </c>
      <c r="AT38" s="2">
        <f t="shared" si="6"/>
        <v>5</v>
      </c>
      <c r="AU38" s="2"/>
      <c r="AV38" s="2" t="s">
        <v>171</v>
      </c>
      <c r="AW38" s="2">
        <f t="shared" si="7"/>
        <v>5</v>
      </c>
      <c r="AX38" s="2"/>
      <c r="AY38" s="2" t="s">
        <v>171</v>
      </c>
      <c r="AZ38" s="2">
        <f t="shared" si="8"/>
        <v>5</v>
      </c>
      <c r="BA38" s="2"/>
      <c r="BB38" s="2" t="s">
        <v>172</v>
      </c>
      <c r="BC38" s="2">
        <f t="shared" si="9"/>
        <v>4</v>
      </c>
      <c r="BD38" s="2"/>
      <c r="BE3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8" s="2"/>
      <c r="BG38" s="2" t="s">
        <v>171</v>
      </c>
      <c r="BH38" s="2">
        <f t="shared" si="10"/>
        <v>5</v>
      </c>
      <c r="BI38" s="2"/>
      <c r="BJ38" s="2" t="s">
        <v>171</v>
      </c>
      <c r="BK38" s="2">
        <f t="shared" si="11"/>
        <v>5</v>
      </c>
      <c r="BL38" s="2"/>
      <c r="BM38" s="2" t="s">
        <v>171</v>
      </c>
      <c r="BN38" s="2">
        <f t="shared" si="12"/>
        <v>5</v>
      </c>
      <c r="BO38" s="2"/>
      <c r="BP38" s="2" t="s">
        <v>171</v>
      </c>
      <c r="BQ38" s="2">
        <f t="shared" si="13"/>
        <v>5</v>
      </c>
      <c r="BR38" s="2"/>
      <c r="BS3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38" s="2"/>
      <c r="BU38" s="2" t="s">
        <v>171</v>
      </c>
      <c r="BV38" s="2">
        <f t="shared" si="14"/>
        <v>5</v>
      </c>
      <c r="BW38" s="2"/>
      <c r="BX38" s="2" t="s">
        <v>172</v>
      </c>
      <c r="BY38" s="2">
        <f t="shared" si="15"/>
        <v>4</v>
      </c>
      <c r="BZ38" s="2"/>
      <c r="CA38" s="2" t="s">
        <v>171</v>
      </c>
      <c r="CB38" s="2">
        <f t="shared" si="16"/>
        <v>5</v>
      </c>
      <c r="CC38" s="2"/>
      <c r="CD38" s="2" t="s">
        <v>171</v>
      </c>
      <c r="CE38" s="2">
        <f t="shared" si="17"/>
        <v>5</v>
      </c>
      <c r="CF38" s="2"/>
      <c r="CG3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38" s="2"/>
      <c r="CI38" s="2" t="s">
        <v>172</v>
      </c>
      <c r="CJ38" s="2">
        <f t="shared" si="18"/>
        <v>4</v>
      </c>
      <c r="CK38" s="2"/>
      <c r="CL38" s="2" t="s">
        <v>172</v>
      </c>
      <c r="CM38" s="2">
        <f t="shared" si="19"/>
        <v>4</v>
      </c>
      <c r="CN38" s="2"/>
      <c r="CO38" s="2" t="s">
        <v>172</v>
      </c>
      <c r="CP38" s="2">
        <f t="shared" si="20"/>
        <v>4</v>
      </c>
      <c r="CQ38" s="2"/>
      <c r="CR38" s="2" t="s">
        <v>171</v>
      </c>
      <c r="CS38" s="2">
        <f t="shared" si="21"/>
        <v>5</v>
      </c>
      <c r="CT38" s="2"/>
      <c r="CU3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38" s="2"/>
      <c r="CW38" s="2" t="s">
        <v>172</v>
      </c>
      <c r="CX38" s="2">
        <f t="shared" si="22"/>
        <v>4</v>
      </c>
      <c r="CY38" s="2"/>
      <c r="CZ38" s="2" t="s">
        <v>172</v>
      </c>
      <c r="DA38" s="2">
        <f t="shared" si="23"/>
        <v>4</v>
      </c>
      <c r="DB38" s="2"/>
      <c r="DC38" s="2" t="s">
        <v>172</v>
      </c>
      <c r="DD38" s="2">
        <f t="shared" si="24"/>
        <v>4</v>
      </c>
      <c r="DE38" s="2"/>
      <c r="DF38" s="2" t="s">
        <v>172</v>
      </c>
      <c r="DG38" s="2">
        <f t="shared" si="25"/>
        <v>4</v>
      </c>
      <c r="DH38" s="2"/>
      <c r="DI3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J38" s="2"/>
      <c r="DK38" s="2" t="s">
        <v>172</v>
      </c>
      <c r="DL38" s="2">
        <f t="shared" si="26"/>
        <v>4</v>
      </c>
      <c r="DM38" s="2"/>
      <c r="DN38" s="2" t="s">
        <v>172</v>
      </c>
      <c r="DO38" s="2">
        <f t="shared" si="27"/>
        <v>4</v>
      </c>
      <c r="DP38" s="2"/>
      <c r="DQ38" s="2" t="s">
        <v>172</v>
      </c>
      <c r="DR38" s="2">
        <f t="shared" si="28"/>
        <v>4</v>
      </c>
      <c r="DS38" s="2"/>
      <c r="DT38" s="2" t="s">
        <v>171</v>
      </c>
      <c r="DU38" s="2">
        <f t="shared" si="29"/>
        <v>5</v>
      </c>
      <c r="DV38" s="2"/>
      <c r="DW38" s="2"/>
      <c r="DX38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38" s="2" t="s">
        <v>174</v>
      </c>
      <c r="DZ38" s="2">
        <f t="shared" si="30"/>
        <v>4</v>
      </c>
      <c r="EA38" s="2"/>
      <c r="EB38" s="2" t="s">
        <v>174</v>
      </c>
      <c r="EC38" s="2">
        <f t="shared" si="31"/>
        <v>4</v>
      </c>
      <c r="ED38" s="2"/>
      <c r="EE38" s="2" t="s">
        <v>174</v>
      </c>
      <c r="EF38" s="2">
        <f t="shared" si="32"/>
        <v>4</v>
      </c>
      <c r="EG38" s="2"/>
      <c r="EH38" s="2" t="s">
        <v>174</v>
      </c>
      <c r="EI38" s="2">
        <f t="shared" si="33"/>
        <v>4</v>
      </c>
      <c r="EJ38" s="2"/>
      <c r="EK38" s="2"/>
      <c r="EL38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4.25</v>
      </c>
      <c r="EM38" s="2" t="s">
        <v>174</v>
      </c>
      <c r="EN38" s="2">
        <f t="shared" si="34"/>
        <v>4</v>
      </c>
      <c r="EO38" s="2"/>
      <c r="EP38" s="2" t="s">
        <v>174</v>
      </c>
      <c r="EQ38" s="2">
        <f t="shared" si="35"/>
        <v>4</v>
      </c>
      <c r="ER38" s="2"/>
      <c r="ES38" s="2" t="s">
        <v>171</v>
      </c>
      <c r="ET38" s="2">
        <f t="shared" si="36"/>
        <v>5</v>
      </c>
      <c r="EU38" s="2"/>
      <c r="EV38" s="2" t="s">
        <v>174</v>
      </c>
      <c r="EW38" s="2">
        <f t="shared" si="37"/>
        <v>4</v>
      </c>
      <c r="EX38" s="2"/>
      <c r="EY38" s="2"/>
      <c r="EZ38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38" s="2" t="s">
        <v>174</v>
      </c>
      <c r="FB38" s="2">
        <f t="shared" si="38"/>
        <v>4</v>
      </c>
      <c r="FC38" s="2"/>
      <c r="FD38" s="2" t="s">
        <v>171</v>
      </c>
      <c r="FE38" s="2">
        <f t="shared" si="39"/>
        <v>5</v>
      </c>
      <c r="FF38" s="2"/>
      <c r="FG38" s="2" t="s">
        <v>171</v>
      </c>
      <c r="FH38" s="2">
        <f t="shared" si="40"/>
        <v>5</v>
      </c>
      <c r="FI38" s="2"/>
      <c r="FJ38" s="2" t="s">
        <v>174</v>
      </c>
      <c r="FK38" s="2">
        <f t="shared" si="41"/>
        <v>4</v>
      </c>
      <c r="FL38" s="2"/>
    </row>
    <row r="39" spans="1:168">
      <c r="A39" s="2">
        <v>37</v>
      </c>
      <c r="B39" s="3">
        <v>45577.441423611097</v>
      </c>
      <c r="C39" s="3">
        <v>45577.443321759303</v>
      </c>
      <c r="D39" s="2" t="s">
        <v>168</v>
      </c>
      <c r="E39" s="2"/>
      <c r="F39" s="2"/>
      <c r="G39" s="2"/>
      <c r="H39" s="3"/>
      <c r="I39" s="2" t="s">
        <v>219</v>
      </c>
      <c r="J39" s="2"/>
      <c r="K39" s="2"/>
      <c r="L39" s="2" t="s">
        <v>215</v>
      </c>
      <c r="M39" s="2"/>
      <c r="N39" s="2"/>
      <c r="O3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39" s="2"/>
      <c r="Q39" s="2" t="s">
        <v>171</v>
      </c>
      <c r="R39" s="2">
        <f t="shared" si="42"/>
        <v>5</v>
      </c>
      <c r="S39" s="2"/>
      <c r="T39" s="2" t="s">
        <v>171</v>
      </c>
      <c r="U39" s="2">
        <f t="shared" si="43"/>
        <v>5</v>
      </c>
      <c r="V39" s="2"/>
      <c r="W39" s="2" t="s">
        <v>171</v>
      </c>
      <c r="X39" s="2">
        <f t="shared" si="0"/>
        <v>5</v>
      </c>
      <c r="Y39" s="2"/>
      <c r="Z39" s="2" t="s">
        <v>171</v>
      </c>
      <c r="AA39" s="2">
        <f t="shared" si="1"/>
        <v>5</v>
      </c>
      <c r="AB39" s="2"/>
      <c r="AC3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39" s="2"/>
      <c r="AE39" s="2" t="s">
        <v>171</v>
      </c>
      <c r="AF39" s="2">
        <f t="shared" si="2"/>
        <v>5</v>
      </c>
      <c r="AG39" s="2"/>
      <c r="AH39" s="2" t="s">
        <v>172</v>
      </c>
      <c r="AI39" s="2">
        <f t="shared" si="3"/>
        <v>4</v>
      </c>
      <c r="AJ39" s="2"/>
      <c r="AK39" s="2" t="s">
        <v>172</v>
      </c>
      <c r="AL39" s="2">
        <f t="shared" si="4"/>
        <v>4</v>
      </c>
      <c r="AM39" s="2"/>
      <c r="AN39" s="2" t="s">
        <v>171</v>
      </c>
      <c r="AO39" s="2">
        <f t="shared" si="5"/>
        <v>5</v>
      </c>
      <c r="AP39" s="2"/>
      <c r="AQ39" s="2"/>
      <c r="AR3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9" s="2" t="s">
        <v>171</v>
      </c>
      <c r="AT39" s="2">
        <f t="shared" si="6"/>
        <v>5</v>
      </c>
      <c r="AU39" s="2"/>
      <c r="AV39" s="2" t="s">
        <v>171</v>
      </c>
      <c r="AW39" s="2">
        <f t="shared" si="7"/>
        <v>5</v>
      </c>
      <c r="AX39" s="2"/>
      <c r="AY39" s="2" t="s">
        <v>171</v>
      </c>
      <c r="AZ39" s="2">
        <f t="shared" si="8"/>
        <v>5</v>
      </c>
      <c r="BA39" s="2"/>
      <c r="BB39" s="2" t="s">
        <v>171</v>
      </c>
      <c r="BC39" s="2">
        <f t="shared" si="9"/>
        <v>5</v>
      </c>
      <c r="BD39" s="2"/>
      <c r="BE3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9" s="2"/>
      <c r="BG39" s="2" t="s">
        <v>171</v>
      </c>
      <c r="BH39" s="2">
        <f t="shared" si="10"/>
        <v>5</v>
      </c>
      <c r="BI39" s="2"/>
      <c r="BJ39" s="2" t="s">
        <v>171</v>
      </c>
      <c r="BK39" s="2">
        <f t="shared" si="11"/>
        <v>5</v>
      </c>
      <c r="BL39" s="2"/>
      <c r="BM39" s="2" t="s">
        <v>171</v>
      </c>
      <c r="BN39" s="2">
        <f t="shared" si="12"/>
        <v>5</v>
      </c>
      <c r="BO39" s="2"/>
      <c r="BP39" s="2" t="s">
        <v>171</v>
      </c>
      <c r="BQ39" s="2">
        <f t="shared" si="13"/>
        <v>5</v>
      </c>
      <c r="BR39" s="2"/>
      <c r="BS3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39" s="2"/>
      <c r="BU39" s="2" t="s">
        <v>171</v>
      </c>
      <c r="BV39" s="2">
        <f t="shared" si="14"/>
        <v>5</v>
      </c>
      <c r="BW39" s="2"/>
      <c r="BX39" s="2" t="s">
        <v>171</v>
      </c>
      <c r="BY39" s="2">
        <f t="shared" si="15"/>
        <v>5</v>
      </c>
      <c r="BZ39" s="2"/>
      <c r="CA39" s="2" t="s">
        <v>171</v>
      </c>
      <c r="CB39" s="2">
        <f t="shared" si="16"/>
        <v>5</v>
      </c>
      <c r="CC39" s="2"/>
      <c r="CD39" s="2" t="s">
        <v>171</v>
      </c>
      <c r="CE39" s="2">
        <f t="shared" si="17"/>
        <v>5</v>
      </c>
      <c r="CF39" s="2"/>
      <c r="CG3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39" s="2"/>
      <c r="CI39" s="2" t="s">
        <v>171</v>
      </c>
      <c r="CJ39" s="2">
        <f t="shared" si="18"/>
        <v>5</v>
      </c>
      <c r="CK39" s="2"/>
      <c r="CL39" s="2" t="s">
        <v>171</v>
      </c>
      <c r="CM39" s="2">
        <f t="shared" si="19"/>
        <v>5</v>
      </c>
      <c r="CN39" s="2"/>
      <c r="CO39" s="2" t="s">
        <v>171</v>
      </c>
      <c r="CP39" s="2">
        <f t="shared" si="20"/>
        <v>5</v>
      </c>
      <c r="CQ39" s="2"/>
      <c r="CR39" s="2" t="s">
        <v>171</v>
      </c>
      <c r="CS39" s="2">
        <f t="shared" si="21"/>
        <v>5</v>
      </c>
      <c r="CT39" s="2"/>
      <c r="CU3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39" s="2"/>
      <c r="CW39" s="2" t="s">
        <v>171</v>
      </c>
      <c r="CX39" s="2">
        <f t="shared" si="22"/>
        <v>5</v>
      </c>
      <c r="CY39" s="2"/>
      <c r="CZ39" s="2" t="s">
        <v>172</v>
      </c>
      <c r="DA39" s="2">
        <f t="shared" si="23"/>
        <v>4</v>
      </c>
      <c r="DB39" s="2"/>
      <c r="DC39" s="2" t="s">
        <v>172</v>
      </c>
      <c r="DD39" s="2">
        <f t="shared" si="24"/>
        <v>4</v>
      </c>
      <c r="DE39" s="2"/>
      <c r="DF39" s="2" t="s">
        <v>171</v>
      </c>
      <c r="DG39" s="2">
        <f t="shared" si="25"/>
        <v>5</v>
      </c>
      <c r="DH39" s="2"/>
      <c r="DI3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9" s="2"/>
      <c r="DK39" s="2" t="s">
        <v>171</v>
      </c>
      <c r="DL39" s="2">
        <f t="shared" si="26"/>
        <v>5</v>
      </c>
      <c r="DM39" s="2"/>
      <c r="DN39" s="2" t="s">
        <v>171</v>
      </c>
      <c r="DO39" s="2">
        <f t="shared" si="27"/>
        <v>5</v>
      </c>
      <c r="DP39" s="2"/>
      <c r="DQ39" s="2" t="s">
        <v>171</v>
      </c>
      <c r="DR39" s="2">
        <f t="shared" si="28"/>
        <v>5</v>
      </c>
      <c r="DS39" s="2"/>
      <c r="DT39" s="2" t="s">
        <v>171</v>
      </c>
      <c r="DU39" s="2">
        <f t="shared" si="29"/>
        <v>5</v>
      </c>
      <c r="DV39" s="2"/>
      <c r="DW39" s="2"/>
      <c r="DX39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39" s="2" t="s">
        <v>171</v>
      </c>
      <c r="DZ39" s="2">
        <f t="shared" si="30"/>
        <v>5</v>
      </c>
      <c r="EA39" s="2"/>
      <c r="EB39" s="2" t="s">
        <v>171</v>
      </c>
      <c r="EC39" s="2">
        <f t="shared" si="31"/>
        <v>5</v>
      </c>
      <c r="ED39" s="2"/>
      <c r="EE39" s="2" t="s">
        <v>171</v>
      </c>
      <c r="EF39" s="2">
        <f t="shared" si="32"/>
        <v>5</v>
      </c>
      <c r="EG39" s="2"/>
      <c r="EH39" s="2" t="s">
        <v>171</v>
      </c>
      <c r="EI39" s="2">
        <f t="shared" si="33"/>
        <v>5</v>
      </c>
      <c r="EJ39" s="2"/>
      <c r="EK39" s="2"/>
      <c r="EL39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39" s="2" t="s">
        <v>171</v>
      </c>
      <c r="EN39" s="2">
        <f t="shared" si="34"/>
        <v>5</v>
      </c>
      <c r="EO39" s="2"/>
      <c r="EP39" s="2" t="s">
        <v>171</v>
      </c>
      <c r="EQ39" s="2">
        <f t="shared" si="35"/>
        <v>5</v>
      </c>
      <c r="ER39" s="2"/>
      <c r="ES39" s="2" t="s">
        <v>171</v>
      </c>
      <c r="ET39" s="2">
        <f t="shared" si="36"/>
        <v>5</v>
      </c>
      <c r="EU39" s="2"/>
      <c r="EV39" s="2" t="s">
        <v>171</v>
      </c>
      <c r="EW39" s="2">
        <f t="shared" si="37"/>
        <v>5</v>
      </c>
      <c r="EX39" s="2"/>
      <c r="EY39" s="2"/>
      <c r="EZ39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39" s="2" t="s">
        <v>171</v>
      </c>
      <c r="FB39" s="2">
        <f t="shared" si="38"/>
        <v>5</v>
      </c>
      <c r="FC39" s="2"/>
      <c r="FD39" s="2" t="s">
        <v>171</v>
      </c>
      <c r="FE39" s="2">
        <f t="shared" si="39"/>
        <v>5</v>
      </c>
      <c r="FF39" s="2"/>
      <c r="FG39" s="2" t="s">
        <v>171</v>
      </c>
      <c r="FH39" s="2">
        <f t="shared" si="40"/>
        <v>5</v>
      </c>
      <c r="FI39" s="2"/>
      <c r="FJ39" s="2" t="s">
        <v>171</v>
      </c>
      <c r="FK39" s="2">
        <f t="shared" si="41"/>
        <v>5</v>
      </c>
      <c r="FL39" s="2"/>
    </row>
    <row r="40" spans="1:168">
      <c r="A40" s="2">
        <v>38</v>
      </c>
      <c r="B40" s="3">
        <v>45577.443587962996</v>
      </c>
      <c r="C40" s="3">
        <v>45577.445428240702</v>
      </c>
      <c r="D40" s="2" t="s">
        <v>168</v>
      </c>
      <c r="E40" s="2"/>
      <c r="F40" s="2"/>
      <c r="G40" s="2"/>
      <c r="H40" s="3"/>
      <c r="I40" s="2" t="s">
        <v>220</v>
      </c>
      <c r="J40" s="2"/>
      <c r="K40" s="2"/>
      <c r="L40" s="2" t="s">
        <v>215</v>
      </c>
      <c r="M40" s="2"/>
      <c r="N40" s="2"/>
      <c r="O4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40" s="2"/>
      <c r="Q40" s="2" t="s">
        <v>171</v>
      </c>
      <c r="R40" s="2">
        <f t="shared" si="42"/>
        <v>5</v>
      </c>
      <c r="S40" s="2"/>
      <c r="T40" s="2" t="s">
        <v>171</v>
      </c>
      <c r="U40" s="2">
        <f t="shared" si="43"/>
        <v>5</v>
      </c>
      <c r="V40" s="2"/>
      <c r="W40" s="2" t="s">
        <v>171</v>
      </c>
      <c r="X40" s="2">
        <f t="shared" si="0"/>
        <v>5</v>
      </c>
      <c r="Y40" s="2"/>
      <c r="Z40" s="2" t="s">
        <v>171</v>
      </c>
      <c r="AA40" s="2">
        <f t="shared" si="1"/>
        <v>5</v>
      </c>
      <c r="AB40" s="2"/>
      <c r="AC4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40" s="2"/>
      <c r="AE40" s="2" t="s">
        <v>172</v>
      </c>
      <c r="AF40" s="2">
        <f t="shared" si="2"/>
        <v>4</v>
      </c>
      <c r="AG40" s="2"/>
      <c r="AH40" s="2" t="s">
        <v>172</v>
      </c>
      <c r="AI40" s="2">
        <f t="shared" si="3"/>
        <v>4</v>
      </c>
      <c r="AJ40" s="2"/>
      <c r="AK40" s="2" t="s">
        <v>172</v>
      </c>
      <c r="AL40" s="2">
        <f t="shared" si="4"/>
        <v>4</v>
      </c>
      <c r="AM40" s="2"/>
      <c r="AN40" s="2" t="s">
        <v>172</v>
      </c>
      <c r="AO40" s="2">
        <f t="shared" si="5"/>
        <v>4</v>
      </c>
      <c r="AP40" s="2"/>
      <c r="AQ40" s="2"/>
      <c r="AR4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40" s="2" t="s">
        <v>171</v>
      </c>
      <c r="AT40" s="2">
        <f t="shared" si="6"/>
        <v>5</v>
      </c>
      <c r="AU40" s="2"/>
      <c r="AV40" s="2" t="s">
        <v>171</v>
      </c>
      <c r="AW40" s="2">
        <f t="shared" si="7"/>
        <v>5</v>
      </c>
      <c r="AX40" s="2"/>
      <c r="AY40" s="2" t="s">
        <v>172</v>
      </c>
      <c r="AZ40" s="2">
        <f t="shared" si="8"/>
        <v>4</v>
      </c>
      <c r="BA40" s="2"/>
      <c r="BB40" s="2" t="s">
        <v>171</v>
      </c>
      <c r="BC40" s="2">
        <f t="shared" si="9"/>
        <v>5</v>
      </c>
      <c r="BD40" s="2"/>
      <c r="BE4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40" s="2"/>
      <c r="BG40" s="2" t="s">
        <v>171</v>
      </c>
      <c r="BH40" s="2">
        <f t="shared" si="10"/>
        <v>5</v>
      </c>
      <c r="BI40" s="2"/>
      <c r="BJ40" s="2" t="s">
        <v>171</v>
      </c>
      <c r="BK40" s="2">
        <f t="shared" si="11"/>
        <v>5</v>
      </c>
      <c r="BL40" s="2"/>
      <c r="BM40" s="2" t="s">
        <v>171</v>
      </c>
      <c r="BN40" s="2">
        <f t="shared" si="12"/>
        <v>5</v>
      </c>
      <c r="BO40" s="2"/>
      <c r="BP40" s="2" t="s">
        <v>171</v>
      </c>
      <c r="BQ40" s="2">
        <f t="shared" si="13"/>
        <v>5</v>
      </c>
      <c r="BR40" s="2"/>
      <c r="BS4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40" s="2"/>
      <c r="BU40" s="2" t="s">
        <v>172</v>
      </c>
      <c r="BV40" s="2">
        <f t="shared" si="14"/>
        <v>4</v>
      </c>
      <c r="BW40" s="2"/>
      <c r="BX40" s="2" t="s">
        <v>171</v>
      </c>
      <c r="BY40" s="2">
        <f t="shared" si="15"/>
        <v>5</v>
      </c>
      <c r="BZ40" s="2"/>
      <c r="CA40" s="2" t="s">
        <v>172</v>
      </c>
      <c r="CB40" s="2">
        <f t="shared" si="16"/>
        <v>4</v>
      </c>
      <c r="CC40" s="2"/>
      <c r="CD40" s="2" t="s">
        <v>172</v>
      </c>
      <c r="CE40" s="2">
        <f t="shared" si="17"/>
        <v>4</v>
      </c>
      <c r="CF40" s="2"/>
      <c r="CG4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40" s="2"/>
      <c r="CI40" s="2" t="s">
        <v>172</v>
      </c>
      <c r="CJ40" s="2">
        <f t="shared" si="18"/>
        <v>4</v>
      </c>
      <c r="CK40" s="2"/>
      <c r="CL40" s="2" t="s">
        <v>171</v>
      </c>
      <c r="CM40" s="2">
        <f t="shared" si="19"/>
        <v>5</v>
      </c>
      <c r="CN40" s="2"/>
      <c r="CO40" s="2" t="s">
        <v>171</v>
      </c>
      <c r="CP40" s="2">
        <f t="shared" si="20"/>
        <v>5</v>
      </c>
      <c r="CQ40" s="2"/>
      <c r="CR40" s="2" t="s">
        <v>171</v>
      </c>
      <c r="CS40" s="2">
        <f t="shared" si="21"/>
        <v>5</v>
      </c>
      <c r="CT40" s="2"/>
      <c r="CU4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40" s="2"/>
      <c r="CW40" s="2" t="s">
        <v>171</v>
      </c>
      <c r="CX40" s="2">
        <f t="shared" si="22"/>
        <v>5</v>
      </c>
      <c r="CY40" s="2"/>
      <c r="CZ40" s="2" t="s">
        <v>172</v>
      </c>
      <c r="DA40" s="2">
        <f t="shared" si="23"/>
        <v>4</v>
      </c>
      <c r="DB40" s="2"/>
      <c r="DC40" s="2" t="s">
        <v>171</v>
      </c>
      <c r="DD40" s="2">
        <f t="shared" si="24"/>
        <v>5</v>
      </c>
      <c r="DE40" s="2"/>
      <c r="DF40" s="2" t="s">
        <v>171</v>
      </c>
      <c r="DG40" s="2">
        <f t="shared" si="25"/>
        <v>5</v>
      </c>
      <c r="DH40" s="2"/>
      <c r="DI4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40" s="2"/>
      <c r="DK40" s="2" t="s">
        <v>172</v>
      </c>
      <c r="DL40" s="2">
        <f t="shared" si="26"/>
        <v>4</v>
      </c>
      <c r="DM40" s="2"/>
      <c r="DN40" s="2" t="s">
        <v>172</v>
      </c>
      <c r="DO40" s="2">
        <f t="shared" si="27"/>
        <v>4</v>
      </c>
      <c r="DP40" s="2"/>
      <c r="DQ40" s="2" t="s">
        <v>171</v>
      </c>
      <c r="DR40" s="2">
        <f t="shared" si="28"/>
        <v>5</v>
      </c>
      <c r="DS40" s="2"/>
      <c r="DT40" s="2" t="s">
        <v>171</v>
      </c>
      <c r="DU40" s="2">
        <f t="shared" si="29"/>
        <v>5</v>
      </c>
      <c r="DV40" s="2"/>
      <c r="DW40" s="2"/>
      <c r="DX40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40" s="2" t="s">
        <v>171</v>
      </c>
      <c r="DZ40" s="2">
        <f t="shared" si="30"/>
        <v>5</v>
      </c>
      <c r="EA40" s="2"/>
      <c r="EB40" s="2" t="s">
        <v>171</v>
      </c>
      <c r="EC40" s="2">
        <f t="shared" si="31"/>
        <v>5</v>
      </c>
      <c r="ED40" s="2"/>
      <c r="EE40" s="2" t="s">
        <v>171</v>
      </c>
      <c r="EF40" s="2">
        <f t="shared" si="32"/>
        <v>5</v>
      </c>
      <c r="EG40" s="2"/>
      <c r="EH40" s="2" t="s">
        <v>171</v>
      </c>
      <c r="EI40" s="2">
        <f t="shared" si="33"/>
        <v>5</v>
      </c>
      <c r="EJ40" s="2"/>
      <c r="EK40" s="2"/>
      <c r="EL40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40" s="2" t="s">
        <v>171</v>
      </c>
      <c r="EN40" s="2">
        <f t="shared" si="34"/>
        <v>5</v>
      </c>
      <c r="EO40" s="2"/>
      <c r="EP40" s="2" t="s">
        <v>171</v>
      </c>
      <c r="EQ40" s="2">
        <f t="shared" si="35"/>
        <v>5</v>
      </c>
      <c r="ER40" s="2"/>
      <c r="ES40" s="2" t="s">
        <v>171</v>
      </c>
      <c r="ET40" s="2">
        <f t="shared" si="36"/>
        <v>5</v>
      </c>
      <c r="EU40" s="2"/>
      <c r="EV40" s="2" t="s">
        <v>171</v>
      </c>
      <c r="EW40" s="2">
        <f t="shared" si="37"/>
        <v>5</v>
      </c>
      <c r="EX40" s="2"/>
      <c r="EY40" s="2"/>
      <c r="EZ40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40" s="2" t="s">
        <v>171</v>
      </c>
      <c r="FB40" s="2">
        <f t="shared" si="38"/>
        <v>5</v>
      </c>
      <c r="FC40" s="2"/>
      <c r="FD40" s="2" t="s">
        <v>171</v>
      </c>
      <c r="FE40" s="2">
        <f t="shared" si="39"/>
        <v>5</v>
      </c>
      <c r="FF40" s="2"/>
      <c r="FG40" s="2" t="s">
        <v>174</v>
      </c>
      <c r="FH40" s="2">
        <f t="shared" si="40"/>
        <v>4</v>
      </c>
      <c r="FI40" s="2"/>
      <c r="FJ40" s="2" t="s">
        <v>171</v>
      </c>
      <c r="FK40" s="2">
        <f t="shared" si="41"/>
        <v>5</v>
      </c>
      <c r="FL40" s="2"/>
    </row>
    <row r="41" spans="1:168">
      <c r="A41" s="2">
        <v>39</v>
      </c>
      <c r="B41" s="3">
        <v>45577.482013888897</v>
      </c>
      <c r="C41" s="3">
        <v>45577.5011226852</v>
      </c>
      <c r="D41" s="2" t="s">
        <v>168</v>
      </c>
      <c r="E41" s="2"/>
      <c r="F41" s="2"/>
      <c r="G41" s="2"/>
      <c r="H41" s="3"/>
      <c r="I41" s="2" t="s">
        <v>221</v>
      </c>
      <c r="J41" s="2"/>
      <c r="K41" s="2"/>
      <c r="L41" s="2" t="s">
        <v>215</v>
      </c>
      <c r="M41" s="2"/>
      <c r="N41" s="2"/>
      <c r="O4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P41" s="2"/>
      <c r="Q41" s="2" t="s">
        <v>174</v>
      </c>
      <c r="R41" s="2">
        <f t="shared" si="42"/>
        <v>4</v>
      </c>
      <c r="S41" s="2"/>
      <c r="T41" s="2" t="s">
        <v>173</v>
      </c>
      <c r="U41" s="2">
        <f t="shared" si="43"/>
        <v>3</v>
      </c>
      <c r="V41" s="2"/>
      <c r="W41" s="2" t="s">
        <v>174</v>
      </c>
      <c r="X41" s="2">
        <f t="shared" si="0"/>
        <v>4</v>
      </c>
      <c r="Y41" s="2"/>
      <c r="Z41" s="2" t="s">
        <v>173</v>
      </c>
      <c r="AA41" s="2">
        <f t="shared" si="1"/>
        <v>3</v>
      </c>
      <c r="AB41" s="2"/>
      <c r="AC4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41" s="2"/>
      <c r="AE41" s="2" t="s">
        <v>171</v>
      </c>
      <c r="AF41" s="2">
        <f t="shared" si="2"/>
        <v>5</v>
      </c>
      <c r="AG41" s="2"/>
      <c r="AH41" s="2" t="s">
        <v>171</v>
      </c>
      <c r="AI41" s="2">
        <f t="shared" si="3"/>
        <v>5</v>
      </c>
      <c r="AJ41" s="2"/>
      <c r="AK41" s="2" t="s">
        <v>171</v>
      </c>
      <c r="AL41" s="2">
        <f t="shared" si="4"/>
        <v>5</v>
      </c>
      <c r="AM41" s="2"/>
      <c r="AN41" s="2" t="s">
        <v>171</v>
      </c>
      <c r="AO41" s="2">
        <f t="shared" si="5"/>
        <v>5</v>
      </c>
      <c r="AP41" s="2"/>
      <c r="AQ41" s="2"/>
      <c r="AR4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41" s="2" t="s">
        <v>171</v>
      </c>
      <c r="AT41" s="2">
        <f t="shared" si="6"/>
        <v>5</v>
      </c>
      <c r="AU41" s="2"/>
      <c r="AV41" s="2" t="s">
        <v>171</v>
      </c>
      <c r="AW41" s="2">
        <f t="shared" si="7"/>
        <v>5</v>
      </c>
      <c r="AX41" s="2"/>
      <c r="AY41" s="2" t="s">
        <v>171</v>
      </c>
      <c r="AZ41" s="2">
        <f t="shared" si="8"/>
        <v>5</v>
      </c>
      <c r="BA41" s="2"/>
      <c r="BB41" s="2" t="s">
        <v>171</v>
      </c>
      <c r="BC41" s="2">
        <f t="shared" si="9"/>
        <v>5</v>
      </c>
      <c r="BD41" s="2"/>
      <c r="BE4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41" s="2"/>
      <c r="BG41" s="2" t="s">
        <v>171</v>
      </c>
      <c r="BH41" s="2">
        <f t="shared" si="10"/>
        <v>5</v>
      </c>
      <c r="BI41" s="2"/>
      <c r="BJ41" s="2" t="s">
        <v>171</v>
      </c>
      <c r="BK41" s="2">
        <f t="shared" si="11"/>
        <v>5</v>
      </c>
      <c r="BL41" s="2"/>
      <c r="BM41" s="2" t="s">
        <v>171</v>
      </c>
      <c r="BN41" s="2">
        <f t="shared" si="12"/>
        <v>5</v>
      </c>
      <c r="BO41" s="2"/>
      <c r="BP41" s="2" t="s">
        <v>171</v>
      </c>
      <c r="BQ41" s="2">
        <f t="shared" si="13"/>
        <v>5</v>
      </c>
      <c r="BR41" s="2"/>
      <c r="BS4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41" s="2"/>
      <c r="BU41" s="2" t="s">
        <v>171</v>
      </c>
      <c r="BV41" s="2">
        <f t="shared" si="14"/>
        <v>5</v>
      </c>
      <c r="BW41" s="2"/>
      <c r="BX41" s="2" t="s">
        <v>171</v>
      </c>
      <c r="BY41" s="2">
        <f t="shared" si="15"/>
        <v>5</v>
      </c>
      <c r="BZ41" s="2"/>
      <c r="CA41" s="2" t="s">
        <v>171</v>
      </c>
      <c r="CB41" s="2">
        <f t="shared" si="16"/>
        <v>5</v>
      </c>
      <c r="CC41" s="2"/>
      <c r="CD41" s="2" t="s">
        <v>171</v>
      </c>
      <c r="CE41" s="2">
        <f t="shared" si="17"/>
        <v>5</v>
      </c>
      <c r="CF41" s="2"/>
      <c r="CG4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41" s="2"/>
      <c r="CI41" s="2" t="s">
        <v>171</v>
      </c>
      <c r="CJ41" s="2">
        <f t="shared" si="18"/>
        <v>5</v>
      </c>
      <c r="CK41" s="2"/>
      <c r="CL41" s="2" t="s">
        <v>171</v>
      </c>
      <c r="CM41" s="2">
        <f t="shared" si="19"/>
        <v>5</v>
      </c>
      <c r="CN41" s="2"/>
      <c r="CO41" s="2" t="s">
        <v>171</v>
      </c>
      <c r="CP41" s="2">
        <f t="shared" si="20"/>
        <v>5</v>
      </c>
      <c r="CQ41" s="2"/>
      <c r="CR41" s="2" t="s">
        <v>171</v>
      </c>
      <c r="CS41" s="2">
        <f t="shared" si="21"/>
        <v>5</v>
      </c>
      <c r="CT41" s="2"/>
      <c r="CU4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41" s="2"/>
      <c r="CW41" s="2" t="s">
        <v>172</v>
      </c>
      <c r="CX41" s="2">
        <f t="shared" si="22"/>
        <v>4</v>
      </c>
      <c r="CY41" s="2"/>
      <c r="CZ41" s="2" t="s">
        <v>172</v>
      </c>
      <c r="DA41" s="2">
        <f t="shared" si="23"/>
        <v>4</v>
      </c>
      <c r="DB41" s="2"/>
      <c r="DC41" s="2" t="s">
        <v>171</v>
      </c>
      <c r="DD41" s="2">
        <f t="shared" si="24"/>
        <v>5</v>
      </c>
      <c r="DE41" s="2"/>
      <c r="DF41" s="2" t="s">
        <v>172</v>
      </c>
      <c r="DG41" s="2">
        <f t="shared" si="25"/>
        <v>4</v>
      </c>
      <c r="DH41" s="2"/>
      <c r="DI4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J41" s="2"/>
      <c r="DK41" s="2" t="s">
        <v>172</v>
      </c>
      <c r="DL41" s="2">
        <f t="shared" si="26"/>
        <v>4</v>
      </c>
      <c r="DM41" s="2"/>
      <c r="DN41" s="2" t="s">
        <v>171</v>
      </c>
      <c r="DO41" s="2">
        <f t="shared" si="27"/>
        <v>5</v>
      </c>
      <c r="DP41" s="2"/>
      <c r="DQ41" s="2" t="s">
        <v>171</v>
      </c>
      <c r="DR41" s="2">
        <f t="shared" si="28"/>
        <v>5</v>
      </c>
      <c r="DS41" s="2"/>
      <c r="DT41" s="2" t="s">
        <v>171</v>
      </c>
      <c r="DU41" s="2">
        <f t="shared" si="29"/>
        <v>5</v>
      </c>
      <c r="DV41" s="2"/>
      <c r="DW41" s="2"/>
      <c r="DX41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41" s="2" t="s">
        <v>174</v>
      </c>
      <c r="DZ41" s="2">
        <f t="shared" si="30"/>
        <v>4</v>
      </c>
      <c r="EA41" s="2"/>
      <c r="EB41" s="2" t="s">
        <v>174</v>
      </c>
      <c r="EC41" s="2">
        <f t="shared" si="31"/>
        <v>4</v>
      </c>
      <c r="ED41" s="2"/>
      <c r="EE41" s="2" t="s">
        <v>171</v>
      </c>
      <c r="EF41" s="2">
        <f t="shared" si="32"/>
        <v>5</v>
      </c>
      <c r="EG41" s="2"/>
      <c r="EH41" s="2" t="s">
        <v>171</v>
      </c>
      <c r="EI41" s="2">
        <f t="shared" si="33"/>
        <v>5</v>
      </c>
      <c r="EJ41" s="2"/>
      <c r="EK41" s="2"/>
      <c r="EL41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41" s="2" t="s">
        <v>171</v>
      </c>
      <c r="EN41" s="2">
        <f t="shared" si="34"/>
        <v>5</v>
      </c>
      <c r="EO41" s="2"/>
      <c r="EP41" s="2" t="s">
        <v>171</v>
      </c>
      <c r="EQ41" s="2">
        <f t="shared" si="35"/>
        <v>5</v>
      </c>
      <c r="ER41" s="2"/>
      <c r="ES41" s="2" t="s">
        <v>171</v>
      </c>
      <c r="ET41" s="2">
        <f t="shared" si="36"/>
        <v>5</v>
      </c>
      <c r="EU41" s="2"/>
      <c r="EV41" s="2" t="s">
        <v>171</v>
      </c>
      <c r="EW41" s="2">
        <f t="shared" si="37"/>
        <v>5</v>
      </c>
      <c r="EX41" s="2"/>
      <c r="EY41" s="2"/>
      <c r="EZ41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41" s="2" t="s">
        <v>171</v>
      </c>
      <c r="FB41" s="2">
        <f t="shared" si="38"/>
        <v>5</v>
      </c>
      <c r="FC41" s="2"/>
      <c r="FD41" s="2" t="s">
        <v>171</v>
      </c>
      <c r="FE41" s="2">
        <f t="shared" si="39"/>
        <v>5</v>
      </c>
      <c r="FF41" s="2"/>
      <c r="FG41" s="2" t="s">
        <v>171</v>
      </c>
      <c r="FH41" s="2">
        <f t="shared" si="40"/>
        <v>5</v>
      </c>
      <c r="FI41" s="2"/>
      <c r="FJ41" s="2" t="s">
        <v>171</v>
      </c>
      <c r="FK41" s="2">
        <f t="shared" si="41"/>
        <v>5</v>
      </c>
      <c r="FL41" s="2"/>
    </row>
    <row r="42" spans="1:168">
      <c r="A42" s="2">
        <v>40</v>
      </c>
      <c r="B42" s="3">
        <v>45577.537789351903</v>
      </c>
      <c r="C42" s="3">
        <v>45577.542476851799</v>
      </c>
      <c r="D42" s="2" t="s">
        <v>168</v>
      </c>
      <c r="E42" s="2"/>
      <c r="F42" s="2"/>
      <c r="G42" s="2"/>
      <c r="H42" s="3"/>
      <c r="I42" s="2" t="s">
        <v>222</v>
      </c>
      <c r="J42" s="2"/>
      <c r="K42" s="2"/>
      <c r="L42" s="2" t="s">
        <v>215</v>
      </c>
      <c r="M42" s="2"/>
      <c r="N42" s="2"/>
      <c r="O4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42" s="2"/>
      <c r="Q42" s="2" t="s">
        <v>171</v>
      </c>
      <c r="R42" s="2">
        <f t="shared" si="42"/>
        <v>5</v>
      </c>
      <c r="S42" s="2"/>
      <c r="T42" s="2" t="s">
        <v>171</v>
      </c>
      <c r="U42" s="2">
        <f t="shared" si="43"/>
        <v>5</v>
      </c>
      <c r="V42" s="2"/>
      <c r="W42" s="2" t="s">
        <v>171</v>
      </c>
      <c r="X42" s="2">
        <f t="shared" si="0"/>
        <v>5</v>
      </c>
      <c r="Y42" s="2"/>
      <c r="Z42" s="2" t="s">
        <v>171</v>
      </c>
      <c r="AA42" s="2">
        <f t="shared" si="1"/>
        <v>5</v>
      </c>
      <c r="AB42" s="2"/>
      <c r="AC4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42" s="2"/>
      <c r="AE42" s="2" t="s">
        <v>171</v>
      </c>
      <c r="AF42" s="2">
        <f t="shared" si="2"/>
        <v>5</v>
      </c>
      <c r="AG42" s="2"/>
      <c r="AH42" s="2" t="s">
        <v>172</v>
      </c>
      <c r="AI42" s="2">
        <f t="shared" si="3"/>
        <v>4</v>
      </c>
      <c r="AJ42" s="2"/>
      <c r="AK42" s="2" t="s">
        <v>171</v>
      </c>
      <c r="AL42" s="2">
        <f t="shared" si="4"/>
        <v>5</v>
      </c>
      <c r="AM42" s="2"/>
      <c r="AN42" s="2" t="s">
        <v>172</v>
      </c>
      <c r="AO42" s="2">
        <f t="shared" si="5"/>
        <v>4</v>
      </c>
      <c r="AP42" s="2"/>
      <c r="AQ42" s="2"/>
      <c r="AR4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42" s="2" t="s">
        <v>171</v>
      </c>
      <c r="AT42" s="2">
        <f t="shared" si="6"/>
        <v>5</v>
      </c>
      <c r="AU42" s="2"/>
      <c r="AV42" s="2" t="s">
        <v>171</v>
      </c>
      <c r="AW42" s="2">
        <f t="shared" si="7"/>
        <v>5</v>
      </c>
      <c r="AX42" s="2"/>
      <c r="AY42" s="2" t="s">
        <v>172</v>
      </c>
      <c r="AZ42" s="2">
        <f t="shared" si="8"/>
        <v>4</v>
      </c>
      <c r="BA42" s="2"/>
      <c r="BB42" s="2" t="s">
        <v>171</v>
      </c>
      <c r="BC42" s="2">
        <f t="shared" si="9"/>
        <v>5</v>
      </c>
      <c r="BD42" s="2"/>
      <c r="BE4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F42" s="2"/>
      <c r="BG42" s="2" t="s">
        <v>172</v>
      </c>
      <c r="BH42" s="2">
        <f t="shared" si="10"/>
        <v>4</v>
      </c>
      <c r="BI42" s="2"/>
      <c r="BJ42" s="2" t="s">
        <v>171</v>
      </c>
      <c r="BK42" s="2">
        <f t="shared" si="11"/>
        <v>5</v>
      </c>
      <c r="BL42" s="2"/>
      <c r="BM42" s="2" t="s">
        <v>172</v>
      </c>
      <c r="BN42" s="2">
        <f t="shared" si="12"/>
        <v>4</v>
      </c>
      <c r="BO42" s="2"/>
      <c r="BP42" s="2" t="s">
        <v>171</v>
      </c>
      <c r="BQ42" s="2">
        <f t="shared" si="13"/>
        <v>5</v>
      </c>
      <c r="BR42" s="2"/>
      <c r="BS4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42" s="2"/>
      <c r="BU42" s="2" t="s">
        <v>171</v>
      </c>
      <c r="BV42" s="2">
        <f t="shared" si="14"/>
        <v>5</v>
      </c>
      <c r="BW42" s="2"/>
      <c r="BX42" s="2" t="s">
        <v>172</v>
      </c>
      <c r="BY42" s="2">
        <f t="shared" si="15"/>
        <v>4</v>
      </c>
      <c r="BZ42" s="2"/>
      <c r="CA42" s="2" t="s">
        <v>172</v>
      </c>
      <c r="CB42" s="2">
        <f t="shared" si="16"/>
        <v>4</v>
      </c>
      <c r="CC42" s="2"/>
      <c r="CD42" s="2" t="s">
        <v>172</v>
      </c>
      <c r="CE42" s="2">
        <f t="shared" si="17"/>
        <v>4</v>
      </c>
      <c r="CF42" s="2"/>
      <c r="CG4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42" s="2"/>
      <c r="CI42" s="2" t="s">
        <v>171</v>
      </c>
      <c r="CJ42" s="2">
        <f t="shared" si="18"/>
        <v>5</v>
      </c>
      <c r="CK42" s="2"/>
      <c r="CL42" s="2" t="s">
        <v>171</v>
      </c>
      <c r="CM42" s="2">
        <f t="shared" si="19"/>
        <v>5</v>
      </c>
      <c r="CN42" s="2"/>
      <c r="CO42" s="2" t="s">
        <v>171</v>
      </c>
      <c r="CP42" s="2">
        <f t="shared" si="20"/>
        <v>5</v>
      </c>
      <c r="CQ42" s="2"/>
      <c r="CR42" s="2" t="s">
        <v>171</v>
      </c>
      <c r="CS42" s="2">
        <f t="shared" si="21"/>
        <v>5</v>
      </c>
      <c r="CT42" s="2"/>
      <c r="CU4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42" s="2"/>
      <c r="CW42" s="2" t="s">
        <v>172</v>
      </c>
      <c r="CX42" s="2">
        <f t="shared" si="22"/>
        <v>4</v>
      </c>
      <c r="CY42" s="2"/>
      <c r="CZ42" s="2" t="s">
        <v>172</v>
      </c>
      <c r="DA42" s="2">
        <f t="shared" si="23"/>
        <v>4</v>
      </c>
      <c r="DB42" s="2"/>
      <c r="DC42" s="2" t="s">
        <v>172</v>
      </c>
      <c r="DD42" s="2">
        <f t="shared" si="24"/>
        <v>4</v>
      </c>
      <c r="DE42" s="2"/>
      <c r="DF42" s="2" t="s">
        <v>172</v>
      </c>
      <c r="DG42" s="2">
        <f t="shared" si="25"/>
        <v>4</v>
      </c>
      <c r="DH42" s="2"/>
      <c r="DI4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42" s="2"/>
      <c r="DK42" s="2" t="s">
        <v>172</v>
      </c>
      <c r="DL42" s="2">
        <f t="shared" si="26"/>
        <v>4</v>
      </c>
      <c r="DM42" s="2"/>
      <c r="DN42" s="2" t="s">
        <v>172</v>
      </c>
      <c r="DO42" s="2">
        <f t="shared" si="27"/>
        <v>4</v>
      </c>
      <c r="DP42" s="2"/>
      <c r="DQ42" s="2" t="s">
        <v>171</v>
      </c>
      <c r="DR42" s="2">
        <f t="shared" si="28"/>
        <v>5</v>
      </c>
      <c r="DS42" s="2"/>
      <c r="DT42" s="2" t="s">
        <v>171</v>
      </c>
      <c r="DU42" s="2">
        <f t="shared" si="29"/>
        <v>5</v>
      </c>
      <c r="DV42" s="2"/>
      <c r="DW42" s="2"/>
      <c r="DX42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42" s="2" t="s">
        <v>174</v>
      </c>
      <c r="DZ42" s="2">
        <f t="shared" si="30"/>
        <v>4</v>
      </c>
      <c r="EA42" s="2"/>
      <c r="EB42" s="2" t="s">
        <v>174</v>
      </c>
      <c r="EC42" s="2">
        <f t="shared" si="31"/>
        <v>4</v>
      </c>
      <c r="ED42" s="2"/>
      <c r="EE42" s="2" t="s">
        <v>174</v>
      </c>
      <c r="EF42" s="2">
        <f t="shared" si="32"/>
        <v>4</v>
      </c>
      <c r="EG42" s="2"/>
      <c r="EH42" s="2" t="s">
        <v>174</v>
      </c>
      <c r="EI42" s="2">
        <f t="shared" si="33"/>
        <v>4</v>
      </c>
      <c r="EJ42" s="2"/>
      <c r="EK42" s="2"/>
      <c r="EL42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42" s="2" t="s">
        <v>171</v>
      </c>
      <c r="EN42" s="2">
        <f t="shared" si="34"/>
        <v>5</v>
      </c>
      <c r="EO42" s="2"/>
      <c r="EP42" s="2" t="s">
        <v>171</v>
      </c>
      <c r="EQ42" s="2">
        <f t="shared" si="35"/>
        <v>5</v>
      </c>
      <c r="ER42" s="2"/>
      <c r="ES42" s="2" t="s">
        <v>174</v>
      </c>
      <c r="ET42" s="2">
        <f t="shared" si="36"/>
        <v>4</v>
      </c>
      <c r="EU42" s="2"/>
      <c r="EV42" s="2" t="s">
        <v>171</v>
      </c>
      <c r="EW42" s="2">
        <f t="shared" si="37"/>
        <v>5</v>
      </c>
      <c r="EX42" s="2"/>
      <c r="EY42" s="2"/>
      <c r="EZ42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42" s="2" t="s">
        <v>171</v>
      </c>
      <c r="FB42" s="2">
        <f t="shared" si="38"/>
        <v>5</v>
      </c>
      <c r="FC42" s="2"/>
      <c r="FD42" s="2" t="s">
        <v>171</v>
      </c>
      <c r="FE42" s="2">
        <f t="shared" si="39"/>
        <v>5</v>
      </c>
      <c r="FF42" s="2"/>
      <c r="FG42" s="2" t="s">
        <v>171</v>
      </c>
      <c r="FH42" s="2">
        <f t="shared" si="40"/>
        <v>5</v>
      </c>
      <c r="FI42" s="2"/>
      <c r="FJ42" s="2" t="s">
        <v>171</v>
      </c>
      <c r="FK42" s="2">
        <f t="shared" si="41"/>
        <v>5</v>
      </c>
      <c r="FL42" s="2"/>
    </row>
    <row r="43" spans="1:168">
      <c r="A43" s="2">
        <v>41</v>
      </c>
      <c r="B43" s="3">
        <v>45577.543981481504</v>
      </c>
      <c r="C43" s="3">
        <v>45577.548460648097</v>
      </c>
      <c r="D43" s="2" t="s">
        <v>168</v>
      </c>
      <c r="E43" s="2"/>
      <c r="F43" s="2"/>
      <c r="G43" s="2"/>
      <c r="H43" s="3"/>
      <c r="I43" s="2" t="s">
        <v>223</v>
      </c>
      <c r="J43" s="2"/>
      <c r="K43" s="2"/>
      <c r="L43" s="2" t="s">
        <v>215</v>
      </c>
      <c r="M43" s="2"/>
      <c r="N43" s="2"/>
      <c r="O4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43" s="2"/>
      <c r="Q43" s="2" t="s">
        <v>171</v>
      </c>
      <c r="R43" s="2">
        <f t="shared" si="42"/>
        <v>5</v>
      </c>
      <c r="S43" s="2"/>
      <c r="T43" s="2" t="s">
        <v>171</v>
      </c>
      <c r="U43" s="2">
        <f t="shared" si="43"/>
        <v>5</v>
      </c>
      <c r="V43" s="2"/>
      <c r="W43" s="2" t="s">
        <v>171</v>
      </c>
      <c r="X43" s="2">
        <f t="shared" si="0"/>
        <v>5</v>
      </c>
      <c r="Y43" s="2"/>
      <c r="Z43" s="2" t="s">
        <v>174</v>
      </c>
      <c r="AA43" s="2">
        <f t="shared" si="1"/>
        <v>4</v>
      </c>
      <c r="AB43" s="2"/>
      <c r="AC4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43" s="2"/>
      <c r="AE43" s="2" t="s">
        <v>172</v>
      </c>
      <c r="AF43" s="2">
        <f t="shared" si="2"/>
        <v>4</v>
      </c>
      <c r="AG43" s="2"/>
      <c r="AH43" s="2" t="s">
        <v>172</v>
      </c>
      <c r="AI43" s="2">
        <f t="shared" si="3"/>
        <v>4</v>
      </c>
      <c r="AJ43" s="2"/>
      <c r="AK43" s="2" t="s">
        <v>172</v>
      </c>
      <c r="AL43" s="2">
        <f t="shared" si="4"/>
        <v>4</v>
      </c>
      <c r="AM43" s="2"/>
      <c r="AN43" s="2" t="s">
        <v>171</v>
      </c>
      <c r="AO43" s="2">
        <f t="shared" si="5"/>
        <v>5</v>
      </c>
      <c r="AP43" s="2"/>
      <c r="AQ43" s="2"/>
      <c r="AR4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43" s="2" t="s">
        <v>171</v>
      </c>
      <c r="AT43" s="2">
        <f t="shared" si="6"/>
        <v>5</v>
      </c>
      <c r="AU43" s="2"/>
      <c r="AV43" s="2" t="s">
        <v>171</v>
      </c>
      <c r="AW43" s="2">
        <f t="shared" si="7"/>
        <v>5</v>
      </c>
      <c r="AX43" s="2"/>
      <c r="AY43" s="2" t="s">
        <v>171</v>
      </c>
      <c r="AZ43" s="2">
        <f t="shared" si="8"/>
        <v>5</v>
      </c>
      <c r="BA43" s="2"/>
      <c r="BB43" s="2" t="s">
        <v>171</v>
      </c>
      <c r="BC43" s="2">
        <f t="shared" si="9"/>
        <v>5</v>
      </c>
      <c r="BD43" s="2"/>
      <c r="BE4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43" s="2"/>
      <c r="BG43" s="2" t="s">
        <v>171</v>
      </c>
      <c r="BH43" s="2">
        <f t="shared" si="10"/>
        <v>5</v>
      </c>
      <c r="BI43" s="2"/>
      <c r="BJ43" s="2" t="s">
        <v>171</v>
      </c>
      <c r="BK43" s="2">
        <f t="shared" si="11"/>
        <v>5</v>
      </c>
      <c r="BL43" s="2"/>
      <c r="BM43" s="2" t="s">
        <v>171</v>
      </c>
      <c r="BN43" s="2">
        <f t="shared" si="12"/>
        <v>5</v>
      </c>
      <c r="BO43" s="2"/>
      <c r="BP43" s="2" t="s">
        <v>171</v>
      </c>
      <c r="BQ43" s="2">
        <f t="shared" si="13"/>
        <v>5</v>
      </c>
      <c r="BR43" s="2"/>
      <c r="BS4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43" s="2"/>
      <c r="BU43" s="2" t="s">
        <v>171</v>
      </c>
      <c r="BV43" s="2">
        <f t="shared" si="14"/>
        <v>5</v>
      </c>
      <c r="BW43" s="2"/>
      <c r="BX43" s="2" t="s">
        <v>171</v>
      </c>
      <c r="BY43" s="2">
        <f t="shared" si="15"/>
        <v>5</v>
      </c>
      <c r="BZ43" s="2"/>
      <c r="CA43" s="2" t="s">
        <v>171</v>
      </c>
      <c r="CB43" s="2">
        <f t="shared" si="16"/>
        <v>5</v>
      </c>
      <c r="CC43" s="2"/>
      <c r="CD43" s="2" t="s">
        <v>171</v>
      </c>
      <c r="CE43" s="2">
        <f t="shared" si="17"/>
        <v>5</v>
      </c>
      <c r="CF43" s="2"/>
      <c r="CG4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43" s="2"/>
      <c r="CI43" s="2" t="s">
        <v>171</v>
      </c>
      <c r="CJ43" s="2">
        <f t="shared" si="18"/>
        <v>5</v>
      </c>
      <c r="CK43" s="2"/>
      <c r="CL43" s="2" t="s">
        <v>171</v>
      </c>
      <c r="CM43" s="2">
        <f t="shared" si="19"/>
        <v>5</v>
      </c>
      <c r="CN43" s="2"/>
      <c r="CO43" s="2" t="s">
        <v>172</v>
      </c>
      <c r="CP43" s="2">
        <f t="shared" si="20"/>
        <v>4</v>
      </c>
      <c r="CQ43" s="2"/>
      <c r="CR43" s="2" t="s">
        <v>171</v>
      </c>
      <c r="CS43" s="2">
        <f t="shared" si="21"/>
        <v>5</v>
      </c>
      <c r="CT43" s="2"/>
      <c r="CU4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43" s="2"/>
      <c r="CW43" s="2" t="s">
        <v>171</v>
      </c>
      <c r="CX43" s="2">
        <f t="shared" si="22"/>
        <v>5</v>
      </c>
      <c r="CY43" s="2"/>
      <c r="CZ43" s="2" t="s">
        <v>171</v>
      </c>
      <c r="DA43" s="2">
        <f t="shared" si="23"/>
        <v>5</v>
      </c>
      <c r="DB43" s="2"/>
      <c r="DC43" s="2" t="s">
        <v>172</v>
      </c>
      <c r="DD43" s="2">
        <f t="shared" si="24"/>
        <v>4</v>
      </c>
      <c r="DE43" s="2"/>
      <c r="DF43" s="2" t="s">
        <v>171</v>
      </c>
      <c r="DG43" s="2">
        <f t="shared" si="25"/>
        <v>5</v>
      </c>
      <c r="DH43" s="2"/>
      <c r="DI4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J43" s="2"/>
      <c r="DK43" s="2" t="s">
        <v>172</v>
      </c>
      <c r="DL43" s="2">
        <f t="shared" si="26"/>
        <v>4</v>
      </c>
      <c r="DM43" s="2"/>
      <c r="DN43" s="2" t="s">
        <v>171</v>
      </c>
      <c r="DO43" s="2">
        <f t="shared" si="27"/>
        <v>5</v>
      </c>
      <c r="DP43" s="2"/>
      <c r="DQ43" s="2" t="s">
        <v>171</v>
      </c>
      <c r="DR43" s="2">
        <f t="shared" si="28"/>
        <v>5</v>
      </c>
      <c r="DS43" s="2"/>
      <c r="DT43" s="2" t="s">
        <v>171</v>
      </c>
      <c r="DU43" s="2">
        <f t="shared" si="29"/>
        <v>5</v>
      </c>
      <c r="DV43" s="2"/>
      <c r="DW43" s="2"/>
      <c r="DX4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43" s="2" t="s">
        <v>171</v>
      </c>
      <c r="DZ43" s="2">
        <f t="shared" si="30"/>
        <v>5</v>
      </c>
      <c r="EA43" s="2"/>
      <c r="EB43" s="2" t="s">
        <v>171</v>
      </c>
      <c r="EC43" s="2">
        <f t="shared" si="31"/>
        <v>5</v>
      </c>
      <c r="ED43" s="2"/>
      <c r="EE43" s="2" t="s">
        <v>174</v>
      </c>
      <c r="EF43" s="2">
        <f t="shared" si="32"/>
        <v>4</v>
      </c>
      <c r="EG43" s="2"/>
      <c r="EH43" s="2" t="s">
        <v>174</v>
      </c>
      <c r="EI43" s="2">
        <f t="shared" si="33"/>
        <v>4</v>
      </c>
      <c r="EJ43" s="2"/>
      <c r="EK43" s="2"/>
      <c r="EL4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43" s="2" t="s">
        <v>171</v>
      </c>
      <c r="EN43" s="2">
        <f t="shared" si="34"/>
        <v>5</v>
      </c>
      <c r="EO43" s="2"/>
      <c r="EP43" s="2" t="s">
        <v>174</v>
      </c>
      <c r="EQ43" s="2">
        <f t="shared" si="35"/>
        <v>4</v>
      </c>
      <c r="ER43" s="2"/>
      <c r="ES43" s="2" t="s">
        <v>171</v>
      </c>
      <c r="ET43" s="2">
        <f t="shared" si="36"/>
        <v>5</v>
      </c>
      <c r="EU43" s="2"/>
      <c r="EV43" s="2" t="s">
        <v>171</v>
      </c>
      <c r="EW43" s="2">
        <f t="shared" si="37"/>
        <v>5</v>
      </c>
      <c r="EX43" s="2"/>
      <c r="EY43" s="2"/>
      <c r="EZ4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43" s="2" t="s">
        <v>174</v>
      </c>
      <c r="FB43" s="2">
        <f t="shared" si="38"/>
        <v>4</v>
      </c>
      <c r="FC43" s="2"/>
      <c r="FD43" s="2" t="s">
        <v>171</v>
      </c>
      <c r="FE43" s="2">
        <f t="shared" si="39"/>
        <v>5</v>
      </c>
      <c r="FF43" s="2"/>
      <c r="FG43" s="2" t="s">
        <v>174</v>
      </c>
      <c r="FH43" s="2">
        <f t="shared" si="40"/>
        <v>4</v>
      </c>
      <c r="FI43" s="2"/>
      <c r="FJ43" s="2" t="s">
        <v>171</v>
      </c>
      <c r="FK43" s="2">
        <f t="shared" si="41"/>
        <v>5</v>
      </c>
      <c r="FL43" s="2"/>
    </row>
    <row r="44" spans="1:168">
      <c r="A44" s="2">
        <v>42</v>
      </c>
      <c r="B44" s="3">
        <v>45580.566168981502</v>
      </c>
      <c r="C44" s="3">
        <v>45580.5697685185</v>
      </c>
      <c r="D44" s="2" t="s">
        <v>168</v>
      </c>
      <c r="E44" s="2"/>
      <c r="F44" s="2"/>
      <c r="G44" s="2"/>
      <c r="H44" s="3"/>
      <c r="I44" s="2" t="s">
        <v>224</v>
      </c>
      <c r="J44" s="2"/>
      <c r="K44" s="2"/>
      <c r="L44" s="2" t="s">
        <v>170</v>
      </c>
      <c r="M44" s="2"/>
      <c r="N44" s="2"/>
      <c r="O4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44" s="2"/>
      <c r="Q44" s="2" t="s">
        <v>174</v>
      </c>
      <c r="R44" s="2">
        <f t="shared" si="42"/>
        <v>4</v>
      </c>
      <c r="S44" s="2"/>
      <c r="T44" s="2" t="s">
        <v>174</v>
      </c>
      <c r="U44" s="2">
        <f t="shared" si="43"/>
        <v>4</v>
      </c>
      <c r="V44" s="2"/>
      <c r="W44" s="2" t="s">
        <v>171</v>
      </c>
      <c r="X44" s="2">
        <f t="shared" si="0"/>
        <v>5</v>
      </c>
      <c r="Y44" s="2"/>
      <c r="Z44" s="2" t="s">
        <v>171</v>
      </c>
      <c r="AA44" s="2">
        <f t="shared" si="1"/>
        <v>5</v>
      </c>
      <c r="AB44" s="2"/>
      <c r="AC4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44" s="2"/>
      <c r="AE44" s="2" t="s">
        <v>171</v>
      </c>
      <c r="AF44" s="2">
        <f t="shared" si="2"/>
        <v>5</v>
      </c>
      <c r="AG44" s="2"/>
      <c r="AH44" s="2" t="s">
        <v>171</v>
      </c>
      <c r="AI44" s="2">
        <f t="shared" si="3"/>
        <v>5</v>
      </c>
      <c r="AJ44" s="2"/>
      <c r="AK44" s="2" t="s">
        <v>171</v>
      </c>
      <c r="AL44" s="2">
        <f t="shared" si="4"/>
        <v>5</v>
      </c>
      <c r="AM44" s="2"/>
      <c r="AN44" s="2" t="s">
        <v>171</v>
      </c>
      <c r="AO44" s="2">
        <f t="shared" si="5"/>
        <v>5</v>
      </c>
      <c r="AP44" s="2"/>
      <c r="AQ44" s="2"/>
      <c r="AR4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44" s="2" t="s">
        <v>171</v>
      </c>
      <c r="AT44" s="2">
        <f t="shared" si="6"/>
        <v>5</v>
      </c>
      <c r="AU44" s="2"/>
      <c r="AV44" s="2" t="s">
        <v>171</v>
      </c>
      <c r="AW44" s="2">
        <f t="shared" si="7"/>
        <v>5</v>
      </c>
      <c r="AX44" s="2"/>
      <c r="AY44" s="2" t="s">
        <v>171</v>
      </c>
      <c r="AZ44" s="2">
        <f t="shared" si="8"/>
        <v>5</v>
      </c>
      <c r="BA44" s="2"/>
      <c r="BB44" s="2" t="s">
        <v>171</v>
      </c>
      <c r="BC44" s="2">
        <f t="shared" si="9"/>
        <v>5</v>
      </c>
      <c r="BD44" s="2"/>
      <c r="BE4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44" s="2"/>
      <c r="BG44" s="2" t="s">
        <v>171</v>
      </c>
      <c r="BH44" s="2">
        <f t="shared" si="10"/>
        <v>5</v>
      </c>
      <c r="BI44" s="2"/>
      <c r="BJ44" s="2" t="s">
        <v>171</v>
      </c>
      <c r="BK44" s="2">
        <f t="shared" si="11"/>
        <v>5</v>
      </c>
      <c r="BL44" s="2"/>
      <c r="BM44" s="2" t="s">
        <v>171</v>
      </c>
      <c r="BN44" s="2">
        <f t="shared" si="12"/>
        <v>5</v>
      </c>
      <c r="BO44" s="2"/>
      <c r="BP44" s="2" t="s">
        <v>171</v>
      </c>
      <c r="BQ44" s="2">
        <f t="shared" si="13"/>
        <v>5</v>
      </c>
      <c r="BR44" s="2"/>
      <c r="BS4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44" s="2"/>
      <c r="BU44" s="2" t="s">
        <v>171</v>
      </c>
      <c r="BV44" s="2">
        <f t="shared" si="14"/>
        <v>5</v>
      </c>
      <c r="BW44" s="2"/>
      <c r="BX44" s="2" t="s">
        <v>171</v>
      </c>
      <c r="BY44" s="2">
        <f t="shared" si="15"/>
        <v>5</v>
      </c>
      <c r="BZ44" s="2"/>
      <c r="CA44" s="2" t="s">
        <v>171</v>
      </c>
      <c r="CB44" s="2">
        <f t="shared" si="16"/>
        <v>5</v>
      </c>
      <c r="CC44" s="2"/>
      <c r="CD44" s="2" t="s">
        <v>171</v>
      </c>
      <c r="CE44" s="2">
        <f t="shared" si="17"/>
        <v>5</v>
      </c>
      <c r="CF44" s="2"/>
      <c r="CG4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44" s="2"/>
      <c r="CI44" s="2" t="s">
        <v>171</v>
      </c>
      <c r="CJ44" s="2">
        <f t="shared" si="18"/>
        <v>5</v>
      </c>
      <c r="CK44" s="2"/>
      <c r="CL44" s="2" t="s">
        <v>171</v>
      </c>
      <c r="CM44" s="2">
        <f t="shared" si="19"/>
        <v>5</v>
      </c>
      <c r="CN44" s="2"/>
      <c r="CO44" s="2" t="s">
        <v>171</v>
      </c>
      <c r="CP44" s="2">
        <f t="shared" si="20"/>
        <v>5</v>
      </c>
      <c r="CQ44" s="2"/>
      <c r="CR44" s="2" t="s">
        <v>171</v>
      </c>
      <c r="CS44" s="2">
        <f t="shared" si="21"/>
        <v>5</v>
      </c>
      <c r="CT44" s="2"/>
      <c r="CU4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44" s="2"/>
      <c r="CW44" s="2" t="s">
        <v>171</v>
      </c>
      <c r="CX44" s="2">
        <f t="shared" si="22"/>
        <v>5</v>
      </c>
      <c r="CY44" s="2"/>
      <c r="CZ44" s="2" t="s">
        <v>171</v>
      </c>
      <c r="DA44" s="2">
        <f t="shared" si="23"/>
        <v>5</v>
      </c>
      <c r="DB44" s="2"/>
      <c r="DC44" s="2" t="s">
        <v>171</v>
      </c>
      <c r="DD44" s="2">
        <f t="shared" si="24"/>
        <v>5</v>
      </c>
      <c r="DE44" s="2"/>
      <c r="DF44" s="2" t="s">
        <v>171</v>
      </c>
      <c r="DG44" s="2">
        <f t="shared" si="25"/>
        <v>5</v>
      </c>
      <c r="DH44" s="2"/>
      <c r="DI4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44" s="2"/>
      <c r="DK44" s="2" t="s">
        <v>171</v>
      </c>
      <c r="DL44" s="2">
        <f t="shared" si="26"/>
        <v>5</v>
      </c>
      <c r="DM44" s="2"/>
      <c r="DN44" s="2" t="s">
        <v>171</v>
      </c>
      <c r="DO44" s="2">
        <f t="shared" si="27"/>
        <v>5</v>
      </c>
      <c r="DP44" s="2"/>
      <c r="DQ44" s="2" t="s">
        <v>171</v>
      </c>
      <c r="DR44" s="2">
        <f t="shared" si="28"/>
        <v>5</v>
      </c>
      <c r="DS44" s="2"/>
      <c r="DT44" s="2" t="s">
        <v>171</v>
      </c>
      <c r="DU44" s="2">
        <f t="shared" si="29"/>
        <v>5</v>
      </c>
      <c r="DV44" s="2"/>
      <c r="DW44" s="2"/>
      <c r="DX4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4.75</v>
      </c>
      <c r="DY44" s="2" t="s">
        <v>171</v>
      </c>
      <c r="DZ44" s="2">
        <f t="shared" si="30"/>
        <v>5</v>
      </c>
      <c r="EA44" s="2"/>
      <c r="EB44" s="2" t="s">
        <v>171</v>
      </c>
      <c r="EC44" s="2">
        <f t="shared" si="31"/>
        <v>5</v>
      </c>
      <c r="ED44" s="2"/>
      <c r="EE44" s="2" t="s">
        <v>174</v>
      </c>
      <c r="EF44" s="2">
        <f t="shared" si="32"/>
        <v>4</v>
      </c>
      <c r="EG44" s="2"/>
      <c r="EH44" s="2" t="s">
        <v>171</v>
      </c>
      <c r="EI44" s="2">
        <f t="shared" si="33"/>
        <v>5</v>
      </c>
      <c r="EJ44" s="2"/>
      <c r="EK44" s="2"/>
      <c r="EL4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4.5</v>
      </c>
      <c r="EM44" s="2" t="s">
        <v>171</v>
      </c>
      <c r="EN44" s="2">
        <f t="shared" si="34"/>
        <v>5</v>
      </c>
      <c r="EO44" s="2"/>
      <c r="EP44" s="2" t="s">
        <v>173</v>
      </c>
      <c r="EQ44" s="2">
        <f t="shared" si="35"/>
        <v>3</v>
      </c>
      <c r="ER44" s="2"/>
      <c r="ES44" s="2" t="s">
        <v>171</v>
      </c>
      <c r="ET44" s="2">
        <f t="shared" si="36"/>
        <v>5</v>
      </c>
      <c r="EU44" s="2"/>
      <c r="EV44" s="2" t="s">
        <v>171</v>
      </c>
      <c r="EW44" s="2">
        <f t="shared" si="37"/>
        <v>5</v>
      </c>
      <c r="EX44" s="2"/>
      <c r="EY44" s="2"/>
      <c r="EZ4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44" s="2" t="s">
        <v>171</v>
      </c>
      <c r="FB44" s="2">
        <f t="shared" si="38"/>
        <v>5</v>
      </c>
      <c r="FC44" s="2"/>
      <c r="FD44" s="2" t="s">
        <v>173</v>
      </c>
      <c r="FE44" s="2">
        <f t="shared" si="39"/>
        <v>3</v>
      </c>
      <c r="FF44" s="2"/>
      <c r="FG44" s="2" t="s">
        <v>171</v>
      </c>
      <c r="FH44" s="2">
        <f t="shared" si="40"/>
        <v>5</v>
      </c>
      <c r="FI44" s="2"/>
      <c r="FJ44" s="2" t="s">
        <v>171</v>
      </c>
      <c r="FK44" s="2">
        <f t="shared" si="41"/>
        <v>5</v>
      </c>
      <c r="FL44" s="2"/>
    </row>
  </sheetData>
  <mergeCells count="4">
    <mergeCell ref="O1:AB1"/>
    <mergeCell ref="AC1:AP1"/>
    <mergeCell ref="AQ1:BD1"/>
    <mergeCell ref="BE1:BR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R1" sqref="A1:R2"/>
    </sheetView>
  </sheetViews>
  <sheetFormatPr baseColWidth="10" defaultRowHeight="15"/>
  <cols>
    <col min="1" max="1" width="25.5703125" bestFit="1" customWidth="1"/>
    <col min="2" max="2" width="41" customWidth="1"/>
    <col min="3" max="3" width="19.5703125" style="1" customWidth="1"/>
    <col min="4" max="4" width="43.28515625" bestFit="1" customWidth="1"/>
    <col min="5" max="5" width="22.140625" bestFit="1" customWidth="1"/>
    <col min="7" max="7" width="40" customWidth="1"/>
    <col min="8" max="8" width="11" bestFit="1" customWidth="1"/>
    <col min="9" max="9" width="56" bestFit="1" customWidth="1"/>
  </cols>
  <sheetData>
    <row r="1" spans="1:24" ht="15" customHeight="1">
      <c r="A1" s="20" t="s">
        <v>235</v>
      </c>
      <c r="B1" s="20" t="s">
        <v>236</v>
      </c>
      <c r="C1" s="20" t="s">
        <v>260</v>
      </c>
      <c r="D1" s="20" t="s">
        <v>261</v>
      </c>
      <c r="E1" s="20" t="s">
        <v>262</v>
      </c>
      <c r="F1" s="20" t="s">
        <v>237</v>
      </c>
      <c r="G1" s="20" t="s">
        <v>238</v>
      </c>
      <c r="H1" s="20" t="s">
        <v>263</v>
      </c>
      <c r="I1" s="20" t="s">
        <v>264</v>
      </c>
      <c r="J1" s="20" t="s">
        <v>239</v>
      </c>
      <c r="K1" s="20"/>
      <c r="L1" s="20"/>
      <c r="M1" s="20"/>
      <c r="N1" s="20"/>
      <c r="O1" s="20"/>
      <c r="P1" s="20"/>
      <c r="Q1" s="20"/>
      <c r="R1" s="20" t="s">
        <v>240</v>
      </c>
      <c r="S1" s="20" t="s">
        <v>241</v>
      </c>
      <c r="T1" s="20"/>
      <c r="U1" s="20"/>
      <c r="V1" s="20" t="s">
        <v>242</v>
      </c>
      <c r="W1" s="21" t="s">
        <v>243</v>
      </c>
    </row>
    <row r="2" spans="1:24" ht="114.75">
      <c r="A2" s="20"/>
      <c r="B2" s="20"/>
      <c r="C2" s="20"/>
      <c r="D2" s="20"/>
      <c r="E2" s="20"/>
      <c r="F2" s="20"/>
      <c r="G2" s="20"/>
      <c r="H2" s="20"/>
      <c r="I2" s="20"/>
      <c r="J2" s="9" t="s">
        <v>244</v>
      </c>
      <c r="K2" s="9" t="s">
        <v>245</v>
      </c>
      <c r="L2" s="9" t="s">
        <v>246</v>
      </c>
      <c r="M2" s="9" t="s">
        <v>247</v>
      </c>
      <c r="N2" s="9" t="s">
        <v>248</v>
      </c>
      <c r="O2" s="9" t="s">
        <v>249</v>
      </c>
      <c r="P2" s="9" t="s">
        <v>250</v>
      </c>
      <c r="Q2" s="9" t="s">
        <v>251</v>
      </c>
      <c r="R2" s="20"/>
      <c r="S2" s="9" t="s">
        <v>252</v>
      </c>
      <c r="T2" s="9" t="s">
        <v>253</v>
      </c>
      <c r="U2" s="9" t="s">
        <v>254</v>
      </c>
      <c r="V2" s="20"/>
      <c r="W2" s="21"/>
    </row>
    <row r="3" spans="1:24">
      <c r="A3" s="10" t="s">
        <v>256</v>
      </c>
      <c r="B3" s="2" t="s">
        <v>169</v>
      </c>
      <c r="C3" s="10">
        <f>VLOOKUP(B3,'[1]SALARIO FRIMAC S.A'!$B:$C,2,FALSE)</f>
        <v>1095805569</v>
      </c>
      <c r="D3" s="10" t="str">
        <f>VLOOKUP(C3,'[1]SALARIO FRIMAC S.A'!$C:$E,3,FALSE)</f>
        <v>COORDINADORA DE TALENTO HUMANO</v>
      </c>
      <c r="E3" s="10" t="str">
        <f>VLOOKUP(C3,'[2]MALLA EVALUACIÓN DE DESEMPEÑO'!$B:$F,5,FALSE)</f>
        <v xml:space="preserve">TALENTO HUMANO </v>
      </c>
      <c r="F3" s="10" t="s">
        <v>259</v>
      </c>
      <c r="G3" s="12" t="s">
        <v>170</v>
      </c>
      <c r="H3" s="10">
        <f>VLOOKUP(G3,'[1]SALARIO FRIMAC S.A'!$B:$C,2,FALSE)</f>
        <v>1098739371</v>
      </c>
      <c r="I3" s="10" t="str">
        <f>VLOOKUP(B3,'[2]MALLA EVALUACIÓN DE DESEMPEÑO'!$C:$I,7,FALSE)</f>
        <v xml:space="preserve">JEFE TALENTO HUMANO </v>
      </c>
      <c r="J3" s="10">
        <f>VLOOKUP($B3,Sheet1!$I:$FL,7,FALSE)</f>
        <v>5</v>
      </c>
      <c r="K3" s="10">
        <f>VLOOKUP($B3,Sheet1!$I:$FL,21,FALSE)</f>
        <v>5</v>
      </c>
      <c r="L3" s="10">
        <f>VLOOKUP($B3,Sheet1!$I:$FL,36,FALSE)</f>
        <v>5</v>
      </c>
      <c r="M3" s="10">
        <f>VLOOKUP($B3,Sheet1!$I:$FL,49,FALSE)</f>
        <v>5</v>
      </c>
      <c r="N3" s="10">
        <f>VLOOKUP($B3,Sheet1!$I:$FL,63,FALSE)</f>
        <v>4.75</v>
      </c>
      <c r="O3" s="10">
        <f>VLOOKUP($B3,Sheet1!$I:$FL,77,FALSE)</f>
        <v>4.75</v>
      </c>
      <c r="P3" s="10">
        <f>VLOOKUP($B3,Sheet1!$I:$FL,91,FALSE)</f>
        <v>4.25</v>
      </c>
      <c r="Q3" s="10">
        <f>VLOOKUP($B3,Sheet1!$I:$FL,105,FALSE)</f>
        <v>5</v>
      </c>
      <c r="R3" s="13">
        <f>AVERAGE(J3:Q3)</f>
        <v>4.84375</v>
      </c>
      <c r="S3" s="10">
        <f>VLOOKUP($B3,Sheet1!$I:$FL,120,FALSE)</f>
        <v>4.25</v>
      </c>
      <c r="T3" s="10">
        <f>VLOOKUP($B3,Sheet1!$I:$FL,134,FALSE)</f>
        <v>4</v>
      </c>
      <c r="U3" s="10">
        <f>VLOOKUP($B3,Sheet1!$I:$FL,148,FALSE)</f>
        <v>4.25</v>
      </c>
      <c r="V3" s="15">
        <f>AVERAGE(S3:U3)</f>
        <v>4.166666666666667</v>
      </c>
      <c r="W3" s="15">
        <f>(R3+V3)/2</f>
        <v>4.5052083333333339</v>
      </c>
      <c r="X3" s="16"/>
    </row>
    <row r="4" spans="1:24">
      <c r="A4" s="10" t="s">
        <v>258</v>
      </c>
      <c r="B4" s="11" t="s">
        <v>227</v>
      </c>
      <c r="C4" s="10">
        <f>VLOOKUP(B4,'[1]SALARIOS ZONA FRANCA'!$B:$C,2,FALSE)</f>
        <v>1095817085</v>
      </c>
      <c r="D4" s="10" t="str">
        <f>VLOOKUP(C4,'[1]SALARIOS ZONA FRANCA'!$C:$D,2,FALSE)</f>
        <v>LIDER DE COMERCIO EXTERIOR</v>
      </c>
      <c r="E4" s="10" t="str">
        <f>VLOOKUP(C4,'[2]MALLA EVALUACIÓN DE DESEMPEÑO'!$B:$F,5,FALSE)</f>
        <v xml:space="preserve">ADMINISTRATIVA </v>
      </c>
      <c r="F4" s="10" t="s">
        <v>259</v>
      </c>
      <c r="G4" s="10" t="str">
        <f>VLOOKUP(B4,'[2]MALLA EVALUACIÓN DE DESEMPEÑO'!$C:$H,6,FALSE)</f>
        <v>KARINA JOHANA ARROYO MEJIA</v>
      </c>
      <c r="H4" s="10">
        <f>VLOOKUP(G4,'[1]SALARIO FRIO FRIMAC'!$B:$C,2,FALSE)</f>
        <v>64696209</v>
      </c>
      <c r="I4" s="10" t="str">
        <f>VLOOKUP(B4,'[2]MALLA EVALUACIÓN DE DESEMPEÑO'!$C:$I,7,FALSE)</f>
        <v>DIRECTORA DE PLATAFORMA</v>
      </c>
      <c r="J4" s="10">
        <f>VLOOKUP($B4,Sheet1!$I:$FL,7,FALSE)</f>
        <v>4</v>
      </c>
      <c r="K4" s="10">
        <f>VLOOKUP($B4,Sheet1!$I:$FL,21,FALSE)</f>
        <v>4.25</v>
      </c>
      <c r="L4" s="10">
        <f>VLOOKUP($B4,Sheet1!$I:$FL,36,FALSE)</f>
        <v>5</v>
      </c>
      <c r="M4" s="10">
        <f>VLOOKUP($B4,Sheet1!$I:$FL,49,FALSE)</f>
        <v>4.25</v>
      </c>
      <c r="N4" s="10">
        <f>VLOOKUP($B4,Sheet1!$I:$FL,63,FALSE)</f>
        <v>4.75</v>
      </c>
      <c r="O4" s="10">
        <f>VLOOKUP($B4,Sheet1!$I:$FL,77,FALSE)</f>
        <v>5</v>
      </c>
      <c r="P4" s="10">
        <f>VLOOKUP($B4,Sheet1!$I:$FL,91,FALSE)</f>
        <v>4.25</v>
      </c>
      <c r="Q4" s="10">
        <f>VLOOKUP($B4,Sheet1!$I:$FL,105,FALSE)</f>
        <v>3.5</v>
      </c>
      <c r="R4" s="13">
        <f>AVERAGE(J4:Q4)</f>
        <v>4.375</v>
      </c>
      <c r="S4" s="10">
        <f>VLOOKUP($B4,Sheet1!$I:$FL,120,FALSE)</f>
        <v>4.25</v>
      </c>
      <c r="T4" s="10">
        <f>VLOOKUP($B4,Sheet1!$I:$FL,134,FALSE)</f>
        <v>3.75</v>
      </c>
      <c r="U4" s="10">
        <f>VLOOKUP($B4,Sheet1!$I:$FL,148,FALSE)</f>
        <v>1</v>
      </c>
      <c r="V4" s="15">
        <f t="shared" ref="V4:V44" si="0">AVERAGE(S4:U4)</f>
        <v>3</v>
      </c>
      <c r="W4" s="15">
        <f t="shared" ref="W4:W44" si="1">(R4+V4)/2</f>
        <v>3.6875</v>
      </c>
    </row>
    <row r="5" spans="1:24">
      <c r="A5" s="10" t="s">
        <v>256</v>
      </c>
      <c r="B5" s="11" t="s">
        <v>178</v>
      </c>
      <c r="C5" s="10">
        <f>VLOOKUP(B5,'[1]SALARIO FRIMAC S.A'!$B:$C,2,FALSE)</f>
        <v>1061710782</v>
      </c>
      <c r="D5" s="10" t="str">
        <f>VLOOKUP(C5,'[1]SALARIO FRIMAC S.A'!$C:$E,3,FALSE)</f>
        <v>AUXILIAR OPERATIVO REFRIGERADO NACIONAL</v>
      </c>
      <c r="E5" s="10" t="str">
        <f>VLOOKUP(C5,'[2]MALLA EVALUACIÓN DE DESEMPEÑO'!$B:$F,5,FALSE)</f>
        <v xml:space="preserve">OPERACIÓN NACIONAL </v>
      </c>
      <c r="F5" s="10" t="s">
        <v>259</v>
      </c>
      <c r="G5" s="10" t="str">
        <f>VLOOKUP(B5,'[2]MALLA EVALUACIÓN DE DESEMPEÑO'!$C:$H,6,FALSE)</f>
        <v>JUAN CARLOS RAMIREZ HERNANDEZ</v>
      </c>
      <c r="H5" s="10">
        <f>VLOOKUP(G5,'[1]SALARIO FRIMAC S.A'!$B:$C,2,FALSE)</f>
        <v>1098684386</v>
      </c>
      <c r="I5" s="10" t="str">
        <f>VLOOKUP(B5,'[2]MALLA EVALUACIÓN DE DESEMPEÑO'!$C:$I,7,FALSE)</f>
        <v>JEFE OPERACIONES</v>
      </c>
      <c r="J5" s="10">
        <f>VLOOKUP($B5,Sheet1!I:FL,7,FALSE)</f>
        <v>3.75</v>
      </c>
      <c r="K5" s="10">
        <f>VLOOKUP($B5,Sheet1!$I:$FL,21,FALSE)</f>
        <v>3.5</v>
      </c>
      <c r="L5" s="10">
        <f>VLOOKUP($B5,Sheet1!$I:$FL,36,FALSE)</f>
        <v>3.5</v>
      </c>
      <c r="M5" s="10">
        <f>VLOOKUP($B5,Sheet1!$I:$FL,49,FALSE)</f>
        <v>4</v>
      </c>
      <c r="N5" s="10">
        <f>VLOOKUP($B5,Sheet1!$I:$FL,63,FALSE)</f>
        <v>3.25</v>
      </c>
      <c r="O5" s="10">
        <f>VLOOKUP($B5,Sheet1!$I:$FL,77,FALSE)</f>
        <v>4</v>
      </c>
      <c r="P5" s="10">
        <f>VLOOKUP($B5,Sheet1!$I:$FL,91,FALSE)</f>
        <v>4</v>
      </c>
      <c r="Q5" s="10">
        <f>VLOOKUP($B5,Sheet1!$I:$FL,105,FALSE)</f>
        <v>4</v>
      </c>
      <c r="R5" s="13">
        <f t="shared" ref="R5:R44" si="2">AVERAGE(J5:Q5)</f>
        <v>3.75</v>
      </c>
      <c r="S5" s="10">
        <f>VLOOKUP($B5,Sheet1!$I:$FL,120,FALSE)</f>
        <v>4</v>
      </c>
      <c r="T5" s="10">
        <f>VLOOKUP($B5,Sheet1!$I:$FL,134,FALSE)</f>
        <v>3.5</v>
      </c>
      <c r="U5" s="10">
        <f>VLOOKUP($B5,Sheet1!$I:$FL,148,FALSE)</f>
        <v>3.5</v>
      </c>
      <c r="V5" s="15">
        <f t="shared" si="0"/>
        <v>3.6666666666666665</v>
      </c>
      <c r="W5" s="15">
        <f t="shared" si="1"/>
        <v>3.708333333333333</v>
      </c>
      <c r="X5" s="17"/>
    </row>
    <row r="6" spans="1:24">
      <c r="A6" s="10" t="s">
        <v>256</v>
      </c>
      <c r="B6" s="11" t="s">
        <v>179</v>
      </c>
      <c r="C6" s="10">
        <f>VLOOKUP(B6,'[1]SALARIO FRIMAC S.A'!$B:$C,2,FALSE)</f>
        <v>1095918972</v>
      </c>
      <c r="D6" s="10" t="str">
        <f>VLOOKUP(C6,'[1]SALARIO FRIMAC S.A'!$C:$E,3,FALSE)</f>
        <v>AUXILIAR OPERATIVO REFRIGERADO NACIONAL</v>
      </c>
      <c r="E6" s="10" t="str">
        <f>VLOOKUP(C6,'[2]MALLA EVALUACIÓN DE DESEMPEÑO'!$B:$F,5,FALSE)</f>
        <v xml:space="preserve">OPERACIÓN NACIONAL </v>
      </c>
      <c r="F6" s="10" t="s">
        <v>259</v>
      </c>
      <c r="G6" s="10" t="str">
        <f>VLOOKUP(B6,'[2]MALLA EVALUACIÓN DE DESEMPEÑO'!$C:$H,6,FALSE)</f>
        <v>JUAN CARLOS RAMIREZ HERNANDEZ</v>
      </c>
      <c r="H6" s="10">
        <f>VLOOKUP(G6,'[1]SALARIO FRIMAC S.A'!$B:$C,2,FALSE)</f>
        <v>1098684386</v>
      </c>
      <c r="I6" s="10" t="str">
        <f>VLOOKUP(B6,'[2]MALLA EVALUACIÓN DE DESEMPEÑO'!$C:$I,7,FALSE)</f>
        <v>JEFE OPERACIONES</v>
      </c>
      <c r="J6" s="10">
        <f>VLOOKUP($B6,Sheet1!I:FL,7,FALSE)</f>
        <v>4</v>
      </c>
      <c r="K6" s="10">
        <f>VLOOKUP($B6,Sheet1!$I:$FL,21,FALSE)</f>
        <v>4</v>
      </c>
      <c r="L6" s="10">
        <f>VLOOKUP($B6,Sheet1!$I:$FL,36,FALSE)</f>
        <v>3.5</v>
      </c>
      <c r="M6" s="10">
        <f>VLOOKUP($B6,Sheet1!$I:$FL,49,FALSE)</f>
        <v>3.5</v>
      </c>
      <c r="N6" s="10">
        <f>VLOOKUP($B6,Sheet1!$I:$FL,63,FALSE)</f>
        <v>3.75</v>
      </c>
      <c r="O6" s="10">
        <f>VLOOKUP($B6,Sheet1!$I:$FL,77,FALSE)</f>
        <v>3.25</v>
      </c>
      <c r="P6" s="10">
        <f>VLOOKUP($B6,Sheet1!$I:$FL,91,FALSE)</f>
        <v>3.5</v>
      </c>
      <c r="Q6" s="10">
        <f>VLOOKUP($B6,Sheet1!$I:$FL,105,FALSE)</f>
        <v>4</v>
      </c>
      <c r="R6" s="13">
        <f t="shared" si="2"/>
        <v>3.6875</v>
      </c>
      <c r="S6" s="10">
        <f>VLOOKUP($B6,Sheet1!$I:$FL,120,FALSE)</f>
        <v>3.75</v>
      </c>
      <c r="T6" s="10">
        <f>VLOOKUP($B6,Sheet1!$I:$FL,134,FALSE)</f>
        <v>4</v>
      </c>
      <c r="U6" s="10">
        <f>VLOOKUP($B6,Sheet1!$I:$FL,148,FALSE)</f>
        <v>3</v>
      </c>
      <c r="V6" s="15">
        <f t="shared" si="0"/>
        <v>3.5833333333333335</v>
      </c>
      <c r="W6" s="15">
        <f t="shared" si="1"/>
        <v>3.635416666666667</v>
      </c>
    </row>
    <row r="7" spans="1:24">
      <c r="A7" s="10" t="s">
        <v>256</v>
      </c>
      <c r="B7" s="11" t="s">
        <v>180</v>
      </c>
      <c r="C7" s="10">
        <f>VLOOKUP(B7,'[1]SALARIO FRIMAC S.A'!$B:$C,2,FALSE)</f>
        <v>1013626373</v>
      </c>
      <c r="D7" s="10" t="str">
        <f>VLOOKUP(C7,'[1]SALARIO FRIMAC S.A'!$C:$E,3,FALSE)</f>
        <v>SUPERVISOR LOGISTICO POLLO EN PIE BOGOTA</v>
      </c>
      <c r="E7" s="10" t="str">
        <f>VLOOKUP(C7,'[2]MALLA EVALUACIÓN DE DESEMPEÑO'!$B:$F,5,FALSE)</f>
        <v xml:space="preserve">OPERACIÓN NACIONAL </v>
      </c>
      <c r="F7" s="10" t="s">
        <v>259</v>
      </c>
      <c r="G7" s="10" t="str">
        <f>VLOOKUP(B7,'[2]MALLA EVALUACIÓN DE DESEMPEÑO'!$C:$H,6,FALSE)</f>
        <v>HUMBERTO CUBIDES MORALES</v>
      </c>
      <c r="H7" s="10">
        <f>VLOOKUP(G7,'[1]SALARIO FRIMAC S.A'!$B:$C,2,FALSE)</f>
        <v>80739997</v>
      </c>
      <c r="I7" s="10" t="str">
        <f>VLOOKUP(B7,'[2]MALLA EVALUACIÓN DE DESEMPEÑO'!$C:$I,7,FALSE)</f>
        <v>COORDINADOR LOGISTICO Y ADMINISTRATIVO ZONA CENTRO</v>
      </c>
      <c r="J7" s="10">
        <f>VLOOKUP($B7,Sheet1!I:FL,7,FALSE)</f>
        <v>5</v>
      </c>
      <c r="K7" s="10">
        <f>VLOOKUP($B7,Sheet1!$I:$FL,21,FALSE)</f>
        <v>5</v>
      </c>
      <c r="L7" s="10">
        <f>VLOOKUP($B7,Sheet1!$I:$FL,36,FALSE)</f>
        <v>5</v>
      </c>
      <c r="M7" s="10">
        <f>VLOOKUP($B7,Sheet1!$I:$FL,49,FALSE)</f>
        <v>5</v>
      </c>
      <c r="N7" s="10">
        <f>VLOOKUP($B7,Sheet1!$I:$FL,63,FALSE)</f>
        <v>4.75</v>
      </c>
      <c r="O7" s="10">
        <f>VLOOKUP($B7,Sheet1!$I:$FL,77,FALSE)</f>
        <v>5</v>
      </c>
      <c r="P7" s="10">
        <f>VLOOKUP($B7,Sheet1!$I:$FL,91,FALSE)</f>
        <v>5</v>
      </c>
      <c r="Q7" s="10">
        <f>VLOOKUP($B7,Sheet1!$I:$FL,105,FALSE)</f>
        <v>5</v>
      </c>
      <c r="R7" s="13">
        <f t="shared" si="2"/>
        <v>4.96875</v>
      </c>
      <c r="S7" s="10">
        <f>VLOOKUP($B7,Sheet1!$I:$FL,120,FALSE)</f>
        <v>5</v>
      </c>
      <c r="T7" s="10">
        <f>VLOOKUP($B7,Sheet1!$I:$FL,134,FALSE)</f>
        <v>5</v>
      </c>
      <c r="U7" s="10">
        <f>VLOOKUP($B7,Sheet1!$I:$FL,148,FALSE)</f>
        <v>5</v>
      </c>
      <c r="V7" s="15">
        <f t="shared" si="0"/>
        <v>5</v>
      </c>
      <c r="W7" s="15">
        <f t="shared" si="1"/>
        <v>4.984375</v>
      </c>
    </row>
    <row r="8" spans="1:24">
      <c r="A8" s="10" t="s">
        <v>256</v>
      </c>
      <c r="B8" s="11" t="s">
        <v>182</v>
      </c>
      <c r="C8" s="10">
        <f>VLOOKUP(B8,'[1]SALARIO FRIMAC S.A'!$B:$C,2,FALSE)</f>
        <v>1090385247</v>
      </c>
      <c r="D8" s="10" t="str">
        <f>VLOOKUP(C8,'[1]SALARIO FRIMAC S.A'!$C:$E,3,FALSE)</f>
        <v>AUXILIAR OPERATIVO REFRIGERADO NACIONAL</v>
      </c>
      <c r="E8" s="10" t="str">
        <f>VLOOKUP(C8,'[2]MALLA EVALUACIÓN DE DESEMPEÑO'!$B:$F,5,FALSE)</f>
        <v xml:space="preserve">OPERACIÓN NACIONAL </v>
      </c>
      <c r="F8" s="10" t="s">
        <v>259</v>
      </c>
      <c r="G8" s="10" t="str">
        <f>VLOOKUP(B8,'[2]MALLA EVALUACIÓN DE DESEMPEÑO'!$C:$H,6,FALSE)</f>
        <v>JUAN CARLOS RAMIREZ HERNANDEZ</v>
      </c>
      <c r="H8" s="10">
        <f>VLOOKUP(G8,'[1]SALARIO FRIMAC S.A'!$B:$C,2,FALSE)</f>
        <v>1098684386</v>
      </c>
      <c r="I8" s="10" t="str">
        <f>VLOOKUP(B8,'[2]MALLA EVALUACIÓN DE DESEMPEÑO'!$C:$I,7,FALSE)</f>
        <v>JEFE OPERACIONES</v>
      </c>
      <c r="J8" s="10">
        <f>VLOOKUP($B8,Sheet1!I:FL,7,FALSE)</f>
        <v>4.25</v>
      </c>
      <c r="K8" s="10">
        <f>VLOOKUP($B8,Sheet1!$I:$FL,21,FALSE)</f>
        <v>4.5</v>
      </c>
      <c r="L8" s="10">
        <f>VLOOKUP($B8,Sheet1!$I:$FL,36,FALSE)</f>
        <v>4.25</v>
      </c>
      <c r="M8" s="10">
        <f>VLOOKUP($B8,Sheet1!$I:$FL,49,FALSE)</f>
        <v>4.25</v>
      </c>
      <c r="N8" s="10">
        <f>VLOOKUP($B8,Sheet1!$I:$FL,63,FALSE)</f>
        <v>4</v>
      </c>
      <c r="O8" s="10">
        <f>VLOOKUP($B8,Sheet1!$I:$FL,77,FALSE)</f>
        <v>4</v>
      </c>
      <c r="P8" s="10">
        <f>VLOOKUP($B8,Sheet1!$I:$FL,91,FALSE)</f>
        <v>4.5</v>
      </c>
      <c r="Q8" s="10">
        <f>VLOOKUP($B8,Sheet1!$I:$FL,105,FALSE)</f>
        <v>4</v>
      </c>
      <c r="R8" s="13">
        <f t="shared" si="2"/>
        <v>4.21875</v>
      </c>
      <c r="S8" s="10">
        <f>VLOOKUP($B8,Sheet1!$I:$FL,120,FALSE)</f>
        <v>4.25</v>
      </c>
      <c r="T8" s="10">
        <f>VLOOKUP($B8,Sheet1!$I:$FL,134,FALSE)</f>
        <v>4</v>
      </c>
      <c r="U8" s="10">
        <f>VLOOKUP($B8,Sheet1!$I:$FL,148,FALSE)</f>
        <v>4.25</v>
      </c>
      <c r="V8" s="15">
        <f t="shared" si="0"/>
        <v>4.166666666666667</v>
      </c>
      <c r="W8" s="15">
        <f t="shared" si="1"/>
        <v>4.1927083333333339</v>
      </c>
    </row>
    <row r="9" spans="1:24">
      <c r="A9" s="10" t="s">
        <v>256</v>
      </c>
      <c r="B9" s="11" t="s">
        <v>183</v>
      </c>
      <c r="C9" s="10">
        <f>VLOOKUP(B9,'[1]SALARIO FRIMAC S.A'!$B:$C,2,FALSE)</f>
        <v>1013682254</v>
      </c>
      <c r="D9" s="10" t="str">
        <f>VLOOKUP(C9,'[1]SALARIO FRIMAC S.A'!$C:$E,3,FALSE)</f>
        <v>AUXILIAR OPERATIVO REFRIGERADO NACIONAL</v>
      </c>
      <c r="E9" s="10" t="str">
        <f>VLOOKUP(C9,'[2]MALLA EVALUACIÓN DE DESEMPEÑO'!$B:$F,5,FALSE)</f>
        <v xml:space="preserve">OPERACIÓN NACIONAL </v>
      </c>
      <c r="F9" s="10" t="s">
        <v>259</v>
      </c>
      <c r="G9" s="10" t="str">
        <f>VLOOKUP(B9,'[2]MALLA EVALUACIÓN DE DESEMPEÑO'!$C:$H,6,FALSE)</f>
        <v>JUAN CARLOS RAMIREZ HERNANDEZ</v>
      </c>
      <c r="H9" s="10">
        <f>VLOOKUP(G9,'[1]SALARIO FRIMAC S.A'!$B:$C,2,FALSE)</f>
        <v>1098684386</v>
      </c>
      <c r="I9" s="10" t="str">
        <f>VLOOKUP(B9,'[2]MALLA EVALUACIÓN DE DESEMPEÑO'!$C:$I,7,FALSE)</f>
        <v>JEFE OPERACIONES</v>
      </c>
      <c r="J9" s="10">
        <f>VLOOKUP($B9,Sheet1!I:FL,7,FALSE)</f>
        <v>3.75</v>
      </c>
      <c r="K9" s="10">
        <f>VLOOKUP($B9,Sheet1!$I:$FL,21,FALSE)</f>
        <v>4</v>
      </c>
      <c r="L9" s="10">
        <f>VLOOKUP($B9,Sheet1!$I:$FL,36,FALSE)</f>
        <v>4</v>
      </c>
      <c r="M9" s="10">
        <f>VLOOKUP($B9,Sheet1!$I:$FL,49,FALSE)</f>
        <v>4</v>
      </c>
      <c r="N9" s="10">
        <f>VLOOKUP($B9,Sheet1!$I:$FL,63,FALSE)</f>
        <v>3.75</v>
      </c>
      <c r="O9" s="10">
        <f>VLOOKUP($B9,Sheet1!$I:$FL,77,FALSE)</f>
        <v>3.5</v>
      </c>
      <c r="P9" s="10">
        <f>VLOOKUP($B9,Sheet1!$I:$FL,91,FALSE)</f>
        <v>3.5</v>
      </c>
      <c r="Q9" s="10">
        <f>VLOOKUP($B9,Sheet1!$I:$FL,105,FALSE)</f>
        <v>4</v>
      </c>
      <c r="R9" s="14">
        <f t="shared" si="2"/>
        <v>3.8125</v>
      </c>
      <c r="S9" s="10">
        <f>VLOOKUP($B9,Sheet1!$I:$FL,120,FALSE)</f>
        <v>4</v>
      </c>
      <c r="T9" s="10">
        <f>VLOOKUP($B9,Sheet1!$I:$FL,134,FALSE)</f>
        <v>4</v>
      </c>
      <c r="U9" s="10">
        <f>VLOOKUP($B9,Sheet1!$I:$FL,148,FALSE)</f>
        <v>4</v>
      </c>
      <c r="V9" s="15">
        <f t="shared" si="0"/>
        <v>4</v>
      </c>
      <c r="W9" s="15">
        <f t="shared" si="1"/>
        <v>3.90625</v>
      </c>
    </row>
    <row r="10" spans="1:24">
      <c r="A10" s="10" t="s">
        <v>256</v>
      </c>
      <c r="B10" s="11" t="s">
        <v>184</v>
      </c>
      <c r="C10" s="10">
        <f>VLOOKUP(B10,'[1]SALARIO FRIMAC S.A'!$B:$C,2,FALSE)</f>
        <v>1102381487</v>
      </c>
      <c r="D10" s="10" t="str">
        <f>VLOOKUP(C10,'[1]SALARIO FRIMAC S.A'!$C:$E,3,FALSE)</f>
        <v>AUXILIAR OPERATIVO REFRIGERADO NACIONAL</v>
      </c>
      <c r="E10" s="10" t="str">
        <f>VLOOKUP(C10,'[2]MALLA EVALUACIÓN DE DESEMPEÑO'!$B:$F,5,FALSE)</f>
        <v xml:space="preserve">OPERACIÓN NACIONAL </v>
      </c>
      <c r="F10" s="10" t="s">
        <v>259</v>
      </c>
      <c r="G10" s="10" t="str">
        <f>VLOOKUP(B10,'[2]MALLA EVALUACIÓN DE DESEMPEÑO'!$C:$H,6,FALSE)</f>
        <v>JUAN CARLOS RAMIREZ HERNANDEZ</v>
      </c>
      <c r="H10" s="10">
        <f>VLOOKUP(G10,'[1]SALARIO FRIMAC S.A'!$B:$C,2,FALSE)</f>
        <v>1098684386</v>
      </c>
      <c r="I10" s="10" t="str">
        <f>VLOOKUP(B10,'[2]MALLA EVALUACIÓN DE DESEMPEÑO'!$C:$I,7,FALSE)</f>
        <v>JEFE OPERACIONES</v>
      </c>
      <c r="J10" s="10">
        <f>VLOOKUP($B10,Sheet1!I:FL,7,FALSE)</f>
        <v>4</v>
      </c>
      <c r="K10" s="10">
        <f>VLOOKUP($B10,Sheet1!$I:$FL,21,FALSE)</f>
        <v>4</v>
      </c>
      <c r="L10" s="10">
        <f>VLOOKUP($B10,Sheet1!$I:$FL,36,FALSE)</f>
        <v>3.75</v>
      </c>
      <c r="M10" s="10">
        <f>VLOOKUP($B10,Sheet1!$I:$FL,49,FALSE)</f>
        <v>4</v>
      </c>
      <c r="N10" s="10">
        <f>VLOOKUP($B10,Sheet1!$I:$FL,63,FALSE)</f>
        <v>4</v>
      </c>
      <c r="O10" s="10">
        <f>VLOOKUP($B10,Sheet1!$I:$FL,77,FALSE)</f>
        <v>4</v>
      </c>
      <c r="P10" s="10">
        <f>VLOOKUP($B10,Sheet1!$I:$FL,91,FALSE)</f>
        <v>4</v>
      </c>
      <c r="Q10" s="10">
        <f>VLOOKUP($B10,Sheet1!$I:$FL,105,FALSE)</f>
        <v>4</v>
      </c>
      <c r="R10" s="14">
        <f t="shared" si="2"/>
        <v>3.96875</v>
      </c>
      <c r="S10" s="10">
        <f>VLOOKUP($B10,Sheet1!$I:$FL,120,FALSE)</f>
        <v>3.75</v>
      </c>
      <c r="T10" s="10">
        <f>VLOOKUP($B10,Sheet1!$I:$FL,134,FALSE)</f>
        <v>3.75</v>
      </c>
      <c r="U10" s="10">
        <f>VLOOKUP($B10,Sheet1!$I:$FL,148,FALSE)</f>
        <v>3.5</v>
      </c>
      <c r="V10" s="15">
        <f t="shared" si="0"/>
        <v>3.6666666666666665</v>
      </c>
      <c r="W10" s="15">
        <f t="shared" si="1"/>
        <v>3.817708333333333</v>
      </c>
    </row>
    <row r="11" spans="1:24">
      <c r="A11" s="10" t="s">
        <v>256</v>
      </c>
      <c r="B11" s="11" t="s">
        <v>185</v>
      </c>
      <c r="C11" s="10">
        <f>VLOOKUP(B11,'[1]SALARIO FRIMAC S.A'!$B:$C,2,FALSE)</f>
        <v>1007679365</v>
      </c>
      <c r="D11" s="10" t="str">
        <f>VLOOKUP(C11,'[1]SALARIO FRIMAC S.A'!$C:$E,3,FALSE)</f>
        <v>AUXILIAR OPERATIVO REFRIGERADO NACIONAL</v>
      </c>
      <c r="E11" s="10" t="str">
        <f>VLOOKUP(C11,'[2]MALLA EVALUACIÓN DE DESEMPEÑO'!$B:$F,5,FALSE)</f>
        <v xml:space="preserve">OPERACIÓN NACIONAL </v>
      </c>
      <c r="F11" s="10" t="s">
        <v>259</v>
      </c>
      <c r="G11" s="10" t="str">
        <f>VLOOKUP(B11,'[2]MALLA EVALUACIÓN DE DESEMPEÑO'!$C:$H,6,FALSE)</f>
        <v>JUAN CARLOS RAMIREZ HERNANDEZ</v>
      </c>
      <c r="H11" s="10">
        <f>VLOOKUP(G11,'[1]SALARIO FRIMAC S.A'!$B:$C,2,FALSE)</f>
        <v>1098684386</v>
      </c>
      <c r="I11" s="10" t="str">
        <f>VLOOKUP(B11,'[2]MALLA EVALUACIÓN DE DESEMPEÑO'!$C:$I,7,FALSE)</f>
        <v>JEFE OPERACIONES</v>
      </c>
      <c r="J11" s="10">
        <f>VLOOKUP($B11,Sheet1!I:FL,7,FALSE)</f>
        <v>3.75</v>
      </c>
      <c r="K11" s="10">
        <f>VLOOKUP($B11,Sheet1!$I:$FL,21,FALSE)</f>
        <v>3.75</v>
      </c>
      <c r="L11" s="10">
        <f>VLOOKUP($B11,Sheet1!$I:$FL,36,FALSE)</f>
        <v>4</v>
      </c>
      <c r="M11" s="10">
        <f>VLOOKUP($B11,Sheet1!$I:$FL,49,FALSE)</f>
        <v>4</v>
      </c>
      <c r="N11" s="10">
        <f>VLOOKUP($B11,Sheet1!$I:$FL,63,FALSE)</f>
        <v>3.75</v>
      </c>
      <c r="O11" s="10">
        <f>VLOOKUP($B11,Sheet1!$I:$FL,77,FALSE)</f>
        <v>3.75</v>
      </c>
      <c r="P11" s="10">
        <f>VLOOKUP($B11,Sheet1!$I:$FL,91,FALSE)</f>
        <v>3.75</v>
      </c>
      <c r="Q11" s="10">
        <f>VLOOKUP($B11,Sheet1!$I:$FL,105,FALSE)</f>
        <v>4</v>
      </c>
      <c r="R11" s="14">
        <f t="shared" si="2"/>
        <v>3.84375</v>
      </c>
      <c r="S11" s="10">
        <f>VLOOKUP($B11,Sheet1!$I:$FL,120,FALSE)</f>
        <v>3.75</v>
      </c>
      <c r="T11" s="10">
        <f>VLOOKUP($B11,Sheet1!$I:$FL,134,FALSE)</f>
        <v>3.75</v>
      </c>
      <c r="U11" s="10">
        <f>VLOOKUP($B11,Sheet1!$I:$FL,148,FALSE)</f>
        <v>3.25</v>
      </c>
      <c r="V11" s="15">
        <f t="shared" si="0"/>
        <v>3.5833333333333335</v>
      </c>
      <c r="W11" s="15">
        <f t="shared" si="1"/>
        <v>3.713541666666667</v>
      </c>
    </row>
    <row r="12" spans="1:24">
      <c r="A12" s="10" t="s">
        <v>256</v>
      </c>
      <c r="B12" s="11" t="s">
        <v>186</v>
      </c>
      <c r="C12" s="10">
        <f>VLOOKUP(B12,'[1]SALARIO FRIMAC S.A'!$B:$C,2,FALSE)</f>
        <v>1005335406</v>
      </c>
      <c r="D12" s="10" t="str">
        <f>VLOOKUP(C12,'[1]SALARIO FRIMAC S.A'!$C:$E,3,FALSE)</f>
        <v>AUXILIAR OPERATIVO REFRIGERADO NACIONAL</v>
      </c>
      <c r="E12" s="10" t="str">
        <f>VLOOKUP(C12,'[2]MALLA EVALUACIÓN DE DESEMPEÑO'!$B:$F,5,FALSE)</f>
        <v xml:space="preserve">OPERACIÓN NACIONAL </v>
      </c>
      <c r="F12" s="10" t="s">
        <v>259</v>
      </c>
      <c r="G12" s="10" t="str">
        <f>VLOOKUP(B12,'[2]MALLA EVALUACIÓN DE DESEMPEÑO'!$C:$H,6,FALSE)</f>
        <v>JUAN CARLOS RAMIREZ HERNANDEZ</v>
      </c>
      <c r="H12" s="10">
        <f>VLOOKUP(G12,'[1]SALARIO FRIMAC S.A'!$B:$C,2,FALSE)</f>
        <v>1098684386</v>
      </c>
      <c r="I12" s="10" t="str">
        <f>VLOOKUP(B12,'[2]MALLA EVALUACIÓN DE DESEMPEÑO'!$C:$I,7,FALSE)</f>
        <v>JEFE OPERACIONES</v>
      </c>
      <c r="J12" s="10">
        <f>VLOOKUP($B12,Sheet1!I:FL,7,FALSE)</f>
        <v>3.75</v>
      </c>
      <c r="K12" s="10">
        <f>VLOOKUP($B12,Sheet1!$I:$FL,21,FALSE)</f>
        <v>3.75</v>
      </c>
      <c r="L12" s="10">
        <f>VLOOKUP($B12,Sheet1!$I:$FL,36,FALSE)</f>
        <v>3.75</v>
      </c>
      <c r="M12" s="10">
        <f>VLOOKUP($B12,Sheet1!$I:$FL,49,FALSE)</f>
        <v>3.5</v>
      </c>
      <c r="N12" s="10">
        <f>VLOOKUP($B12,Sheet1!$I:$FL,63,FALSE)</f>
        <v>4</v>
      </c>
      <c r="O12" s="10">
        <f>VLOOKUP($B12,Sheet1!$I:$FL,77,FALSE)</f>
        <v>4</v>
      </c>
      <c r="P12" s="10">
        <f>VLOOKUP($B12,Sheet1!$I:$FL,91,FALSE)</f>
        <v>3.75</v>
      </c>
      <c r="Q12" s="10">
        <f>VLOOKUP($B12,Sheet1!$I:$FL,105,FALSE)</f>
        <v>4</v>
      </c>
      <c r="R12" s="14">
        <f t="shared" si="2"/>
        <v>3.8125</v>
      </c>
      <c r="S12" s="10">
        <f>VLOOKUP($B12,Sheet1!$I:$FL,120,FALSE)</f>
        <v>4</v>
      </c>
      <c r="T12" s="10">
        <f>VLOOKUP($B12,Sheet1!$I:$FL,134,FALSE)</f>
        <v>3.75</v>
      </c>
      <c r="U12" s="10">
        <f>VLOOKUP($B12,Sheet1!$I:$FL,148,FALSE)</f>
        <v>3</v>
      </c>
      <c r="V12" s="15">
        <f t="shared" si="0"/>
        <v>3.5833333333333335</v>
      </c>
      <c r="W12" s="15">
        <f t="shared" si="1"/>
        <v>3.697916666666667</v>
      </c>
    </row>
    <row r="13" spans="1:24">
      <c r="A13" s="10" t="s">
        <v>256</v>
      </c>
      <c r="B13" s="11" t="s">
        <v>187</v>
      </c>
      <c r="C13" s="10">
        <f>VLOOKUP(B13,'[1]SALARIO FRIMAC S.A'!$B:$C,2,FALSE)</f>
        <v>1005150362</v>
      </c>
      <c r="D13" s="10" t="str">
        <f>VLOOKUP(C13,'[1]SALARIO FRIMAC S.A'!$C:$E,3,FALSE)</f>
        <v>AUXILIAR OPERATIVO POLLO EN PIE</v>
      </c>
      <c r="E13" s="10" t="str">
        <f>VLOOKUP(C13,'[2]MALLA EVALUACIÓN DE DESEMPEÑO'!$B:$F,5,FALSE)</f>
        <v xml:space="preserve">OPERACIÓN NACIONAL </v>
      </c>
      <c r="F13" s="10" t="s">
        <v>259</v>
      </c>
      <c r="G13" s="10" t="str">
        <f>VLOOKUP(B13,'[2]MALLA EVALUACIÓN DE DESEMPEÑO'!$C:$H,6,FALSE)</f>
        <v>JUAN CARLOS RAMIREZ HERNANDEZ</v>
      </c>
      <c r="H13" s="10">
        <f>VLOOKUP(G13,'[1]SALARIO FRIMAC S.A'!$B:$C,2,FALSE)</f>
        <v>1098684386</v>
      </c>
      <c r="I13" s="10" t="str">
        <f>VLOOKUP(B13,'[2]MALLA EVALUACIÓN DE DESEMPEÑO'!$C:$I,7,FALSE)</f>
        <v>JEFE OPERACIONES</v>
      </c>
      <c r="J13" s="10">
        <f>VLOOKUP($B13,Sheet1!I:FL,7,FALSE)</f>
        <v>4</v>
      </c>
      <c r="K13" s="10">
        <f>VLOOKUP($B13,Sheet1!$I:$FL,21,FALSE)</f>
        <v>4</v>
      </c>
      <c r="L13" s="10">
        <f>VLOOKUP($B13,Sheet1!$I:$FL,36,FALSE)</f>
        <v>4</v>
      </c>
      <c r="M13" s="10">
        <f>VLOOKUP($B13,Sheet1!$I:$FL,49,FALSE)</f>
        <v>4</v>
      </c>
      <c r="N13" s="10">
        <f>VLOOKUP($B13,Sheet1!$I:$FL,63,FALSE)</f>
        <v>4</v>
      </c>
      <c r="O13" s="10">
        <f>VLOOKUP($B13,Sheet1!$I:$FL,77,FALSE)</f>
        <v>4</v>
      </c>
      <c r="P13" s="10">
        <f>VLOOKUP($B13,Sheet1!$I:$FL,91,FALSE)</f>
        <v>4</v>
      </c>
      <c r="Q13" s="10">
        <f>VLOOKUP($B13,Sheet1!$I:$FL,105,FALSE)</f>
        <v>4</v>
      </c>
      <c r="R13" s="14">
        <f t="shared" si="2"/>
        <v>4</v>
      </c>
      <c r="S13" s="10">
        <f>VLOOKUP($B13,Sheet1!$I:$FL,120,FALSE)</f>
        <v>4</v>
      </c>
      <c r="T13" s="10">
        <f>VLOOKUP($B13,Sheet1!$I:$FL,134,FALSE)</f>
        <v>4</v>
      </c>
      <c r="U13" s="10">
        <f>VLOOKUP($B13,Sheet1!$I:$FL,148,FALSE)</f>
        <v>3.5</v>
      </c>
      <c r="V13" s="15">
        <f t="shared" si="0"/>
        <v>3.8333333333333335</v>
      </c>
      <c r="W13" s="15">
        <f t="shared" si="1"/>
        <v>3.916666666666667</v>
      </c>
    </row>
    <row r="14" spans="1:24">
      <c r="A14" s="10" t="s">
        <v>257</v>
      </c>
      <c r="B14" s="11" t="s">
        <v>228</v>
      </c>
      <c r="C14" s="10">
        <f>VLOOKUP(B14,'[1]SALARIO FRIO FRIMAC'!$B:$C,2,FALSE)</f>
        <v>1048292327</v>
      </c>
      <c r="D14" s="10" t="str">
        <f>VLOOKUP(C14,'[1]SALARIO FRIO FRIMAC'!$C:$E,3,FALSE)</f>
        <v>PROFESIONAL SEGURIDAD Y SALUD EN EL TRABAJO</v>
      </c>
      <c r="E14" s="10" t="str">
        <f>VLOOKUP(C14,'[2]MALLA EVALUACIÓN DE DESEMPEÑO'!$B:$F,5,FALSE)</f>
        <v xml:space="preserve">ADMINISTRATIVA </v>
      </c>
      <c r="F14" s="10" t="s">
        <v>259</v>
      </c>
      <c r="G14" s="10" t="str">
        <f>VLOOKUP(B14,'[2]MALLA EVALUACIÓN DE DESEMPEÑO'!$C:$H,6,FALSE)</f>
        <v>LINA MARGARITA JACOME AREVALO</v>
      </c>
      <c r="H14" s="10">
        <f>VLOOKUP(G14,'[1]SALARIO FRIO FRIMAC'!$B:$C,2,FALSE)</f>
        <v>37182783</v>
      </c>
      <c r="I14" s="10" t="str">
        <f>VLOOKUP(B14,'[2]MALLA EVALUACIÓN DE DESEMPEÑO'!$C:$I,7,FALSE)</f>
        <v xml:space="preserve">JEFE DE CALIDAD </v>
      </c>
      <c r="J14" s="10">
        <f>VLOOKUP($B14,Sheet1!I:FL,7,FALSE)</f>
        <v>5</v>
      </c>
      <c r="K14" s="10">
        <f>VLOOKUP($B14,Sheet1!$I:$FL,21,FALSE)</f>
        <v>5</v>
      </c>
      <c r="L14" s="10">
        <f>VLOOKUP($B14,Sheet1!$I:$FL,36,FALSE)</f>
        <v>5</v>
      </c>
      <c r="M14" s="10">
        <f>VLOOKUP($B14,Sheet1!$I:$FL,49,FALSE)</f>
        <v>4.75</v>
      </c>
      <c r="N14" s="10">
        <f>VLOOKUP($B14,Sheet1!$I:$FL,63,FALSE)</f>
        <v>5</v>
      </c>
      <c r="O14" s="10">
        <f>VLOOKUP($B14,Sheet1!$I:$FL,77,FALSE)</f>
        <v>4.5</v>
      </c>
      <c r="P14" s="10">
        <f>VLOOKUP($B14,Sheet1!$I:$FL,91,FALSE)</f>
        <v>5</v>
      </c>
      <c r="Q14" s="10">
        <f>VLOOKUP($B14,Sheet1!$I:$FL,105,FALSE)</f>
        <v>5</v>
      </c>
      <c r="R14" s="14">
        <f t="shared" si="2"/>
        <v>4.90625</v>
      </c>
      <c r="S14" s="10">
        <f>VLOOKUP($B14,Sheet1!$I:$FL,120,FALSE)</f>
        <v>5</v>
      </c>
      <c r="T14" s="10">
        <f>VLOOKUP($B14,Sheet1!$I:$FL,134,FALSE)</f>
        <v>5</v>
      </c>
      <c r="U14" s="10">
        <f>VLOOKUP($B14,Sheet1!$I:$FL,148,FALSE)</f>
        <v>5</v>
      </c>
      <c r="V14" s="15">
        <f t="shared" si="0"/>
        <v>5</v>
      </c>
      <c r="W14" s="15">
        <f t="shared" si="1"/>
        <v>4.953125</v>
      </c>
    </row>
    <row r="15" spans="1:24">
      <c r="A15" s="10" t="s">
        <v>256</v>
      </c>
      <c r="B15" s="11" t="s">
        <v>189</v>
      </c>
      <c r="C15" s="10">
        <f>VLOOKUP(B15,'[1]SALARIO FRIMAC S.A'!$B:$C,2,FALSE)</f>
        <v>91520225</v>
      </c>
      <c r="D15" s="10" t="str">
        <f>VLOOKUP(C15,'[1]SALARIO FRIMAC S.A'!$C:$E,3,FALSE)</f>
        <v>SUPERVISOR LOGISTICO MATERIA PRIMA</v>
      </c>
      <c r="E15" s="10" t="str">
        <f>VLOOKUP(C15,'[2]MALLA EVALUACIÓN DE DESEMPEÑO'!$B:$F,5,FALSE)</f>
        <v xml:space="preserve">OPERACIÓN NACIONAL </v>
      </c>
      <c r="F15" s="10" t="s">
        <v>259</v>
      </c>
      <c r="G15" s="10" t="str">
        <f>VLOOKUP(B15,'[2]MALLA EVALUACIÓN DE DESEMPEÑO'!$C:$H,6,FALSE)</f>
        <v>FLOR ALBA NIÑO CASTELLANOS</v>
      </c>
      <c r="H15" s="10">
        <f>VLOOKUP(G15,'[1]SALARIO FRIMAC S.A'!$B:$C,2,FALSE)</f>
        <v>37713842</v>
      </c>
      <c r="I15" s="10" t="str">
        <f>VLOOKUP(B15,'[2]MALLA EVALUACIÓN DE DESEMPEÑO'!$C:$I,7,FALSE)</f>
        <v>COORDINADOR LOGISTICO ALIMENTOS</v>
      </c>
      <c r="J15" s="10">
        <f>VLOOKUP($B15,Sheet1!I:FL,7,FALSE)</f>
        <v>4.5</v>
      </c>
      <c r="K15" s="10">
        <f>VLOOKUP($B15,Sheet1!$I:$FL,21,FALSE)</f>
        <v>4</v>
      </c>
      <c r="L15" s="10">
        <f>VLOOKUP($B15,Sheet1!$I:$FL,36,FALSE)</f>
        <v>4.25</v>
      </c>
      <c r="M15" s="10">
        <f>VLOOKUP($B15,Sheet1!$I:$FL,49,FALSE)</f>
        <v>4.25</v>
      </c>
      <c r="N15" s="10">
        <f>VLOOKUP($B15,Sheet1!$I:$FL,63,FALSE)</f>
        <v>4</v>
      </c>
      <c r="O15" s="10">
        <f>VLOOKUP($B15,Sheet1!$I:$FL,77,FALSE)</f>
        <v>3.25</v>
      </c>
      <c r="P15" s="10">
        <f>VLOOKUP($B15,Sheet1!$I:$FL,91,FALSE)</f>
        <v>4</v>
      </c>
      <c r="Q15" s="10">
        <f>VLOOKUP($B15,Sheet1!$I:$FL,105,FALSE)</f>
        <v>4.75</v>
      </c>
      <c r="R15" s="14">
        <f t="shared" si="2"/>
        <v>4.125</v>
      </c>
      <c r="S15" s="10">
        <f>VLOOKUP($B15,Sheet1!$I:$FL,120,FALSE)</f>
        <v>4</v>
      </c>
      <c r="T15" s="10">
        <f>VLOOKUP($B15,Sheet1!$I:$FL,134,FALSE)</f>
        <v>4.5</v>
      </c>
      <c r="U15" s="10">
        <f>VLOOKUP($B15,Sheet1!$I:$FL,148,FALSE)</f>
        <v>4</v>
      </c>
      <c r="V15" s="15">
        <f t="shared" si="0"/>
        <v>4.166666666666667</v>
      </c>
      <c r="W15" s="15">
        <f t="shared" si="1"/>
        <v>4.1458333333333339</v>
      </c>
    </row>
    <row r="16" spans="1:24">
      <c r="A16" s="10" t="s">
        <v>256</v>
      </c>
      <c r="B16" s="11" t="s">
        <v>191</v>
      </c>
      <c r="C16" s="10">
        <f>VLOOKUP(B16,'[1]SALARIO FRIMAC S.A'!$B:$C,2,FALSE)</f>
        <v>91495021</v>
      </c>
      <c r="D16" s="10" t="str">
        <f>VLOOKUP(C16,'[1]SALARIO FRIMAC S.A'!$C:$E,3,FALSE)</f>
        <v>SUPERVISOR LOGISTICO</v>
      </c>
      <c r="E16" s="10" t="str">
        <f>VLOOKUP(C16,'[2]MALLA EVALUACIÓN DE DESEMPEÑO'!$B:$F,5,FALSE)</f>
        <v xml:space="preserve">OPERACIÓN NACIONAL </v>
      </c>
      <c r="F16" s="10" t="s">
        <v>259</v>
      </c>
      <c r="G16" s="10" t="str">
        <f>VLOOKUP(B16,'[2]MALLA EVALUACIÓN DE DESEMPEÑO'!$C:$H,6,FALSE)</f>
        <v>FLOR ALBA NIÑO CASTELLANOS</v>
      </c>
      <c r="H16" s="10">
        <f>VLOOKUP(G16,'[1]SALARIO FRIMAC S.A'!$B:$C,2,FALSE)</f>
        <v>37713842</v>
      </c>
      <c r="I16" s="10" t="str">
        <f>VLOOKUP(B16,'[2]MALLA EVALUACIÓN DE DESEMPEÑO'!$C:$I,7,FALSE)</f>
        <v>COORDINADOR LOGISTICO ALIMENTOS</v>
      </c>
      <c r="J16" s="10">
        <f>VLOOKUP($B16,Sheet1!I:FL,7,FALSE)</f>
        <v>3.75</v>
      </c>
      <c r="K16" s="10">
        <f>VLOOKUP($B16,Sheet1!$I:$FL,21,FALSE)</f>
        <v>4</v>
      </c>
      <c r="L16" s="10">
        <f>VLOOKUP($B16,Sheet1!$I:$FL,36,FALSE)</f>
        <v>4.25</v>
      </c>
      <c r="M16" s="10">
        <f>VLOOKUP($B16,Sheet1!$I:$FL,49,FALSE)</f>
        <v>3.75</v>
      </c>
      <c r="N16" s="10">
        <f>VLOOKUP($B16,Sheet1!$I:$FL,63,FALSE)</f>
        <v>3.75</v>
      </c>
      <c r="O16" s="10">
        <f>VLOOKUP($B16,Sheet1!$I:$FL,77,FALSE)</f>
        <v>3.5</v>
      </c>
      <c r="P16" s="10">
        <f>VLOOKUP($B16,Sheet1!$I:$FL,91,FALSE)</f>
        <v>3.5</v>
      </c>
      <c r="Q16" s="10">
        <f>VLOOKUP($B16,Sheet1!$I:$FL,105,FALSE)</f>
        <v>4</v>
      </c>
      <c r="R16" s="14">
        <f t="shared" si="2"/>
        <v>3.8125</v>
      </c>
      <c r="S16" s="10">
        <f>VLOOKUP($B16,Sheet1!$I:$FL,120,FALSE)</f>
        <v>3.5</v>
      </c>
      <c r="T16" s="10">
        <f>VLOOKUP($B16,Sheet1!$I:$FL,134,FALSE)</f>
        <v>3.75</v>
      </c>
      <c r="U16" s="10">
        <f>VLOOKUP($B16,Sheet1!$I:$FL,148,FALSE)</f>
        <v>3.5</v>
      </c>
      <c r="V16" s="15">
        <f t="shared" si="0"/>
        <v>3.5833333333333335</v>
      </c>
      <c r="W16" s="15">
        <f t="shared" si="1"/>
        <v>3.697916666666667</v>
      </c>
    </row>
    <row r="17" spans="1:23">
      <c r="A17" s="10" t="s">
        <v>256</v>
      </c>
      <c r="B17" s="11" t="s">
        <v>192</v>
      </c>
      <c r="C17" s="10">
        <f>VLOOKUP(B17,'[1]SALARIO FRIMAC S.A'!$B:$C,2,FALSE)</f>
        <v>1098745813</v>
      </c>
      <c r="D17" s="10" t="str">
        <f>VLOOKUP(C17,'[1]SALARIO FRIMAC S.A'!$C:$E,3,FALSE)</f>
        <v>SUPERVISOR LOGISTICO</v>
      </c>
      <c r="E17" s="10" t="str">
        <f>VLOOKUP(C17,'[2]MALLA EVALUACIÓN DE DESEMPEÑO'!$B:$F,5,FALSE)</f>
        <v xml:space="preserve">OPERACIÓN NACIONAL </v>
      </c>
      <c r="F17" s="10" t="s">
        <v>259</v>
      </c>
      <c r="G17" s="10" t="str">
        <f>VLOOKUP(B17,'[2]MALLA EVALUACIÓN DE DESEMPEÑO'!$C:$H,6,FALSE)</f>
        <v>FLOR ALBA NIÑO CASTELLANOS</v>
      </c>
      <c r="H17" s="10">
        <f>VLOOKUP(G17,'[1]SALARIO FRIMAC S.A'!$B:$C,2,FALSE)</f>
        <v>37713842</v>
      </c>
      <c r="I17" s="10" t="str">
        <f>VLOOKUP(B17,'[2]MALLA EVALUACIÓN DE DESEMPEÑO'!$C:$I,7,FALSE)</f>
        <v>COORDINADOR LOGISTICO ALIMENTOS</v>
      </c>
      <c r="J17" s="10">
        <f>VLOOKUP($B17,Sheet1!I:FL,7,FALSE)</f>
        <v>4.5</v>
      </c>
      <c r="K17" s="10">
        <f>VLOOKUP($B17,Sheet1!$I:$FL,21,FALSE)</f>
        <v>4.25</v>
      </c>
      <c r="L17" s="10">
        <f>VLOOKUP($B17,Sheet1!$I:$FL,36,FALSE)</f>
        <v>5</v>
      </c>
      <c r="M17" s="10">
        <f>VLOOKUP($B17,Sheet1!$I:$FL,49,FALSE)</f>
        <v>4.5</v>
      </c>
      <c r="N17" s="10">
        <f>VLOOKUP($B17,Sheet1!$I:$FL,63,FALSE)</f>
        <v>4.25</v>
      </c>
      <c r="O17" s="10">
        <f>VLOOKUP($B17,Sheet1!$I:$FL,77,FALSE)</f>
        <v>3.75</v>
      </c>
      <c r="P17" s="10">
        <f>VLOOKUP($B17,Sheet1!$I:$FL,91,FALSE)</f>
        <v>4.25</v>
      </c>
      <c r="Q17" s="10">
        <f>VLOOKUP($B17,Sheet1!$I:$FL,105,FALSE)</f>
        <v>4.25</v>
      </c>
      <c r="R17" s="14">
        <f t="shared" si="2"/>
        <v>4.34375</v>
      </c>
      <c r="S17" s="10">
        <f>VLOOKUP($B17,Sheet1!$I:$FL,120,FALSE)</f>
        <v>4</v>
      </c>
      <c r="T17" s="10">
        <f>VLOOKUP($B17,Sheet1!$I:$FL,134,FALSE)</f>
        <v>4</v>
      </c>
      <c r="U17" s="10">
        <f>VLOOKUP($B17,Sheet1!$I:$FL,148,FALSE)</f>
        <v>4.25</v>
      </c>
      <c r="V17" s="15">
        <f t="shared" si="0"/>
        <v>4.083333333333333</v>
      </c>
      <c r="W17" s="15">
        <f t="shared" si="1"/>
        <v>4.2135416666666661</v>
      </c>
    </row>
    <row r="18" spans="1:23">
      <c r="A18" s="10" t="s">
        <v>256</v>
      </c>
      <c r="B18" s="11" t="s">
        <v>193</v>
      </c>
      <c r="C18" s="10">
        <f>VLOOKUP(B18,'[1]SALARIO FRIMAC S.A'!$B:$C,2,FALSE)</f>
        <v>1098653038</v>
      </c>
      <c r="D18" s="10" t="str">
        <f>VLOOKUP(C18,'[1]SALARIO FRIMAC S.A'!$C:$E,3,FALSE)</f>
        <v>SUPERVISOR LOGISTICO</v>
      </c>
      <c r="E18" s="10" t="str">
        <f>VLOOKUP(C18,'[2]MALLA EVALUACIÓN DE DESEMPEÑO'!$B:$F,5,FALSE)</f>
        <v xml:space="preserve">OPERACIÓN NACIONAL </v>
      </c>
      <c r="F18" s="10" t="s">
        <v>259</v>
      </c>
      <c r="G18" s="10" t="str">
        <f>VLOOKUP(B18,'[2]MALLA EVALUACIÓN DE DESEMPEÑO'!$C:$H,6,FALSE)</f>
        <v>JUAN CARLOS RAMIREZ HERNANDEZ</v>
      </c>
      <c r="H18" s="10">
        <f>VLOOKUP(G18,'[1]SALARIO FRIMAC S.A'!$B:$C,2,FALSE)</f>
        <v>1098684386</v>
      </c>
      <c r="I18" s="10" t="str">
        <f>VLOOKUP(B18,'[2]MALLA EVALUACIÓN DE DESEMPEÑO'!$C:$I,7,FALSE)</f>
        <v>JEFE OPERACIONES</v>
      </c>
      <c r="J18" s="10">
        <f>VLOOKUP($B18,Sheet1!I:FL,7,FALSE)</f>
        <v>4</v>
      </c>
      <c r="K18" s="10">
        <f>VLOOKUP($B18,Sheet1!$I:$FL,21,FALSE)</f>
        <v>4</v>
      </c>
      <c r="L18" s="10">
        <f>VLOOKUP($B18,Sheet1!$I:$FL,36,FALSE)</f>
        <v>3.75</v>
      </c>
      <c r="M18" s="10">
        <f>VLOOKUP($B18,Sheet1!$I:$FL,49,FALSE)</f>
        <v>4</v>
      </c>
      <c r="N18" s="10">
        <f>VLOOKUP($B18,Sheet1!$I:$FL,63,FALSE)</f>
        <v>3.5</v>
      </c>
      <c r="O18" s="10">
        <f>VLOOKUP($B18,Sheet1!$I:$FL,77,FALSE)</f>
        <v>4</v>
      </c>
      <c r="P18" s="10">
        <f>VLOOKUP($B18,Sheet1!$I:$FL,91,FALSE)</f>
        <v>3.75</v>
      </c>
      <c r="Q18" s="10">
        <f>VLOOKUP($B18,Sheet1!$I:$FL,105,FALSE)</f>
        <v>4</v>
      </c>
      <c r="R18" s="14">
        <f t="shared" si="2"/>
        <v>3.875</v>
      </c>
      <c r="S18" s="10">
        <f>VLOOKUP($B18,Sheet1!$I:$FL,120,FALSE)</f>
        <v>3.75</v>
      </c>
      <c r="T18" s="10">
        <f>VLOOKUP($B18,Sheet1!$I:$FL,134,FALSE)</f>
        <v>4</v>
      </c>
      <c r="U18" s="10">
        <f>VLOOKUP($B18,Sheet1!$I:$FL,148,FALSE)</f>
        <v>3.75</v>
      </c>
      <c r="V18" s="15">
        <f t="shared" si="0"/>
        <v>3.8333333333333335</v>
      </c>
      <c r="W18" s="15">
        <f t="shared" si="1"/>
        <v>3.854166666666667</v>
      </c>
    </row>
    <row r="19" spans="1:23">
      <c r="A19" s="10" t="s">
        <v>256</v>
      </c>
      <c r="B19" s="11" t="s">
        <v>194</v>
      </c>
      <c r="C19" s="10">
        <f>VLOOKUP(B19,'[1]SALARIO FRIMAC S.A'!$B:$C,2,FALSE)</f>
        <v>91068654</v>
      </c>
      <c r="D19" s="10" t="str">
        <f>VLOOKUP(C19,'[1]SALARIO FRIMAC S.A'!$C:$E,3,FALSE)</f>
        <v>SUPERVISOR MANTENIMIENTO</v>
      </c>
      <c r="E19" s="10" t="str">
        <f>VLOOKUP(C19,'[2]MALLA EVALUACIÓN DE DESEMPEÑO'!$B:$F,5,FALSE)</f>
        <v xml:space="preserve">MANTENIMIENTO </v>
      </c>
      <c r="F19" s="10" t="s">
        <v>259</v>
      </c>
      <c r="G19" s="10" t="str">
        <f>VLOOKUP(B19,'[2]MALLA EVALUACIÓN DE DESEMPEÑO'!$C:$H,6,FALSE)</f>
        <v>GILDARDO BARRERA MEJIA</v>
      </c>
      <c r="H19" s="10">
        <f>VLOOKUP(G19,'[1]SALARIO FRIMAC S.A'!$B:$C,2,FALSE)</f>
        <v>13270667</v>
      </c>
      <c r="I19" s="10" t="str">
        <f>VLOOKUP(B19,'[2]MALLA EVALUACIÓN DE DESEMPEÑO'!$C:$I,7,FALSE)</f>
        <v>DIRECTOR DE  MANTENIMIENTO</v>
      </c>
      <c r="J19" s="10">
        <f>VLOOKUP($B19,Sheet1!I:FL,7,FALSE)</f>
        <v>4.75</v>
      </c>
      <c r="K19" s="10">
        <f>VLOOKUP($B19,Sheet1!$I:$FL,21,FALSE)</f>
        <v>4.75</v>
      </c>
      <c r="L19" s="10">
        <f>VLOOKUP($B19,Sheet1!$I:$FL,36,FALSE)</f>
        <v>4.75</v>
      </c>
      <c r="M19" s="10">
        <f>VLOOKUP($B19,Sheet1!$I:$FL,49,FALSE)</f>
        <v>5</v>
      </c>
      <c r="N19" s="10">
        <f>VLOOKUP($B19,Sheet1!$I:$FL,63,FALSE)</f>
        <v>4.75</v>
      </c>
      <c r="O19" s="10">
        <f>VLOOKUP($B19,Sheet1!$I:$FL,77,FALSE)</f>
        <v>4.25</v>
      </c>
      <c r="P19" s="10">
        <f>VLOOKUP($B19,Sheet1!$I:$FL,91,FALSE)</f>
        <v>4</v>
      </c>
      <c r="Q19" s="10">
        <f>VLOOKUP($B19,Sheet1!$I:$FL,105,FALSE)</f>
        <v>4.75</v>
      </c>
      <c r="R19" s="14">
        <f t="shared" si="2"/>
        <v>4.625</v>
      </c>
      <c r="S19" s="10">
        <f>VLOOKUP($B19,Sheet1!$I:$FL,120,FALSE)</f>
        <v>4.25</v>
      </c>
      <c r="T19" s="10">
        <f>VLOOKUP($B19,Sheet1!$I:$FL,134,FALSE)</f>
        <v>5</v>
      </c>
      <c r="U19" s="10">
        <f>VLOOKUP($B19,Sheet1!$I:$FL,148,FALSE)</f>
        <v>4.25</v>
      </c>
      <c r="V19" s="15">
        <f t="shared" si="0"/>
        <v>4.5</v>
      </c>
      <c r="W19" s="15">
        <f t="shared" si="1"/>
        <v>4.5625</v>
      </c>
    </row>
    <row r="20" spans="1:23">
      <c r="A20" s="10" t="s">
        <v>256</v>
      </c>
      <c r="B20" s="11" t="s">
        <v>195</v>
      </c>
      <c r="C20" s="10">
        <f>VLOOKUP(B20,'[1]SALARIO FRIMAC S.A'!$B:$C,2,FALSE)</f>
        <v>1090436856</v>
      </c>
      <c r="D20" s="10" t="str">
        <f>VLOOKUP(C20,'[1]SALARIO FRIMAC S.A'!$C:$E,3,FALSE)</f>
        <v>COORDINADOR MANTENIMIENTO</v>
      </c>
      <c r="E20" s="10" t="str">
        <f>VLOOKUP(C20,'[2]MALLA EVALUACIÓN DE DESEMPEÑO'!$B:$F,5,FALSE)</f>
        <v xml:space="preserve">MANTENIMIENTO </v>
      </c>
      <c r="F20" s="10" t="s">
        <v>259</v>
      </c>
      <c r="G20" s="10" t="str">
        <f>VLOOKUP(B20,'[2]MALLA EVALUACIÓN DE DESEMPEÑO'!$C:$H,6,FALSE)</f>
        <v>GILDARDO BARRERA MEJIA</v>
      </c>
      <c r="H20" s="10">
        <f>VLOOKUP(G20,'[1]SALARIO FRIMAC S.A'!$B:$C,2,FALSE)</f>
        <v>13270667</v>
      </c>
      <c r="I20" s="10" t="str">
        <f>VLOOKUP(B20,'[2]MALLA EVALUACIÓN DE DESEMPEÑO'!$C:$I,7,FALSE)</f>
        <v>DIRECTOR DE  MANTENIMIENTO</v>
      </c>
      <c r="J20" s="10">
        <f>VLOOKUP($B20,Sheet1!I:FL,7,FALSE)</f>
        <v>4.75</v>
      </c>
      <c r="K20" s="10">
        <f>VLOOKUP($B20,Sheet1!$I:$FL,21,FALSE)</f>
        <v>4.5</v>
      </c>
      <c r="L20" s="10">
        <f>VLOOKUP($B20,Sheet1!$I:$FL,36,FALSE)</f>
        <v>5</v>
      </c>
      <c r="M20" s="10">
        <f>VLOOKUP($B20,Sheet1!$I:$FL,49,FALSE)</f>
        <v>5</v>
      </c>
      <c r="N20" s="10">
        <f>VLOOKUP($B20,Sheet1!$I:$FL,63,FALSE)</f>
        <v>4.5</v>
      </c>
      <c r="O20" s="10">
        <f>VLOOKUP($B20,Sheet1!$I:$FL,77,FALSE)</f>
        <v>4.25</v>
      </c>
      <c r="P20" s="10">
        <f>VLOOKUP($B20,Sheet1!$I:$FL,91,FALSE)</f>
        <v>4.5</v>
      </c>
      <c r="Q20" s="10">
        <f>VLOOKUP($B20,Sheet1!$I:$FL,105,FALSE)</f>
        <v>3.75</v>
      </c>
      <c r="R20" s="14">
        <f t="shared" si="2"/>
        <v>4.53125</v>
      </c>
      <c r="S20" s="10">
        <f>VLOOKUP($B20,Sheet1!$I:$FL,120,FALSE)</f>
        <v>4.5</v>
      </c>
      <c r="T20" s="10">
        <f>VLOOKUP($B20,Sheet1!$I:$FL,134,FALSE)</f>
        <v>4.75</v>
      </c>
      <c r="U20" s="10">
        <f>VLOOKUP($B20,Sheet1!$I:$FL,148,FALSE)</f>
        <v>4.75</v>
      </c>
      <c r="V20" s="15">
        <f t="shared" si="0"/>
        <v>4.666666666666667</v>
      </c>
      <c r="W20" s="15">
        <f t="shared" si="1"/>
        <v>4.5989583333333339</v>
      </c>
    </row>
    <row r="21" spans="1:23">
      <c r="A21" s="10" t="s">
        <v>256</v>
      </c>
      <c r="B21" s="11" t="s">
        <v>197</v>
      </c>
      <c r="C21" s="10">
        <f>VLOOKUP(B21,'[1]SALARIO FRIMAC S.A'!$B:$C,2,FALSE)</f>
        <v>1095934657</v>
      </c>
      <c r="D21" s="10" t="str">
        <f>VLOOKUP(C21,'[1]SALARIO FRIMAC S.A'!$C:$E,3,FALSE)</f>
        <v>COORDINADOR MANTENIMIENTO</v>
      </c>
      <c r="E21" s="10" t="str">
        <f>VLOOKUP(C21,'[2]MALLA EVALUACIÓN DE DESEMPEÑO'!$B:$F,5,FALSE)</f>
        <v xml:space="preserve">MANTENIMIENTO </v>
      </c>
      <c r="F21" s="10" t="s">
        <v>259</v>
      </c>
      <c r="G21" s="10" t="str">
        <f>VLOOKUP(B21,'[2]MALLA EVALUACIÓN DE DESEMPEÑO'!$C:$H,6,FALSE)</f>
        <v>GILDARDO BARRERA MEJIA</v>
      </c>
      <c r="H21" s="10">
        <f>VLOOKUP(G21,'[1]SALARIO FRIMAC S.A'!$B:$C,2,FALSE)</f>
        <v>13270667</v>
      </c>
      <c r="I21" s="10" t="str">
        <f>VLOOKUP(B21,'[2]MALLA EVALUACIÓN DE DESEMPEÑO'!$C:$I,7,FALSE)</f>
        <v>DIRECTOR DE  MANTENIMIENTO</v>
      </c>
      <c r="J21" s="10">
        <f>VLOOKUP($B21,Sheet1!I:FL,7,FALSE)</f>
        <v>5</v>
      </c>
      <c r="K21" s="10">
        <f>VLOOKUP($B21,Sheet1!$I:$FL,21,FALSE)</f>
        <v>4.5</v>
      </c>
      <c r="L21" s="10">
        <f>VLOOKUP($B21,Sheet1!$I:$FL,36,FALSE)</f>
        <v>5</v>
      </c>
      <c r="M21" s="10">
        <f>VLOOKUP($B21,Sheet1!$I:$FL,49,FALSE)</f>
        <v>5</v>
      </c>
      <c r="N21" s="10">
        <f>VLOOKUP($B21,Sheet1!$I:$FL,63,FALSE)</f>
        <v>4.75</v>
      </c>
      <c r="O21" s="10">
        <f>VLOOKUP($B21,Sheet1!$I:$FL,77,FALSE)</f>
        <v>5</v>
      </c>
      <c r="P21" s="10">
        <f>VLOOKUP($B21,Sheet1!$I:$FL,91,FALSE)</f>
        <v>5</v>
      </c>
      <c r="Q21" s="10">
        <f>VLOOKUP($B21,Sheet1!$I:$FL,105,FALSE)</f>
        <v>3.75</v>
      </c>
      <c r="R21" s="14">
        <f t="shared" si="2"/>
        <v>4.75</v>
      </c>
      <c r="S21" s="10">
        <f>VLOOKUP($B21,Sheet1!$I:$FL,120,FALSE)</f>
        <v>5</v>
      </c>
      <c r="T21" s="10">
        <f>VLOOKUP($B21,Sheet1!$I:$FL,134,FALSE)</f>
        <v>5</v>
      </c>
      <c r="U21" s="10">
        <f>VLOOKUP($B21,Sheet1!$I:$FL,148,FALSE)</f>
        <v>4.75</v>
      </c>
      <c r="V21" s="15">
        <f t="shared" si="0"/>
        <v>4.916666666666667</v>
      </c>
      <c r="W21" s="15">
        <f t="shared" si="1"/>
        <v>4.8333333333333339</v>
      </c>
    </row>
    <row r="22" spans="1:23">
      <c r="A22" s="10" t="s">
        <v>256</v>
      </c>
      <c r="B22" s="11" t="s">
        <v>198</v>
      </c>
      <c r="C22" s="10">
        <f>VLOOKUP(B22,'[1]SALARIO FRIMAC S.A'!$B:$C,2,FALSE)</f>
        <v>1095834841</v>
      </c>
      <c r="D22" s="10" t="str">
        <f>VLOOKUP(C22,'[1]SALARIO FRIMAC S.A'!$C:$E,3,FALSE)</f>
        <v>COORDINADOR UNIDAD ESTRATEGICA DE NEGOCIO (SERVIFRIMAC)</v>
      </c>
      <c r="E22" s="10" t="str">
        <f>VLOOKUP(C22,'[2]MALLA EVALUACIÓN DE DESEMPEÑO'!$B:$F,5,FALSE)</f>
        <v xml:space="preserve">MANTENIMIENTO </v>
      </c>
      <c r="F22" s="10" t="s">
        <v>259</v>
      </c>
      <c r="G22" s="10" t="str">
        <f>VLOOKUP(B22,'[2]MALLA EVALUACIÓN DE DESEMPEÑO'!$C:$H,6,FALSE)</f>
        <v>GILDARDO BARRERA MEJIA</v>
      </c>
      <c r="H22" s="10">
        <f>VLOOKUP(G22,'[1]SALARIO FRIMAC S.A'!$B:$C,2,FALSE)</f>
        <v>13270667</v>
      </c>
      <c r="I22" s="10" t="str">
        <f>VLOOKUP(B22,'[2]MALLA EVALUACIÓN DE DESEMPEÑO'!$C:$I,7,FALSE)</f>
        <v>DIRECTOR DE  MANTENIMIENTO</v>
      </c>
      <c r="J22" s="10">
        <f>VLOOKUP($B22,Sheet1!I:FL,7,FALSE)</f>
        <v>4.25</v>
      </c>
      <c r="K22" s="10">
        <f>VLOOKUP($B22,Sheet1!$I:$FL,21,FALSE)</f>
        <v>4</v>
      </c>
      <c r="L22" s="10">
        <f>VLOOKUP($B22,Sheet1!$I:$FL,36,FALSE)</f>
        <v>4.75</v>
      </c>
      <c r="M22" s="10">
        <f>VLOOKUP($B22,Sheet1!$I:$FL,49,FALSE)</f>
        <v>4.75</v>
      </c>
      <c r="N22" s="10">
        <f>VLOOKUP($B22,Sheet1!$I:$FL,63,FALSE)</f>
        <v>5</v>
      </c>
      <c r="O22" s="10">
        <f>VLOOKUP($B22,Sheet1!$I:$FL,77,FALSE)</f>
        <v>4.5</v>
      </c>
      <c r="P22" s="10">
        <f>VLOOKUP($B22,Sheet1!$I:$FL,91,FALSE)</f>
        <v>4.25</v>
      </c>
      <c r="Q22" s="10">
        <f>VLOOKUP($B22,Sheet1!$I:$FL,105,FALSE)</f>
        <v>4.25</v>
      </c>
      <c r="R22" s="14">
        <f t="shared" si="2"/>
        <v>4.46875</v>
      </c>
      <c r="S22" s="10">
        <f>VLOOKUP($B22,Sheet1!$I:$FL,120,FALSE)</f>
        <v>4.5</v>
      </c>
      <c r="T22" s="10">
        <f>VLOOKUP($B22,Sheet1!$I:$FL,134,FALSE)</f>
        <v>5</v>
      </c>
      <c r="U22" s="10">
        <f>VLOOKUP($B22,Sheet1!$I:$FL,148,FALSE)</f>
        <v>4.75</v>
      </c>
      <c r="V22" s="15">
        <f t="shared" si="0"/>
        <v>4.75</v>
      </c>
      <c r="W22" s="15">
        <f t="shared" si="1"/>
        <v>4.609375</v>
      </c>
    </row>
    <row r="23" spans="1:23">
      <c r="A23" s="10" t="s">
        <v>256</v>
      </c>
      <c r="B23" s="11" t="s">
        <v>199</v>
      </c>
      <c r="C23" s="10">
        <f>VLOOKUP(B23,'[1]SALARIO FRIMAC S.A'!$B:$C,2,FALSE)</f>
        <v>1073510506</v>
      </c>
      <c r="D23" s="10" t="str">
        <f>VLOOKUP(C23,'[1]SALARIO FRIMAC S.A'!$C:$E,3,FALSE)</f>
        <v>SUPERVISOR DISTRIBUIDORA FUNZA</v>
      </c>
      <c r="E23" s="10" t="str">
        <f>VLOOKUP(C23,'[2]MALLA EVALUACIÓN DE DESEMPEÑO'!$B:$F,5,FALSE)</f>
        <v>DISTRIBUCIÓN URBANA</v>
      </c>
      <c r="F23" s="10" t="s">
        <v>259</v>
      </c>
      <c r="G23" s="10" t="str">
        <f>VLOOKUP(B23,'[2]MALLA EVALUACIÓN DE DESEMPEÑO'!$C:$H,6,FALSE)</f>
        <v>BORIS FERNANDO TAPIA HUERTAS</v>
      </c>
      <c r="H23" s="10">
        <f>VLOOKUP(G23,'[1]SALARIO FRIMAC S.A'!$B:$C,2,FALSE)</f>
        <v>80001051</v>
      </c>
      <c r="I23" s="10" t="str">
        <f>VLOOKUP(B23,'[2]MALLA EVALUACIÓN DE DESEMPEÑO'!$C:$I,7,FALSE)</f>
        <v>JEFE DE OPERACIONES DISTRIBUCION URBANA NORTE</v>
      </c>
      <c r="J23" s="10">
        <f>VLOOKUP($B23,Sheet1!I:FL,7,FALSE)</f>
        <v>3</v>
      </c>
      <c r="K23" s="10">
        <f>VLOOKUP($B23,Sheet1!$I:$FL,21,FALSE)</f>
        <v>3</v>
      </c>
      <c r="L23" s="10">
        <f>VLOOKUP($B23,Sheet1!$I:$FL,36,FALSE)</f>
        <v>4</v>
      </c>
      <c r="M23" s="10">
        <f>VLOOKUP($B23,Sheet1!$I:$FL,49,FALSE)</f>
        <v>4.25</v>
      </c>
      <c r="N23" s="10">
        <f>VLOOKUP($B23,Sheet1!$I:$FL,63,FALSE)</f>
        <v>4.25</v>
      </c>
      <c r="O23" s="10">
        <f>VLOOKUP($B23,Sheet1!$I:$FL,77,FALSE)</f>
        <v>4.5</v>
      </c>
      <c r="P23" s="10">
        <f>VLOOKUP($B23,Sheet1!$I:$FL,91,FALSE)</f>
        <v>3.5</v>
      </c>
      <c r="Q23" s="10">
        <f>VLOOKUP($B23,Sheet1!$I:$FL,105,FALSE)</f>
        <v>3.75</v>
      </c>
      <c r="R23" s="14">
        <f t="shared" si="2"/>
        <v>3.78125</v>
      </c>
      <c r="S23" s="10">
        <f>VLOOKUP($B23,Sheet1!$I:$FL,120,FALSE)</f>
        <v>3.75</v>
      </c>
      <c r="T23" s="10">
        <f>VLOOKUP($B23,Sheet1!$I:$FL,134,FALSE)</f>
        <v>3.75</v>
      </c>
      <c r="U23" s="10">
        <f>VLOOKUP($B23,Sheet1!$I:$FL,148,FALSE)</f>
        <v>3.25</v>
      </c>
      <c r="V23" s="15">
        <f t="shared" si="0"/>
        <v>3.5833333333333335</v>
      </c>
      <c r="W23" s="15">
        <f t="shared" si="1"/>
        <v>3.682291666666667</v>
      </c>
    </row>
    <row r="24" spans="1:23">
      <c r="A24" s="10" t="s">
        <v>256</v>
      </c>
      <c r="B24" s="11" t="s">
        <v>201</v>
      </c>
      <c r="C24" s="10">
        <f>VLOOKUP(B24,'[1]SALARIO FRIMAC S.A'!$B:$C,2,FALSE)</f>
        <v>1004863607</v>
      </c>
      <c r="D24" s="10" t="str">
        <f>VLOOKUP(C24,'[1]SALARIO FRIMAC S.A'!$C:$E,3,FALSE)</f>
        <v>SUPERVISOR LOGISTICO DISTRIBUIDORA SABANETA</v>
      </c>
      <c r="E24" s="10" t="str">
        <f>VLOOKUP(C24,'[2]MALLA EVALUACIÓN DE DESEMPEÑO'!$B:$F,5,FALSE)</f>
        <v>DISTRIBUCIÓN URBANA</v>
      </c>
      <c r="F24" s="10" t="s">
        <v>259</v>
      </c>
      <c r="G24" s="10" t="str">
        <f>VLOOKUP(B24,'[2]MALLA EVALUACIÓN DE DESEMPEÑO'!$C:$H,6,FALSE)</f>
        <v>BORIS FERNANDO TAPIA HUERTAS</v>
      </c>
      <c r="H24" s="10">
        <f>VLOOKUP(G24,'[1]SALARIO FRIMAC S.A'!$B:$C,2,FALSE)</f>
        <v>80001051</v>
      </c>
      <c r="I24" s="10" t="str">
        <f>VLOOKUP(B24,'[2]MALLA EVALUACIÓN DE DESEMPEÑO'!$C:$I,7,FALSE)</f>
        <v>JEFE DE OPERACIONES DISTRIBUCION URBANA NORTE</v>
      </c>
      <c r="J24" s="10">
        <f>VLOOKUP($B24,Sheet1!I:FL,7,FALSE)</f>
        <v>4.25</v>
      </c>
      <c r="K24" s="10">
        <f>VLOOKUP($B24,Sheet1!$I:$FL,21,FALSE)</f>
        <v>4.5</v>
      </c>
      <c r="L24" s="10">
        <f>VLOOKUP($B24,Sheet1!$I:$FL,36,FALSE)</f>
        <v>5</v>
      </c>
      <c r="M24" s="10">
        <f>VLOOKUP($B24,Sheet1!$I:$FL,49,FALSE)</f>
        <v>5</v>
      </c>
      <c r="N24" s="10">
        <f>VLOOKUP($B24,Sheet1!$I:$FL,63,FALSE)</f>
        <v>4.75</v>
      </c>
      <c r="O24" s="10">
        <f>VLOOKUP($B24,Sheet1!$I:$FL,77,FALSE)</f>
        <v>5</v>
      </c>
      <c r="P24" s="10">
        <f>VLOOKUP($B24,Sheet1!$I:$FL,91,FALSE)</f>
        <v>4</v>
      </c>
      <c r="Q24" s="10">
        <f>VLOOKUP($B24,Sheet1!$I:$FL,105,FALSE)</f>
        <v>4</v>
      </c>
      <c r="R24" s="14">
        <f t="shared" si="2"/>
        <v>4.5625</v>
      </c>
      <c r="S24" s="10">
        <f>VLOOKUP($B24,Sheet1!$I:$FL,120,FALSE)</f>
        <v>5</v>
      </c>
      <c r="T24" s="10">
        <f>VLOOKUP($B24,Sheet1!$I:$FL,134,FALSE)</f>
        <v>5</v>
      </c>
      <c r="U24" s="10">
        <f>VLOOKUP($B24,Sheet1!$I:$FL,148,FALSE)</f>
        <v>4.5</v>
      </c>
      <c r="V24" s="15">
        <f t="shared" si="0"/>
        <v>4.833333333333333</v>
      </c>
      <c r="W24" s="15">
        <f t="shared" si="1"/>
        <v>4.6979166666666661</v>
      </c>
    </row>
    <row r="25" spans="1:23">
      <c r="A25" s="10" t="s">
        <v>256</v>
      </c>
      <c r="B25" s="11" t="s">
        <v>202</v>
      </c>
      <c r="C25" s="10">
        <f>VLOOKUP(B25,'[1]SALARIO FRIMAC S.A'!$B:$C,2,FALSE)</f>
        <v>1049625099</v>
      </c>
      <c r="D25" s="10" t="str">
        <f>VLOOKUP(C25,'[1]SALARIO FRIMAC S.A'!$C:$E,3,FALSE)</f>
        <v>SUPERVISOR LOGISTICO DISTRIBUIDORA TUNJA</v>
      </c>
      <c r="E25" s="10" t="str">
        <f>VLOOKUP(C25,'[2]MALLA EVALUACIÓN DE DESEMPEÑO'!$B:$F,5,FALSE)</f>
        <v>DISTRIBUCIÓN URBANA</v>
      </c>
      <c r="F25" s="10" t="s">
        <v>259</v>
      </c>
      <c r="G25" s="10" t="str">
        <f>VLOOKUP(B25,'[2]MALLA EVALUACIÓN DE DESEMPEÑO'!$C:$H,6,FALSE)</f>
        <v>BORIS FERNANDO TAPIA HUERTAS</v>
      </c>
      <c r="H25" s="10">
        <f>VLOOKUP(G25,'[1]SALARIO FRIMAC S.A'!$B:$C,2,FALSE)</f>
        <v>80001051</v>
      </c>
      <c r="I25" s="10" t="str">
        <f>VLOOKUP(B25,'[2]MALLA EVALUACIÓN DE DESEMPEÑO'!$C:$I,7,FALSE)</f>
        <v>JEFE DE OPERACIONES DISTRIBUCION URBANA NORTE</v>
      </c>
      <c r="J25" s="10">
        <f>VLOOKUP($B25,Sheet1!I:FL,7,FALSE)</f>
        <v>5</v>
      </c>
      <c r="K25" s="10">
        <f>VLOOKUP($B25,Sheet1!$I:$FL,21,FALSE)</f>
        <v>4.75</v>
      </c>
      <c r="L25" s="10">
        <f>VLOOKUP($B25,Sheet1!$I:$FL,36,FALSE)</f>
        <v>5</v>
      </c>
      <c r="M25" s="10">
        <f>VLOOKUP($B25,Sheet1!$I:$FL,49,FALSE)</f>
        <v>5</v>
      </c>
      <c r="N25" s="10">
        <f>VLOOKUP($B25,Sheet1!$I:$FL,63,FALSE)</f>
        <v>5</v>
      </c>
      <c r="O25" s="10">
        <f>VLOOKUP($B25,Sheet1!$I:$FL,77,FALSE)</f>
        <v>4.75</v>
      </c>
      <c r="P25" s="10">
        <f>VLOOKUP($B25,Sheet1!$I:$FL,91,FALSE)</f>
        <v>4</v>
      </c>
      <c r="Q25" s="10">
        <f>VLOOKUP($B25,Sheet1!$I:$FL,105,FALSE)</f>
        <v>4</v>
      </c>
      <c r="R25" s="14">
        <f t="shared" si="2"/>
        <v>4.6875</v>
      </c>
      <c r="S25" s="10">
        <f>VLOOKUP($B25,Sheet1!$I:$FL,120,FALSE)</f>
        <v>5</v>
      </c>
      <c r="T25" s="10">
        <f>VLOOKUP($B25,Sheet1!$I:$FL,134,FALSE)</f>
        <v>5</v>
      </c>
      <c r="U25" s="10">
        <f>VLOOKUP($B25,Sheet1!$I:$FL,148,FALSE)</f>
        <v>5</v>
      </c>
      <c r="V25" s="15">
        <f t="shared" si="0"/>
        <v>5</v>
      </c>
      <c r="W25" s="15">
        <f t="shared" si="1"/>
        <v>4.84375</v>
      </c>
    </row>
    <row r="26" spans="1:23">
      <c r="A26" s="10" t="s">
        <v>256</v>
      </c>
      <c r="B26" s="11" t="s">
        <v>203</v>
      </c>
      <c r="C26" s="10">
        <f>VLOOKUP(B26,'[1]SALARIO FRIMAC S.A'!$B:$C,2,FALSE)</f>
        <v>1023962790</v>
      </c>
      <c r="D26" s="10" t="str">
        <f>VLOOKUP(C26,'[1]SALARIO FRIMAC S.A'!$C:$E,3,FALSE)</f>
        <v>SUPERVISOR LOGISTICO DISTRIBUIDORA BOGOTA</v>
      </c>
      <c r="E26" s="10" t="str">
        <f>VLOOKUP(C26,'[2]MALLA EVALUACIÓN DE DESEMPEÑO'!$B:$F,5,FALSE)</f>
        <v>DISTRIBUCIÓN URBANA</v>
      </c>
      <c r="F26" s="10" t="s">
        <v>259</v>
      </c>
      <c r="G26" s="10" t="str">
        <f>VLOOKUP(B26,'[2]MALLA EVALUACIÓN DE DESEMPEÑO'!$C:$H,6,FALSE)</f>
        <v>BORIS FERNANDO TAPIA HUERTAS</v>
      </c>
      <c r="H26" s="10">
        <f>VLOOKUP(G26,'[1]SALARIO FRIMAC S.A'!$B:$C,2,FALSE)</f>
        <v>80001051</v>
      </c>
      <c r="I26" s="10" t="str">
        <f>VLOOKUP(B26,'[2]MALLA EVALUACIÓN DE DESEMPEÑO'!$C:$I,7,FALSE)</f>
        <v>JEFE DE OPERACIONES DISTRIBUCION URBANA NORTE</v>
      </c>
      <c r="J26" s="10">
        <f>VLOOKUP($B26,Sheet1!I:FL,7,FALSE)</f>
        <v>4</v>
      </c>
      <c r="K26" s="10">
        <f>VLOOKUP($B26,Sheet1!$I:$FL,21,FALSE)</f>
        <v>4.25</v>
      </c>
      <c r="L26" s="10">
        <f>VLOOKUP($B26,Sheet1!$I:$FL,36,FALSE)</f>
        <v>4.5</v>
      </c>
      <c r="M26" s="10">
        <f>VLOOKUP($B26,Sheet1!$I:$FL,49,FALSE)</f>
        <v>4.75</v>
      </c>
      <c r="N26" s="10">
        <f>VLOOKUP($B26,Sheet1!$I:$FL,63,FALSE)</f>
        <v>4.5</v>
      </c>
      <c r="O26" s="10">
        <f>VLOOKUP($B26,Sheet1!$I:$FL,77,FALSE)</f>
        <v>4.5</v>
      </c>
      <c r="P26" s="10">
        <f>VLOOKUP($B26,Sheet1!$I:$FL,91,FALSE)</f>
        <v>4</v>
      </c>
      <c r="Q26" s="10">
        <f>VLOOKUP($B26,Sheet1!$I:$FL,105,FALSE)</f>
        <v>4.5</v>
      </c>
      <c r="R26" s="14">
        <f t="shared" si="2"/>
        <v>4.375</v>
      </c>
      <c r="S26" s="10">
        <f>VLOOKUP($B26,Sheet1!$I:$FL,120,FALSE)</f>
        <v>5</v>
      </c>
      <c r="T26" s="10">
        <f>VLOOKUP($B26,Sheet1!$I:$FL,134,FALSE)</f>
        <v>5</v>
      </c>
      <c r="U26" s="10">
        <f>VLOOKUP($B26,Sheet1!$I:$FL,148,FALSE)</f>
        <v>4</v>
      </c>
      <c r="V26" s="15">
        <f t="shared" si="0"/>
        <v>4.666666666666667</v>
      </c>
      <c r="W26" s="15">
        <f t="shared" si="1"/>
        <v>4.5208333333333339</v>
      </c>
    </row>
    <row r="27" spans="1:23">
      <c r="A27" s="10" t="s">
        <v>256</v>
      </c>
      <c r="B27" s="11" t="s">
        <v>204</v>
      </c>
      <c r="C27" s="10">
        <f>VLOOKUP(B27,'[1]SALARIO FRIMAC S.A'!$B:$C,2,FALSE)</f>
        <v>1098650535</v>
      </c>
      <c r="D27" s="10" t="str">
        <f>VLOOKUP(C27,'[1]SALARIO FRIMAC S.A'!$C:$E,3,FALSE)</f>
        <v>SUPERVISOR CALIDAD</v>
      </c>
      <c r="E27" s="10" t="str">
        <f>VLOOKUP(C27,'[2]MALLA EVALUACIÓN DE DESEMPEÑO'!$B:$F,5,FALSE)</f>
        <v>CALIDAD</v>
      </c>
      <c r="F27" s="10" t="s">
        <v>259</v>
      </c>
      <c r="G27" s="10" t="str">
        <f>VLOOKUP(B27,'[2]MALLA EVALUACIÓN DE DESEMPEÑO'!$C:$H,6,FALSE)</f>
        <v>MONICA LUCIA HERNANDEZ MOGOLLON</v>
      </c>
      <c r="H27" s="10">
        <f>VLOOKUP(G27,'[1]SALARIO FRIMAC S.A'!$B:$C,2,FALSE)</f>
        <v>60263735</v>
      </c>
      <c r="I27" s="10" t="str">
        <f>VLOOKUP(B27,'[2]MALLA EVALUACIÓN DE DESEMPEÑO'!$C:$I,7,FALSE)</f>
        <v>JEFE DE CALIDAD</v>
      </c>
      <c r="J27" s="10">
        <f>VLOOKUP($B27,Sheet1!I:FL,7,FALSE)</f>
        <v>3.5</v>
      </c>
      <c r="K27" s="10">
        <f>VLOOKUP($B27,Sheet1!$I:$FL,21,FALSE)</f>
        <v>4</v>
      </c>
      <c r="L27" s="10">
        <f>VLOOKUP($B27,Sheet1!$I:$FL,36,FALSE)</f>
        <v>5</v>
      </c>
      <c r="M27" s="10">
        <f>VLOOKUP($B27,Sheet1!$I:$FL,49,FALSE)</f>
        <v>5</v>
      </c>
      <c r="N27" s="10">
        <f>VLOOKUP($B27,Sheet1!$I:$FL,63,FALSE)</f>
        <v>4.5</v>
      </c>
      <c r="O27" s="10">
        <f>VLOOKUP($B27,Sheet1!$I:$FL,77,FALSE)</f>
        <v>4.25</v>
      </c>
      <c r="P27" s="10">
        <f>VLOOKUP($B27,Sheet1!$I:$FL,91,FALSE)</f>
        <v>4.25</v>
      </c>
      <c r="Q27" s="10">
        <f>VLOOKUP($B27,Sheet1!$I:$FL,105,FALSE)</f>
        <v>5</v>
      </c>
      <c r="R27" s="14">
        <f t="shared" si="2"/>
        <v>4.4375</v>
      </c>
      <c r="S27" s="10">
        <f>VLOOKUP($B27,Sheet1!$I:$FL,120,FALSE)</f>
        <v>4</v>
      </c>
      <c r="T27" s="10">
        <f>VLOOKUP($B27,Sheet1!$I:$FL,134,FALSE)</f>
        <v>4</v>
      </c>
      <c r="U27" s="10">
        <f>VLOOKUP($B27,Sheet1!$I:$FL,148,FALSE)</f>
        <v>3</v>
      </c>
      <c r="V27" s="15">
        <f t="shared" si="0"/>
        <v>3.6666666666666665</v>
      </c>
      <c r="W27" s="15">
        <f t="shared" si="1"/>
        <v>4.052083333333333</v>
      </c>
    </row>
    <row r="28" spans="1:23">
      <c r="A28" s="10" t="s">
        <v>256</v>
      </c>
      <c r="B28" s="11" t="s">
        <v>206</v>
      </c>
      <c r="C28" s="10">
        <f>VLOOKUP(B28,'[1]SALARIO FRIMAC S.A'!$B:$C,2,FALSE)</f>
        <v>1114838507</v>
      </c>
      <c r="D28" s="10" t="str">
        <f>VLOOKUP(C28,'[1]SALARIO FRIMAC S.A'!$C:$E,3,FALSE)</f>
        <v>SUPERVISOR LOGISTICO DISTRIBUIDORA YUMBO</v>
      </c>
      <c r="E28" s="10" t="str">
        <f>VLOOKUP(C28,'[2]MALLA EVALUACIÓN DE DESEMPEÑO'!$B:$F,5,FALSE)</f>
        <v>DISTRIBUCIÓN URBANA</v>
      </c>
      <c r="F28" s="10" t="s">
        <v>259</v>
      </c>
      <c r="G28" s="10" t="str">
        <f>VLOOKUP(B28,'[2]MALLA EVALUACIÓN DE DESEMPEÑO'!$C:$H,6,FALSE)</f>
        <v>LILIA MARIA ZAPATA FRANCO</v>
      </c>
      <c r="H28" s="10">
        <f>VLOOKUP(G28,'[1]SALARIO FRIMAC S.A'!$B:$C,2,FALSE)</f>
        <v>43447408</v>
      </c>
      <c r="I28" s="10" t="str">
        <f>VLOOKUP(B28,'[2]MALLA EVALUACIÓN DE DESEMPEÑO'!$C:$I,7,FALSE)</f>
        <v>JEFE DE OPERACIONES DISTRIBUCION URBANA OCCIDENTE</v>
      </c>
      <c r="J28" s="10">
        <f>VLOOKUP($B28,Sheet1!I:FL,7,FALSE)</f>
        <v>4.75</v>
      </c>
      <c r="K28" s="10">
        <f>VLOOKUP($B28,Sheet1!$I:$FL,21,FALSE)</f>
        <v>5</v>
      </c>
      <c r="L28" s="10">
        <f>VLOOKUP($B28,Sheet1!$I:$FL,36,FALSE)</f>
        <v>4.75</v>
      </c>
      <c r="M28" s="10">
        <f>VLOOKUP($B28,Sheet1!$I:$FL,49,FALSE)</f>
        <v>5</v>
      </c>
      <c r="N28" s="10">
        <f>VLOOKUP($B28,Sheet1!$I:$FL,63,FALSE)</f>
        <v>5</v>
      </c>
      <c r="O28" s="10">
        <f>VLOOKUP($B28,Sheet1!$I:$FL,77,FALSE)</f>
        <v>5</v>
      </c>
      <c r="P28" s="10">
        <f>VLOOKUP($B28,Sheet1!$I:$FL,91,FALSE)</f>
        <v>5</v>
      </c>
      <c r="Q28" s="10">
        <f>VLOOKUP($B28,Sheet1!$I:$FL,105,FALSE)</f>
        <v>5</v>
      </c>
      <c r="R28" s="14">
        <f t="shared" si="2"/>
        <v>4.9375</v>
      </c>
      <c r="S28" s="10">
        <f>VLOOKUP($B28,Sheet1!$I:$FL,120,FALSE)</f>
        <v>4.75</v>
      </c>
      <c r="T28" s="10">
        <f>VLOOKUP($B28,Sheet1!$I:$FL,134,FALSE)</f>
        <v>5</v>
      </c>
      <c r="U28" s="10">
        <f>VLOOKUP($B28,Sheet1!$I:$FL,148,FALSE)</f>
        <v>4.75</v>
      </c>
      <c r="V28" s="15">
        <f t="shared" si="0"/>
        <v>4.833333333333333</v>
      </c>
      <c r="W28" s="15">
        <f t="shared" si="1"/>
        <v>4.8854166666666661</v>
      </c>
    </row>
    <row r="29" spans="1:23">
      <c r="A29" s="10" t="s">
        <v>256</v>
      </c>
      <c r="B29" s="11" t="s">
        <v>207</v>
      </c>
      <c r="C29" s="10">
        <f>VLOOKUP(B29,'[1]SALARIO FRIMAC S.A'!$B:$C,2,FALSE)</f>
        <v>16845073</v>
      </c>
      <c r="D29" s="10" t="str">
        <f>VLOOKUP(C29,'[1]SALARIO FRIMAC S.A'!$C:$E,3,FALSE)</f>
        <v>SUPERVISOR LOGISTICO DISTRIBUIDORA YUMBO</v>
      </c>
      <c r="E29" s="10" t="str">
        <f>VLOOKUP(C29,'[2]MALLA EVALUACIÓN DE DESEMPEÑO'!$B:$F,5,FALSE)</f>
        <v>DISTRIBUCIÓN URBANA</v>
      </c>
      <c r="F29" s="10" t="s">
        <v>259</v>
      </c>
      <c r="G29" s="10" t="str">
        <f>VLOOKUP(B29,'[2]MALLA EVALUACIÓN DE DESEMPEÑO'!$C:$H,6,FALSE)</f>
        <v>LILIA MARIA ZAPATA FRANCO</v>
      </c>
      <c r="H29" s="10">
        <f>VLOOKUP(G29,'[1]SALARIO FRIMAC S.A'!$B:$C,2,FALSE)</f>
        <v>43447408</v>
      </c>
      <c r="I29" s="10" t="str">
        <f>VLOOKUP(B29,'[2]MALLA EVALUACIÓN DE DESEMPEÑO'!$C:$I,7,FALSE)</f>
        <v>JEFE DE OPERACIONES DISTRIBUCION URBANA OCCIDENTE</v>
      </c>
      <c r="J29" s="10">
        <f>VLOOKUP($B29,Sheet1!I:FL,7,FALSE)</f>
        <v>4.75</v>
      </c>
      <c r="K29" s="10">
        <f>VLOOKUP($B29,Sheet1!$I:$FL,21,FALSE)</f>
        <v>5</v>
      </c>
      <c r="L29" s="10">
        <f>VLOOKUP($B29,Sheet1!$I:$FL,36,FALSE)</f>
        <v>5</v>
      </c>
      <c r="M29" s="10">
        <f>VLOOKUP($B29,Sheet1!$I:$FL,49,FALSE)</f>
        <v>5</v>
      </c>
      <c r="N29" s="10">
        <f>VLOOKUP($B29,Sheet1!$I:$FL,63,FALSE)</f>
        <v>5</v>
      </c>
      <c r="O29" s="10">
        <f>VLOOKUP($B29,Sheet1!$I:$FL,77,FALSE)</f>
        <v>5</v>
      </c>
      <c r="P29" s="10">
        <f>VLOOKUP($B29,Sheet1!$I:$FL,91,FALSE)</f>
        <v>5</v>
      </c>
      <c r="Q29" s="10">
        <f>VLOOKUP($B29,Sheet1!$I:$FL,105,FALSE)</f>
        <v>5</v>
      </c>
      <c r="R29" s="14">
        <f t="shared" si="2"/>
        <v>4.96875</v>
      </c>
      <c r="S29" s="10">
        <f>VLOOKUP($B29,Sheet1!$I:$FL,120,FALSE)</f>
        <v>4.5</v>
      </c>
      <c r="T29" s="10">
        <f>VLOOKUP($B29,Sheet1!$I:$FL,134,FALSE)</f>
        <v>5</v>
      </c>
      <c r="U29" s="10">
        <f>VLOOKUP($B29,Sheet1!$I:$FL,148,FALSE)</f>
        <v>5</v>
      </c>
      <c r="V29" s="15">
        <f t="shared" si="0"/>
        <v>4.833333333333333</v>
      </c>
      <c r="W29" s="15">
        <f t="shared" si="1"/>
        <v>4.9010416666666661</v>
      </c>
    </row>
    <row r="30" spans="1:23">
      <c r="A30" s="10" t="s">
        <v>256</v>
      </c>
      <c r="B30" s="11" t="s">
        <v>209</v>
      </c>
      <c r="C30" s="10">
        <f>VLOOKUP(B30,'[1]SALARIO FRIMAC S.A'!$B:$C,2,FALSE)</f>
        <v>1098684895</v>
      </c>
      <c r="D30" s="10" t="str">
        <f>VLOOKUP(C30,'[1]SALARIO FRIMAC S.A'!$C:$E,3,FALSE)</f>
        <v>COORDINADOR CONTABLE</v>
      </c>
      <c r="E30" s="10" t="str">
        <f>VLOOKUP(C30,'[2]MALLA EVALUACIÓN DE DESEMPEÑO'!$B:$F,5,FALSE)</f>
        <v xml:space="preserve">CONTABILIDAD </v>
      </c>
      <c r="F30" s="10" t="s">
        <v>259</v>
      </c>
      <c r="G30" s="10" t="str">
        <f>VLOOKUP(B30,'[2]MALLA EVALUACIÓN DE DESEMPEÑO'!$C:$H,6,FALSE)</f>
        <v>JUVENAL HERNANDEZ OLIVEROS</v>
      </c>
      <c r="H30" s="10">
        <f>VLOOKUP(G30,'[1]SALARIO FRIMAC S.A'!$B:$C,2,FALSE)</f>
        <v>1100951059</v>
      </c>
      <c r="I30" s="10" t="str">
        <f>VLOOKUP(B30,'[2]MALLA EVALUACIÓN DE DESEMPEÑO'!$C:$I,7,FALSE)</f>
        <v>JEFE CONTABILIDAD</v>
      </c>
      <c r="J30" s="10">
        <f>VLOOKUP($B30,Sheet1!I:FL,7,FALSE)</f>
        <v>4.5</v>
      </c>
      <c r="K30" s="10">
        <f>VLOOKUP($B30,Sheet1!$I:$FL,21,FALSE)</f>
        <v>4.75</v>
      </c>
      <c r="L30" s="10">
        <f>VLOOKUP($B30,Sheet1!$I:$FL,36,FALSE)</f>
        <v>5</v>
      </c>
      <c r="M30" s="10">
        <f>VLOOKUP($B30,Sheet1!$I:$FL,49,FALSE)</f>
        <v>4.75</v>
      </c>
      <c r="N30" s="10">
        <f>VLOOKUP($B30,Sheet1!$I:$FL,63,FALSE)</f>
        <v>4.5</v>
      </c>
      <c r="O30" s="10">
        <f>VLOOKUP($B30,Sheet1!$I:$FL,77,FALSE)</f>
        <v>5</v>
      </c>
      <c r="P30" s="10">
        <f>VLOOKUP($B30,Sheet1!$I:$FL,91,FALSE)</f>
        <v>4.75</v>
      </c>
      <c r="Q30" s="10">
        <f>VLOOKUP($B30,Sheet1!$I:$FL,105,FALSE)</f>
        <v>4.5</v>
      </c>
      <c r="R30" s="14">
        <f t="shared" si="2"/>
        <v>4.71875</v>
      </c>
      <c r="S30" s="10">
        <f>VLOOKUP($B30,Sheet1!$I:$FL,120,FALSE)</f>
        <v>4.5</v>
      </c>
      <c r="T30" s="10">
        <f>VLOOKUP($B30,Sheet1!$I:$FL,134,FALSE)</f>
        <v>4.75</v>
      </c>
      <c r="U30" s="10">
        <f>VLOOKUP($B30,Sheet1!$I:$FL,148,FALSE)</f>
        <v>4.25</v>
      </c>
      <c r="V30" s="15">
        <f t="shared" si="0"/>
        <v>4.5</v>
      </c>
      <c r="W30" s="15">
        <f t="shared" si="1"/>
        <v>4.609375</v>
      </c>
    </row>
    <row r="31" spans="1:23">
      <c r="A31" s="10" t="s">
        <v>256</v>
      </c>
      <c r="B31" s="11" t="s">
        <v>211</v>
      </c>
      <c r="C31" s="10">
        <f>VLOOKUP(B31,'[1]SALARIO FRIMAC S.A'!$B:$C,2,FALSE)</f>
        <v>91160332</v>
      </c>
      <c r="D31" s="10" t="str">
        <f>VLOOKUP(C31,'[1]SALARIO FRIMAC S.A'!$C:$E,3,FALSE)</f>
        <v>PROFESIONAL EN ARCHIVO</v>
      </c>
      <c r="E31" s="10" t="str">
        <f>VLOOKUP(C31,'[2]MALLA EVALUACIÓN DE DESEMPEÑO'!$B:$F,5,FALSE)</f>
        <v xml:space="preserve">CONTABILIDAD </v>
      </c>
      <c r="F31" s="10" t="s">
        <v>259</v>
      </c>
      <c r="G31" s="10" t="str">
        <f>VLOOKUP(B31,'[2]MALLA EVALUACIÓN DE DESEMPEÑO'!$C:$H,6,FALSE)</f>
        <v>JUVENAL HERNANDEZ OLIVEROS</v>
      </c>
      <c r="H31" s="10">
        <f>VLOOKUP(G31,'[1]SALARIO FRIMAC S.A'!$B:$C,2,FALSE)</f>
        <v>1100951059</v>
      </c>
      <c r="I31" s="10" t="str">
        <f>VLOOKUP(B31,'[2]MALLA EVALUACIÓN DE DESEMPEÑO'!$C:$I,7,FALSE)</f>
        <v>JEFE CONTABILIDAD</v>
      </c>
      <c r="J31" s="10">
        <f>VLOOKUP($B31,Sheet1!I:FL,7,FALSE)</f>
        <v>4.5</v>
      </c>
      <c r="K31" s="10">
        <f>VLOOKUP($B31,Sheet1!$I:$FL,21,FALSE)</f>
        <v>4.25</v>
      </c>
      <c r="L31" s="10">
        <f>VLOOKUP($B31,Sheet1!$I:$FL,36,FALSE)</f>
        <v>4.25</v>
      </c>
      <c r="M31" s="10">
        <f>VLOOKUP($B31,Sheet1!$I:$FL,49,FALSE)</f>
        <v>4</v>
      </c>
      <c r="N31" s="10">
        <f>VLOOKUP($B31,Sheet1!$I:$FL,63,FALSE)</f>
        <v>4.5</v>
      </c>
      <c r="O31" s="10">
        <f>VLOOKUP($B31,Sheet1!$I:$FL,77,FALSE)</f>
        <v>4.25</v>
      </c>
      <c r="P31" s="10">
        <f>VLOOKUP($B31,Sheet1!$I:$FL,91,FALSE)</f>
        <v>4.5</v>
      </c>
      <c r="Q31" s="10">
        <f>VLOOKUP($B31,Sheet1!$I:$FL,105,FALSE)</f>
        <v>5</v>
      </c>
      <c r="R31" s="14">
        <f t="shared" si="2"/>
        <v>4.40625</v>
      </c>
      <c r="S31" s="10">
        <f>VLOOKUP($B31,Sheet1!$I:$FL,120,FALSE)</f>
        <v>4.25</v>
      </c>
      <c r="T31" s="10">
        <f>VLOOKUP($B31,Sheet1!$I:$FL,134,FALSE)</f>
        <v>4.5</v>
      </c>
      <c r="U31" s="10">
        <f>VLOOKUP($B31,Sheet1!$I:$FL,148,FALSE)</f>
        <v>4.25</v>
      </c>
      <c r="V31" s="15">
        <f t="shared" si="0"/>
        <v>4.333333333333333</v>
      </c>
      <c r="W31" s="15">
        <f t="shared" si="1"/>
        <v>4.3697916666666661</v>
      </c>
    </row>
    <row r="32" spans="1:23">
      <c r="A32" s="10" t="s">
        <v>256</v>
      </c>
      <c r="B32" s="11" t="s">
        <v>212</v>
      </c>
      <c r="C32" s="10">
        <f>VLOOKUP(B32,'[1]SALARIO FRIMAC S.A'!$B:$C,2,FALSE)</f>
        <v>1095815858</v>
      </c>
      <c r="D32" s="10" t="str">
        <f>VLOOKUP(C32,'[1]SALARIO FRIMAC S.A'!$C:$E,3,FALSE)</f>
        <v>AUXILIAR OPERATIVO</v>
      </c>
      <c r="E32" s="10" t="str">
        <f>VLOOKUP(C32,'[2]MALLA EVALUACIÓN DE DESEMPEÑO'!$B:$F,5,FALSE)</f>
        <v xml:space="preserve">OPERACIÓN NACIONAL </v>
      </c>
      <c r="F32" s="10" t="s">
        <v>259</v>
      </c>
      <c r="G32" s="10" t="str">
        <f>VLOOKUP(B32,'[2]MALLA EVALUACIÓN DE DESEMPEÑO'!$C:$H,6,FALSE)</f>
        <v>BORIS FERNANDO TAPIA HUERTAS</v>
      </c>
      <c r="H32" s="10">
        <f>VLOOKUP(G32,'[1]SALARIO FRIMAC S.A'!$B:$C,2,FALSE)</f>
        <v>80001051</v>
      </c>
      <c r="I32" s="10" t="str">
        <f>VLOOKUP(B32,'[2]MALLA EVALUACIÓN DE DESEMPEÑO'!$C:$I,7,FALSE)</f>
        <v>JEFE DE OPERACIONES DISTRIBUCION URBANA NORTE</v>
      </c>
      <c r="J32" s="10">
        <f>VLOOKUP($B32,Sheet1!I:FL,7,FALSE)</f>
        <v>5</v>
      </c>
      <c r="K32" s="10">
        <f>VLOOKUP($B32,Sheet1!$I:$FL,21,FALSE)</f>
        <v>5</v>
      </c>
      <c r="L32" s="10">
        <f>VLOOKUP($B32,Sheet1!$I:$FL,36,FALSE)</f>
        <v>5</v>
      </c>
      <c r="M32" s="10">
        <f>VLOOKUP($B32,Sheet1!$I:$FL,49,FALSE)</f>
        <v>5</v>
      </c>
      <c r="N32" s="10">
        <f>VLOOKUP($B32,Sheet1!$I:$FL,63,FALSE)</f>
        <v>5</v>
      </c>
      <c r="O32" s="10">
        <f>VLOOKUP($B32,Sheet1!$I:$FL,77,FALSE)</f>
        <v>5</v>
      </c>
      <c r="P32" s="10">
        <f>VLOOKUP($B32,Sheet1!$I:$FL,91,FALSE)</f>
        <v>4</v>
      </c>
      <c r="Q32" s="10">
        <f>VLOOKUP($B32,Sheet1!$I:$FL,105,FALSE)</f>
        <v>5</v>
      </c>
      <c r="R32" s="14">
        <f t="shared" si="2"/>
        <v>4.875</v>
      </c>
      <c r="S32" s="10">
        <f>VLOOKUP($B32,Sheet1!$I:$FL,120,FALSE)</f>
        <v>4.25</v>
      </c>
      <c r="T32" s="10">
        <f>VLOOKUP($B32,Sheet1!$I:$FL,134,FALSE)</f>
        <v>5</v>
      </c>
      <c r="U32" s="10">
        <f>VLOOKUP($B32,Sheet1!$I:$FL,148,FALSE)</f>
        <v>5</v>
      </c>
      <c r="V32" s="15">
        <f t="shared" si="0"/>
        <v>4.75</v>
      </c>
      <c r="W32" s="15">
        <f t="shared" si="1"/>
        <v>4.8125</v>
      </c>
    </row>
    <row r="33" spans="1:23">
      <c r="A33" s="10" t="s">
        <v>257</v>
      </c>
      <c r="B33" s="11" t="s">
        <v>225</v>
      </c>
      <c r="C33" s="10">
        <f>VLOOKUP(B33,'[1]SALARIO FRIO FRIMAC'!$B:$C,2,FALSE)</f>
        <v>1140850127</v>
      </c>
      <c r="D33" s="10" t="str">
        <f>VLOOKUP(C33,'[1]SALARIO FRIO FRIMAC'!$C:$E,3,FALSE)</f>
        <v>INGENIERO JUNIOR DE MANTENIMIENTO</v>
      </c>
      <c r="E33" s="10" t="str">
        <f>VLOOKUP(C33,'[2]MALLA EVALUACIÓN DE DESEMPEÑO'!$B:$F,5,FALSE)</f>
        <v>MANTENIMIENTO</v>
      </c>
      <c r="F33" s="10" t="s">
        <v>259</v>
      </c>
      <c r="G33" s="10" t="str">
        <f>VLOOKUP(B33,'[2]MALLA EVALUACIÓN DE DESEMPEÑO'!$C:$H,6,FALSE)</f>
        <v>CARLOS ALBERTO CABRERA BARRETO</v>
      </c>
      <c r="H33" s="10">
        <f>VLOOKUP(G33,'[1]SALARIO FRIO FRIMAC'!$B:$C,2,FALSE)</f>
        <v>1103095517</v>
      </c>
      <c r="I33" s="10" t="str">
        <f>VLOOKUP(B33,'[2]MALLA EVALUACIÓN DE DESEMPEÑO'!$C:$I,7,FALSE)</f>
        <v>JEFE DE MANTENIMIENTO</v>
      </c>
      <c r="J33" s="10">
        <f>VLOOKUP($B33,Sheet1!I:FL,7,FALSE)</f>
        <v>4.5</v>
      </c>
      <c r="K33" s="10">
        <f>VLOOKUP($B33,Sheet1!$I:$FL,21,FALSE)</f>
        <v>4.75</v>
      </c>
      <c r="L33" s="10">
        <f>VLOOKUP($B33,Sheet1!$I:$FL,36,FALSE)</f>
        <v>4.25</v>
      </c>
      <c r="M33" s="10">
        <f>VLOOKUP($B33,Sheet1!$I:$FL,49,FALSE)</f>
        <v>4.75</v>
      </c>
      <c r="N33" s="10">
        <f>VLOOKUP($B33,Sheet1!$I:$FL,63,FALSE)</f>
        <v>4.25</v>
      </c>
      <c r="O33" s="10">
        <f>VLOOKUP($B33,Sheet1!$I:$FL,77,FALSE)</f>
        <v>4.75</v>
      </c>
      <c r="P33" s="10">
        <f>VLOOKUP($B33,Sheet1!$I:$FL,91,FALSE)</f>
        <v>4.75</v>
      </c>
      <c r="Q33" s="10">
        <f>VLOOKUP($B33,Sheet1!$I:$FL,105,FALSE)</f>
        <v>5</v>
      </c>
      <c r="R33" s="14">
        <f t="shared" si="2"/>
        <v>4.625</v>
      </c>
      <c r="S33" s="10">
        <f>VLOOKUP($B33,Sheet1!$I:$FL,120,FALSE)</f>
        <v>4.75</v>
      </c>
      <c r="T33" s="10">
        <f>VLOOKUP($B33,Sheet1!$I:$FL,134,FALSE)</f>
        <v>4.75</v>
      </c>
      <c r="U33" s="10">
        <f>VLOOKUP($B33,Sheet1!$I:$FL,148,FALSE)</f>
        <v>4.75</v>
      </c>
      <c r="V33" s="15">
        <f t="shared" si="0"/>
        <v>4.75</v>
      </c>
      <c r="W33" s="15">
        <f t="shared" si="1"/>
        <v>4.6875</v>
      </c>
    </row>
    <row r="34" spans="1:23">
      <c r="A34" s="10" t="s">
        <v>256</v>
      </c>
      <c r="B34" s="11" t="s">
        <v>226</v>
      </c>
      <c r="C34" s="10">
        <f>VLOOKUP(B34,'[1]SALARIO FRIMAC S.A'!$B:$C,2,FALSE)</f>
        <v>13721690</v>
      </c>
      <c r="D34" s="10" t="str">
        <f>VLOOKUP(C34,'[1]SALARIO FRIMAC S.A'!$C:$E,3,FALSE)</f>
        <v>COORDINADOR COMERCIAL BUCARAMANGA</v>
      </c>
      <c r="E34" s="10" t="str">
        <f>VLOOKUP(C34,'[2]MALLA EVALUACIÓN DE DESEMPEÑO'!$B:$F,5,FALSE)</f>
        <v>COMERCIAL</v>
      </c>
      <c r="F34" s="10" t="s">
        <v>259</v>
      </c>
      <c r="G34" s="10" t="str">
        <f>VLOOKUP(B34,'[2]MALLA EVALUACIÓN DE DESEMPEÑO'!$C:$H,6,FALSE)</f>
        <v>CLAUDIA MIREYA LIZARAZO MORENO</v>
      </c>
      <c r="H34" s="10">
        <f>VLOOKUP(G34,'[1]SALARIO FRIMAC S.A'!$B:$C,2,FALSE)</f>
        <v>63507066</v>
      </c>
      <c r="I34" s="10" t="str">
        <f>VLOOKUP(B34,'[2]MALLA EVALUACIÓN DE DESEMPEÑO'!$C:$I,7,FALSE)</f>
        <v>DIRECTOR COMERCIAL</v>
      </c>
      <c r="J34" s="10">
        <f>VLOOKUP($B34,Sheet1!I:FL,7,FALSE)</f>
        <v>3.75</v>
      </c>
      <c r="K34" s="10">
        <f>VLOOKUP($B34,Sheet1!$I:$FL,21,FALSE)</f>
        <v>4</v>
      </c>
      <c r="L34" s="10">
        <f>VLOOKUP($B34,Sheet1!$I:$FL,36,FALSE)</f>
        <v>5</v>
      </c>
      <c r="M34" s="10">
        <f>VLOOKUP($B34,Sheet1!$I:$FL,49,FALSE)</f>
        <v>5</v>
      </c>
      <c r="N34" s="10">
        <f>VLOOKUP($B34,Sheet1!$I:$FL,63,FALSE)</f>
        <v>4.25</v>
      </c>
      <c r="O34" s="10">
        <f>VLOOKUP($B34,Sheet1!$I:$FL,77,FALSE)</f>
        <v>4.5</v>
      </c>
      <c r="P34" s="10">
        <f>VLOOKUP($B34,Sheet1!$I:$FL,91,FALSE)</f>
        <v>4</v>
      </c>
      <c r="Q34" s="10">
        <f>VLOOKUP($B34,Sheet1!$I:$FL,105,FALSE)</f>
        <v>4.25</v>
      </c>
      <c r="R34" s="14">
        <f t="shared" si="2"/>
        <v>4.34375</v>
      </c>
      <c r="S34" s="10">
        <f>VLOOKUP($B34,Sheet1!$I:$FL,120,FALSE)</f>
        <v>4.25</v>
      </c>
      <c r="T34" s="10">
        <f>VLOOKUP($B34,Sheet1!$I:$FL,134,FALSE)</f>
        <v>5</v>
      </c>
      <c r="U34" s="10">
        <f>VLOOKUP($B34,Sheet1!$I:$FL,148,FALSE)</f>
        <v>4.5</v>
      </c>
      <c r="V34" s="15">
        <f t="shared" si="0"/>
        <v>4.583333333333333</v>
      </c>
      <c r="W34" s="15">
        <f t="shared" si="1"/>
        <v>4.4635416666666661</v>
      </c>
    </row>
    <row r="35" spans="1:23">
      <c r="A35" s="10" t="s">
        <v>256</v>
      </c>
      <c r="B35" s="11" t="s">
        <v>214</v>
      </c>
      <c r="C35" s="10">
        <f>VLOOKUP(B35,'[1]SALARIO FRIMAC S.A'!$B:$C,2,FALSE)</f>
        <v>1095948434</v>
      </c>
      <c r="D35" s="10" t="str">
        <f>VLOOKUP(C35,'[1]SALARIO FRIMAC S.A'!$C:$E,3,FALSE)</f>
        <v xml:space="preserve">COORDINADOR DE MERCADEO </v>
      </c>
      <c r="E35" s="10" t="str">
        <f>VLOOKUP(C35,'[2]MALLA EVALUACIÓN DE DESEMPEÑO'!$B:$F,5,FALSE)</f>
        <v>COMERCIAL</v>
      </c>
      <c r="F35" s="10" t="s">
        <v>259</v>
      </c>
      <c r="G35" s="10" t="str">
        <f>VLOOKUP(B35,'[2]MALLA EVALUACIÓN DE DESEMPEÑO'!$C:$H,6,FALSE)</f>
        <v>CLAUDIA MIREYA LIZARAZO MORENO</v>
      </c>
      <c r="H35" s="10">
        <f>VLOOKUP(G35,'[1]SALARIO FRIMAC S.A'!$B:$C,2,FALSE)</f>
        <v>63507066</v>
      </c>
      <c r="I35" s="10" t="str">
        <f>VLOOKUP(B35,'[2]MALLA EVALUACIÓN DE DESEMPEÑO'!$C:$I,7,FALSE)</f>
        <v>DIRECTOR COMERCIAL</v>
      </c>
      <c r="J35" s="10">
        <f>VLOOKUP($B35,Sheet1!I:FL,7,FALSE)</f>
        <v>4.5</v>
      </c>
      <c r="K35" s="10">
        <f>VLOOKUP($B35,Sheet1!$I:$FL,21,FALSE)</f>
        <v>4</v>
      </c>
      <c r="L35" s="10">
        <f>VLOOKUP($B35,Sheet1!$I:$FL,36,FALSE)</f>
        <v>5</v>
      </c>
      <c r="M35" s="10">
        <f>VLOOKUP($B35,Sheet1!$I:$FL,49,FALSE)</f>
        <v>4.75</v>
      </c>
      <c r="N35" s="10">
        <f>VLOOKUP($B35,Sheet1!$I:$FL,63,FALSE)</f>
        <v>4.25</v>
      </c>
      <c r="O35" s="10">
        <f>VLOOKUP($B35,Sheet1!$I:$FL,77,FALSE)</f>
        <v>4.75</v>
      </c>
      <c r="P35" s="10">
        <f>VLOOKUP($B35,Sheet1!$I:$FL,91,FALSE)</f>
        <v>4.5</v>
      </c>
      <c r="Q35" s="10">
        <f>VLOOKUP($B35,Sheet1!$I:$FL,105,FALSE)</f>
        <v>5</v>
      </c>
      <c r="R35" s="14">
        <f t="shared" si="2"/>
        <v>4.59375</v>
      </c>
      <c r="S35" s="10">
        <f>VLOOKUP($B35,Sheet1!$I:$FL,120,FALSE)</f>
        <v>4.25</v>
      </c>
      <c r="T35" s="10">
        <f>VLOOKUP($B35,Sheet1!$I:$FL,134,FALSE)</f>
        <v>4.75</v>
      </c>
      <c r="U35" s="10">
        <f>VLOOKUP($B35,Sheet1!$I:$FL,148,FALSE)</f>
        <v>4.5</v>
      </c>
      <c r="V35" s="15">
        <f t="shared" si="0"/>
        <v>4.5</v>
      </c>
      <c r="W35" s="15">
        <f t="shared" si="1"/>
        <v>4.546875</v>
      </c>
    </row>
    <row r="36" spans="1:23">
      <c r="A36" s="10" t="s">
        <v>256</v>
      </c>
      <c r="B36" s="11" t="s">
        <v>216</v>
      </c>
      <c r="C36" s="10">
        <f>VLOOKUP(B36,'[1]SALARIO FRIMAC S.A'!$B:$C,2,FALSE)</f>
        <v>1102381273</v>
      </c>
      <c r="D36" s="10" t="str">
        <f>VLOOKUP(C36,'[1]SALARIO FRIMAC S.A'!$C:$E,3,FALSE)</f>
        <v>COORDINADOR COMERCIAL</v>
      </c>
      <c r="E36" s="10" t="str">
        <f>VLOOKUP(C36,'[2]MALLA EVALUACIÓN DE DESEMPEÑO'!$B:$F,5,FALSE)</f>
        <v>COMERCIAL</v>
      </c>
      <c r="F36" s="10" t="s">
        <v>259</v>
      </c>
      <c r="G36" s="10" t="str">
        <f>VLOOKUP(B36,'[2]MALLA EVALUACIÓN DE DESEMPEÑO'!$C:$H,6,FALSE)</f>
        <v>CLAUDIA MIREYA LIZARAZO MORENO</v>
      </c>
      <c r="H36" s="10">
        <f>VLOOKUP(G36,'[1]SALARIO FRIMAC S.A'!$B:$C,2,FALSE)</f>
        <v>63507066</v>
      </c>
      <c r="I36" s="10" t="str">
        <f>VLOOKUP(B36,'[2]MALLA EVALUACIÓN DE DESEMPEÑO'!$C:$I,7,FALSE)</f>
        <v>DIRECTOR COMERCIAL</v>
      </c>
      <c r="J36" s="10">
        <f>VLOOKUP($B36,Sheet1!I:FL,7,FALSE)</f>
        <v>4.5</v>
      </c>
      <c r="K36" s="10">
        <f>VLOOKUP($B36,Sheet1!$I:$FL,21,FALSE)</f>
        <v>4</v>
      </c>
      <c r="L36" s="10">
        <f>VLOOKUP($B36,Sheet1!$I:$FL,36,FALSE)</f>
        <v>3.5</v>
      </c>
      <c r="M36" s="10">
        <f>VLOOKUP($B36,Sheet1!$I:$FL,49,FALSE)</f>
        <v>3.25</v>
      </c>
      <c r="N36" s="10">
        <f>VLOOKUP($B36,Sheet1!$I:$FL,63,FALSE)</f>
        <v>3.5</v>
      </c>
      <c r="O36" s="10">
        <f>VLOOKUP($B36,Sheet1!$I:$FL,77,FALSE)</f>
        <v>4.75</v>
      </c>
      <c r="P36" s="10">
        <f>VLOOKUP($B36,Sheet1!$I:$FL,91,FALSE)</f>
        <v>4.75</v>
      </c>
      <c r="Q36" s="10">
        <f>VLOOKUP($B36,Sheet1!$I:$FL,105,FALSE)</f>
        <v>4.5</v>
      </c>
      <c r="R36" s="14">
        <f t="shared" si="2"/>
        <v>4.09375</v>
      </c>
      <c r="S36" s="10">
        <f>VLOOKUP($B36,Sheet1!$I:$FL,120,FALSE)</f>
        <v>4.75</v>
      </c>
      <c r="T36" s="10">
        <f>VLOOKUP($B36,Sheet1!$I:$FL,134,FALSE)</f>
        <v>5</v>
      </c>
      <c r="U36" s="10">
        <f>VLOOKUP($B36,Sheet1!$I:$FL,148,FALSE)</f>
        <v>4</v>
      </c>
      <c r="V36" s="15">
        <f t="shared" si="0"/>
        <v>4.583333333333333</v>
      </c>
      <c r="W36" s="15">
        <f t="shared" si="1"/>
        <v>4.3385416666666661</v>
      </c>
    </row>
    <row r="37" spans="1:23">
      <c r="A37" s="10" t="s">
        <v>256</v>
      </c>
      <c r="B37" s="11" t="s">
        <v>217</v>
      </c>
      <c r="C37" s="10">
        <f>VLOOKUP(B37,'[1]SALARIO FRIMAC S.A'!$B:$C,2,FALSE)</f>
        <v>1017230081</v>
      </c>
      <c r="D37" s="10" t="str">
        <f>VLOOKUP(C37,'[1]SALARIO FRIMAC S.A'!$C:$E,3,FALSE)</f>
        <v>COORDINADOR COMERCIAL MEDELLIN</v>
      </c>
      <c r="E37" s="10" t="str">
        <f>VLOOKUP(C37,'[2]MALLA EVALUACIÓN DE DESEMPEÑO'!$B:$F,5,FALSE)</f>
        <v>COMERCIAL</v>
      </c>
      <c r="F37" s="10" t="s">
        <v>259</v>
      </c>
      <c r="G37" s="10" t="str">
        <f>VLOOKUP(B37,'[2]MALLA EVALUACIÓN DE DESEMPEÑO'!$C:$H,6,FALSE)</f>
        <v>CLAUDIA MIREYA LIZARAZO MORENO</v>
      </c>
      <c r="H37" s="10">
        <f>VLOOKUP(G37,'[1]SALARIO FRIMAC S.A'!$B:$C,2,FALSE)</f>
        <v>63507066</v>
      </c>
      <c r="I37" s="10" t="str">
        <f>VLOOKUP(B37,'[2]MALLA EVALUACIÓN DE DESEMPEÑO'!$C:$I,7,FALSE)</f>
        <v>DIRECTOR COMERCIAL</v>
      </c>
      <c r="J37" s="10">
        <f>VLOOKUP($B37,Sheet1!I:FL,7,FALSE)</f>
        <v>3.75</v>
      </c>
      <c r="K37" s="10">
        <f>VLOOKUP($B37,Sheet1!$I:$FL,21,FALSE)</f>
        <v>4</v>
      </c>
      <c r="L37" s="10">
        <f>VLOOKUP($B37,Sheet1!$I:$FL,36,FALSE)</f>
        <v>5</v>
      </c>
      <c r="M37" s="10">
        <f>VLOOKUP($B37,Sheet1!$I:$FL,49,FALSE)</f>
        <v>5</v>
      </c>
      <c r="N37" s="10">
        <f>VLOOKUP($B37,Sheet1!$I:$FL,63,FALSE)</f>
        <v>4.25</v>
      </c>
      <c r="O37" s="10">
        <f>VLOOKUP($B37,Sheet1!$I:$FL,77,FALSE)</f>
        <v>5</v>
      </c>
      <c r="P37" s="10">
        <f>VLOOKUP($B37,Sheet1!$I:$FL,91,FALSE)</f>
        <v>4.25</v>
      </c>
      <c r="Q37" s="10">
        <f>VLOOKUP($B37,Sheet1!$I:$FL,105,FALSE)</f>
        <v>4.5</v>
      </c>
      <c r="R37" s="14">
        <f t="shared" si="2"/>
        <v>4.46875</v>
      </c>
      <c r="S37" s="10">
        <f>VLOOKUP($B37,Sheet1!$I:$FL,120,FALSE)</f>
        <v>4</v>
      </c>
      <c r="T37" s="10">
        <f>VLOOKUP($B37,Sheet1!$I:$FL,134,FALSE)</f>
        <v>4.5</v>
      </c>
      <c r="U37" s="10">
        <f>VLOOKUP($B37,Sheet1!$I:$FL,148,FALSE)</f>
        <v>4.75</v>
      </c>
      <c r="V37" s="15">
        <f t="shared" si="0"/>
        <v>4.416666666666667</v>
      </c>
      <c r="W37" s="15">
        <f t="shared" si="1"/>
        <v>4.4427083333333339</v>
      </c>
    </row>
    <row r="38" spans="1:23">
      <c r="A38" s="10" t="s">
        <v>256</v>
      </c>
      <c r="B38" s="11" t="s">
        <v>218</v>
      </c>
      <c r="C38" s="10">
        <f>VLOOKUP(B38,'[1]SALARIO FRIMAC S.A'!$B:$C,2,FALSE)</f>
        <v>72124725</v>
      </c>
      <c r="D38" s="10" t="str">
        <f>VLOOKUP(C38,'[1]SALARIO FRIMAC S.A'!$C:$E,3,FALSE)</f>
        <v>COORDINADOR COMERCIAL BARRANQUILLA</v>
      </c>
      <c r="E38" s="10" t="str">
        <f>VLOOKUP(C38,'[2]MALLA EVALUACIÓN DE DESEMPEÑO'!$B:$F,5,FALSE)</f>
        <v>COMERCIAL</v>
      </c>
      <c r="F38" s="10" t="s">
        <v>259</v>
      </c>
      <c r="G38" s="10" t="str">
        <f>VLOOKUP(B38,'[2]MALLA EVALUACIÓN DE DESEMPEÑO'!$C:$H,6,FALSE)</f>
        <v>CLAUDIA MIREYA LIZARAZO MORENO</v>
      </c>
      <c r="H38" s="10">
        <f>VLOOKUP(G38,'[1]SALARIO FRIMAC S.A'!$B:$C,2,FALSE)</f>
        <v>63507066</v>
      </c>
      <c r="I38" s="10" t="str">
        <f>VLOOKUP(B38,'[2]MALLA EVALUACIÓN DE DESEMPEÑO'!$C:$I,7,FALSE)</f>
        <v>DIRECTOR COMERCIAL</v>
      </c>
      <c r="J38" s="10">
        <f>VLOOKUP($B38,Sheet1!I:FL,7,FALSE)</f>
        <v>3.75</v>
      </c>
      <c r="K38" s="10">
        <f>VLOOKUP($B38,Sheet1!$I:$FL,21,FALSE)</f>
        <v>4</v>
      </c>
      <c r="L38" s="10">
        <f>VLOOKUP($B38,Sheet1!$I:$FL,36,FALSE)</f>
        <v>4.75</v>
      </c>
      <c r="M38" s="10">
        <f>VLOOKUP($B38,Sheet1!$I:$FL,49,FALSE)</f>
        <v>5</v>
      </c>
      <c r="N38" s="10">
        <f>VLOOKUP($B38,Sheet1!$I:$FL,63,FALSE)</f>
        <v>4.75</v>
      </c>
      <c r="O38" s="10">
        <f>VLOOKUP($B38,Sheet1!$I:$FL,77,FALSE)</f>
        <v>4.25</v>
      </c>
      <c r="P38" s="10">
        <f>VLOOKUP($B38,Sheet1!$I:$FL,91,FALSE)</f>
        <v>4</v>
      </c>
      <c r="Q38" s="10">
        <f>VLOOKUP($B38,Sheet1!$I:$FL,105,FALSE)</f>
        <v>4.25</v>
      </c>
      <c r="R38" s="14">
        <f t="shared" si="2"/>
        <v>4.34375</v>
      </c>
      <c r="S38" s="10">
        <f>VLOOKUP($B38,Sheet1!$I:$FL,120,FALSE)</f>
        <v>4</v>
      </c>
      <c r="T38" s="10">
        <f>VLOOKUP($B38,Sheet1!$I:$FL,134,FALSE)</f>
        <v>4.25</v>
      </c>
      <c r="U38" s="10">
        <f>VLOOKUP($B38,Sheet1!$I:$FL,148,FALSE)</f>
        <v>4.5</v>
      </c>
      <c r="V38" s="15">
        <f t="shared" si="0"/>
        <v>4.25</v>
      </c>
      <c r="W38" s="15">
        <f t="shared" si="1"/>
        <v>4.296875</v>
      </c>
    </row>
    <row r="39" spans="1:23">
      <c r="A39" s="10" t="s">
        <v>256</v>
      </c>
      <c r="B39" s="11" t="s">
        <v>219</v>
      </c>
      <c r="C39" s="10">
        <f>VLOOKUP(B39,'[1]SALARIO FRIMAC S.A'!$B:$C,2,FALSE)</f>
        <v>63364837</v>
      </c>
      <c r="D39" s="10" t="str">
        <f>VLOOKUP(C39,'[1]SALARIO FRIMAC S.A'!$C:$E,3,FALSE)</f>
        <v>COORDINADOR COMERCIAL BOGOTA</v>
      </c>
      <c r="E39" s="10" t="str">
        <f>VLOOKUP(C39,'[2]MALLA EVALUACIÓN DE DESEMPEÑO'!$B:$F,5,FALSE)</f>
        <v>COMERCIAL</v>
      </c>
      <c r="F39" s="10" t="s">
        <v>259</v>
      </c>
      <c r="G39" s="10" t="str">
        <f>VLOOKUP(B39,'[2]MALLA EVALUACIÓN DE DESEMPEÑO'!$C:$H,6,FALSE)</f>
        <v>CLAUDIA MIREYA LIZARAZO MORENO</v>
      </c>
      <c r="H39" s="10">
        <f>VLOOKUP(G39,'[1]SALARIO FRIMAC S.A'!$B:$C,2,FALSE)</f>
        <v>63507066</v>
      </c>
      <c r="I39" s="10" t="str">
        <f>VLOOKUP(B39,'[2]MALLA EVALUACIÓN DE DESEMPEÑO'!$C:$I,7,FALSE)</f>
        <v>DIRECTOR COMERCIAL</v>
      </c>
      <c r="J39" s="10">
        <f>VLOOKUP($B39,Sheet1!I:FL,7,FALSE)</f>
        <v>5</v>
      </c>
      <c r="K39" s="10">
        <f>VLOOKUP($B39,Sheet1!$I:$FL,21,FALSE)</f>
        <v>4.5</v>
      </c>
      <c r="L39" s="10">
        <f>VLOOKUP($B39,Sheet1!$I:$FL,36,FALSE)</f>
        <v>5</v>
      </c>
      <c r="M39" s="10">
        <f>VLOOKUP($B39,Sheet1!$I:$FL,49,FALSE)</f>
        <v>5</v>
      </c>
      <c r="N39" s="10">
        <f>VLOOKUP($B39,Sheet1!$I:$FL,63,FALSE)</f>
        <v>5</v>
      </c>
      <c r="O39" s="10">
        <f>VLOOKUP($B39,Sheet1!$I:$FL,77,FALSE)</f>
        <v>5</v>
      </c>
      <c r="P39" s="10">
        <f>VLOOKUP($B39,Sheet1!$I:$FL,91,FALSE)</f>
        <v>4.5</v>
      </c>
      <c r="Q39" s="10">
        <f>VLOOKUP($B39,Sheet1!$I:$FL,105,FALSE)</f>
        <v>5</v>
      </c>
      <c r="R39" s="14">
        <f t="shared" si="2"/>
        <v>4.875</v>
      </c>
      <c r="S39" s="10">
        <f>VLOOKUP($B39,Sheet1!$I:$FL,120,FALSE)</f>
        <v>5</v>
      </c>
      <c r="T39" s="10">
        <f>VLOOKUP($B39,Sheet1!$I:$FL,134,FALSE)</f>
        <v>5</v>
      </c>
      <c r="U39" s="10">
        <f>VLOOKUP($B39,Sheet1!$I:$FL,148,FALSE)</f>
        <v>5</v>
      </c>
      <c r="V39" s="15">
        <f t="shared" si="0"/>
        <v>5</v>
      </c>
      <c r="W39" s="15">
        <f t="shared" si="1"/>
        <v>4.9375</v>
      </c>
    </row>
    <row r="40" spans="1:23">
      <c r="A40" s="10" t="s">
        <v>256</v>
      </c>
      <c r="B40" s="11" t="s">
        <v>220</v>
      </c>
      <c r="C40" s="10">
        <f>VLOOKUP(B40,'[1]SALARIO FRIMAC S.A'!$B:$C,2,FALSE)</f>
        <v>94507385</v>
      </c>
      <c r="D40" s="10" t="str">
        <f>VLOOKUP(C40,'[1]SALARIO FRIMAC S.A'!$C:$E,3,FALSE)</f>
        <v>COORDINADOR COMERCIAL CALI</v>
      </c>
      <c r="E40" s="10" t="str">
        <f>VLOOKUP(C40,'[2]MALLA EVALUACIÓN DE DESEMPEÑO'!$B:$F,5,FALSE)</f>
        <v>COMERCIAL</v>
      </c>
      <c r="F40" s="10" t="s">
        <v>259</v>
      </c>
      <c r="G40" s="10" t="str">
        <f>VLOOKUP(B40,'[2]MALLA EVALUACIÓN DE DESEMPEÑO'!$C:$H,6,FALSE)</f>
        <v>CLAUDIA MIREYA LIZARAZO MORENO</v>
      </c>
      <c r="H40" s="10">
        <f>VLOOKUP(G40,'[1]SALARIO FRIMAC S.A'!$B:$C,2,FALSE)</f>
        <v>63507066</v>
      </c>
      <c r="I40" s="10" t="str">
        <f>VLOOKUP(B40,'[2]MALLA EVALUACIÓN DE DESEMPEÑO'!$C:$I,7,FALSE)</f>
        <v>DIRECTOR COMERCIAL</v>
      </c>
      <c r="J40" s="10">
        <f>VLOOKUP($B40,Sheet1!I:FL,7,FALSE)</f>
        <v>5</v>
      </c>
      <c r="K40" s="10">
        <f>VLOOKUP($B40,Sheet1!$I:$FL,21,FALSE)</f>
        <v>4</v>
      </c>
      <c r="L40" s="10">
        <f>VLOOKUP($B40,Sheet1!$I:$FL,36,FALSE)</f>
        <v>4.75</v>
      </c>
      <c r="M40" s="10">
        <f>VLOOKUP($B40,Sheet1!$I:$FL,49,FALSE)</f>
        <v>5</v>
      </c>
      <c r="N40" s="10">
        <f>VLOOKUP($B40,Sheet1!$I:$FL,63,FALSE)</f>
        <v>4.25</v>
      </c>
      <c r="O40" s="10">
        <f>VLOOKUP($B40,Sheet1!$I:$FL,77,FALSE)</f>
        <v>4.75</v>
      </c>
      <c r="P40" s="10">
        <f>VLOOKUP($B40,Sheet1!$I:$FL,91,FALSE)</f>
        <v>4.75</v>
      </c>
      <c r="Q40" s="10">
        <f>VLOOKUP($B40,Sheet1!$I:$FL,105,FALSE)</f>
        <v>4.5</v>
      </c>
      <c r="R40" s="14">
        <f t="shared" si="2"/>
        <v>4.625</v>
      </c>
      <c r="S40" s="10">
        <f>VLOOKUP($B40,Sheet1!$I:$FL,120,FALSE)</f>
        <v>5</v>
      </c>
      <c r="T40" s="10">
        <f>VLOOKUP($B40,Sheet1!$I:$FL,134,FALSE)</f>
        <v>5</v>
      </c>
      <c r="U40" s="10">
        <f>VLOOKUP($B40,Sheet1!$I:$FL,148,FALSE)</f>
        <v>4.75</v>
      </c>
      <c r="V40" s="15">
        <f t="shared" si="0"/>
        <v>4.916666666666667</v>
      </c>
      <c r="W40" s="15">
        <f t="shared" si="1"/>
        <v>4.7708333333333339</v>
      </c>
    </row>
    <row r="41" spans="1:23">
      <c r="A41" s="10" t="s">
        <v>256</v>
      </c>
      <c r="B41" s="11" t="s">
        <v>221</v>
      </c>
      <c r="C41" s="10">
        <f>VLOOKUP(B41,'[1]SALARIO FRIMAC S.A'!$B:$C,2,FALSE)</f>
        <v>33227169</v>
      </c>
      <c r="D41" s="10" t="str">
        <f>VLOOKUP(C41,'[1]SALARIO FRIMAC S.A'!$C:$E,3,FALSE)</f>
        <v>COORDINADOR COMERCIAL CARTAGENA</v>
      </c>
      <c r="E41" s="10" t="str">
        <f>VLOOKUP(C41,'[2]MALLA EVALUACIÓN DE DESEMPEÑO'!$B:$F,5,FALSE)</f>
        <v>COMERCIAL</v>
      </c>
      <c r="F41" s="10" t="s">
        <v>259</v>
      </c>
      <c r="G41" s="10" t="str">
        <f>VLOOKUP(B41,'[2]MALLA EVALUACIÓN DE DESEMPEÑO'!$C:$H,6,FALSE)</f>
        <v>CLAUDIA MIREYA LIZARAZO MORENO</v>
      </c>
      <c r="H41" s="10">
        <f>VLOOKUP(G41,'[1]SALARIO FRIMAC S.A'!$B:$C,2,FALSE)</f>
        <v>63507066</v>
      </c>
      <c r="I41" s="10" t="str">
        <f>VLOOKUP(B41,'[2]MALLA EVALUACIÓN DE DESEMPEÑO'!$C:$I,7,FALSE)</f>
        <v>DIRECTOR COMERCIAL</v>
      </c>
      <c r="J41" s="10">
        <f>VLOOKUP($B41,Sheet1!I:FL,7,FALSE)</f>
        <v>3.5</v>
      </c>
      <c r="K41" s="10">
        <f>VLOOKUP($B41,Sheet1!$I:$FL,21,FALSE)</f>
        <v>5</v>
      </c>
      <c r="L41" s="10">
        <f>VLOOKUP($B41,Sheet1!$I:$FL,36,FALSE)</f>
        <v>5</v>
      </c>
      <c r="M41" s="10">
        <f>VLOOKUP($B41,Sheet1!$I:$FL,49,FALSE)</f>
        <v>5</v>
      </c>
      <c r="N41" s="10">
        <f>VLOOKUP($B41,Sheet1!$I:$FL,63,FALSE)</f>
        <v>5</v>
      </c>
      <c r="O41" s="10">
        <f>VLOOKUP($B41,Sheet1!$I:$FL,77,FALSE)</f>
        <v>5</v>
      </c>
      <c r="P41" s="10">
        <f>VLOOKUP($B41,Sheet1!$I:$FL,91,FALSE)</f>
        <v>4.25</v>
      </c>
      <c r="Q41" s="10">
        <f>VLOOKUP($B41,Sheet1!$I:$FL,105,FALSE)</f>
        <v>4.75</v>
      </c>
      <c r="R41" s="14">
        <f t="shared" si="2"/>
        <v>4.6875</v>
      </c>
      <c r="S41" s="10">
        <f>VLOOKUP($B41,Sheet1!$I:$FL,120,FALSE)</f>
        <v>4.5</v>
      </c>
      <c r="T41" s="10">
        <f>VLOOKUP($B41,Sheet1!$I:$FL,134,FALSE)</f>
        <v>5</v>
      </c>
      <c r="U41" s="10">
        <f>VLOOKUP($B41,Sheet1!$I:$FL,148,FALSE)</f>
        <v>5</v>
      </c>
      <c r="V41" s="15">
        <f t="shared" si="0"/>
        <v>4.833333333333333</v>
      </c>
      <c r="W41" s="15">
        <f t="shared" si="1"/>
        <v>4.7604166666666661</v>
      </c>
    </row>
    <row r="42" spans="1:23">
      <c r="A42" s="10" t="s">
        <v>256</v>
      </c>
      <c r="B42" s="11" t="s">
        <v>222</v>
      </c>
      <c r="C42" s="10">
        <f>VLOOKUP(B42,'[1]SALARIO FRIMAC S.A'!$B:$C,2,FALSE)</f>
        <v>1099375514</v>
      </c>
      <c r="D42" s="10" t="str">
        <f>VLOOKUP(C42,'[1]SALARIO FRIMAC S.A'!$C:$E,3,FALSE)</f>
        <v>AUXILIAR ADMINISTRATIVO COMERCIAL BUCARAMANGA</v>
      </c>
      <c r="E42" s="10" t="str">
        <f>VLOOKUP(C42,'[2]MALLA EVALUACIÓN DE DESEMPEÑO'!$B:$F,5,FALSE)</f>
        <v>COMERCIAL</v>
      </c>
      <c r="F42" s="10" t="s">
        <v>259</v>
      </c>
      <c r="G42" s="10" t="str">
        <f>VLOOKUP(B42,'[2]MALLA EVALUACIÓN DE DESEMPEÑO'!$C:$H,6,FALSE)</f>
        <v>CLAUDIA MIREYA LIZARAZO MORENO</v>
      </c>
      <c r="H42" s="10">
        <f>VLOOKUP(G42,'[1]SALARIO FRIMAC S.A'!$B:$C,2,FALSE)</f>
        <v>63507066</v>
      </c>
      <c r="I42" s="10" t="str">
        <f>VLOOKUP(B42,'[2]MALLA EVALUACIÓN DE DESEMPEÑO'!$C:$I,7,FALSE)</f>
        <v>DIRECTOR COMERCIAL</v>
      </c>
      <c r="J42" s="10">
        <f>VLOOKUP($B42,Sheet1!I:FL,7,FALSE)</f>
        <v>5</v>
      </c>
      <c r="K42" s="10">
        <f>VLOOKUP($B42,Sheet1!$I:$FL,21,FALSE)</f>
        <v>4.5</v>
      </c>
      <c r="L42" s="10">
        <f>VLOOKUP($B42,Sheet1!$I:$FL,36,FALSE)</f>
        <v>4.75</v>
      </c>
      <c r="M42" s="10">
        <f>VLOOKUP($B42,Sheet1!$I:$FL,49,FALSE)</f>
        <v>4.5</v>
      </c>
      <c r="N42" s="10">
        <f>VLOOKUP($B42,Sheet1!$I:$FL,63,FALSE)</f>
        <v>4.25</v>
      </c>
      <c r="O42" s="10">
        <f>VLOOKUP($B42,Sheet1!$I:$FL,77,FALSE)</f>
        <v>5</v>
      </c>
      <c r="P42" s="10">
        <f>VLOOKUP($B42,Sheet1!$I:$FL,91,FALSE)</f>
        <v>4</v>
      </c>
      <c r="Q42" s="10">
        <f>VLOOKUP($B42,Sheet1!$I:$FL,105,FALSE)</f>
        <v>4.5</v>
      </c>
      <c r="R42" s="14">
        <f t="shared" si="2"/>
        <v>4.5625</v>
      </c>
      <c r="S42" s="10">
        <f>VLOOKUP($B42,Sheet1!$I:$FL,120,FALSE)</f>
        <v>4</v>
      </c>
      <c r="T42" s="10">
        <f>VLOOKUP($B42,Sheet1!$I:$FL,134,FALSE)</f>
        <v>4.75</v>
      </c>
      <c r="U42" s="10">
        <f>VLOOKUP($B42,Sheet1!$I:$FL,148,FALSE)</f>
        <v>5</v>
      </c>
      <c r="V42" s="15">
        <f t="shared" si="0"/>
        <v>4.583333333333333</v>
      </c>
      <c r="W42" s="15">
        <f t="shared" si="1"/>
        <v>4.5729166666666661</v>
      </c>
    </row>
    <row r="43" spans="1:23">
      <c r="A43" s="10" t="s">
        <v>256</v>
      </c>
      <c r="B43" s="11" t="s">
        <v>223</v>
      </c>
      <c r="C43" s="10">
        <f>VLOOKUP(B43,'[1]SALARIO FRIMAC S.A'!$B:$C,2,FALSE)</f>
        <v>1045742377</v>
      </c>
      <c r="D43" s="10" t="str">
        <f>VLOOKUP(C43,'[1]SALARIO FRIMAC S.A'!$C:$E,3,FALSE)</f>
        <v>AUXILIAR ADMINISTRATIVO COMERCIAL BARRANQUILLA</v>
      </c>
      <c r="E43" s="10" t="str">
        <f>VLOOKUP(C43,'[2]MALLA EVALUACIÓN DE DESEMPEÑO'!$B:$F,5,FALSE)</f>
        <v>COMERCIAL</v>
      </c>
      <c r="F43" s="10" t="s">
        <v>259</v>
      </c>
      <c r="G43" s="10" t="str">
        <f>VLOOKUP(B43,'[2]MALLA EVALUACIÓN DE DESEMPEÑO'!$C:$H,6,FALSE)</f>
        <v>CLAUDIA MIREYA LIZARAZO MORENO</v>
      </c>
      <c r="H43" s="10">
        <f>VLOOKUP(G43,'[1]SALARIO FRIMAC S.A'!$B:$C,2,FALSE)</f>
        <v>63507066</v>
      </c>
      <c r="I43" s="10" t="str">
        <f>VLOOKUP(B43,'[2]MALLA EVALUACIÓN DE DESEMPEÑO'!$C:$I,7,FALSE)</f>
        <v>DIRECTOR COMERCIAL</v>
      </c>
      <c r="J43" s="10">
        <f>VLOOKUP($B43,Sheet1!I:FL,7,FALSE)</f>
        <v>4.75</v>
      </c>
      <c r="K43" s="10">
        <f>VLOOKUP($B43,Sheet1!$I:$FL,21,FALSE)</f>
        <v>4.25</v>
      </c>
      <c r="L43" s="10">
        <f>VLOOKUP($B43,Sheet1!$I:$FL,36,FALSE)</f>
        <v>5</v>
      </c>
      <c r="M43" s="10">
        <f>VLOOKUP($B43,Sheet1!$I:$FL,49,FALSE)</f>
        <v>5</v>
      </c>
      <c r="N43" s="10">
        <f>VLOOKUP($B43,Sheet1!$I:$FL,63,FALSE)</f>
        <v>5</v>
      </c>
      <c r="O43" s="10">
        <f>VLOOKUP($B43,Sheet1!$I:$FL,77,FALSE)</f>
        <v>4.75</v>
      </c>
      <c r="P43" s="10">
        <f>VLOOKUP($B43,Sheet1!$I:$FL,91,FALSE)</f>
        <v>4.75</v>
      </c>
      <c r="Q43" s="10">
        <f>VLOOKUP($B43,Sheet1!$I:$FL,105,FALSE)</f>
        <v>4.75</v>
      </c>
      <c r="R43" s="14">
        <f t="shared" si="2"/>
        <v>4.78125</v>
      </c>
      <c r="S43" s="10">
        <f>VLOOKUP($B43,Sheet1!$I:$FL,120,FALSE)</f>
        <v>4.5</v>
      </c>
      <c r="T43" s="10">
        <f>VLOOKUP($B43,Sheet1!$I:$FL,134,FALSE)</f>
        <v>4.75</v>
      </c>
      <c r="U43" s="10">
        <f>VLOOKUP($B43,Sheet1!$I:$FL,148,FALSE)</f>
        <v>4.5</v>
      </c>
      <c r="V43" s="15">
        <f t="shared" si="0"/>
        <v>4.583333333333333</v>
      </c>
      <c r="W43" s="15">
        <f t="shared" si="1"/>
        <v>4.6822916666666661</v>
      </c>
    </row>
    <row r="44" spans="1:23">
      <c r="A44" s="10" t="s">
        <v>256</v>
      </c>
      <c r="B44" s="11" t="s">
        <v>224</v>
      </c>
      <c r="C44" s="10">
        <f>VLOOKUP(B44,'[1]SALARIO FRIMAC S.A'!$B:$C,2,FALSE)</f>
        <v>63528480</v>
      </c>
      <c r="D44" s="10" t="str">
        <f>VLOOKUP(C44,'[1]SALARIO FRIMAC S.A'!$C:$E,3,FALSE)</f>
        <v>ANALISTA SENIOR DE NOMINA</v>
      </c>
      <c r="E44" s="10" t="str">
        <f>VLOOKUP(C44,'[2]MALLA EVALUACIÓN DE DESEMPEÑO'!$B:$F,5,FALSE)</f>
        <v xml:space="preserve">TALENTO HUMANO </v>
      </c>
      <c r="F44" s="10" t="s">
        <v>259</v>
      </c>
      <c r="G44" s="10" t="str">
        <f>VLOOKUP(B44,'[2]MALLA EVALUACIÓN DE DESEMPEÑO'!$C:$H,6,FALSE)</f>
        <v>DORAINY GUTIERREZ LOPEZ</v>
      </c>
      <c r="H44" s="10">
        <f>VLOOKUP(G44,'[1]SALARIO FRIMAC S.A'!$B:$C,2,FALSE)</f>
        <v>1098739371</v>
      </c>
      <c r="I44" s="10" t="str">
        <f>VLOOKUP(B44,'[2]MALLA EVALUACIÓN DE DESEMPEÑO'!$C:$I,7,FALSE)</f>
        <v xml:space="preserve">JEFE TALENTO HUMANO </v>
      </c>
      <c r="J44" s="10">
        <f>VLOOKUP($B44,Sheet1!I:FL,7,FALSE)</f>
        <v>4.5</v>
      </c>
      <c r="K44" s="10">
        <f>VLOOKUP($B44,Sheet1!$I:$FL,21,FALSE)</f>
        <v>5</v>
      </c>
      <c r="L44" s="10">
        <f>VLOOKUP($B44,Sheet1!$I:$FL,36,FALSE)</f>
        <v>5</v>
      </c>
      <c r="M44" s="10">
        <f>VLOOKUP($B44,Sheet1!$I:$FL,49,FALSE)</f>
        <v>5</v>
      </c>
      <c r="N44" s="10">
        <f>VLOOKUP($B44,Sheet1!$I:$FL,63,FALSE)</f>
        <v>5</v>
      </c>
      <c r="O44" s="10">
        <f>VLOOKUP($B44,Sheet1!$I:$FL,77,FALSE)</f>
        <v>5</v>
      </c>
      <c r="P44" s="10">
        <f>VLOOKUP($B44,Sheet1!$I:$FL,91,FALSE)</f>
        <v>5</v>
      </c>
      <c r="Q44" s="10">
        <f>VLOOKUP($B44,Sheet1!$I:$FL,105,FALSE)</f>
        <v>5</v>
      </c>
      <c r="R44" s="14">
        <f t="shared" si="2"/>
        <v>4.9375</v>
      </c>
      <c r="S44" s="10">
        <f>VLOOKUP($B44,Sheet1!$I:$FL,120,FALSE)</f>
        <v>4.75</v>
      </c>
      <c r="T44" s="10">
        <f>VLOOKUP($B44,Sheet1!$I:$FL,134,FALSE)</f>
        <v>4.5</v>
      </c>
      <c r="U44" s="10">
        <f>VLOOKUP($B44,Sheet1!$I:$FL,148,FALSE)</f>
        <v>4.5</v>
      </c>
      <c r="V44" s="15">
        <f t="shared" si="0"/>
        <v>4.583333333333333</v>
      </c>
      <c r="W44" s="15">
        <f t="shared" si="1"/>
        <v>4.7604166666666661</v>
      </c>
    </row>
  </sheetData>
  <autoFilter ref="A2:W44"/>
  <mergeCells count="14">
    <mergeCell ref="V1:V2"/>
    <mergeCell ref="W1:W2"/>
    <mergeCell ref="G1:G2"/>
    <mergeCell ref="H1:H2"/>
    <mergeCell ref="I1:I2"/>
    <mergeCell ref="J1:Q1"/>
    <mergeCell ref="R1:R2"/>
    <mergeCell ref="S1:U1"/>
    <mergeCell ref="F1:F2"/>
    <mergeCell ref="A1:A2"/>
    <mergeCell ref="B1:B2"/>
    <mergeCell ref="C1:C2"/>
    <mergeCell ref="D1:D2"/>
    <mergeCell ref="E1:E2"/>
  </mergeCells>
  <conditionalFormatting sqref="B3">
    <cfRule type="duplicateValues" dxfId="1" priority="3"/>
  </conditionalFormatting>
  <conditionalFormatting sqref="W1:W44">
    <cfRule type="colorScale" priority="2">
      <colorScale>
        <cfvo type="formula" val="AND($W$4&lt;3)"/>
        <cfvo type="formula" val="AND($W$4&gt;3,$W$4&lt;4)"/>
        <cfvo type="formula" val="AND($W$4&gt;4)"/>
        <color rgb="FFF8696B"/>
        <color rgb="FFFFEB84"/>
        <color rgb="FF63BE7B"/>
      </colorScale>
    </cfRule>
  </conditionalFormatting>
  <conditionalFormatting sqref="B1:B2">
    <cfRule type="duplicateValues" dxfId="0" priority="1"/>
  </conditionalFormatting>
  <pageMargins left="0.7" right="0.7" top="0.75" bottom="0.75" header="0.3" footer="0.3"/>
  <ignoredErrors>
    <ignoredError sqref="N4:N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 Duvan Hernandez Herrera</cp:lastModifiedBy>
  <dcterms:created xsi:type="dcterms:W3CDTF">2024-10-16T13:14:02Z</dcterms:created>
  <dcterms:modified xsi:type="dcterms:W3CDTF">2024-10-18T17:08:20Z</dcterms:modified>
</cp:coreProperties>
</file>