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Projeto Gerador Pedidos\"/>
    </mc:Choice>
  </mc:AlternateContent>
  <xr:revisionPtr revIDLastSave="0" documentId="13_ncr:1_{B851755C-6E6F-4087-8E1E-5AB8E75457C8}" xr6:coauthVersionLast="47" xr6:coauthVersionMax="47" xr10:uidLastSave="{00000000-0000-0000-0000-000000000000}"/>
  <bookViews>
    <workbookView xWindow="-120" yWindow="-120" windowWidth="20730" windowHeight="11040" xr2:uid="{EE5A08DA-E60B-4082-BF91-94D3AB2B68CD}"/>
  </bookViews>
  <sheets>
    <sheet name="Processos" sheetId="2" r:id="rId1"/>
    <sheet name="Consulta" sheetId="3" r:id="rId2"/>
  </sheets>
  <definedNames>
    <definedName name="DadosExternos_1" localSheetId="0" hidden="1">Processos!$A$1:$L$28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H4" i="3"/>
  <c r="G4" i="3"/>
  <c r="F4" i="3"/>
  <c r="E4" i="3"/>
  <c r="D4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C1" authorId="0" shapeId="0" xr:uid="{59191165-A96F-477C-AC91-DE5456A6AD14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com galho em kg</t>
        </r>
      </text>
    </comment>
    <comment ref="D1" authorId="0" shapeId="0" xr:uid="{92DDDD4C-FAAF-425A-A96F-24CE698175F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sem galho em kg</t>
        </r>
      </text>
    </comment>
    <comment ref="E1" authorId="0" shapeId="0" xr:uid="{549221C8-1A47-4654-BB72-A8BACCC71EC8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Tempo de ciclo em seugndos</t>
        </r>
      </text>
    </comment>
    <comment ref="H1" authorId="0" shapeId="0" xr:uid="{6A4564C4-AC8F-49DC-B230-1341424D5311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 parte fixa do molde</t>
        </r>
      </text>
    </comment>
    <comment ref="I1" authorId="0" shapeId="0" xr:uid="{C66D3CF1-3865-4BB8-8A1B-B0039EA4BD3A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 parte movel do molde</t>
        </r>
      </text>
    </comment>
    <comment ref="J1" authorId="0" shapeId="0" xr:uid="{69C09B3C-7112-4CFB-9E94-75069B11A23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nas gavetas do molde (quando este possuí-las)</t>
        </r>
      </text>
    </comment>
    <comment ref="M1" authorId="0" shapeId="0" xr:uid="{31686647-89C2-435B-9DD9-646E4CDC06D2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Temperatura utilizada no controlador da água quente (quando utilizada)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D3" authorId="0" shapeId="0" xr:uid="{AD52DC01-2FD3-4F17-B238-D61C7C047CEB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com galho em kg</t>
        </r>
      </text>
    </comment>
    <comment ref="E3" authorId="0" shapeId="0" xr:uid="{E37B6262-4127-45BD-9777-6D2D12198567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Peso do injetado sem galho em kg</t>
        </r>
      </text>
    </comment>
    <comment ref="F3" authorId="0" shapeId="0" xr:uid="{DE6CF870-2554-455E-853A-A9E5AA644EB8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Tempo de ciclo em seugndos</t>
        </r>
      </text>
    </comment>
    <comment ref="I3" authorId="0" shapeId="0" xr:uid="{47175BB0-6F13-4AA8-AE7F-DBC083CECC3E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 parte fixa do molde</t>
        </r>
      </text>
    </comment>
    <comment ref="J3" authorId="0" shapeId="0" xr:uid="{3A3A4BB6-1DC5-4495-8EA7-474EA6A69080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 parte movel do molde</t>
        </r>
      </text>
    </comment>
    <comment ref="K3" authorId="0" shapeId="0" xr:uid="{0F6ABC13-F767-4E8C-851A-2CD58777BAB6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Água utilizada nas gavetas do molde (quando este possuí-las)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eças" description="Conexão com a consulta 'Peças' na pasta de trabalho." type="5" refreshedVersion="8" background="1" saveData="1">
    <dbPr connection="Provider=Microsoft.Mashup.OleDb.1;Data Source=$Workbook$;Location=Peças;Extended Properties=&quot;&quot;" command="SELECT * FROM [Peças]"/>
  </connection>
</connections>
</file>

<file path=xl/sharedStrings.xml><?xml version="1.0" encoding="utf-8"?>
<sst xmlns="http://schemas.openxmlformats.org/spreadsheetml/2006/main" count="186" uniqueCount="68">
  <si>
    <t>Nome</t>
  </si>
  <si>
    <t>Material</t>
  </si>
  <si>
    <t>Peças/ciclo</t>
  </si>
  <si>
    <t>Cliente</t>
  </si>
  <si>
    <t>Componentes</t>
  </si>
  <si>
    <t>Supriauto</t>
  </si>
  <si>
    <t>Pinos</t>
  </si>
  <si>
    <t>PS RT441M + 2% pigmento</t>
  </si>
  <si>
    <t>Prisma Básico</t>
  </si>
  <si>
    <t>PS RT441M + 4% AUV + 2% Pigmento</t>
  </si>
  <si>
    <t>Prisma Luxo</t>
  </si>
  <si>
    <t xml:space="preserve">Base de borracha </t>
  </si>
  <si>
    <t>TPE Karina</t>
  </si>
  <si>
    <t xml:space="preserve">Supriauto </t>
  </si>
  <si>
    <t>Grelha</t>
  </si>
  <si>
    <t xml:space="preserve">Rondana </t>
  </si>
  <si>
    <t>POM Fixpar</t>
  </si>
  <si>
    <t>Fixpar</t>
  </si>
  <si>
    <t xml:space="preserve">Bucha móveis </t>
  </si>
  <si>
    <t>PP H103</t>
  </si>
  <si>
    <t>PP reciclado (RUI)</t>
  </si>
  <si>
    <t>Rui</t>
  </si>
  <si>
    <t>Tampão Rui</t>
  </si>
  <si>
    <t xml:space="preserve">Protetor pó </t>
  </si>
  <si>
    <t>PEBD + 50% PP moído/reciclado + 3% pigmento preto</t>
  </si>
  <si>
    <t>Braço central</t>
  </si>
  <si>
    <t>Torre</t>
  </si>
  <si>
    <t>Protetor mancal</t>
  </si>
  <si>
    <t>Meio grande 1 peça</t>
  </si>
  <si>
    <t>50% PA 6 30% FV 5% GR UV Preto + 50% PA 6.6 FV</t>
  </si>
  <si>
    <t xml:space="preserve">Torre </t>
  </si>
  <si>
    <t>Meio grande 2 peças</t>
  </si>
  <si>
    <t>Bucha 16</t>
  </si>
  <si>
    <t>POM MO UV Cinza</t>
  </si>
  <si>
    <t>Bucha 9001</t>
  </si>
  <si>
    <t>Engrenagem sanefa</t>
  </si>
  <si>
    <t>Esferas</t>
  </si>
  <si>
    <t xml:space="preserve">POM MO UV Cinza </t>
  </si>
  <si>
    <t>Meio pequeno médio</t>
  </si>
  <si>
    <t xml:space="preserve">Abraçadeira </t>
  </si>
  <si>
    <t>Terminal B 2 Cav</t>
  </si>
  <si>
    <t>50% PA 6 30% FV 5% GR UV Preto + 50% PA 6.6 30% FV</t>
  </si>
  <si>
    <t>50% PA 6 30% FV Preto + 50% PA 6 Preto</t>
  </si>
  <si>
    <t>Capa RGB</t>
  </si>
  <si>
    <t>50% PA 6 30% FV Preto + 50% PA 6.6 30%FV Preto</t>
  </si>
  <si>
    <t xml:space="preserve">Rebites conjunto limpador </t>
  </si>
  <si>
    <t>Terminal 6329</t>
  </si>
  <si>
    <t>Ag. Fixa</t>
  </si>
  <si>
    <t xml:space="preserve">Ag. Móvel </t>
  </si>
  <si>
    <t>Ag. Gave.</t>
  </si>
  <si>
    <t>Tipo</t>
  </si>
  <si>
    <t xml:space="preserve">Produção </t>
  </si>
  <si>
    <t>Etiqueta luxo</t>
  </si>
  <si>
    <t>Pino 8526</t>
  </si>
  <si>
    <t>50% PA 6 UV Preto + 50% PA 66 Preto</t>
  </si>
  <si>
    <t>BLT/WS</t>
  </si>
  <si>
    <t>Quente</t>
  </si>
  <si>
    <t>Esguicho</t>
  </si>
  <si>
    <t>Gelada</t>
  </si>
  <si>
    <t>Ventilador</t>
  </si>
  <si>
    <t>T. Ag. Que.</t>
  </si>
  <si>
    <t>P. c/gal</t>
  </si>
  <si>
    <t>P. s/gal</t>
  </si>
  <si>
    <t>T. ciclo</t>
  </si>
  <si>
    <t>ID</t>
  </si>
  <si>
    <t>PA Natural + Cinza</t>
  </si>
  <si>
    <t>PP CP141</t>
  </si>
  <si>
    <t>POM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</si>
</sst>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Índice" tableColumnId="1"/>
      <queryTableField id="2" name="Nome" tableColumnId="2"/>
      <queryTableField id="3" name="Peso c/ galho9(kg)" tableColumnId="3"/>
      <queryTableField id="4" name="Peso s/ galho(s)" tableColumnId="4"/>
      <queryTableField id="5" name="Tempo(s)" tableColumnId="5"/>
      <queryTableField id="6" name="Peças/ciclo" tableColumnId="6"/>
      <queryTableField id="7" name="Material" tableColumnId="7"/>
      <queryTableField id="12" dataBound="0" tableColumnId="12"/>
      <queryTableField id="11" dataBound="0" tableColumnId="11"/>
      <queryTableField id="8" name="Águas" tableColumnId="8"/>
      <queryTableField id="13" dataBound="0" tableColumnId="13"/>
      <queryTableField id="10" name="Cliente" tableColumnId="10"/>
      <queryTableField id="14" dataBound="0" tableColumnId="9"/>
    </queryTableFields>
    <queryTableDeletedFields count="1">
      <deletedField name="Peças/caix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D307C-60BA-4B3A-ADA6-D15AAA867545}" name="Peças" displayName="Peças" ref="A1:M28" tableType="queryTable" totalsRowShown="0">
  <autoFilter ref="A1:M28" xr:uid="{9E0D307C-60BA-4B3A-ADA6-D15AAA867545}"/>
  <tableColumns count="13">
    <tableColumn id="1" xr3:uid="{75642A4D-DB94-485B-A36D-2FC99779C9EF}" uniqueName="1" name="ID" queryTableFieldId="1"/>
    <tableColumn id="2" xr3:uid="{7EE9CAE9-B3D9-4F72-8435-4BC33951D155}" uniqueName="2" name="Nome" queryTableFieldId="2" dataDxfId="6"/>
    <tableColumn id="3" xr3:uid="{7D2C6505-C963-4B03-9EE7-F446D2E3E93F}" uniqueName="3" name="P. c/gal" queryTableFieldId="3"/>
    <tableColumn id="4" xr3:uid="{A8D8732F-A31D-41DD-9426-0F753B0B9E8A}" uniqueName="4" name="P. s/gal" queryTableFieldId="4"/>
    <tableColumn id="5" xr3:uid="{238FF194-D041-4235-B061-74FB3E5A73A7}" uniqueName="5" name="T. ciclo" queryTableFieldId="5"/>
    <tableColumn id="6" xr3:uid="{43A18A23-5CE3-464E-BE0D-C6F6538A8B94}" uniqueName="6" name="Peças/ciclo" queryTableFieldId="6"/>
    <tableColumn id="7" xr3:uid="{46887A90-DCB4-4193-A8AE-C8F8A4596F6B}" uniqueName="7" name="Material" queryTableFieldId="7" dataDxfId="5"/>
    <tableColumn id="12" xr3:uid="{272F5C3A-64D1-AB4F-88F1-5DB5F28607D0}" uniqueName="12" name="Ag. Fixa" queryTableFieldId="12" dataDxfId="4"/>
    <tableColumn id="11" xr3:uid="{D0FE489A-D6DB-E84C-93C9-BCA4CC586AA2}" uniqueName="11" name="Ag. Móvel " queryTableFieldId="11" dataDxfId="3"/>
    <tableColumn id="8" xr3:uid="{550502A9-6C4A-434B-8D0A-9FB7F46B3557}" uniqueName="8" name="Ag. Gave." queryTableFieldId="8" dataDxfId="2"/>
    <tableColumn id="13" xr3:uid="{020A1673-8E42-5E47-B594-64A1DD63F30F}" uniqueName="13" name="Tipo" queryTableFieldId="13"/>
    <tableColumn id="10" xr3:uid="{BA22F920-DF65-4BF4-8D65-69D5D8E4E28E}" uniqueName="10" name="Cliente" queryTableFieldId="10" dataDxfId="1"/>
    <tableColumn id="9" xr3:uid="{1E170915-11E5-4F10-8AE7-B76E6952713E}" uniqueName="9" name="T. Ag. Que." queryTableFieldId="14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CC73-F55F-4422-BF92-BA31460C5BFE}">
  <dimension ref="A1:M28"/>
  <sheetViews>
    <sheetView tabSelected="1" topLeftCell="A10" workbookViewId="0">
      <selection activeCell="C13" sqref="C13"/>
    </sheetView>
  </sheetViews>
  <sheetFormatPr defaultRowHeight="15" x14ac:dyDescent="0.25"/>
  <cols>
    <col min="1" max="1" width="5.140625" bestFit="1" customWidth="1"/>
    <col min="2" max="2" width="25.28515625" bestFit="1" customWidth="1"/>
    <col min="3" max="3" width="19.7109375" bestFit="1" customWidth="1"/>
    <col min="4" max="4" width="18.5703125" bestFit="1" customWidth="1"/>
    <col min="5" max="5" width="13.85546875" bestFit="1" customWidth="1"/>
    <col min="6" max="6" width="13.140625" bestFit="1" customWidth="1"/>
    <col min="7" max="7" width="49" bestFit="1" customWidth="1"/>
    <col min="8" max="8" width="10.140625" bestFit="1" customWidth="1"/>
    <col min="9" max="9" width="12.7109375" bestFit="1" customWidth="1"/>
    <col min="10" max="10" width="11.7109375" bestFit="1" customWidth="1"/>
    <col min="11" max="11" width="10" customWidth="1"/>
    <col min="12" max="12" width="10" bestFit="1" customWidth="1"/>
    <col min="13" max="13" width="12.85546875" bestFit="1" customWidth="1"/>
  </cols>
  <sheetData>
    <row r="1" spans="1:13" x14ac:dyDescent="0.25">
      <c r="A1" t="s">
        <v>64</v>
      </c>
      <c r="B1" t="s">
        <v>0</v>
      </c>
      <c r="C1" t="s">
        <v>61</v>
      </c>
      <c r="D1" t="s">
        <v>62</v>
      </c>
      <c r="E1" t="s">
        <v>63</v>
      </c>
      <c r="F1" t="s">
        <v>2</v>
      </c>
      <c r="G1" t="s">
        <v>1</v>
      </c>
      <c r="H1" t="s">
        <v>47</v>
      </c>
      <c r="I1" t="s">
        <v>48</v>
      </c>
      <c r="J1" t="s">
        <v>49</v>
      </c>
      <c r="K1" t="s">
        <v>50</v>
      </c>
      <c r="L1" t="s">
        <v>3</v>
      </c>
      <c r="M1" t="s">
        <v>60</v>
      </c>
    </row>
    <row r="2" spans="1:13" x14ac:dyDescent="0.25">
      <c r="A2">
        <v>1</v>
      </c>
      <c r="B2" t="s">
        <v>4</v>
      </c>
      <c r="C2">
        <v>5.8000000000000003E-2</v>
      </c>
      <c r="E2">
        <v>40</v>
      </c>
      <c r="F2">
        <v>4</v>
      </c>
      <c r="G2" t="s">
        <v>67</v>
      </c>
      <c r="H2" t="s">
        <v>30</v>
      </c>
      <c r="I2" t="s">
        <v>58</v>
      </c>
      <c r="K2" t="s">
        <v>51</v>
      </c>
      <c r="L2" t="s">
        <v>5</v>
      </c>
    </row>
    <row r="3" spans="1:13" x14ac:dyDescent="0.25">
      <c r="A3">
        <v>2</v>
      </c>
      <c r="B3" t="s">
        <v>6</v>
      </c>
      <c r="C3">
        <v>4.5999999999999999E-2</v>
      </c>
      <c r="E3">
        <v>40</v>
      </c>
      <c r="F3">
        <v>8</v>
      </c>
      <c r="G3" t="s">
        <v>7</v>
      </c>
      <c r="H3" t="s">
        <v>30</v>
      </c>
      <c r="I3" t="s">
        <v>26</v>
      </c>
      <c r="J3" t="s">
        <v>58</v>
      </c>
      <c r="K3" t="s">
        <v>51</v>
      </c>
      <c r="L3" t="s">
        <v>5</v>
      </c>
    </row>
    <row r="4" spans="1:13" x14ac:dyDescent="0.25">
      <c r="A4">
        <v>3</v>
      </c>
      <c r="B4" t="s">
        <v>8</v>
      </c>
      <c r="C4">
        <v>0.14799999999999999</v>
      </c>
      <c r="D4">
        <v>0.14599999999999999</v>
      </c>
      <c r="E4">
        <v>27</v>
      </c>
      <c r="F4">
        <v>1</v>
      </c>
      <c r="G4" t="s">
        <v>9</v>
      </c>
      <c r="H4" t="s">
        <v>30</v>
      </c>
      <c r="I4" t="s">
        <v>58</v>
      </c>
      <c r="K4" t="s">
        <v>51</v>
      </c>
      <c r="L4" t="s">
        <v>5</v>
      </c>
    </row>
    <row r="5" spans="1:13" x14ac:dyDescent="0.25">
      <c r="A5">
        <v>4</v>
      </c>
      <c r="B5" t="s">
        <v>10</v>
      </c>
      <c r="C5">
        <v>0.114</v>
      </c>
      <c r="D5">
        <v>0.114</v>
      </c>
      <c r="E5">
        <v>25</v>
      </c>
      <c r="F5">
        <v>1</v>
      </c>
      <c r="G5" t="s">
        <v>9</v>
      </c>
      <c r="H5" t="s">
        <v>30</v>
      </c>
      <c r="I5" t="s">
        <v>58</v>
      </c>
      <c r="K5" t="s">
        <v>51</v>
      </c>
      <c r="L5" t="s">
        <v>5</v>
      </c>
    </row>
    <row r="6" spans="1:13" x14ac:dyDescent="0.25">
      <c r="A6">
        <v>5</v>
      </c>
      <c r="B6" t="s">
        <v>11</v>
      </c>
      <c r="C6">
        <v>0.14799999999999999</v>
      </c>
      <c r="D6">
        <v>0.14599999999999999</v>
      </c>
      <c r="E6">
        <v>28</v>
      </c>
      <c r="F6">
        <v>1</v>
      </c>
      <c r="G6" t="s">
        <v>12</v>
      </c>
      <c r="H6" t="s">
        <v>56</v>
      </c>
      <c r="I6" t="s">
        <v>26</v>
      </c>
      <c r="K6" t="s">
        <v>51</v>
      </c>
      <c r="L6" t="s">
        <v>13</v>
      </c>
      <c r="M6">
        <v>50</v>
      </c>
    </row>
    <row r="7" spans="1:13" x14ac:dyDescent="0.25">
      <c r="A7">
        <v>6</v>
      </c>
      <c r="B7" t="s">
        <v>14</v>
      </c>
      <c r="C7">
        <v>0.19600000000000001</v>
      </c>
      <c r="D7">
        <v>0.19600000000000001</v>
      </c>
      <c r="E7">
        <v>35</v>
      </c>
      <c r="F7">
        <v>1</v>
      </c>
      <c r="G7" t="s">
        <v>9</v>
      </c>
      <c r="H7" t="s">
        <v>56</v>
      </c>
      <c r="I7" t="s">
        <v>26</v>
      </c>
      <c r="K7" t="s">
        <v>51</v>
      </c>
      <c r="L7" t="s">
        <v>55</v>
      </c>
      <c r="M7">
        <v>50</v>
      </c>
    </row>
    <row r="8" spans="1:13" x14ac:dyDescent="0.25">
      <c r="A8">
        <v>7</v>
      </c>
      <c r="B8" t="s">
        <v>15</v>
      </c>
      <c r="C8">
        <v>6.2E-2</v>
      </c>
      <c r="D8">
        <v>4.7E-2</v>
      </c>
      <c r="E8">
        <v>15</v>
      </c>
      <c r="F8">
        <v>1</v>
      </c>
      <c r="G8" t="s">
        <v>16</v>
      </c>
      <c r="H8" t="s">
        <v>30</v>
      </c>
      <c r="I8" t="s">
        <v>58</v>
      </c>
      <c r="K8" t="s">
        <v>51</v>
      </c>
      <c r="L8" t="s">
        <v>17</v>
      </c>
    </row>
    <row r="9" spans="1:13" x14ac:dyDescent="0.25">
      <c r="A9">
        <v>8</v>
      </c>
      <c r="B9" t="s">
        <v>18</v>
      </c>
      <c r="C9">
        <v>1.4E-2</v>
      </c>
      <c r="D9">
        <v>4.0000000000000001E-3</v>
      </c>
      <c r="E9">
        <v>16</v>
      </c>
      <c r="F9">
        <v>16</v>
      </c>
      <c r="G9" t="s">
        <v>19</v>
      </c>
      <c r="H9" t="s">
        <v>30</v>
      </c>
      <c r="I9" t="s">
        <v>58</v>
      </c>
      <c r="K9" t="s">
        <v>51</v>
      </c>
      <c r="L9" t="s">
        <v>55</v>
      </c>
    </row>
    <row r="10" spans="1:13" x14ac:dyDescent="0.25">
      <c r="A10">
        <v>9</v>
      </c>
      <c r="B10" t="s">
        <v>22</v>
      </c>
      <c r="C10">
        <v>1.7000000000000001E-2</v>
      </c>
      <c r="D10">
        <v>1.2999999999999999E-2</v>
      </c>
      <c r="E10">
        <v>15</v>
      </c>
      <c r="F10">
        <v>4</v>
      </c>
      <c r="G10" t="s">
        <v>20</v>
      </c>
      <c r="H10" t="s">
        <v>30</v>
      </c>
      <c r="I10" t="s">
        <v>58</v>
      </c>
      <c r="J10" t="s">
        <v>58</v>
      </c>
      <c r="K10" t="s">
        <v>51</v>
      </c>
      <c r="L10" t="s">
        <v>21</v>
      </c>
    </row>
    <row r="11" spans="1:13" x14ac:dyDescent="0.25">
      <c r="A11">
        <v>10</v>
      </c>
      <c r="B11" t="s">
        <v>23</v>
      </c>
      <c r="C11">
        <v>3.2000000000000001E-2</v>
      </c>
      <c r="E11">
        <v>60</v>
      </c>
      <c r="F11">
        <v>16</v>
      </c>
      <c r="G11" t="s">
        <v>24</v>
      </c>
      <c r="H11" t="s">
        <v>30</v>
      </c>
      <c r="I11" t="s">
        <v>59</v>
      </c>
      <c r="K11" t="s">
        <v>51</v>
      </c>
      <c r="L11" t="s">
        <v>55</v>
      </c>
    </row>
    <row r="12" spans="1:13" x14ac:dyDescent="0.25">
      <c r="A12">
        <v>11</v>
      </c>
      <c r="B12" t="s">
        <v>25</v>
      </c>
      <c r="C12">
        <v>5.3999999999999999E-2</v>
      </c>
      <c r="D12">
        <v>4.8000000000000001E-2</v>
      </c>
      <c r="E12">
        <v>18</v>
      </c>
      <c r="F12">
        <v>4</v>
      </c>
      <c r="H12" t="s">
        <v>30</v>
      </c>
      <c r="I12" t="s">
        <v>26</v>
      </c>
      <c r="K12" t="s">
        <v>51</v>
      </c>
      <c r="L12" t="s">
        <v>55</v>
      </c>
    </row>
    <row r="13" spans="1:13" x14ac:dyDescent="0.25">
      <c r="A13">
        <v>12</v>
      </c>
      <c r="B13" t="s">
        <v>27</v>
      </c>
      <c r="C13">
        <v>3.2000000000000001E-2</v>
      </c>
      <c r="D13">
        <v>2.8000000000000001E-2</v>
      </c>
      <c r="E13">
        <v>65</v>
      </c>
      <c r="F13">
        <v>4</v>
      </c>
      <c r="G13" t="s">
        <v>24</v>
      </c>
      <c r="H13" t="s">
        <v>30</v>
      </c>
      <c r="I13" t="s">
        <v>26</v>
      </c>
      <c r="K13" t="s">
        <v>51</v>
      </c>
      <c r="L13" t="s">
        <v>55</v>
      </c>
    </row>
    <row r="14" spans="1:13" x14ac:dyDescent="0.25">
      <c r="A14">
        <v>13</v>
      </c>
      <c r="B14" t="s">
        <v>28</v>
      </c>
      <c r="C14">
        <v>0.88</v>
      </c>
      <c r="D14">
        <v>0.81</v>
      </c>
      <c r="E14">
        <v>35</v>
      </c>
      <c r="F14">
        <v>1</v>
      </c>
      <c r="G14" t="s">
        <v>41</v>
      </c>
      <c r="H14" t="s">
        <v>30</v>
      </c>
      <c r="I14" t="s">
        <v>26</v>
      </c>
      <c r="K14" t="s">
        <v>51</v>
      </c>
      <c r="L14" t="s">
        <v>55</v>
      </c>
    </row>
    <row r="15" spans="1:13" x14ac:dyDescent="0.25">
      <c r="A15">
        <v>14</v>
      </c>
      <c r="B15" t="s">
        <v>31</v>
      </c>
      <c r="C15">
        <v>0.16400000000000001</v>
      </c>
      <c r="D15">
        <v>0.158</v>
      </c>
      <c r="E15">
        <v>40</v>
      </c>
      <c r="F15">
        <v>1</v>
      </c>
      <c r="G15" t="s">
        <v>29</v>
      </c>
      <c r="H15" t="s">
        <v>30</v>
      </c>
      <c r="I15" t="s">
        <v>58</v>
      </c>
      <c r="K15" t="s">
        <v>51</v>
      </c>
      <c r="L15" t="s">
        <v>55</v>
      </c>
    </row>
    <row r="16" spans="1:13" x14ac:dyDescent="0.25">
      <c r="A16">
        <v>15</v>
      </c>
      <c r="B16" t="s">
        <v>32</v>
      </c>
      <c r="C16">
        <v>3.3000000000000002E-2</v>
      </c>
      <c r="D16">
        <v>1.6E-2</v>
      </c>
      <c r="E16">
        <v>15</v>
      </c>
      <c r="F16">
        <v>16</v>
      </c>
      <c r="G16" t="s">
        <v>33</v>
      </c>
      <c r="H16" t="s">
        <v>30</v>
      </c>
      <c r="I16" t="s">
        <v>30</v>
      </c>
      <c r="K16" t="s">
        <v>51</v>
      </c>
      <c r="L16" t="s">
        <v>55</v>
      </c>
    </row>
    <row r="17" spans="1:13" x14ac:dyDescent="0.25">
      <c r="A17">
        <v>16</v>
      </c>
      <c r="B17" t="s">
        <v>34</v>
      </c>
      <c r="C17">
        <v>2.5000000000000001E-2</v>
      </c>
      <c r="D17">
        <v>1.0999999999999999E-2</v>
      </c>
      <c r="E17">
        <v>16</v>
      </c>
      <c r="F17">
        <v>15</v>
      </c>
      <c r="G17" t="s">
        <v>33</v>
      </c>
      <c r="H17" t="s">
        <v>30</v>
      </c>
      <c r="I17" t="s">
        <v>30</v>
      </c>
      <c r="K17" t="s">
        <v>51</v>
      </c>
      <c r="L17" t="s">
        <v>55</v>
      </c>
    </row>
    <row r="18" spans="1:13" x14ac:dyDescent="0.25">
      <c r="A18">
        <v>17</v>
      </c>
      <c r="B18" t="s">
        <v>35</v>
      </c>
      <c r="C18">
        <v>3.2000000000000001E-2</v>
      </c>
      <c r="D18">
        <v>2.4E-2</v>
      </c>
      <c r="E18">
        <v>33</v>
      </c>
      <c r="F18">
        <v>1</v>
      </c>
      <c r="G18" t="s">
        <v>65</v>
      </c>
      <c r="H18" t="s">
        <v>30</v>
      </c>
      <c r="I18" t="s">
        <v>30</v>
      </c>
      <c r="K18" t="s">
        <v>51</v>
      </c>
      <c r="L18" t="s">
        <v>55</v>
      </c>
    </row>
    <row r="19" spans="1:13" x14ac:dyDescent="0.25">
      <c r="A19">
        <v>18</v>
      </c>
      <c r="B19" t="s">
        <v>36</v>
      </c>
      <c r="C19">
        <v>5.2999999999999999E-2</v>
      </c>
      <c r="D19">
        <v>3.6999999999999998E-2</v>
      </c>
      <c r="E19">
        <v>30</v>
      </c>
      <c r="F19">
        <v>14</v>
      </c>
      <c r="G19" t="s">
        <v>37</v>
      </c>
      <c r="H19" t="s">
        <v>30</v>
      </c>
      <c r="I19" t="s">
        <v>30</v>
      </c>
      <c r="K19" t="s">
        <v>51</v>
      </c>
      <c r="L19" t="s">
        <v>55</v>
      </c>
    </row>
    <row r="20" spans="1:13" x14ac:dyDescent="0.25">
      <c r="A20">
        <v>19</v>
      </c>
      <c r="B20" t="s">
        <v>38</v>
      </c>
      <c r="C20">
        <v>0.05</v>
      </c>
      <c r="D20">
        <v>4.2999999999999997E-2</v>
      </c>
      <c r="E20">
        <v>30</v>
      </c>
      <c r="F20">
        <v>2</v>
      </c>
      <c r="G20" t="s">
        <v>41</v>
      </c>
      <c r="H20" t="s">
        <v>30</v>
      </c>
      <c r="I20" t="s">
        <v>58</v>
      </c>
      <c r="K20" t="s">
        <v>51</v>
      </c>
      <c r="L20" t="s">
        <v>55</v>
      </c>
    </row>
    <row r="21" spans="1:13" x14ac:dyDescent="0.25">
      <c r="A21">
        <v>20</v>
      </c>
      <c r="B21" t="s">
        <v>39</v>
      </c>
      <c r="C21">
        <v>0.02</v>
      </c>
      <c r="D21">
        <v>1.2999999999999999E-2</v>
      </c>
      <c r="E21">
        <v>15</v>
      </c>
      <c r="F21">
        <v>15</v>
      </c>
      <c r="G21" t="s">
        <v>42</v>
      </c>
      <c r="H21" t="s">
        <v>56</v>
      </c>
      <c r="I21" t="s">
        <v>26</v>
      </c>
      <c r="K21" t="s">
        <v>51</v>
      </c>
      <c r="L21" t="s">
        <v>55</v>
      </c>
      <c r="M21">
        <v>50</v>
      </c>
    </row>
    <row r="22" spans="1:13" x14ac:dyDescent="0.25">
      <c r="A22">
        <v>21</v>
      </c>
      <c r="B22" t="s">
        <v>40</v>
      </c>
      <c r="C22">
        <v>3.4000000000000002E-2</v>
      </c>
      <c r="D22">
        <v>2.5000000000000001E-2</v>
      </c>
      <c r="E22">
        <v>35</v>
      </c>
      <c r="F22">
        <v>2</v>
      </c>
      <c r="G22" t="s">
        <v>41</v>
      </c>
      <c r="H22" t="s">
        <v>30</v>
      </c>
      <c r="I22" t="s">
        <v>58</v>
      </c>
      <c r="K22" t="s">
        <v>51</v>
      </c>
      <c r="L22" t="s">
        <v>55</v>
      </c>
    </row>
    <row r="23" spans="1:13" x14ac:dyDescent="0.25">
      <c r="A23">
        <v>22</v>
      </c>
      <c r="B23" t="s">
        <v>45</v>
      </c>
      <c r="C23">
        <v>2.4E-2</v>
      </c>
      <c r="D23">
        <v>1.2999999999999999E-2</v>
      </c>
      <c r="E23">
        <v>14.5</v>
      </c>
      <c r="F23">
        <v>4</v>
      </c>
      <c r="G23" t="s">
        <v>42</v>
      </c>
      <c r="H23" t="s">
        <v>30</v>
      </c>
      <c r="I23" t="s">
        <v>58</v>
      </c>
      <c r="J23" t="s">
        <v>58</v>
      </c>
      <c r="K23" t="s">
        <v>51</v>
      </c>
      <c r="L23" t="s">
        <v>55</v>
      </c>
    </row>
    <row r="24" spans="1:13" x14ac:dyDescent="0.25">
      <c r="A24">
        <v>23</v>
      </c>
      <c r="B24" t="s">
        <v>43</v>
      </c>
      <c r="C24">
        <v>7.5999999999999998E-2</v>
      </c>
      <c r="D24">
        <v>6.6000000000000003E-2</v>
      </c>
      <c r="E24">
        <v>22</v>
      </c>
      <c r="F24">
        <v>4</v>
      </c>
      <c r="G24" t="s">
        <v>44</v>
      </c>
      <c r="H24" t="s">
        <v>30</v>
      </c>
      <c r="I24" t="s">
        <v>58</v>
      </c>
      <c r="K24" t="s">
        <v>51</v>
      </c>
      <c r="L24" t="s">
        <v>55</v>
      </c>
    </row>
    <row r="25" spans="1:13" x14ac:dyDescent="0.25">
      <c r="A25">
        <v>24</v>
      </c>
      <c r="B25" t="s">
        <v>46</v>
      </c>
      <c r="C25">
        <v>5.6000000000000001E-2</v>
      </c>
      <c r="D25">
        <v>5.2999999999999999E-2</v>
      </c>
      <c r="E25">
        <v>16</v>
      </c>
      <c r="F25">
        <v>4</v>
      </c>
      <c r="H25" t="s">
        <v>30</v>
      </c>
      <c r="I25" t="s">
        <v>58</v>
      </c>
      <c r="K25" t="s">
        <v>51</v>
      </c>
      <c r="L25" t="s">
        <v>55</v>
      </c>
    </row>
    <row r="26" spans="1:13" x14ac:dyDescent="0.25">
      <c r="A26">
        <v>25</v>
      </c>
      <c r="B26" t="s">
        <v>52</v>
      </c>
      <c r="C26">
        <v>0.03</v>
      </c>
      <c r="D26">
        <v>0.03</v>
      </c>
      <c r="E26">
        <v>12</v>
      </c>
      <c r="F26">
        <v>1</v>
      </c>
      <c r="G26" t="s">
        <v>66</v>
      </c>
      <c r="H26" t="s">
        <v>30</v>
      </c>
      <c r="I26" t="s">
        <v>58</v>
      </c>
      <c r="K26" t="s">
        <v>51</v>
      </c>
      <c r="L26" t="s">
        <v>5</v>
      </c>
    </row>
    <row r="27" spans="1:13" x14ac:dyDescent="0.25">
      <c r="A27">
        <v>26</v>
      </c>
      <c r="B27" t="s">
        <v>53</v>
      </c>
      <c r="C27">
        <v>0.01</v>
      </c>
      <c r="D27">
        <v>6.0000000000000001E-3</v>
      </c>
      <c r="E27">
        <v>17</v>
      </c>
      <c r="F27">
        <v>2</v>
      </c>
      <c r="G27" t="s">
        <v>54</v>
      </c>
      <c r="H27" t="s">
        <v>56</v>
      </c>
      <c r="I27" t="s">
        <v>26</v>
      </c>
      <c r="K27" t="s">
        <v>51</v>
      </c>
      <c r="L27" t="s">
        <v>55</v>
      </c>
      <c r="M27">
        <v>50</v>
      </c>
    </row>
    <row r="28" spans="1:13" x14ac:dyDescent="0.25">
      <c r="A28">
        <v>27</v>
      </c>
      <c r="B28" t="s">
        <v>57</v>
      </c>
      <c r="C28">
        <v>1.4E-2</v>
      </c>
      <c r="D28">
        <v>8.0000000000000002E-3</v>
      </c>
      <c r="E28">
        <v>16</v>
      </c>
      <c r="F28">
        <v>2</v>
      </c>
      <c r="G28" t="s">
        <v>54</v>
      </c>
      <c r="H28" t="s">
        <v>30</v>
      </c>
      <c r="I28" t="s">
        <v>26</v>
      </c>
      <c r="K28" t="s">
        <v>51</v>
      </c>
      <c r="L28" t="s">
        <v>55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6A46-6DD5-47B1-9AE9-B6D6E5F3FBD6}">
  <dimension ref="B3:K4"/>
  <sheetViews>
    <sheetView workbookViewId="0">
      <selection activeCell="H12" sqref="H12"/>
    </sheetView>
  </sheetViews>
  <sheetFormatPr defaultRowHeight="15" x14ac:dyDescent="0.25"/>
  <cols>
    <col min="2" max="2" width="10.7109375" customWidth="1"/>
    <col min="3" max="3" width="25.28515625" bestFit="1" customWidth="1"/>
    <col min="4" max="7" width="10.7109375" customWidth="1"/>
    <col min="8" max="8" width="48.5703125" bestFit="1" customWidth="1"/>
    <col min="9" max="9" width="10.7109375" customWidth="1"/>
    <col min="10" max="10" width="11.140625" customWidth="1"/>
    <col min="11" max="11" width="10.7109375" customWidth="1"/>
  </cols>
  <sheetData>
    <row r="3" spans="2:11" x14ac:dyDescent="0.25">
      <c r="B3" s="1" t="s">
        <v>64</v>
      </c>
      <c r="C3" s="2" t="s">
        <v>0</v>
      </c>
      <c r="D3" s="2" t="s">
        <v>61</v>
      </c>
      <c r="E3" s="2" t="s">
        <v>62</v>
      </c>
      <c r="F3" s="2" t="s">
        <v>63</v>
      </c>
      <c r="G3" s="2" t="s">
        <v>2</v>
      </c>
      <c r="H3" s="2" t="s">
        <v>1</v>
      </c>
      <c r="I3" s="2" t="s">
        <v>47</v>
      </c>
      <c r="J3" s="2" t="s">
        <v>48</v>
      </c>
      <c r="K3" s="2" t="s">
        <v>49</v>
      </c>
    </row>
    <row r="4" spans="2:11" x14ac:dyDescent="0.25">
      <c r="B4">
        <v>10</v>
      </c>
      <c r="C4" t="str">
        <f>VLOOKUP(Consulta!$B$4,Peças[#All],2,0)</f>
        <v xml:space="preserve">Protetor pó </v>
      </c>
      <c r="D4">
        <f>VLOOKUP(Consulta!$B$4,Peças[#All],3,0)</f>
        <v>3.2000000000000001E-2</v>
      </c>
      <c r="E4">
        <f>VLOOKUP(Consulta!$B$4,Peças[#All],4,0)</f>
        <v>0</v>
      </c>
      <c r="F4">
        <f>VLOOKUP(Consulta!$B$4,Peças[#All],5,0)</f>
        <v>60</v>
      </c>
      <c r="G4">
        <f>VLOOKUP(Consulta!$B$4,Peças[#All],6,0)</f>
        <v>16</v>
      </c>
      <c r="H4" t="str">
        <f>VLOOKUP(Consulta!$B$4,Peças[#All],7,0)</f>
        <v>PEBD + 50% PP moído/reciclado + 3% pigmento preto</v>
      </c>
      <c r="I4" t="str">
        <f>VLOOKUP(Consulta!$B$4,Peças[#All],8,0)</f>
        <v xml:space="preserve">Torre </v>
      </c>
      <c r="J4" t="str">
        <f>VLOOKUP(Consulta!$B$4,Peças[#All],9,0)</f>
        <v>Ventilador</v>
      </c>
      <c r="K4" t="str">
        <f>IF(ISBLANK(VLOOKUP(Consulta!$B$4,Peças[#All],10,0)),"-",VLOOKUP(Consulta!$B$4,Peças[#All],10,0))</f>
        <v>-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X D q c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X D q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6 n F Z 6 V r X 3 l g I A A A 4 F A A A T A B w A R m 9 y b X V s Y X M v U 2 V j d G l v b j E u b S C i G A A o o B Q A A A A A A A A A A A A A A A A A A A A A A A A A A A B 9 k t 1 O 4 k A U x + 9 J e I c J e 9 M m D Q I R V m O 8 a M v H U m A t F E Q 0 x g z T s Y x O Z 2 p n W E H i x T 7 A P s c + i C + 2 U w p S h G z T 9 O N 8 z P + c 3 z k C I 0 k 4 A 1 7 6 L l / k c / m c m M E Y + 8 D F H 3 + h A J e A Y p n P A X U 1 O Z N Y G Y Z w S n G x G f N w w F + F 5 g j O i n W O 5 i F m U r M I g / G y W M e I h 1 G M h d h a k v g h X k i t Q E 6 r Y y S + u 1 3 0 5 H p n p d j z y u M S b S x L 9 c a r 7 N e 9 f m t A T L t j X v X q j 8 0 S a V U t d B 1 5 E e / U P F Y l X u g 0 O i P L Q e N m a x T S a P r c O b t 5 G d i i e X s 1 p f 2 z 0 m t v 1 F u a l Q H u d y 1 7 1 C Y O g Y 1 f J b P / d D 0 Z 2 2 / u A H H n p r p w 6 J Q 2 Q x T W n g L / x 2 y G x r d L V w Z 2 f 9 H r d s z K c t k L k G c R U h l 3 y M v c n L Q C u O g G t u t P J i 0 r n o l z O 5 R B M 2 K w 7 T R a V e p N o s q g B a O y 6 J u X B Q O k P T c Y 4 j 5 h Q d G C A t d O d Q P Y G y g k Q Y Y f K Z R Y V 2 a F G D x I h V b T 5 D L C g M 0 p T S A D q Y D p I M Q S g j s P x w R S 8 o b 9 Y s J R R c t 4 j u 9 1 Q B h Y Z 8 l 1 y t 1 P H i Z T e p A G + F Z w s e A A n Y A A 0 h k / 1 5 4 D v b D v E x u f J j K e I Q 6 j f U u 6 D S e I I M q 3 1 p 6 q P i l p 8 / v x O 5 i v F 2 Y / A 5 I F 3 G b Y l O B 0 h x 7 k v W 6 k a 6 X k S M S B S d V p 0 F + f n m 7 Y M I Z M P P I 4 t D m d h 2 y o e h T a e g m N 1 a q Q t K l I p 5 0 r H u 8 G W B 1 r d x P C 5 u E U x 7 u g b N + H I Z 8 A D N B m s n Z a T M Q 3 y R k Q B 9 4 t k o P C U j h H 6 s 1 A O j h t g 2 s v 6 3 2 H 7 e M P 8 w n C w F R P t V B 7 7 E z f b z M f L 1 J 0 2 l f G B t h m q 8 / y + t 5 p 7 x S S b K Z m O s A 8 9 r F S U C 1 8 S q T G O F U Q 2 t F 6 j F V G Z z u y 4 1 M 6 N p b s H L 6 S z 7 L e 4 f 1 K 9 J P h u 5 7 P E f a / x i 7 + A V B L A Q I t A B Q A A g A I A F w 6 n F Z a W M L w p A A A A P Y A A A A S A A A A A A A A A A A A A A A A A A A A A A B D b 2 5 m a W c v U G F j a 2 F n Z S 5 4 b W x Q S w E C L Q A U A A I A C A B c O p x W D 8 r p q 6 Q A A A D p A A A A E w A A A A A A A A A A A A A A A A D w A A A A W 0 N v b n R l b n R f V H l w Z X N d L n h t b F B L A Q I t A B Q A A g A I A F w 6 n F Z 6 V r X 3 l g I A A A 4 F A A A T A A A A A A A A A A A A A A A A A O E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O A A A A A A A A i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J U M z J U E 3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l w 6 d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E w O j E 4 O j U 2 L j A 4 M j A 1 M z V a I i A v P j x F b n R y e S B U e X B l P S J G a W x s Q 2 9 s d W 1 u V H l w Z X M i I F Z h b H V l P S J z Q X d Z R k J R T U R C Z 1 l E Q m c 9 P S I g L z 4 8 R W 5 0 c n k g V H l w Z T 0 i R m l s b E N v b H V t b k 5 h b W V z I i B W Y W x 1 Z T 0 i c 1 s m c X V v d D v D j W 5 k a W N l J n F 1 b 3 Q 7 L C Z x d W 9 0 O 0 5 v b W U m c X V v d D s s J n F 1 b 3 Q 7 U G V z b y B j L y B n Y W x o b z k o a 2 c p J n F 1 b 3 Q 7 L C Z x d W 9 0 O 1 B l c 2 8 g c y 8 g Z 2 F s a G 8 o c y k m c X V v d D s s J n F 1 b 3 Q 7 V G V t c G 8 o c y k m c X V v d D s s J n F 1 b 3 Q 7 U G X D p 2 F z L 2 N p Y 2 x v J n F 1 b 3 Q 7 L C Z x d W 9 0 O 0 1 h d G V y a W F s J n F 1 b 3 Q 7 L C Z x d W 9 0 O 8 O B Z 3 V h c y Z x d W 9 0 O y w m c X V v d D t Q Z c O n Y X M v Y 2 F p e G E m c X V v d D s s J n F 1 b 3 Q 7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c O n Y X M v Q X V 0 b 1 J l b W 9 2 Z W R D b 2 x 1 b W 5 z M S 5 7 w 4 1 u Z G l j Z S w w f S Z x d W 9 0 O y w m c X V v d D t T Z W N 0 a W 9 u M S 9 Q Z c O n Y X M v Q X V 0 b 1 J l b W 9 2 Z W R D b 2 x 1 b W 5 z M S 5 7 T m 9 t Z S w x f S Z x d W 9 0 O y w m c X V v d D t T Z W N 0 a W 9 u M S 9 Q Z c O n Y X M v Q X V 0 b 1 J l b W 9 2 Z W R D b 2 x 1 b W 5 z M S 5 7 U G V z b y B j L y B n Y W x o b z k o a 2 c p L D J 9 J n F 1 b 3 Q 7 L C Z x d W 9 0 O 1 N l Y 3 R p b 2 4 x L 1 B l w 6 d h c y 9 B d X R v U m V t b 3 Z l Z E N v b H V t b n M x L n t Q Z X N v I H M v I G d h b G h v K H M p L D N 9 J n F 1 b 3 Q 7 L C Z x d W 9 0 O 1 N l Y 3 R p b 2 4 x L 1 B l w 6 d h c y 9 B d X R v U m V t b 3 Z l Z E N v b H V t b n M x L n t U Z W 1 w b y h z K S w 0 f S Z x d W 9 0 O y w m c X V v d D t T Z W N 0 a W 9 u M S 9 Q Z c O n Y X M v Q X V 0 b 1 J l b W 9 2 Z W R D b 2 x 1 b W 5 z M S 5 7 U G X D p 2 F z L 2 N p Y 2 x v L D V 9 J n F 1 b 3 Q 7 L C Z x d W 9 0 O 1 N l Y 3 R p b 2 4 x L 1 B l w 6 d h c y 9 B d X R v U m V t b 3 Z l Z E N v b H V t b n M x L n t N Y X R l c m l h b C w 2 f S Z x d W 9 0 O y w m c X V v d D t T Z W N 0 a W 9 u M S 9 Q Z c O n Y X M v Q X V 0 b 1 J l b W 9 2 Z W R D b 2 x 1 b W 5 z M S 5 7 w 4 F n d W F z L D d 9 J n F 1 b 3 Q 7 L C Z x d W 9 0 O 1 N l Y 3 R p b 2 4 x L 1 B l w 6 d h c y 9 B d X R v U m V t b 3 Z l Z E N v b H V t b n M x L n t Q Z c O n Y X M v Y 2 F p e G E s O H 0 m c X V v d D s s J n F 1 b 3 Q 7 U 2 V j d G l v b j E v U G X D p 2 F z L 0 F 1 d G 9 S Z W 1 v d m V k Q 2 9 s d W 1 u c z E u e 0 N s a W V u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l w 6 d h c y 9 B d X R v U m V t b 3 Z l Z E N v b H V t b n M x L n v D j W 5 k a W N l L D B 9 J n F 1 b 3 Q 7 L C Z x d W 9 0 O 1 N l Y 3 R p b 2 4 x L 1 B l w 6 d h c y 9 B d X R v U m V t b 3 Z l Z E N v b H V t b n M x L n t O b 2 1 l L D F 9 J n F 1 b 3 Q 7 L C Z x d W 9 0 O 1 N l Y 3 R p b 2 4 x L 1 B l w 6 d h c y 9 B d X R v U m V t b 3 Z l Z E N v b H V t b n M x L n t Q Z X N v I G M v I G d h b G h v O S h r Z y k s M n 0 m c X V v d D s s J n F 1 b 3 Q 7 U 2 V j d G l v b j E v U G X D p 2 F z L 0 F 1 d G 9 S Z W 1 v d m V k Q 2 9 s d W 1 u c z E u e 1 B l c 2 8 g c y 8 g Z 2 F s a G 8 o c y k s M 3 0 m c X V v d D s s J n F 1 b 3 Q 7 U 2 V j d G l v b j E v U G X D p 2 F z L 0 F 1 d G 9 S Z W 1 v d m V k Q 2 9 s d W 1 u c z E u e 1 R l b X B v K H M p L D R 9 J n F 1 b 3 Q 7 L C Z x d W 9 0 O 1 N l Y 3 R p b 2 4 x L 1 B l w 6 d h c y 9 B d X R v U m V t b 3 Z l Z E N v b H V t b n M x L n t Q Z c O n Y X M v Y 2 l j b G 8 s N X 0 m c X V v d D s s J n F 1 b 3 Q 7 U 2 V j d G l v b j E v U G X D p 2 F z L 0 F 1 d G 9 S Z W 1 v d m V k Q 2 9 s d W 1 u c z E u e 0 1 h d G V y a W F s L D Z 9 J n F 1 b 3 Q 7 L C Z x d W 9 0 O 1 N l Y 3 R p b 2 4 x L 1 B l w 6 d h c y 9 B d X R v U m V t b 3 Z l Z E N v b H V t b n M x L n v D g W d 1 Y X M s N 3 0 m c X V v d D s s J n F 1 b 3 Q 7 U 2 V j d G l v b j E v U G X D p 2 F z L 0 F 1 d G 9 S Z W 1 v d m V k Q 2 9 s d W 1 u c z E u e 1 B l w 6 d h c y 9 j Y W l 4 Y S w 4 f S Z x d W 9 0 O y w m c X V v d D t T Z W N 0 a W 9 u M S 9 Q Z c O n Y X M v Q X V 0 b 1 J l b W 9 2 Z W R D b 2 x 1 b W 5 z M S 5 7 Q 2 x p Z W 5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U l Q z M l Q T d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J U M z J U E 3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U l Q z M l Q T d h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S V D M y V B N 2 F z L 0 N v b H V u Y X M l M j B S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e 4 F e 4 C 7 u S o j h M e O j F R g 7 A A A A A A I A A A A A A B B m A A A A A Q A A I A A A A G s + 6 X a e m w B b 4 6 L D L N s Z E Q t K + f Q O b I 1 0 6 D 7 e r P C 9 9 5 r q A A A A A A 6 A A A A A A g A A I A A A A P D z K u j t Q w 1 G o K c 0 M 4 b n l D g 8 1 J 3 t e C g N A + y M X U 4 o X I T U U A A A A H K z R W Q u 7 d 2 e z x 0 h D s + V B T F j a K 2 R h W o + A z i u M m E J H b X k w T + g T p S r p M h q t W 6 A n C 9 u h / P U 6 E F c F G s S m F f I 6 8 m 2 w C x a u 0 B M o W h D c v 3 U g B 3 M D B s t Q A A A A A d k 9 r T D c S M b J c q 3 R 3 Q b 4 q w n U K / B r t H o C U F H Z G Z w z 0 A B q + m 7 5 0 d N o i + 1 + q + u k N g a 6 f a M L E / E 0 M + B 4 G w l o u 4 i 6 + M = < / D a t a M a s h u p > 
</file>

<file path=customXml/itemProps1.xml><?xml version="1.0" encoding="utf-8"?>
<ds:datastoreItem xmlns:ds="http://schemas.openxmlformats.org/officeDocument/2006/customXml" ds:itemID="{C25CEDCD-AE29-4AAA-93F3-0056EF0315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Processos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Salvagni Ballico</dc:creator>
  <cp:lastModifiedBy>Eduardo Salvagni Ballico</cp:lastModifiedBy>
  <dcterms:created xsi:type="dcterms:W3CDTF">2023-04-28T10:02:55Z</dcterms:created>
  <dcterms:modified xsi:type="dcterms:W3CDTF">2023-06-10T01:12:21Z</dcterms:modified>
</cp:coreProperties>
</file>