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eduar\OneDrive\Área de Trabalho\Projeto SemiJoias Mãe\"/>
    </mc:Choice>
  </mc:AlternateContent>
  <xr:revisionPtr revIDLastSave="0" documentId="13_ncr:1_{E873E9A4-8538-4FEB-BEBF-5DE42EC2D1B5}" xr6:coauthVersionLast="47" xr6:coauthVersionMax="47" xr10:uidLastSave="{00000000-0000-0000-0000-000000000000}"/>
  <bookViews>
    <workbookView xWindow="-120" yWindow="-120" windowWidth="20730" windowHeight="11040" activeTab="1" xr2:uid="{4E5A4912-A073-4FC5-B024-B372F1247218}"/>
  </bookViews>
  <sheets>
    <sheet name="FactProdutos" sheetId="1" r:id="rId1"/>
    <sheet name="FactVendas" sheetId="2" r:id="rId2"/>
    <sheet name="DimCategoria" sheetId="7" r:id="rId3"/>
    <sheet name="DimFabricas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H10" i="1"/>
  <c r="I10" i="1" s="1"/>
  <c r="H9" i="1"/>
  <c r="I9" i="1" s="1"/>
  <c r="H8" i="1"/>
  <c r="I8" i="1" s="1"/>
  <c r="H7" i="1"/>
  <c r="I7" i="1" s="1"/>
  <c r="L4" i="1"/>
  <c r="L5" i="1"/>
  <c r="L6" i="1"/>
  <c r="H4" i="1"/>
  <c r="I4" i="1" s="1"/>
  <c r="H5" i="1"/>
  <c r="I5" i="1" s="1"/>
  <c r="H6" i="1"/>
  <c r="I6" i="1" s="1"/>
  <c r="L3" i="1"/>
  <c r="L2" i="1"/>
  <c r="H3" i="1"/>
  <c r="I3" i="1" s="1"/>
  <c r="H2" i="1"/>
  <c r="I2" i="1" s="1"/>
</calcChain>
</file>

<file path=xl/sharedStrings.xml><?xml version="1.0" encoding="utf-8"?>
<sst xmlns="http://schemas.openxmlformats.org/spreadsheetml/2006/main" count="66" uniqueCount="44">
  <si>
    <t>Nome</t>
  </si>
  <si>
    <t>Categoria</t>
  </si>
  <si>
    <t>Custo</t>
  </si>
  <si>
    <t>Vista</t>
  </si>
  <si>
    <t>Prazo</t>
  </si>
  <si>
    <t>Modalidade</t>
  </si>
  <si>
    <t>Brinco</t>
  </si>
  <si>
    <t>Anel</t>
  </si>
  <si>
    <t>Adulto</t>
  </si>
  <si>
    <t>Condor</t>
  </si>
  <si>
    <t>Choker a</t>
  </si>
  <si>
    <t>Infantil</t>
  </si>
  <si>
    <t>Brinco pequeno a</t>
  </si>
  <si>
    <t>Anel grande b</t>
  </si>
  <si>
    <t>Brilhare</t>
  </si>
  <si>
    <t>Brinco pequeno b</t>
  </si>
  <si>
    <t>Brinco grande c</t>
  </si>
  <si>
    <t>Pole Joias</t>
  </si>
  <si>
    <t>ID</t>
  </si>
  <si>
    <t>Vendedora</t>
  </si>
  <si>
    <t>Cliente</t>
  </si>
  <si>
    <t>Data venda</t>
  </si>
  <si>
    <t>Cliente 1</t>
  </si>
  <si>
    <t>Cliente 2</t>
  </si>
  <si>
    <t>Eu</t>
  </si>
  <si>
    <t>Sirlei</t>
  </si>
  <si>
    <t>Data compra</t>
  </si>
  <si>
    <t>Pulseira</t>
  </si>
  <si>
    <t>Pingente</t>
  </si>
  <si>
    <t>Metal</t>
  </si>
  <si>
    <t>Ouro</t>
  </si>
  <si>
    <t>Prata</t>
  </si>
  <si>
    <t>Pingente abc</t>
  </si>
  <si>
    <t>Anel zircônia B</t>
  </si>
  <si>
    <t>Anel C</t>
  </si>
  <si>
    <t>Fábrica</t>
  </si>
  <si>
    <t>Colar</t>
  </si>
  <si>
    <t>Colar arco iris</t>
  </si>
  <si>
    <t>Prefixo</t>
  </si>
  <si>
    <t>cdCategoria</t>
  </si>
  <si>
    <t>cdProduto</t>
  </si>
  <si>
    <t>Codigo</t>
  </si>
  <si>
    <t>Cod Fabrica</t>
  </si>
  <si>
    <t>cdFabrica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</si>
</sst>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0" xfId="1" applyNumberFormat="1" applyFont="1" applyBorder="1"/>
    <xf numFmtId="1" fontId="0" fillId="0" borderId="0" xfId="0" applyNumberFormat="1"/>
  </cellXfs>
  <cellStyles count="2">
    <cellStyle name="Moeda" xfId="1" builtinId="4"/>
    <cellStyle name="Normal" xfId="0" builtinId="0"/>
  </cellStyles>
  <dxfs count="8">
    <dxf>
      <numFmt numFmtId="1" formatCode="0"/>
    </dxf>
    <dxf>
      <numFmt numFmtId="164" formatCode="&quot;R$&quot;\ #,##0.0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64" formatCode="&quot;R$&quot;\ #,##0.00"/>
    </dxf>
    <dxf>
      <numFmt numFmtId="164" formatCode="&quot;R$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571C62-2698-44E5-9500-3426E230CA5B}" name="Tabela1" displayName="Tabela1" ref="A1:L11">
  <autoFilter ref="A1:L11" xr:uid="{EF571C62-2698-44E5-9500-3426E230CA5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5" xr3:uid="{0276D320-3970-4F50-8846-AE743C72B566}" name="Codigo" totalsRowLabel="Total" dataDxfId="2">
      <calculatedColumnFormula>VLOOKUP(Tabela1[[#This Row],[cdCategoria]],DimCategoria!$A$1:$C$6,3,0)&amp;Tabela1[[#This Row],[cdProduto]]</calculatedColumnFormula>
    </tableColumn>
    <tableColumn id="1" xr3:uid="{E2AC8AD3-253E-429D-919A-46F360F58C2B}" name="cdProduto"/>
    <tableColumn id="10" xr3:uid="{8B9C1FE0-8D7E-4847-8982-3FE34F419F5D}" name="cdCategoria" dataDxfId="3"/>
    <tableColumn id="11" xr3:uid="{C388B6BF-A7CF-44B5-9A26-AACDDF1BF114}" name="Metal"/>
    <tableColumn id="3" xr3:uid="{1A6009D3-2AF9-428B-8A77-8A544013D706}" name="Nome"/>
    <tableColumn id="4" xr3:uid="{3C6537B9-D913-4049-8D3C-CF8119E568AF}" name="Modalidade"/>
    <tableColumn id="5" xr3:uid="{87648069-4D89-4E25-B3D3-E14C08226486}" name="Custo" dataDxfId="7"/>
    <tableColumn id="6" xr3:uid="{5DF1E382-FE8E-453B-88B1-B04F3E5D11C9}" name="Vista" dataDxfId="6"/>
    <tableColumn id="7" xr3:uid="{C8F9B4D0-458A-474F-AC21-3B79189B7824}" name="Prazo" dataDxfId="1"/>
    <tableColumn id="13" xr3:uid="{52D36AF2-3D71-4201-B11B-4D6738173BFF}" name="cdFabrica" dataDxfId="0"/>
    <tableColumn id="12" xr3:uid="{CEF209FD-EDCF-4D65-91F4-E42CC2DC4350}" name="Cod Fabrica"/>
    <tableColumn id="9" xr3:uid="{00D910C7-F63A-4276-BC48-8111783625AE}" name="Data compra" totalsRowFunction="count" dataDxfId="4"/>
  </tableColumns>
  <tableStyleInfo name="TableStyleLight9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22375A-7F42-4045-8263-F46882822605}" name="Tabela2" displayName="Tabela2" ref="A1:E4" totalsRowShown="0">
  <autoFilter ref="A1:E4" xr:uid="{AD22375A-7F42-4045-8263-F46882822605}"/>
  <tableColumns count="5">
    <tableColumn id="1" xr3:uid="{B77ACFA3-7815-43F6-B6AD-F9323482D3EF}" name="ID"/>
    <tableColumn id="2" xr3:uid="{EF48EF4D-8B3F-42E4-B537-E7A6B7516B0B}" name="Codigo"/>
    <tableColumn id="3" xr3:uid="{1EB6A1DA-33D1-4115-BEF8-F0C8FC64B045}" name="Cliente"/>
    <tableColumn id="4" xr3:uid="{1F18A537-0CCE-4F41-84A7-3B38A70CD9E1}" name="Vendedora"/>
    <tableColumn id="5" xr3:uid="{30F6E506-319C-4608-8F70-8B0C2B7648C9}" name="Data venda" dataDxfId="5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22DAB1-2790-41C8-8096-44DE864E300C}" name="Tabela3" displayName="Tabela3" ref="A1:C6" totalsRowShown="0">
  <autoFilter ref="A1:C6" xr:uid="{D422DAB1-2790-41C8-8096-44DE864E300C}"/>
  <tableColumns count="3">
    <tableColumn id="1" xr3:uid="{28405BF4-F9C1-4FC3-B5CF-C3DAAC8D8E82}" name="ID"/>
    <tableColumn id="2" xr3:uid="{705ADF12-BA3F-4FF6-A689-474941225A13}" name="Categoria"/>
    <tableColumn id="3" xr3:uid="{07FFFCB9-7E05-4B10-B36E-CF62CB813AB2}" name="Prefixo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870296-D873-4F0E-A052-83CE28A45209}" name="Tabela4" displayName="Tabela4" ref="A1:B4" totalsRowShown="0">
  <autoFilter ref="A1:B4" xr:uid="{C1870296-D873-4F0E-A052-83CE28A45209}"/>
  <tableColumns count="2">
    <tableColumn id="1" xr3:uid="{844B9C3C-FD06-46E5-A7A6-06070E63815C}" name="ID"/>
    <tableColumn id="2" xr3:uid="{35CC4608-5176-442B-A102-71ECCEC44576}" name="Fábrica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D7ABE-53B3-419A-B261-DDB9DC157DEF}">
  <sheetPr codeName="Planilha1"/>
  <dimension ref="A1:L12"/>
  <sheetViews>
    <sheetView workbookViewId="0">
      <selection activeCell="H6" sqref="H6"/>
    </sheetView>
  </sheetViews>
  <sheetFormatPr defaultRowHeight="15" x14ac:dyDescent="0.25"/>
  <cols>
    <col min="2" max="2" width="12.42578125" bestFit="1" customWidth="1"/>
    <col min="3" max="3" width="13.7109375" bestFit="1" customWidth="1"/>
    <col min="4" max="4" width="8.5703125" bestFit="1" customWidth="1"/>
    <col min="5" max="5" width="20.140625" customWidth="1"/>
    <col min="6" max="6" width="14" bestFit="1" customWidth="1"/>
    <col min="7" max="7" width="12.5703125" customWidth="1"/>
    <col min="8" max="9" width="13" style="2" customWidth="1"/>
    <col min="10" max="10" width="13" style="4" customWidth="1"/>
    <col min="11" max="11" width="16.5703125" customWidth="1"/>
    <col min="12" max="12" width="16.28515625" style="1" bestFit="1" customWidth="1"/>
    <col min="13" max="13" width="14.28515625" bestFit="1" customWidth="1"/>
    <col min="14" max="14" width="9.140625" customWidth="1"/>
  </cols>
  <sheetData>
    <row r="1" spans="1:12" x14ac:dyDescent="0.25">
      <c r="A1" t="s">
        <v>41</v>
      </c>
      <c r="B1" t="s">
        <v>40</v>
      </c>
      <c r="C1" t="s">
        <v>39</v>
      </c>
      <c r="D1" t="s">
        <v>29</v>
      </c>
      <c r="E1" t="s">
        <v>0</v>
      </c>
      <c r="F1" t="s">
        <v>5</v>
      </c>
      <c r="G1" s="2" t="s">
        <v>2</v>
      </c>
      <c r="H1" s="2" t="s">
        <v>3</v>
      </c>
      <c r="I1" s="2" t="s">
        <v>4</v>
      </c>
      <c r="J1" s="4" t="s">
        <v>43</v>
      </c>
      <c r="K1" t="s">
        <v>42</v>
      </c>
      <c r="L1" s="1" t="s">
        <v>26</v>
      </c>
    </row>
    <row r="2" spans="1:12" x14ac:dyDescent="0.25">
      <c r="A2" t="str">
        <f>VLOOKUP(Tabela1[[#This Row],[cdCategoria]],DimCategoria!$A$1:$C$6,3,0)&amp;Tabela1[[#This Row],[cdProduto]]</f>
        <v>51</v>
      </c>
      <c r="B2">
        <v>1</v>
      </c>
      <c r="C2">
        <v>2</v>
      </c>
      <c r="D2" t="s">
        <v>30</v>
      </c>
      <c r="E2" t="s">
        <v>12</v>
      </c>
      <c r="F2" t="s">
        <v>8</v>
      </c>
      <c r="G2" s="2">
        <v>30</v>
      </c>
      <c r="H2" s="2">
        <f>G2*220%</f>
        <v>66</v>
      </c>
      <c r="I2" s="2">
        <f>H2*110%</f>
        <v>72.600000000000009</v>
      </c>
      <c r="J2" s="4">
        <v>1</v>
      </c>
      <c r="L2" s="1">
        <f ca="1">TODAY()</f>
        <v>45081</v>
      </c>
    </row>
    <row r="3" spans="1:12" x14ac:dyDescent="0.25">
      <c r="A3" t="str">
        <f>VLOOKUP(Tabela1[[#This Row],[cdCategoria]],DimCategoria!$A$1:$C$6,3,0)&amp;Tabela1[[#This Row],[cdProduto]]</f>
        <v>72</v>
      </c>
      <c r="B3">
        <v>2</v>
      </c>
      <c r="C3">
        <v>1</v>
      </c>
      <c r="D3" t="s">
        <v>31</v>
      </c>
      <c r="E3" t="s">
        <v>13</v>
      </c>
      <c r="F3" t="s">
        <v>8</v>
      </c>
      <c r="G3" s="2">
        <v>40</v>
      </c>
      <c r="H3" s="2">
        <f>G3*220%</f>
        <v>88</v>
      </c>
      <c r="I3" s="2">
        <f>H3*110%</f>
        <v>96.800000000000011</v>
      </c>
      <c r="J3" s="4">
        <v>2</v>
      </c>
      <c r="L3" s="1">
        <f ca="1">TODAY()</f>
        <v>45081</v>
      </c>
    </row>
    <row r="4" spans="1:12" x14ac:dyDescent="0.25">
      <c r="A4" t="str">
        <f>VLOOKUP(Tabela1[[#This Row],[cdCategoria]],DimCategoria!$A$1:$C$6,3,0)&amp;Tabela1[[#This Row],[cdProduto]]</f>
        <v>33</v>
      </c>
      <c r="B4">
        <v>3</v>
      </c>
      <c r="C4">
        <v>3</v>
      </c>
      <c r="D4" t="s">
        <v>30</v>
      </c>
      <c r="E4" t="s">
        <v>10</v>
      </c>
      <c r="F4" t="s">
        <v>11</v>
      </c>
      <c r="G4" s="2">
        <v>90</v>
      </c>
      <c r="H4" s="2">
        <f t="shared" ref="H4:H6" si="0">G4*220%</f>
        <v>198.00000000000003</v>
      </c>
      <c r="I4" s="2">
        <f t="shared" ref="I4:I6" si="1">H4*110%</f>
        <v>217.80000000000004</v>
      </c>
      <c r="J4" s="4">
        <v>2</v>
      </c>
      <c r="L4" s="1">
        <f t="shared" ref="L4:L6" ca="1" si="2">TODAY()</f>
        <v>45081</v>
      </c>
    </row>
    <row r="5" spans="1:12" x14ac:dyDescent="0.25">
      <c r="A5" t="str">
        <f>VLOOKUP(Tabela1[[#This Row],[cdCategoria]],DimCategoria!$A$1:$C$6,3,0)&amp;Tabela1[[#This Row],[cdProduto]]</f>
        <v>54</v>
      </c>
      <c r="B5">
        <v>4</v>
      </c>
      <c r="C5">
        <v>2</v>
      </c>
      <c r="D5" t="s">
        <v>30</v>
      </c>
      <c r="E5" t="s">
        <v>15</v>
      </c>
      <c r="F5" t="s">
        <v>11</v>
      </c>
      <c r="G5" s="2">
        <v>50</v>
      </c>
      <c r="H5" s="2">
        <f t="shared" si="0"/>
        <v>110.00000000000001</v>
      </c>
      <c r="I5" s="2">
        <f t="shared" si="1"/>
        <v>121.00000000000003</v>
      </c>
      <c r="J5" s="4">
        <v>1</v>
      </c>
      <c r="L5" s="1">
        <f t="shared" ca="1" si="2"/>
        <v>45081</v>
      </c>
    </row>
    <row r="6" spans="1:12" x14ac:dyDescent="0.25">
      <c r="A6" t="str">
        <f>VLOOKUP(Tabela1[[#This Row],[cdCategoria]],DimCategoria!$A$1:$C$6,3,0)&amp;Tabela1[[#This Row],[cdProduto]]</f>
        <v>55</v>
      </c>
      <c r="B6">
        <v>5</v>
      </c>
      <c r="C6">
        <v>2</v>
      </c>
      <c r="D6" t="s">
        <v>30</v>
      </c>
      <c r="E6" t="s">
        <v>16</v>
      </c>
      <c r="F6" t="s">
        <v>8</v>
      </c>
      <c r="G6" s="2">
        <v>120</v>
      </c>
      <c r="H6" s="2">
        <f t="shared" si="0"/>
        <v>264</v>
      </c>
      <c r="I6" s="2">
        <f t="shared" si="1"/>
        <v>290.40000000000003</v>
      </c>
      <c r="J6" s="4">
        <v>3</v>
      </c>
      <c r="L6" s="1">
        <f t="shared" ca="1" si="2"/>
        <v>45081</v>
      </c>
    </row>
    <row r="7" spans="1:12" x14ac:dyDescent="0.25">
      <c r="A7" t="str">
        <f>VLOOKUP(Tabela1[[#This Row],[cdCategoria]],DimCategoria!$A$1:$C$6,3,0)&amp;Tabela1[[#This Row],[cdProduto]]</f>
        <v>26</v>
      </c>
      <c r="B7">
        <v>6</v>
      </c>
      <c r="C7">
        <v>5</v>
      </c>
      <c r="D7" t="s">
        <v>30</v>
      </c>
      <c r="E7" t="s">
        <v>32</v>
      </c>
      <c r="F7" t="s">
        <v>8</v>
      </c>
      <c r="G7" s="3">
        <v>50</v>
      </c>
      <c r="H7" s="2">
        <f>G7*2.1</f>
        <v>105</v>
      </c>
      <c r="I7" s="2">
        <f>H7*1.1</f>
        <v>115.50000000000001</v>
      </c>
      <c r="J7" s="4">
        <v>2</v>
      </c>
      <c r="L7" s="1">
        <v>45079</v>
      </c>
    </row>
    <row r="8" spans="1:12" x14ac:dyDescent="0.25">
      <c r="A8" t="str">
        <f>VLOOKUP(Tabela1[[#This Row],[cdCategoria]],DimCategoria!$A$1:$C$6,3,0)&amp;Tabela1[[#This Row],[cdProduto]]</f>
        <v>27</v>
      </c>
      <c r="B8">
        <v>7</v>
      </c>
      <c r="C8">
        <v>5</v>
      </c>
      <c r="D8" t="s">
        <v>30</v>
      </c>
      <c r="E8" t="s">
        <v>32</v>
      </c>
      <c r="F8" t="s">
        <v>8</v>
      </c>
      <c r="G8" s="3">
        <v>50</v>
      </c>
      <c r="H8" s="2">
        <f>G8*2.1</f>
        <v>105</v>
      </c>
      <c r="I8" s="2">
        <f>H8*1.1</f>
        <v>115.50000000000001</v>
      </c>
      <c r="J8" s="4">
        <v>2</v>
      </c>
      <c r="L8" s="1">
        <v>45079</v>
      </c>
    </row>
    <row r="9" spans="1:12" x14ac:dyDescent="0.25">
      <c r="A9" t="str">
        <f>VLOOKUP(Tabela1[[#This Row],[cdCategoria]],DimCategoria!$A$1:$C$6,3,0)&amp;Tabela1[[#This Row],[cdProduto]]</f>
        <v>78</v>
      </c>
      <c r="B9">
        <v>8</v>
      </c>
      <c r="C9">
        <v>1</v>
      </c>
      <c r="D9" t="s">
        <v>31</v>
      </c>
      <c r="E9" t="s">
        <v>33</v>
      </c>
      <c r="F9" t="s">
        <v>8</v>
      </c>
      <c r="G9" s="3">
        <v>80</v>
      </c>
      <c r="H9" s="2">
        <f>G9*2.1</f>
        <v>168</v>
      </c>
      <c r="I9" s="2">
        <f>H9*1.1</f>
        <v>184.8</v>
      </c>
      <c r="J9" s="4">
        <v>1</v>
      </c>
      <c r="L9" s="1">
        <v>45079</v>
      </c>
    </row>
    <row r="10" spans="1:12" x14ac:dyDescent="0.25">
      <c r="A10" t="str">
        <f>VLOOKUP(Tabela1[[#This Row],[cdCategoria]],DimCategoria!$A$1:$C$6,3,0)&amp;Tabela1[[#This Row],[cdProduto]]</f>
        <v>79</v>
      </c>
      <c r="B10">
        <v>9</v>
      </c>
      <c r="C10">
        <v>1</v>
      </c>
      <c r="D10" t="s">
        <v>30</v>
      </c>
      <c r="E10" t="s">
        <v>34</v>
      </c>
      <c r="F10" t="s">
        <v>8</v>
      </c>
      <c r="G10" s="3">
        <v>100</v>
      </c>
      <c r="H10" s="2">
        <f>G10*2.1</f>
        <v>210</v>
      </c>
      <c r="I10" s="2">
        <f>H10*1.1</f>
        <v>231.00000000000003</v>
      </c>
      <c r="J10" s="4">
        <v>1</v>
      </c>
      <c r="L10" s="1">
        <v>45079</v>
      </c>
    </row>
    <row r="11" spans="1:12" x14ac:dyDescent="0.25">
      <c r="A11" t="str">
        <f>VLOOKUP(Tabela1[[#This Row],[cdCategoria]],DimCategoria!$A$1:$C$6,3,0)&amp;Tabela1[[#This Row],[cdProduto]]</f>
        <v>310</v>
      </c>
      <c r="B11">
        <v>10</v>
      </c>
      <c r="C11">
        <v>3</v>
      </c>
      <c r="D11" t="s">
        <v>31</v>
      </c>
      <c r="E11" t="s">
        <v>37</v>
      </c>
      <c r="F11" t="s">
        <v>11</v>
      </c>
      <c r="G11" s="2">
        <v>90</v>
      </c>
      <c r="H11" s="2">
        <v>189</v>
      </c>
      <c r="I11" s="2">
        <v>207.9</v>
      </c>
      <c r="J11" s="4">
        <v>2</v>
      </c>
      <c r="K11">
        <v>1111111</v>
      </c>
      <c r="L11" s="1">
        <v>45079</v>
      </c>
    </row>
    <row r="12" spans="1:12" x14ac:dyDescent="0.25">
      <c r="G12" s="3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1A3C1C9-113F-4870-9252-A230B916BAC9}">
          <x14:formula1>
            <xm:f>#REF!</xm:f>
          </x14:formula1>
          <xm:sqref>D12:D1048576</xm:sqref>
        </x14:dataValidation>
        <x14:dataValidation type="list" allowBlank="1" showInputMessage="1" showErrorMessage="1" xr:uid="{06C41B87-A0EB-48F7-A636-8A3E0D524587}">
          <x14:formula1>
            <xm:f>#REF!</xm:f>
          </x14:formula1>
          <xm:sqref>E12:E1048576</xm:sqref>
        </x14:dataValidation>
        <x14:dataValidation type="list" allowBlank="1" showInputMessage="1" showErrorMessage="1" xr:uid="{957E40E3-1A7D-4B4F-82B4-E5BB1237FB01}">
          <x14:formula1>
            <xm:f>#REF!</xm:f>
          </x14:formula1>
          <xm:sqref>G12:G1048576</xm:sqref>
        </x14:dataValidation>
        <x14:dataValidation type="list" allowBlank="1" showInputMessage="1" showErrorMessage="1" xr:uid="{240E94F7-8783-49F1-B149-7EE4F7B74FA8}">
          <x14:formula1>
            <xm:f>#REF!</xm:f>
          </x14:formula1>
          <xm:sqref>K12:K1048576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26B93-6178-4F2B-BA66-0224AC2BD197}">
  <sheetPr codeName="Planilha2"/>
  <dimension ref="A1:E4"/>
  <sheetViews>
    <sheetView tabSelected="1" workbookViewId="0">
      <selection activeCell="E22" sqref="E22"/>
    </sheetView>
  </sheetViews>
  <sheetFormatPr defaultRowHeight="15" x14ac:dyDescent="0.25"/>
  <cols>
    <col min="2" max="2" width="9.42578125" bestFit="1" customWidth="1"/>
    <col min="3" max="3" width="9.5703125" customWidth="1"/>
    <col min="4" max="4" width="13.140625" bestFit="1" customWidth="1"/>
    <col min="5" max="5" width="13" style="1" customWidth="1"/>
  </cols>
  <sheetData>
    <row r="1" spans="1:5" x14ac:dyDescent="0.25">
      <c r="A1" t="s">
        <v>18</v>
      </c>
      <c r="B1" t="s">
        <v>41</v>
      </c>
      <c r="C1" t="s">
        <v>20</v>
      </c>
      <c r="D1" t="s">
        <v>19</v>
      </c>
      <c r="E1" s="1" t="s">
        <v>21</v>
      </c>
    </row>
    <row r="2" spans="1:5" x14ac:dyDescent="0.25">
      <c r="A2">
        <v>1</v>
      </c>
      <c r="B2">
        <v>2</v>
      </c>
      <c r="C2" t="s">
        <v>22</v>
      </c>
      <c r="D2" t="s">
        <v>24</v>
      </c>
      <c r="E2" s="1">
        <v>45073</v>
      </c>
    </row>
    <row r="3" spans="1:5" x14ac:dyDescent="0.25">
      <c r="A3">
        <v>2</v>
      </c>
      <c r="B3">
        <v>4</v>
      </c>
      <c r="C3" t="s">
        <v>22</v>
      </c>
      <c r="D3" t="s">
        <v>24</v>
      </c>
      <c r="E3" s="1">
        <v>45073</v>
      </c>
    </row>
    <row r="4" spans="1:5" x14ac:dyDescent="0.25">
      <c r="A4">
        <v>3</v>
      </c>
      <c r="B4">
        <v>5</v>
      </c>
      <c r="C4" t="s">
        <v>23</v>
      </c>
      <c r="D4" t="s">
        <v>25</v>
      </c>
      <c r="E4" s="1">
        <v>45076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BCC61-F489-4FD6-8363-08D4063B33A1}">
  <sheetPr codeName="Planilha5"/>
  <dimension ref="A1:C6"/>
  <sheetViews>
    <sheetView workbookViewId="0">
      <selection activeCell="A2" sqref="A2"/>
    </sheetView>
  </sheetViews>
  <sheetFormatPr defaultRowHeight="15" x14ac:dyDescent="0.25"/>
  <cols>
    <col min="2" max="2" width="11.5703125" customWidth="1"/>
    <col min="3" max="3" width="9.85546875" customWidth="1"/>
    <col min="5" max="5" width="11.5703125" bestFit="1" customWidth="1"/>
    <col min="6" max="6" width="9.85546875" customWidth="1"/>
  </cols>
  <sheetData>
    <row r="1" spans="1:3" x14ac:dyDescent="0.25">
      <c r="A1" t="s">
        <v>18</v>
      </c>
      <c r="B1" t="s">
        <v>1</v>
      </c>
      <c r="C1" t="s">
        <v>38</v>
      </c>
    </row>
    <row r="2" spans="1:3" x14ac:dyDescent="0.25">
      <c r="A2">
        <v>1</v>
      </c>
      <c r="B2" t="s">
        <v>7</v>
      </c>
      <c r="C2">
        <v>7</v>
      </c>
    </row>
    <row r="3" spans="1:3" x14ac:dyDescent="0.25">
      <c r="A3">
        <v>2</v>
      </c>
      <c r="B3" t="s">
        <v>6</v>
      </c>
      <c r="C3">
        <v>5</v>
      </c>
    </row>
    <row r="4" spans="1:3" x14ac:dyDescent="0.25">
      <c r="A4">
        <v>3</v>
      </c>
      <c r="B4" t="s">
        <v>36</v>
      </c>
      <c r="C4">
        <v>3</v>
      </c>
    </row>
    <row r="5" spans="1:3" x14ac:dyDescent="0.25">
      <c r="A5">
        <v>4</v>
      </c>
      <c r="B5" t="s">
        <v>27</v>
      </c>
      <c r="C5">
        <v>4</v>
      </c>
    </row>
    <row r="6" spans="1:3" x14ac:dyDescent="0.25">
      <c r="A6">
        <v>5</v>
      </c>
      <c r="B6" t="s">
        <v>28</v>
      </c>
      <c r="C6">
        <v>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AC459-9822-4BE5-9741-57A1E83C92F3}">
  <sheetPr codeName="Planilha6"/>
  <dimension ref="A1:B4"/>
  <sheetViews>
    <sheetView workbookViewId="0">
      <selection activeCell="B18" sqref="B18"/>
    </sheetView>
  </sheetViews>
  <sheetFormatPr defaultRowHeight="15" x14ac:dyDescent="0.25"/>
  <cols>
    <col min="2" max="2" width="11.140625" bestFit="1" customWidth="1"/>
    <col min="3" max="3" width="9.85546875" customWidth="1"/>
    <col min="5" max="5" width="11.5703125" bestFit="1" customWidth="1"/>
    <col min="6" max="6" width="9.85546875" customWidth="1"/>
  </cols>
  <sheetData>
    <row r="1" spans="1:2" x14ac:dyDescent="0.25">
      <c r="A1" t="s">
        <v>18</v>
      </c>
      <c r="B1" t="s">
        <v>35</v>
      </c>
    </row>
    <row r="2" spans="1:2" x14ac:dyDescent="0.25">
      <c r="A2">
        <v>1</v>
      </c>
      <c r="B2" t="s">
        <v>9</v>
      </c>
    </row>
    <row r="3" spans="1:2" x14ac:dyDescent="0.25">
      <c r="A3">
        <v>2</v>
      </c>
      <c r="B3" t="s">
        <v>14</v>
      </c>
    </row>
    <row r="4" spans="1:2" x14ac:dyDescent="0.25">
      <c r="A4">
        <v>3</v>
      </c>
      <c r="B4" t="s">
        <v>17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FactProdutos</vt:lpstr>
      <vt:lpstr>FactVendas</vt:lpstr>
      <vt:lpstr>DimCategoria</vt:lpstr>
      <vt:lpstr>DimFabricas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Salvagni Ballico</dc:creator>
  <cp:lastModifiedBy>Eduardo Salvagni Ballico</cp:lastModifiedBy>
  <dcterms:created xsi:type="dcterms:W3CDTF">2023-06-02T21:10:22Z</dcterms:created>
  <dcterms:modified xsi:type="dcterms:W3CDTF">2023-06-05T00:02:46Z</dcterms:modified>
</cp:coreProperties>
</file>