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6990" firstSheet="3" activeTab="4"/>
  </bookViews>
  <sheets>
    <sheet name="TOP DINO" sheetId="8" state="hidden" r:id="rId1"/>
    <sheet name="SLIJ" sheetId="7" state="hidden" r:id="rId2"/>
    <sheet name="FJL" sheetId="6" state="hidden" r:id="rId3"/>
    <sheet name="L-A" sheetId="9" r:id="rId4"/>
    <sheet name="L-B" sheetId="10" r:id="rId5"/>
  </sheets>
  <definedNames>
    <definedName name="_xlnm._FilterDatabase" localSheetId="3" hidden="1">'L-A'!$A$2:$BZ$44</definedName>
    <definedName name="_xlnm._FilterDatabase" localSheetId="4" hidden="1">'L-B'!$A$2:$BJ$23</definedName>
  </definedNames>
  <calcPr calcId="145621"/>
</workbook>
</file>

<file path=xl/calcChain.xml><?xml version="1.0" encoding="utf-8"?>
<calcChain xmlns="http://schemas.openxmlformats.org/spreadsheetml/2006/main">
  <c r="X15" i="10" l="1"/>
  <c r="X16" i="10"/>
  <c r="X17" i="10"/>
  <c r="X18" i="10"/>
  <c r="X19" i="10"/>
  <c r="X14" i="10"/>
  <c r="X22" i="10" s="1"/>
  <c r="X37" i="9"/>
  <c r="X38" i="9"/>
  <c r="X39" i="9"/>
  <c r="X40" i="9"/>
  <c r="X36" i="9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BJ22" i="10"/>
  <c r="BI22" i="10"/>
  <c r="BH22" i="10"/>
  <c r="BG22" i="10"/>
  <c r="AJ22" i="10"/>
  <c r="AI22" i="10"/>
  <c r="AL22" i="10" s="1"/>
  <c r="AG22" i="10"/>
  <c r="AF22" i="10"/>
  <c r="AF23" i="10" s="1"/>
  <c r="AE22" i="10"/>
  <c r="W22" i="10" s="1"/>
  <c r="AC22" i="10"/>
  <c r="AA22" i="10"/>
  <c r="AB22" i="10" s="1"/>
  <c r="Z22" i="10"/>
  <c r="V22" i="10"/>
  <c r="T22" i="10"/>
  <c r="S22" i="10"/>
  <c r="AU22" i="10" s="1"/>
  <c r="BC22" i="10"/>
  <c r="P22" i="10"/>
  <c r="O22" i="10"/>
  <c r="AM22" i="10" s="1"/>
  <c r="N22" i="10"/>
  <c r="BV44" i="9"/>
  <c r="AP44" i="9"/>
  <c r="BF44" i="9"/>
  <c r="AQ44" i="9"/>
  <c r="BE44" i="9"/>
  <c r="BD44" i="9"/>
  <c r="BC44" i="9"/>
  <c r="BB44" i="9"/>
  <c r="BA44" i="9"/>
  <c r="AS44" i="9"/>
  <c r="AO44" i="9"/>
  <c r="AZ44" i="9"/>
  <c r="AY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AX44" i="9"/>
  <c r="BI44" i="9"/>
  <c r="BH44" i="9"/>
  <c r="BG44" i="9"/>
  <c r="AT44" i="9"/>
  <c r="AW44" i="9"/>
  <c r="AV44" i="9"/>
  <c r="AR44" i="9"/>
  <c r="AU44" i="9"/>
  <c r="BX43" i="9"/>
  <c r="BW43" i="9"/>
  <c r="AJ43" i="9"/>
  <c r="AI43" i="9"/>
  <c r="AL43" i="9" s="1"/>
  <c r="AG43" i="9"/>
  <c r="AH43" i="9" s="1"/>
  <c r="AF43" i="9"/>
  <c r="AF44" i="9"/>
  <c r="AE43" i="9"/>
  <c r="AE44" i="9"/>
  <c r="AC43" i="9"/>
  <c r="AA43" i="9"/>
  <c r="Z43" i="9"/>
  <c r="V43" i="9"/>
  <c r="W43" i="9" s="1"/>
  <c r="T43" i="9"/>
  <c r="S43" i="9"/>
  <c r="BJ43" i="9" s="1"/>
  <c r="P43" i="9"/>
  <c r="Q43" i="9" s="1"/>
  <c r="O43" i="9"/>
  <c r="N43" i="9"/>
  <c r="AM43" i="9" s="1"/>
  <c r="AS22" i="10"/>
  <c r="BD22" i="10"/>
  <c r="AQ22" i="10"/>
  <c r="AT22" i="10"/>
  <c r="BA22" i="10"/>
  <c r="AW43" i="9"/>
  <c r="AV43" i="9"/>
  <c r="BL43" i="9"/>
  <c r="BF43" i="9"/>
  <c r="BE43" i="9"/>
  <c r="BN43" i="9"/>
  <c r="BC43" i="9"/>
  <c r="AO43" i="9"/>
  <c r="BQ43" i="9"/>
  <c r="BI43" i="9"/>
  <c r="AY43" i="9"/>
  <c r="BD43" i="9"/>
  <c r="AK43" i="9"/>
  <c r="BU43" i="9"/>
  <c r="AS43" i="9"/>
  <c r="BB43" i="9"/>
  <c r="AU43" i="9"/>
  <c r="AT43" i="9"/>
  <c r="U43" i="9"/>
  <c r="AX43" i="9"/>
  <c r="BT43" i="9"/>
  <c r="BH43" i="9"/>
  <c r="BG43" i="9"/>
  <c r="AQ43" i="9"/>
  <c r="X43" i="9"/>
  <c r="Y43" i="9" s="1"/>
  <c r="BV43" i="9"/>
  <c r="BA43" i="9"/>
  <c r="BM43" i="9"/>
  <c r="BK43" i="9"/>
  <c r="AZ43" i="9"/>
  <c r="BO43" i="9"/>
  <c r="AP43" i="9"/>
  <c r="BR43" i="9"/>
  <c r="AD43" i="9"/>
  <c r="AB43" i="9"/>
  <c r="BP43" i="9"/>
  <c r="AR43" i="9"/>
  <c r="BS43" i="9"/>
  <c r="Q22" i="10" l="1"/>
  <c r="U22" i="10"/>
  <c r="BB22" i="10"/>
  <c r="AY22" i="10"/>
  <c r="AK22" i="10"/>
  <c r="AN22" i="10" s="1"/>
  <c r="AH22" i="10"/>
  <c r="AO22" i="10"/>
  <c r="BE22" i="10"/>
  <c r="AN43" i="9"/>
  <c r="X44" i="9"/>
  <c r="X23" i="10"/>
  <c r="Y22" i="10"/>
  <c r="BF22" i="10"/>
  <c r="AP22" i="10"/>
  <c r="AZ22" i="10"/>
  <c r="AW22" i="10"/>
  <c r="AD22" i="10"/>
  <c r="AE23" i="10"/>
  <c r="AR22" i="10"/>
  <c r="AV22" i="10"/>
  <c r="AX22" i="10"/>
</calcChain>
</file>

<file path=xl/sharedStrings.xml><?xml version="1.0" encoding="utf-8"?>
<sst xmlns="http://schemas.openxmlformats.org/spreadsheetml/2006/main" count="783" uniqueCount="181">
  <si>
    <t>Fecha</t>
  </si>
  <si>
    <t>Turno</t>
  </si>
  <si>
    <t>Area</t>
  </si>
  <si>
    <t>Maquina</t>
  </si>
  <si>
    <t>TipoMaterial</t>
  </si>
  <si>
    <t>OP</t>
  </si>
  <si>
    <t>Operador</t>
  </si>
  <si>
    <t>Inspector</t>
  </si>
  <si>
    <t>Diametro</t>
  </si>
  <si>
    <t>Libraje</t>
  </si>
  <si>
    <t>Acero</t>
  </si>
  <si>
    <t>Rosca</t>
  </si>
  <si>
    <t>Corte</t>
  </si>
  <si>
    <t>TotalPiezas</t>
  </si>
  <si>
    <t>PzasOK</t>
  </si>
  <si>
    <t>PzasRech</t>
  </si>
  <si>
    <t>Rechazos</t>
  </si>
  <si>
    <t>TpoCiclo</t>
  </si>
  <si>
    <t>TpoAbierto</t>
  </si>
  <si>
    <t>TpoTeorico</t>
  </si>
  <si>
    <t>TRS</t>
  </si>
  <si>
    <t>Turnos</t>
  </si>
  <si>
    <t>OutPut</t>
  </si>
  <si>
    <t>Cuadrilla</t>
  </si>
  <si>
    <t>HH.MEQS</t>
  </si>
  <si>
    <t>TpoProductivo</t>
  </si>
  <si>
    <t>TpoImproductivo</t>
  </si>
  <si>
    <t>Improductivo</t>
  </si>
  <si>
    <t>TpoPerdCadencia</t>
  </si>
  <si>
    <t>PerdCadencia</t>
  </si>
  <si>
    <t>JEQS</t>
  </si>
  <si>
    <t>MEQS</t>
  </si>
  <si>
    <t>TpoTeoProd</t>
  </si>
  <si>
    <t>TpoOperacion</t>
  </si>
  <si>
    <t>Disponibilidad</t>
  </si>
  <si>
    <t>Rendimiento</t>
  </si>
  <si>
    <t>Calidad</t>
  </si>
  <si>
    <t>OEE</t>
  </si>
  <si>
    <t>MIN.</t>
  </si>
  <si>
    <t>HRS.</t>
  </si>
  <si>
    <t>%</t>
  </si>
  <si>
    <t>HRS.HOMBRE</t>
  </si>
  <si>
    <t>Tiempo Rechazo</t>
  </si>
  <si>
    <t>(HRS)</t>
  </si>
  <si>
    <t>(%)</t>
  </si>
  <si>
    <t>Comida</t>
  </si>
  <si>
    <t>Cambio de Operación Normal (Líneas y Coples)</t>
  </si>
  <si>
    <t>Inspección dimensional</t>
  </si>
  <si>
    <t>Ajuste en Pieza</t>
  </si>
  <si>
    <t>Ajuste de Steady Rest</t>
  </si>
  <si>
    <t>Espera de intervención MTTO</t>
  </si>
  <si>
    <t>Falla de Fluido: Neumático</t>
  </si>
  <si>
    <t>Falla Energía Eléctrica (Externa)</t>
  </si>
  <si>
    <t>MTTO Autónomo Planos de Conservación</t>
  </si>
  <si>
    <t>Falla Suajadora</t>
  </si>
  <si>
    <t>Falla Aprieta Coples</t>
  </si>
  <si>
    <t>Falla  Fosfatizadora</t>
  </si>
  <si>
    <t>Falla otro Torno CNC</t>
  </si>
  <si>
    <t>Equipo Auxiliar: Lunetas / Steady Rest</t>
  </si>
  <si>
    <t>TORNO: Control Torno</t>
  </si>
  <si>
    <t>Equipo Auxiliar: Falla Fotocelda</t>
  </si>
  <si>
    <t>TORNO: Torreta</t>
  </si>
  <si>
    <t>TORNO: Falla de Máquina Ejes</t>
  </si>
  <si>
    <t>TORNO: Chuck</t>
  </si>
  <si>
    <t>TORNO: Sistema de Soluble</t>
  </si>
  <si>
    <t>TORNO: Transportador de Rebaba</t>
  </si>
  <si>
    <t>Falta de Tubería Preparada (Suajadora, Torno Anterior)</t>
  </si>
  <si>
    <t>Desfase (torno)</t>
  </si>
  <si>
    <t>Soaking Time</t>
  </si>
  <si>
    <t>Proceso Saldos (Cambio de Operación Normal o Urgencia)</t>
  </si>
  <si>
    <t>Ruptura de Inserto</t>
  </si>
  <si>
    <t>Puntas Chuecas</t>
  </si>
  <si>
    <t>Mal Acabado</t>
  </si>
  <si>
    <t>Vibracion de rosca</t>
  </si>
  <si>
    <t>Inspección de rosca en maquina</t>
  </si>
  <si>
    <t>Reunión de Trabajo</t>
  </si>
  <si>
    <t>Equipos autónomos</t>
  </si>
  <si>
    <t>Falta de Carga por Falta de Tubería Externa</t>
  </si>
  <si>
    <t>Cambio de inserto/peine</t>
  </si>
  <si>
    <t>C</t>
  </si>
  <si>
    <t>CO1</t>
  </si>
  <si>
    <t>CO13</t>
  </si>
  <si>
    <t>CO2</t>
  </si>
  <si>
    <t>CO4</t>
  </si>
  <si>
    <t>EI1</t>
  </si>
  <si>
    <t>F2</t>
  </si>
  <si>
    <t>F4</t>
  </si>
  <si>
    <t>MA1</t>
  </si>
  <si>
    <t>MC12</t>
  </si>
  <si>
    <t>MC13</t>
  </si>
  <si>
    <t>MC14</t>
  </si>
  <si>
    <t>MC15</t>
  </si>
  <si>
    <t>MC16</t>
  </si>
  <si>
    <t>MC2</t>
  </si>
  <si>
    <t>MC20</t>
  </si>
  <si>
    <t>MC3</t>
  </si>
  <si>
    <t>MC4</t>
  </si>
  <si>
    <t>MC6</t>
  </si>
  <si>
    <t>MC8</t>
  </si>
  <si>
    <t>MC9</t>
  </si>
  <si>
    <t>MP2</t>
  </si>
  <si>
    <t>MP6</t>
  </si>
  <si>
    <t>MP9</t>
  </si>
  <si>
    <t>NC1</t>
  </si>
  <si>
    <t>NC18</t>
  </si>
  <si>
    <t>NC19</t>
  </si>
  <si>
    <t>NC2</t>
  </si>
  <si>
    <t>NC31</t>
  </si>
  <si>
    <t>PM1</t>
  </si>
  <si>
    <t>RE2</t>
  </si>
  <si>
    <t>RE5</t>
  </si>
  <si>
    <t>X</t>
  </si>
  <si>
    <t>Y</t>
  </si>
  <si>
    <t>Longitud de bloqueo (+) (-)</t>
  </si>
  <si>
    <t>ESCALON EN SELLO</t>
  </si>
  <si>
    <t>ROSCA CON REBABA</t>
  </si>
  <si>
    <t>ESCALON EN ROSCA</t>
  </si>
  <si>
    <t>RECHAZO POR AJUSTE</t>
  </si>
  <si>
    <t>D1</t>
  </si>
  <si>
    <t>K</t>
  </si>
  <si>
    <t>K1</t>
  </si>
  <si>
    <t>N</t>
  </si>
  <si>
    <t>O</t>
  </si>
  <si>
    <t>P</t>
  </si>
  <si>
    <t>R</t>
  </si>
  <si>
    <t>RA</t>
  </si>
  <si>
    <t>02/01/2025</t>
  </si>
  <si>
    <t xml:space="preserve">2 </t>
  </si>
  <si>
    <t xml:space="preserve">1 </t>
  </si>
  <si>
    <t>D-004</t>
  </si>
  <si>
    <t>3 1/2</t>
  </si>
  <si>
    <t>TRC-95 BDC</t>
  </si>
  <si>
    <t>VAM TOP</t>
  </si>
  <si>
    <t>TRC-95</t>
  </si>
  <si>
    <t>03/01/2025</t>
  </si>
  <si>
    <t>P-110</t>
  </si>
  <si>
    <t>TRC-110</t>
  </si>
  <si>
    <t>04/01/2025</t>
  </si>
  <si>
    <t>2 7/8</t>
  </si>
  <si>
    <t>06/01/2025</t>
  </si>
  <si>
    <t>07/01/2025</t>
  </si>
  <si>
    <t>4 1/2</t>
  </si>
  <si>
    <t>08/01/2025</t>
  </si>
  <si>
    <t>09/01/2025</t>
  </si>
  <si>
    <t>10/01/2025</t>
  </si>
  <si>
    <t>11/01/2025</t>
  </si>
  <si>
    <t>13/01/2025</t>
  </si>
  <si>
    <t>5 1/2</t>
  </si>
  <si>
    <t>23/01/2025</t>
  </si>
  <si>
    <t>N-80 Q</t>
  </si>
  <si>
    <t>24/01/2025</t>
  </si>
  <si>
    <t>VAM FJL</t>
  </si>
  <si>
    <t>25/01/2025</t>
  </si>
  <si>
    <t>27/01/2025</t>
  </si>
  <si>
    <t>14/01/2025</t>
  </si>
  <si>
    <t>E-003</t>
  </si>
  <si>
    <t>9 7/8</t>
  </si>
  <si>
    <t>VAM SLIJ-II</t>
  </si>
  <si>
    <t>E-004</t>
  </si>
  <si>
    <t>15/01/2025</t>
  </si>
  <si>
    <t>TAC-140</t>
  </si>
  <si>
    <t>21/01/2025</t>
  </si>
  <si>
    <t>9 5/8</t>
  </si>
  <si>
    <t>22/01/2025</t>
  </si>
  <si>
    <t>7 5/8</t>
  </si>
  <si>
    <t>29/01/2025</t>
  </si>
  <si>
    <t>VM 110 HCSS-D</t>
  </si>
  <si>
    <t>VAM HTTC</t>
  </si>
  <si>
    <t>OBJETIVOS</t>
  </si>
  <si>
    <t>PIN</t>
  </si>
  <si>
    <t>BOX</t>
  </si>
  <si>
    <t>GRAL</t>
  </si>
  <si>
    <t>7 TPI</t>
  </si>
  <si>
    <t>6 TPI</t>
  </si>
  <si>
    <t>5 TPI</t>
  </si>
  <si>
    <t>8 TPI</t>
  </si>
  <si>
    <t>4 TPI</t>
  </si>
  <si>
    <t>3 TPI</t>
  </si>
  <si>
    <t>AÑO</t>
  </si>
  <si>
    <t>OBJETIVOS X HILOS</t>
  </si>
  <si>
    <t>'Reporte del 01 al 29 de Enero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</si>
</sst>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7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5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sz val="10"/>
      <name val="Arial"/>
      <family val="2"/>
    </font>
    <font>
      <b/>
      <sz val="16"/>
      <color indexed="8"/>
      <name val="Calibri"/>
      <family val="2"/>
    </font>
    <font>
      <sz val="16"/>
      <name val="Arial"/>
      <family val="2"/>
    </font>
    <font>
      <i/>
      <sz val="16"/>
      <name val="Arial"/>
      <family val="2"/>
    </font>
    <font>
      <sz val="12"/>
      <color indexed="8"/>
      <name val="Calibri"/>
      <family val="2"/>
    </font>
    <font>
      <b/>
      <i/>
      <sz val="16"/>
      <name val="Arial"/>
      <family val="2"/>
    </font>
    <font>
      <b/>
      <i/>
      <sz val="16"/>
      <color indexed="9"/>
      <name val="Arial"/>
      <family val="2"/>
    </font>
    <font>
      <sz val="11"/>
      <color theme="1"/>
      <name val="Calibri"/>
      <family val="2"/>
      <scheme val="minor"/>
    </font>
    <font>
      <sz val="16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0" fontId="5" fillId="0" borderId="0"/>
  </cellStyleXfs>
  <cellXfs count="7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2" borderId="1" xfId="0" applyFill="1" applyBorder="1"/>
    <xf numFmtId="0" fontId="0" fillId="2" borderId="0" xfId="0" applyFill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0" fillId="4" borderId="0" xfId="0" applyFill="1"/>
    <xf numFmtId="0" fontId="0" fillId="2" borderId="4" xfId="0" applyFill="1" applyBorder="1"/>
    <xf numFmtId="0" fontId="0" fillId="2" borderId="5" xfId="0" applyFill="1" applyBorder="1"/>
    <xf numFmtId="0" fontId="0" fillId="4" borderId="6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6" borderId="0" xfId="0" applyFill="1"/>
    <xf numFmtId="0" fontId="0" fillId="6" borderId="7" xfId="0" applyFill="1" applyBorder="1"/>
    <xf numFmtId="0" fontId="0" fillId="5" borderId="5" xfId="0" applyFill="1" applyBorder="1"/>
    <xf numFmtId="0" fontId="0" fillId="3" borderId="5" xfId="0" applyFill="1" applyBorder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/>
    <xf numFmtId="0" fontId="0" fillId="7" borderId="7" xfId="0" applyFill="1" applyBorder="1"/>
    <xf numFmtId="0" fontId="0" fillId="7" borderId="6" xfId="0" applyFill="1" applyBorder="1"/>
    <xf numFmtId="0" fontId="0" fillId="8" borderId="8" xfId="0" applyFill="1" applyBorder="1"/>
    <xf numFmtId="0" fontId="0" fillId="8" borderId="2" xfId="0" applyFill="1" applyBorder="1"/>
    <xf numFmtId="0" fontId="0" fillId="8" borderId="9" xfId="0" applyFill="1" applyBorder="1"/>
    <xf numFmtId="0" fontId="0" fillId="8" borderId="3" xfId="0" applyFill="1" applyBorder="1"/>
    <xf numFmtId="0" fontId="0" fillId="8" borderId="10" xfId="0" applyFill="1" applyBorder="1"/>
    <xf numFmtId="0" fontId="2" fillId="2" borderId="0" xfId="0" applyFont="1" applyFill="1"/>
    <xf numFmtId="0" fontId="2" fillId="7" borderId="7" xfId="0" applyFont="1" applyFill="1" applyBorder="1"/>
    <xf numFmtId="0" fontId="2" fillId="7" borderId="6" xfId="0" applyFont="1" applyFill="1" applyBorder="1"/>
    <xf numFmtId="0" fontId="2" fillId="7" borderId="1" xfId="0" applyFont="1" applyFill="1" applyBorder="1"/>
    <xf numFmtId="0" fontId="3" fillId="8" borderId="1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3" xfId="0" applyFont="1" applyFill="1" applyBorder="1"/>
    <xf numFmtId="0" fontId="0" fillId="2" borderId="10" xfId="0" applyFill="1" applyBorder="1"/>
    <xf numFmtId="0" fontId="0" fillId="2" borderId="9" xfId="0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textRotation="180"/>
    </xf>
    <xf numFmtId="10" fontId="1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left" textRotation="180"/>
    </xf>
    <xf numFmtId="0" fontId="6" fillId="0" borderId="0" xfId="2" quotePrefix="1" applyFont="1" applyAlignment="1">
      <alignment horizontal="left"/>
    </xf>
    <xf numFmtId="167" fontId="13" fillId="10" borderId="11" xfId="1" applyNumberFormat="1" applyFont="1" applyFill="1" applyBorder="1" applyAlignment="1">
      <alignment horizontal="left" vertical="center" wrapText="1"/>
    </xf>
    <xf numFmtId="0" fontId="7" fillId="0" borderId="0" xfId="0" applyFont="1"/>
    <xf numFmtId="0" fontId="7" fillId="0" borderId="0" xfId="0" quotePrefix="1" applyFont="1" applyAlignment="1">
      <alignment horizontal="left"/>
    </xf>
    <xf numFmtId="0" fontId="7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left"/>
    </xf>
    <xf numFmtId="4" fontId="7" fillId="0" borderId="0" xfId="0" applyNumberFormat="1" applyFont="1" applyAlignment="1">
      <alignment horizontal="left"/>
    </xf>
    <xf numFmtId="10" fontId="7" fillId="0" borderId="0" xfId="0" applyNumberFormat="1" applyFont="1" applyAlignment="1">
      <alignment horizontal="left"/>
    </xf>
    <xf numFmtId="4" fontId="7" fillId="0" borderId="0" xfId="0" applyNumberFormat="1" applyFont="1"/>
    <xf numFmtId="3" fontId="7" fillId="0" borderId="0" xfId="0" applyNumberFormat="1" applyFont="1"/>
    <xf numFmtId="0" fontId="7" fillId="0" borderId="0" xfId="0" applyFont="1" applyAlignment="1">
      <alignment horizontal="left"/>
    </xf>
    <xf numFmtId="3" fontId="8" fillId="0" borderId="1" xfId="0" applyNumberFormat="1" applyFont="1" applyBorder="1" applyAlignment="1">
      <alignment horizontal="left"/>
    </xf>
    <xf numFmtId="4" fontId="8" fillId="0" borderId="1" xfId="0" applyNumberFormat="1" applyFont="1" applyBorder="1" applyAlignment="1">
      <alignment horizontal="left"/>
    </xf>
    <xf numFmtId="10" fontId="8" fillId="0" borderId="1" xfId="0" applyNumberFormat="1" applyFont="1" applyBorder="1" applyAlignment="1">
      <alignment horizontal="left"/>
    </xf>
    <xf numFmtId="4" fontId="8" fillId="0" borderId="1" xfId="0" applyNumberFormat="1" applyFont="1" applyBorder="1"/>
    <xf numFmtId="3" fontId="8" fillId="0" borderId="1" xfId="0" applyNumberFormat="1" applyFont="1" applyBorder="1"/>
    <xf numFmtId="2" fontId="8" fillId="0" borderId="1" xfId="0" applyNumberFormat="1" applyFont="1" applyBorder="1"/>
    <xf numFmtId="2" fontId="7" fillId="0" borderId="0" xfId="0" applyNumberFormat="1" applyFont="1"/>
    <xf numFmtId="164" fontId="9" fillId="0" borderId="0" xfId="1" quotePrefix="1" applyNumberFormat="1" applyFont="1" applyAlignment="1">
      <alignment horizontal="left" vertical="center" textRotation="90" wrapText="1"/>
    </xf>
    <xf numFmtId="164" fontId="10" fillId="11" borderId="1" xfId="1" applyNumberFormat="1" applyFont="1" applyFill="1" applyBorder="1" applyAlignment="1">
      <alignment horizontal="left" vertical="center"/>
    </xf>
    <xf numFmtId="2" fontId="10" fillId="12" borderId="1" xfId="1" applyNumberFormat="1" applyFont="1" applyFill="1" applyBorder="1" applyAlignment="1">
      <alignment horizontal="left" vertical="center"/>
    </xf>
    <xf numFmtId="2" fontId="10" fillId="13" borderId="1" xfId="0" applyNumberFormat="1" applyFont="1" applyFill="1" applyBorder="1" applyAlignment="1">
      <alignment horizontal="left" vertical="center"/>
    </xf>
    <xf numFmtId="43" fontId="11" fillId="9" borderId="1" xfId="1" applyFont="1" applyFill="1" applyBorder="1" applyAlignment="1">
      <alignment horizontal="left" vertical="center"/>
    </xf>
    <xf numFmtId="1" fontId="10" fillId="11" borderId="1" xfId="1" applyNumberFormat="1" applyFont="1" applyFill="1" applyBorder="1" applyAlignment="1">
      <alignment horizontal="left" vertical="center"/>
    </xf>
    <xf numFmtId="1" fontId="10" fillId="14" borderId="1" xfId="1" applyNumberFormat="1" applyFont="1" applyFill="1" applyBorder="1" applyAlignment="1">
      <alignment horizontal="left" vertical="center"/>
    </xf>
    <xf numFmtId="0" fontId="13" fillId="15" borderId="1" xfId="1" applyNumberFormat="1" applyFont="1" applyFill="1" applyBorder="1" applyAlignment="1">
      <alignment horizontal="left" vertical="center"/>
    </xf>
    <xf numFmtId="2" fontId="7" fillId="14" borderId="0" xfId="0" applyNumberFormat="1" applyFont="1" applyFill="1" applyAlignment="1">
      <alignment horizontal="left"/>
    </xf>
    <xf numFmtId="0" fontId="0" fillId="7" borderId="5" xfId="0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3">
    <cellStyle name="Millares 2" xfId="1"/>
    <cellStyle name="Normal" xfId="0" builtinId="0"/>
    <cellStyle name="Normal 10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47625</xdr:rowOff>
    </xdr:from>
    <xdr:to>
      <xdr:col>1</xdr:col>
      <xdr:colOff>257175</xdr:colOff>
      <xdr:row>0</xdr:row>
      <xdr:rowOff>219075</xdr:rowOff>
    </xdr:to>
    <xdr:pic>
      <xdr:nvPicPr>
        <xdr:cNvPr id="6229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7625"/>
          <a:ext cx="8572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M23"/>
  <sheetViews>
    <sheetView topLeftCell="A12" workbookViewId="0">
      <selection activeCell="M23" sqref="L19:M23"/>
    </sheetView>
  </sheetViews>
  <sheetFormatPr baseColWidth="10" defaultRowHeight="15" x14ac:dyDescent="0.25"/>
  <cols>
    <col min="1" max="16384" width="11.42578125" style="20"/>
  </cols>
  <sheetData>
    <row r="15" spans="4:13" ht="18.75" x14ac:dyDescent="0.25">
      <c r="D15" s="35" t="s">
        <v>168</v>
      </c>
      <c r="E15" s="7"/>
      <c r="F15" s="7"/>
      <c r="G15" s="36" t="s">
        <v>178</v>
      </c>
      <c r="H15" s="37"/>
    </row>
    <row r="16" spans="4:13" ht="19.5" x14ac:dyDescent="0.3">
      <c r="D16" s="6"/>
      <c r="E16" s="5"/>
      <c r="F16" s="5"/>
      <c r="G16" s="5"/>
      <c r="H16" s="10"/>
      <c r="K16" s="72" t="s">
        <v>179</v>
      </c>
      <c r="L16" s="72"/>
      <c r="M16" s="72"/>
    </row>
    <row r="17" spans="4:13" x14ac:dyDescent="0.25">
      <c r="D17" s="6"/>
      <c r="E17" s="5"/>
      <c r="F17" s="5"/>
      <c r="G17" s="5"/>
      <c r="H17" s="10"/>
    </row>
    <row r="18" spans="4:13" x14ac:dyDescent="0.25">
      <c r="D18" s="6"/>
      <c r="E18" s="5"/>
      <c r="F18" s="5"/>
      <c r="G18" s="5"/>
      <c r="H18" s="10"/>
      <c r="L18" s="21" t="s">
        <v>169</v>
      </c>
      <c r="M18" s="21" t="s">
        <v>170</v>
      </c>
    </row>
    <row r="19" spans="4:13" x14ac:dyDescent="0.25">
      <c r="D19" s="6"/>
      <c r="E19" s="25"/>
      <c r="F19" s="28"/>
      <c r="G19" s="28"/>
      <c r="H19" s="29"/>
      <c r="K19" s="16" t="s">
        <v>175</v>
      </c>
      <c r="L19" s="17"/>
      <c r="M19" s="17"/>
    </row>
    <row r="20" spans="4:13" ht="18.75" x14ac:dyDescent="0.25">
      <c r="D20" s="6"/>
      <c r="E20" s="26"/>
      <c r="F20" s="33" t="s">
        <v>169</v>
      </c>
      <c r="G20" s="22"/>
      <c r="H20" s="34" t="s">
        <v>171</v>
      </c>
      <c r="K20" s="15" t="s">
        <v>173</v>
      </c>
      <c r="L20" s="18"/>
      <c r="M20" s="18"/>
    </row>
    <row r="21" spans="4:13" x14ac:dyDescent="0.25">
      <c r="D21" s="6"/>
      <c r="E21" s="26"/>
      <c r="F21" s="71"/>
      <c r="G21" s="71"/>
      <c r="H21" s="71"/>
      <c r="K21" s="8" t="s">
        <v>174</v>
      </c>
      <c r="L21" s="19"/>
      <c r="M21" s="19"/>
    </row>
    <row r="22" spans="4:13" ht="18.75" x14ac:dyDescent="0.25">
      <c r="D22" s="38"/>
      <c r="E22" s="27"/>
      <c r="F22" s="33" t="s">
        <v>170</v>
      </c>
      <c r="G22" s="22"/>
      <c r="H22" s="34" t="s">
        <v>171</v>
      </c>
      <c r="K22" s="4" t="s">
        <v>176</v>
      </c>
      <c r="L22" s="11"/>
      <c r="M22" s="11"/>
    </row>
    <row r="23" spans="4:13" x14ac:dyDescent="0.25">
      <c r="K23" s="9" t="s">
        <v>177</v>
      </c>
      <c r="L23" s="12"/>
      <c r="M23" s="12"/>
    </row>
  </sheetData>
  <mergeCells count="2">
    <mergeCell ref="F21:H21"/>
    <mergeCell ref="K16:M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M22"/>
  <sheetViews>
    <sheetView topLeftCell="A12" workbookViewId="0">
      <selection activeCell="L19" sqref="L19:M21"/>
    </sheetView>
  </sheetViews>
  <sheetFormatPr baseColWidth="10" defaultRowHeight="15" x14ac:dyDescent="0.25"/>
  <cols>
    <col min="1" max="16384" width="11.42578125" style="20"/>
  </cols>
  <sheetData>
    <row r="15" spans="4:13" ht="18.75" x14ac:dyDescent="0.25">
      <c r="D15" s="35" t="s">
        <v>168</v>
      </c>
      <c r="E15" s="7"/>
      <c r="F15" s="7"/>
      <c r="G15" s="36" t="s">
        <v>178</v>
      </c>
      <c r="H15" s="37"/>
    </row>
    <row r="16" spans="4:13" ht="19.5" x14ac:dyDescent="0.3">
      <c r="D16" s="6"/>
      <c r="E16" s="5"/>
      <c r="F16" s="5"/>
      <c r="G16" s="5"/>
      <c r="H16" s="10"/>
      <c r="K16" s="72" t="s">
        <v>179</v>
      </c>
      <c r="L16" s="72"/>
      <c r="M16" s="72"/>
    </row>
    <row r="17" spans="4:13" x14ac:dyDescent="0.25">
      <c r="D17" s="6"/>
      <c r="E17" s="5"/>
      <c r="F17" s="5"/>
      <c r="G17" s="5"/>
      <c r="H17" s="10"/>
    </row>
    <row r="18" spans="4:13" x14ac:dyDescent="0.25">
      <c r="D18" s="6"/>
      <c r="E18" s="5"/>
      <c r="F18" s="5"/>
      <c r="G18" s="5"/>
      <c r="H18" s="10"/>
      <c r="L18" s="21" t="s">
        <v>169</v>
      </c>
      <c r="M18" s="21" t="s">
        <v>170</v>
      </c>
    </row>
    <row r="19" spans="4:13" x14ac:dyDescent="0.25">
      <c r="D19" s="6"/>
      <c r="E19" s="25"/>
      <c r="F19" s="28"/>
      <c r="G19" s="28"/>
      <c r="H19" s="29"/>
      <c r="K19" s="8" t="s">
        <v>172</v>
      </c>
      <c r="L19" s="13"/>
      <c r="M19" s="13"/>
    </row>
    <row r="20" spans="4:13" ht="18.75" x14ac:dyDescent="0.25">
      <c r="D20" s="6"/>
      <c r="E20" s="26"/>
      <c r="F20" s="33" t="s">
        <v>169</v>
      </c>
      <c r="G20" s="22"/>
      <c r="H20" s="34" t="s">
        <v>171</v>
      </c>
      <c r="K20" s="4" t="s">
        <v>173</v>
      </c>
      <c r="L20" s="3"/>
      <c r="M20" s="3"/>
    </row>
    <row r="21" spans="4:13" x14ac:dyDescent="0.25">
      <c r="D21" s="6"/>
      <c r="E21" s="26"/>
      <c r="F21" s="73"/>
      <c r="G21" s="74"/>
      <c r="H21" s="75"/>
      <c r="K21" s="9" t="s">
        <v>174</v>
      </c>
      <c r="L21" s="14"/>
      <c r="M21" s="14"/>
    </row>
    <row r="22" spans="4:13" ht="18.75" x14ac:dyDescent="0.25">
      <c r="D22" s="38"/>
      <c r="E22" s="27"/>
      <c r="F22" s="33" t="s">
        <v>170</v>
      </c>
      <c r="G22" s="22"/>
      <c r="H22" s="34" t="s">
        <v>171</v>
      </c>
    </row>
  </sheetData>
  <mergeCells count="2">
    <mergeCell ref="F21:H21"/>
    <mergeCell ref="K16:M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G22"/>
  <sheetViews>
    <sheetView topLeftCell="A12" workbookViewId="0">
      <selection activeCell="F22" sqref="F22"/>
    </sheetView>
  </sheetViews>
  <sheetFormatPr baseColWidth="10" defaultRowHeight="15" x14ac:dyDescent="0.25"/>
  <cols>
    <col min="1" max="16384" width="11.42578125" style="20"/>
  </cols>
  <sheetData>
    <row r="15" spans="4:7" ht="18.75" x14ac:dyDescent="0.25">
      <c r="D15" s="30" t="s">
        <v>168</v>
      </c>
      <c r="E15" s="4"/>
      <c r="F15" s="4"/>
      <c r="G15" s="30" t="s">
        <v>178</v>
      </c>
    </row>
    <row r="16" spans="4:7" x14ac:dyDescent="0.25">
      <c r="D16" s="4"/>
      <c r="E16" s="4"/>
      <c r="F16" s="4"/>
      <c r="G16" s="4"/>
    </row>
    <row r="17" spans="4:7" x14ac:dyDescent="0.25">
      <c r="D17" s="4"/>
      <c r="E17" s="4"/>
      <c r="F17" s="4"/>
      <c r="G17" s="4"/>
    </row>
    <row r="18" spans="4:7" x14ac:dyDescent="0.25">
      <c r="D18" s="4"/>
      <c r="E18" s="4"/>
      <c r="F18" s="4"/>
      <c r="G18" s="4"/>
    </row>
    <row r="19" spans="4:7" x14ac:dyDescent="0.25">
      <c r="D19" s="4"/>
      <c r="E19" s="25"/>
      <c r="F19" s="28"/>
      <c r="G19" s="29"/>
    </row>
    <row r="20" spans="4:7" ht="18.75" x14ac:dyDescent="0.25">
      <c r="D20" s="4"/>
      <c r="E20" s="26"/>
      <c r="F20" s="31" t="s">
        <v>169</v>
      </c>
      <c r="G20" s="23"/>
    </row>
    <row r="21" spans="4:7" x14ac:dyDescent="0.25">
      <c r="D21" s="4"/>
      <c r="E21" s="26"/>
      <c r="F21" s="76"/>
      <c r="G21" s="76"/>
    </row>
    <row r="22" spans="4:7" ht="18.75" x14ac:dyDescent="0.25">
      <c r="D22" s="4"/>
      <c r="E22" s="27"/>
      <c r="F22" s="32" t="s">
        <v>170</v>
      </c>
      <c r="G22" s="24"/>
    </row>
  </sheetData>
  <mergeCells count="1">
    <mergeCell ref="F21:G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98"/>
  <sheetViews>
    <sheetView workbookViewId="0">
      <pane ySplit="2" topLeftCell="A3" activePane="bottomLeft" state="frozen"/>
      <selection activeCell="A6" sqref="A6"/>
      <selection pane="bottomLeft"/>
    </sheetView>
  </sheetViews>
  <sheetFormatPr baseColWidth="10" defaultRowHeight="12" x14ac:dyDescent="0.2"/>
  <cols>
    <col min="1" max="1" width="20.5703125" style="39" customWidth="1"/>
    <col min="2" max="5" width="11.42578125" style="39"/>
    <col min="6" max="8" width="11.5703125" style="39" bestFit="1" customWidth="1"/>
    <col min="9" max="9" width="11.42578125" style="39"/>
    <col min="10" max="10" width="11.5703125" style="39" bestFit="1" customWidth="1"/>
    <col min="11" max="13" width="11.42578125" style="39"/>
    <col min="14" max="18" width="11.5703125" style="39" bestFit="1" customWidth="1"/>
    <col min="19" max="20" width="14.140625" style="39" bestFit="1" customWidth="1"/>
    <col min="21" max="23" width="11.5703125" style="39" bestFit="1" customWidth="1"/>
    <col min="24" max="24" width="14.140625" style="39" bestFit="1" customWidth="1"/>
    <col min="25" max="25" width="11.5703125" style="39" bestFit="1" customWidth="1"/>
    <col min="26" max="27" width="14.140625" style="39" bestFit="1" customWidth="1"/>
    <col min="28" max="30" width="11.5703125" style="39" bestFit="1" customWidth="1"/>
    <col min="31" max="32" width="15.85546875" style="39" bestFit="1" customWidth="1"/>
    <col min="33" max="34" width="11.5703125" style="39" bestFit="1" customWidth="1"/>
    <col min="35" max="36" width="14.140625" style="39" bestFit="1" customWidth="1"/>
    <col min="37" max="39" width="13.42578125" style="41" bestFit="1" customWidth="1"/>
    <col min="40" max="40" width="12.5703125" style="41" bestFit="1" customWidth="1"/>
    <col min="41" max="41" width="11.5703125" style="1" bestFit="1" customWidth="1"/>
    <col min="42" max="43" width="11.5703125" style="2" bestFit="1" customWidth="1"/>
    <col min="44" max="57" width="11.5703125" style="1" bestFit="1" customWidth="1"/>
    <col min="58" max="58" width="11.5703125" style="2" bestFit="1" customWidth="1"/>
    <col min="59" max="73" width="11.5703125" style="1" bestFit="1" customWidth="1"/>
    <col min="74" max="74" width="11.5703125" style="2" bestFit="1" customWidth="1"/>
    <col min="75" max="76" width="11.5703125" style="1" bestFit="1" customWidth="1"/>
    <col min="77" max="16384" width="11.42578125" style="1"/>
  </cols>
  <sheetData>
    <row r="1" spans="1:76" ht="60.75" customHeight="1" x14ac:dyDescent="0.35">
      <c r="A1" s="43" t="s">
        <v>180</v>
      </c>
      <c r="R1" s="39" t="s">
        <v>38</v>
      </c>
      <c r="S1" s="39" t="s">
        <v>39</v>
      </c>
      <c r="T1" s="39" t="s">
        <v>39</v>
      </c>
      <c r="U1" s="39" t="s">
        <v>40</v>
      </c>
      <c r="X1" s="39" t="s">
        <v>41</v>
      </c>
      <c r="Z1" s="39" t="s">
        <v>39</v>
      </c>
      <c r="AA1" s="39" t="s">
        <v>39</v>
      </c>
      <c r="AB1" s="39" t="s">
        <v>40</v>
      </c>
      <c r="AC1" s="39" t="s">
        <v>39</v>
      </c>
      <c r="AD1" s="39" t="s">
        <v>40</v>
      </c>
      <c r="AG1" s="39" t="s">
        <v>42</v>
      </c>
      <c r="AH1" s="39" t="s">
        <v>42</v>
      </c>
      <c r="AI1" s="40"/>
      <c r="AJ1" s="40"/>
      <c r="AK1" s="42"/>
      <c r="AL1" s="42"/>
      <c r="AM1" s="42"/>
      <c r="AN1" s="62"/>
      <c r="AO1" s="62" t="s">
        <v>68</v>
      </c>
      <c r="AP1" s="62" t="s">
        <v>78</v>
      </c>
      <c r="AQ1" s="62" t="s">
        <v>75</v>
      </c>
      <c r="AR1" s="62" t="s">
        <v>46</v>
      </c>
      <c r="AS1" s="62" t="s">
        <v>69</v>
      </c>
      <c r="AT1" s="62" t="s">
        <v>49</v>
      </c>
      <c r="AU1" s="62" t="s">
        <v>45</v>
      </c>
      <c r="AV1" s="62" t="s">
        <v>47</v>
      </c>
      <c r="AW1" s="62" t="s">
        <v>48</v>
      </c>
      <c r="AX1" s="62" t="s">
        <v>53</v>
      </c>
      <c r="AY1" s="62" t="s">
        <v>66</v>
      </c>
      <c r="AZ1" s="62" t="s">
        <v>67</v>
      </c>
      <c r="BA1" s="62" t="s">
        <v>70</v>
      </c>
      <c r="BB1" s="62" t="s">
        <v>71</v>
      </c>
      <c r="BC1" s="62" t="s">
        <v>72</v>
      </c>
      <c r="BD1" s="62" t="s">
        <v>73</v>
      </c>
      <c r="BE1" s="62" t="s">
        <v>74</v>
      </c>
      <c r="BF1" s="62" t="s">
        <v>76</v>
      </c>
      <c r="BG1" s="62" t="s">
        <v>50</v>
      </c>
      <c r="BH1" s="62" t="s">
        <v>51</v>
      </c>
      <c r="BI1" s="62" t="s">
        <v>52</v>
      </c>
      <c r="BJ1" s="62" t="s">
        <v>54</v>
      </c>
      <c r="BK1" s="62" t="s">
        <v>55</v>
      </c>
      <c r="BL1" s="62" t="s">
        <v>56</v>
      </c>
      <c r="BM1" s="62" t="s">
        <v>57</v>
      </c>
      <c r="BN1" s="62" t="s">
        <v>58</v>
      </c>
      <c r="BO1" s="62" t="s">
        <v>59</v>
      </c>
      <c r="BP1" s="62" t="s">
        <v>60</v>
      </c>
      <c r="BQ1" s="62" t="s">
        <v>61</v>
      </c>
      <c r="BR1" s="62" t="s">
        <v>62</v>
      </c>
      <c r="BS1" s="62" t="s">
        <v>63</v>
      </c>
      <c r="BT1" s="62" t="s">
        <v>64</v>
      </c>
      <c r="BU1" s="62" t="s">
        <v>65</v>
      </c>
      <c r="BV1" s="62" t="s">
        <v>77</v>
      </c>
      <c r="BW1" s="62" t="s">
        <v>116</v>
      </c>
      <c r="BX1" s="62" t="s">
        <v>117</v>
      </c>
    </row>
    <row r="2" spans="1:76" s="45" customFormat="1" ht="81" x14ac:dyDescent="0.3">
      <c r="A2" s="44" t="s">
        <v>0</v>
      </c>
      <c r="B2" s="44" t="s">
        <v>1</v>
      </c>
      <c r="C2" s="44" t="s">
        <v>2</v>
      </c>
      <c r="D2" s="44" t="s">
        <v>3</v>
      </c>
      <c r="E2" s="44" t="s">
        <v>4</v>
      </c>
      <c r="F2" s="44" t="s">
        <v>5</v>
      </c>
      <c r="G2" s="44" t="s">
        <v>6</v>
      </c>
      <c r="H2" s="44" t="s">
        <v>7</v>
      </c>
      <c r="I2" s="44" t="s">
        <v>8</v>
      </c>
      <c r="J2" s="44" t="s">
        <v>9</v>
      </c>
      <c r="K2" s="44" t="s">
        <v>10</v>
      </c>
      <c r="L2" s="44" t="s">
        <v>11</v>
      </c>
      <c r="M2" s="44" t="s">
        <v>12</v>
      </c>
      <c r="N2" s="44" t="s">
        <v>13</v>
      </c>
      <c r="O2" s="44" t="s">
        <v>14</v>
      </c>
      <c r="P2" s="44" t="s">
        <v>15</v>
      </c>
      <c r="Q2" s="44" t="s">
        <v>16</v>
      </c>
      <c r="R2" s="44" t="s">
        <v>17</v>
      </c>
      <c r="S2" s="44" t="s">
        <v>18</v>
      </c>
      <c r="T2" s="44" t="s">
        <v>19</v>
      </c>
      <c r="U2" s="44" t="s">
        <v>20</v>
      </c>
      <c r="V2" s="44" t="s">
        <v>21</v>
      </c>
      <c r="W2" s="44" t="s">
        <v>22</v>
      </c>
      <c r="X2" s="44" t="s">
        <v>23</v>
      </c>
      <c r="Y2" s="44" t="s">
        <v>24</v>
      </c>
      <c r="Z2" s="44" t="s">
        <v>25</v>
      </c>
      <c r="AA2" s="44" t="s">
        <v>26</v>
      </c>
      <c r="AB2" s="44" t="s">
        <v>27</v>
      </c>
      <c r="AC2" s="44" t="s">
        <v>28</v>
      </c>
      <c r="AD2" s="44" t="s">
        <v>29</v>
      </c>
      <c r="AE2" s="44" t="s">
        <v>30</v>
      </c>
      <c r="AF2" s="44" t="s">
        <v>31</v>
      </c>
      <c r="AG2" s="44" t="s">
        <v>43</v>
      </c>
      <c r="AH2" s="44" t="s">
        <v>44</v>
      </c>
      <c r="AI2" s="44" t="s">
        <v>32</v>
      </c>
      <c r="AJ2" s="44" t="s">
        <v>33</v>
      </c>
      <c r="AK2" s="44" t="s">
        <v>34</v>
      </c>
      <c r="AL2" s="44" t="s">
        <v>35</v>
      </c>
      <c r="AM2" s="44" t="s">
        <v>36</v>
      </c>
      <c r="AN2" s="44" t="s">
        <v>37</v>
      </c>
      <c r="AO2" s="67" t="s">
        <v>102</v>
      </c>
      <c r="AP2" s="67" t="s">
        <v>112</v>
      </c>
      <c r="AQ2" s="67" t="s">
        <v>109</v>
      </c>
      <c r="AR2" s="64" t="s">
        <v>80</v>
      </c>
      <c r="AS2" s="67" t="s">
        <v>103</v>
      </c>
      <c r="AT2" s="64" t="s">
        <v>83</v>
      </c>
      <c r="AU2" s="63" t="s">
        <v>79</v>
      </c>
      <c r="AV2" s="64" t="s">
        <v>81</v>
      </c>
      <c r="AW2" s="64" t="s">
        <v>82</v>
      </c>
      <c r="AX2" s="63" t="s">
        <v>87</v>
      </c>
      <c r="AY2" s="67" t="s">
        <v>100</v>
      </c>
      <c r="AZ2" s="67" t="s">
        <v>101</v>
      </c>
      <c r="BA2" s="67" t="s">
        <v>104</v>
      </c>
      <c r="BB2" s="66" t="s">
        <v>105</v>
      </c>
      <c r="BC2" s="67" t="s">
        <v>106</v>
      </c>
      <c r="BD2" s="67" t="s">
        <v>107</v>
      </c>
      <c r="BE2" s="67" t="s">
        <v>108</v>
      </c>
      <c r="BF2" s="67" t="s">
        <v>110</v>
      </c>
      <c r="BG2" s="65" t="s">
        <v>84</v>
      </c>
      <c r="BH2" s="65" t="s">
        <v>85</v>
      </c>
      <c r="BI2" s="65" t="s">
        <v>86</v>
      </c>
      <c r="BJ2" s="65" t="s">
        <v>88</v>
      </c>
      <c r="BK2" s="65" t="s">
        <v>89</v>
      </c>
      <c r="BL2" s="65" t="s">
        <v>90</v>
      </c>
      <c r="BM2" s="65" t="s">
        <v>91</v>
      </c>
      <c r="BN2" s="65" t="s">
        <v>92</v>
      </c>
      <c r="BO2" s="65" t="s">
        <v>93</v>
      </c>
      <c r="BP2" s="65" t="s">
        <v>94</v>
      </c>
      <c r="BQ2" s="65" t="s">
        <v>95</v>
      </c>
      <c r="BR2" s="65" t="s">
        <v>96</v>
      </c>
      <c r="BS2" s="65" t="s">
        <v>97</v>
      </c>
      <c r="BT2" s="65" t="s">
        <v>98</v>
      </c>
      <c r="BU2" s="65" t="s">
        <v>99</v>
      </c>
      <c r="BV2" s="68" t="s">
        <v>111</v>
      </c>
      <c r="BW2" s="69" t="s">
        <v>122</v>
      </c>
      <c r="BX2" s="69" t="s">
        <v>125</v>
      </c>
    </row>
    <row r="3" spans="1:76" s="45" customFormat="1" ht="20.25" x14ac:dyDescent="0.3">
      <c r="A3" s="46" t="s">
        <v>126</v>
      </c>
      <c r="B3" s="46" t="s">
        <v>127</v>
      </c>
      <c r="C3" s="46" t="s">
        <v>128</v>
      </c>
      <c r="D3" s="46" t="s">
        <v>129</v>
      </c>
      <c r="E3" s="46" t="s">
        <v>121</v>
      </c>
      <c r="F3" s="47">
        <v>10586</v>
      </c>
      <c r="G3" s="47">
        <v>4062</v>
      </c>
      <c r="H3" s="47">
        <v>4161</v>
      </c>
      <c r="I3" s="46" t="s">
        <v>130</v>
      </c>
      <c r="J3" s="48">
        <v>12.7</v>
      </c>
      <c r="K3" s="46" t="s">
        <v>131</v>
      </c>
      <c r="L3" s="46" t="s">
        <v>132</v>
      </c>
      <c r="M3" s="46" t="s">
        <v>123</v>
      </c>
      <c r="N3" s="49">
        <v>103</v>
      </c>
      <c r="O3" s="49">
        <v>101</v>
      </c>
      <c r="P3" s="49">
        <v>2</v>
      </c>
      <c r="Q3" s="50">
        <v>1.941748</v>
      </c>
      <c r="R3" s="50">
        <v>0.96</v>
      </c>
      <c r="S3" s="50">
        <v>3.1666669999999999</v>
      </c>
      <c r="T3" s="50">
        <v>1.6160000000000001</v>
      </c>
      <c r="U3" s="50">
        <v>51.031570000000002</v>
      </c>
      <c r="V3" s="50">
        <v>0.3958334</v>
      </c>
      <c r="W3" s="50">
        <v>199.0231</v>
      </c>
      <c r="X3" s="50">
        <v>31.666669845581101</v>
      </c>
      <c r="Y3" s="50">
        <v>0.89580399469503502</v>
      </c>
      <c r="Z3" s="50">
        <v>1.766667</v>
      </c>
      <c r="AA3" s="50">
        <v>1.4</v>
      </c>
      <c r="AB3" s="50">
        <v>44.210529999999999</v>
      </c>
      <c r="AC3" s="50">
        <v>0.11866699999999999</v>
      </c>
      <c r="AD3" s="50">
        <v>3.7473770000000002</v>
      </c>
      <c r="AE3" s="50">
        <v>78.78</v>
      </c>
      <c r="AF3" s="50">
        <v>35.35</v>
      </c>
      <c r="AG3" s="50">
        <v>3.2000000000000001E-2</v>
      </c>
      <c r="AH3" s="50">
        <v>1.010526</v>
      </c>
      <c r="AI3" s="50">
        <v>1.6479999999999999</v>
      </c>
      <c r="AJ3" s="50">
        <v>1.766667</v>
      </c>
      <c r="AK3" s="51">
        <v>0.55789480000000002</v>
      </c>
      <c r="AL3" s="51">
        <v>0.9328301</v>
      </c>
      <c r="AM3" s="51">
        <v>0.98058250000000002</v>
      </c>
      <c r="AN3" s="51">
        <v>0.51031579999999999</v>
      </c>
      <c r="AO3" s="52"/>
      <c r="AP3" s="61">
        <v>6.6666670143604279E-2</v>
      </c>
      <c r="AQ3" s="61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61"/>
      <c r="BG3" s="52"/>
      <c r="BH3" s="52"/>
      <c r="BI3" s="52"/>
      <c r="BJ3" s="52">
        <v>0.25</v>
      </c>
      <c r="BK3" s="52"/>
      <c r="BL3" s="52"/>
      <c r="BM3" s="52"/>
      <c r="BN3" s="52"/>
      <c r="BO3" s="52">
        <v>1.0833333730697632</v>
      </c>
      <c r="BP3" s="52"/>
      <c r="BQ3" s="52"/>
      <c r="BR3" s="52"/>
      <c r="BS3" s="52"/>
      <c r="BT3" s="52"/>
      <c r="BU3" s="52"/>
      <c r="BV3" s="61"/>
      <c r="BW3" s="53">
        <v>2</v>
      </c>
      <c r="BX3" s="53"/>
    </row>
    <row r="4" spans="1:76" s="45" customFormat="1" ht="20.25" x14ac:dyDescent="0.3">
      <c r="A4" s="46" t="s">
        <v>126</v>
      </c>
      <c r="B4" s="46" t="s">
        <v>128</v>
      </c>
      <c r="C4" s="46" t="s">
        <v>128</v>
      </c>
      <c r="D4" s="46" t="s">
        <v>129</v>
      </c>
      <c r="E4" s="46" t="s">
        <v>121</v>
      </c>
      <c r="F4" s="47">
        <v>10667</v>
      </c>
      <c r="G4" s="47">
        <v>4017</v>
      </c>
      <c r="H4" s="47">
        <v>3866</v>
      </c>
      <c r="I4" s="46" t="s">
        <v>130</v>
      </c>
      <c r="J4" s="48">
        <v>12.7</v>
      </c>
      <c r="K4" s="46" t="s">
        <v>133</v>
      </c>
      <c r="L4" s="46" t="s">
        <v>132</v>
      </c>
      <c r="M4" s="46" t="s">
        <v>123</v>
      </c>
      <c r="N4" s="49">
        <v>399</v>
      </c>
      <c r="O4" s="49">
        <v>397</v>
      </c>
      <c r="P4" s="49">
        <v>2</v>
      </c>
      <c r="Q4" s="50">
        <v>0.50125310000000001</v>
      </c>
      <c r="R4" s="50">
        <v>0.96</v>
      </c>
      <c r="S4" s="50">
        <v>8</v>
      </c>
      <c r="T4" s="50">
        <v>6.3520000000000003</v>
      </c>
      <c r="U4" s="50">
        <v>79.399990000000003</v>
      </c>
      <c r="V4" s="50">
        <v>1</v>
      </c>
      <c r="W4" s="50">
        <v>309.66000000000003</v>
      </c>
      <c r="X4" s="50">
        <v>80</v>
      </c>
      <c r="Y4" s="50">
        <v>0.61064036361129104</v>
      </c>
      <c r="Z4" s="50">
        <v>6.7166670000000002</v>
      </c>
      <c r="AA4" s="50">
        <v>1.2833330000000001</v>
      </c>
      <c r="AB4" s="50">
        <v>16.04167</v>
      </c>
      <c r="AC4" s="50">
        <v>0.33266689999999999</v>
      </c>
      <c r="AD4" s="50">
        <v>4.1583370000000004</v>
      </c>
      <c r="AE4" s="50">
        <v>309.66000000000003</v>
      </c>
      <c r="AF4" s="50">
        <v>131.01</v>
      </c>
      <c r="AG4" s="50">
        <v>3.2000000000000001E-2</v>
      </c>
      <c r="AH4" s="50">
        <v>0.4</v>
      </c>
      <c r="AI4" s="50">
        <v>6.3840000000000003</v>
      </c>
      <c r="AJ4" s="50">
        <v>6.7166670000000002</v>
      </c>
      <c r="AK4" s="51">
        <v>0.83958330000000003</v>
      </c>
      <c r="AL4" s="51">
        <v>0.95047150000000002</v>
      </c>
      <c r="AM4" s="51">
        <v>0.99498750000000002</v>
      </c>
      <c r="AN4" s="51">
        <v>0.79400000000000004</v>
      </c>
      <c r="AO4" s="52"/>
      <c r="AP4" s="61">
        <v>0.15000000596046448</v>
      </c>
      <c r="AQ4" s="61">
        <v>0.1666666716337204</v>
      </c>
      <c r="AR4" s="52"/>
      <c r="AS4" s="52"/>
      <c r="AT4" s="52"/>
      <c r="AU4" s="52"/>
      <c r="AV4" s="52"/>
      <c r="AW4" s="52"/>
      <c r="AX4" s="52"/>
      <c r="AY4" s="52"/>
      <c r="AZ4" s="52"/>
      <c r="BA4" s="52">
        <v>0.11666666716337204</v>
      </c>
      <c r="BB4" s="52"/>
      <c r="BC4" s="52"/>
      <c r="BD4" s="52"/>
      <c r="BE4" s="52"/>
      <c r="BF4" s="61"/>
      <c r="BG4" s="52"/>
      <c r="BH4" s="52">
        <v>0.31666666269302368</v>
      </c>
      <c r="BI4" s="52"/>
      <c r="BJ4" s="52">
        <v>0.10000000149011612</v>
      </c>
      <c r="BK4" s="52"/>
      <c r="BL4" s="52">
        <v>0.43333333730697632</v>
      </c>
      <c r="BM4" s="52"/>
      <c r="BN4" s="52"/>
      <c r="BO4" s="52"/>
      <c r="BP4" s="52"/>
      <c r="BQ4" s="52"/>
      <c r="BR4" s="52"/>
      <c r="BS4" s="52"/>
      <c r="BT4" s="52"/>
      <c r="BU4" s="52"/>
      <c r="BV4" s="61"/>
      <c r="BW4" s="53">
        <v>2</v>
      </c>
      <c r="BX4" s="53"/>
    </row>
    <row r="5" spans="1:76" s="45" customFormat="1" ht="20.25" x14ac:dyDescent="0.3">
      <c r="A5" s="46" t="s">
        <v>126</v>
      </c>
      <c r="B5" s="46" t="s">
        <v>127</v>
      </c>
      <c r="C5" s="46" t="s">
        <v>128</v>
      </c>
      <c r="D5" s="46" t="s">
        <v>129</v>
      </c>
      <c r="E5" s="46" t="s">
        <v>121</v>
      </c>
      <c r="F5" s="47">
        <v>10667</v>
      </c>
      <c r="G5" s="47">
        <v>4062</v>
      </c>
      <c r="H5" s="47">
        <v>4161</v>
      </c>
      <c r="I5" s="46" t="s">
        <v>130</v>
      </c>
      <c r="J5" s="48">
        <v>12.7</v>
      </c>
      <c r="K5" s="46" t="s">
        <v>133</v>
      </c>
      <c r="L5" s="46" t="s">
        <v>132</v>
      </c>
      <c r="M5" s="46" t="s">
        <v>123</v>
      </c>
      <c r="N5" s="49">
        <v>245</v>
      </c>
      <c r="O5" s="49">
        <v>245</v>
      </c>
      <c r="P5" s="49">
        <v>0</v>
      </c>
      <c r="Q5" s="50">
        <v>0</v>
      </c>
      <c r="R5" s="50">
        <v>0.96</v>
      </c>
      <c r="S5" s="50">
        <v>4.8333329999999997</v>
      </c>
      <c r="T5" s="50">
        <v>3.92</v>
      </c>
      <c r="U5" s="50">
        <v>81.103449999999995</v>
      </c>
      <c r="V5" s="50">
        <v>0.6041666</v>
      </c>
      <c r="W5" s="50">
        <v>316.30349999999999</v>
      </c>
      <c r="X5" s="50">
        <v>48.333330154418903</v>
      </c>
      <c r="Y5" s="50">
        <v>0.59781479908035795</v>
      </c>
      <c r="Z5" s="50">
        <v>4.216666</v>
      </c>
      <c r="AA5" s="50">
        <v>0.61666670000000001</v>
      </c>
      <c r="AB5" s="50">
        <v>12.758620000000001</v>
      </c>
      <c r="AC5" s="50">
        <v>0.2966665</v>
      </c>
      <c r="AD5" s="50">
        <v>6.1379279999999996</v>
      </c>
      <c r="AE5" s="50">
        <v>191.1</v>
      </c>
      <c r="AF5" s="50">
        <v>80.850009999999997</v>
      </c>
      <c r="AG5" s="50">
        <v>0</v>
      </c>
      <c r="AH5" s="50">
        <v>0</v>
      </c>
      <c r="AI5" s="50">
        <v>3.92</v>
      </c>
      <c r="AJ5" s="50">
        <v>4.216666</v>
      </c>
      <c r="AK5" s="51">
        <v>0.87241380000000002</v>
      </c>
      <c r="AL5" s="51">
        <v>0.92964429999999998</v>
      </c>
      <c r="AM5" s="51">
        <v>1</v>
      </c>
      <c r="AN5" s="51">
        <v>0.81103449999999999</v>
      </c>
      <c r="AO5" s="52">
        <v>0.1666666716337204</v>
      </c>
      <c r="AP5" s="61">
        <v>0.11666666716337204</v>
      </c>
      <c r="AQ5" s="61">
        <v>0.1666666716337204</v>
      </c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61"/>
      <c r="BG5" s="52"/>
      <c r="BH5" s="52"/>
      <c r="BI5" s="52"/>
      <c r="BJ5" s="52"/>
      <c r="BK5" s="52"/>
      <c r="BL5" s="52"/>
      <c r="BM5" s="52"/>
      <c r="BN5" s="52">
        <v>0.1666666716337204</v>
      </c>
      <c r="BO5" s="52"/>
      <c r="BP5" s="52"/>
      <c r="BQ5" s="52"/>
      <c r="BR5" s="52"/>
      <c r="BS5" s="52"/>
      <c r="BT5" s="52"/>
      <c r="BU5" s="52"/>
      <c r="BV5" s="61"/>
      <c r="BW5" s="53"/>
      <c r="BX5" s="53"/>
    </row>
    <row r="6" spans="1:76" s="45" customFormat="1" ht="20.25" x14ac:dyDescent="0.3">
      <c r="A6" s="46" t="s">
        <v>134</v>
      </c>
      <c r="B6" s="46" t="s">
        <v>127</v>
      </c>
      <c r="C6" s="46" t="s">
        <v>128</v>
      </c>
      <c r="D6" s="46" t="s">
        <v>129</v>
      </c>
      <c r="E6" s="46" t="s">
        <v>121</v>
      </c>
      <c r="F6" s="47">
        <v>10583</v>
      </c>
      <c r="G6" s="47">
        <v>4062</v>
      </c>
      <c r="H6" s="47">
        <v>4161</v>
      </c>
      <c r="I6" s="46" t="s">
        <v>130</v>
      </c>
      <c r="J6" s="48">
        <v>12.7</v>
      </c>
      <c r="K6" s="46" t="s">
        <v>135</v>
      </c>
      <c r="L6" s="46" t="s">
        <v>132</v>
      </c>
      <c r="M6" s="46" t="s">
        <v>123</v>
      </c>
      <c r="N6" s="49">
        <v>189</v>
      </c>
      <c r="O6" s="49">
        <v>189</v>
      </c>
      <c r="P6" s="49">
        <v>0</v>
      </c>
      <c r="Q6" s="50">
        <v>0</v>
      </c>
      <c r="R6" s="50">
        <v>0.97</v>
      </c>
      <c r="S6" s="50">
        <v>3.4166669999999999</v>
      </c>
      <c r="T6" s="50">
        <v>3.0554999999999999</v>
      </c>
      <c r="U6" s="50">
        <v>89.429259999999999</v>
      </c>
      <c r="V6" s="50">
        <v>0.4270834</v>
      </c>
      <c r="W6" s="50">
        <v>380.58150000000001</v>
      </c>
      <c r="X6" s="50">
        <v>34.166669845581097</v>
      </c>
      <c r="Y6" s="50">
        <v>0.48858386524348801</v>
      </c>
      <c r="Z6" s="50">
        <v>3.3166669999999998</v>
      </c>
      <c r="AA6" s="50">
        <v>0.1</v>
      </c>
      <c r="AB6" s="50">
        <v>2.9268290000000001</v>
      </c>
      <c r="AC6" s="50">
        <v>0.26116699999999998</v>
      </c>
      <c r="AD6" s="50">
        <v>7.64391</v>
      </c>
      <c r="AE6" s="50">
        <v>162.54</v>
      </c>
      <c r="AF6" s="50">
        <v>69.930000000000007</v>
      </c>
      <c r="AG6" s="50">
        <v>0</v>
      </c>
      <c r="AH6" s="50">
        <v>0</v>
      </c>
      <c r="AI6" s="50">
        <v>3.0554999999999999</v>
      </c>
      <c r="AJ6" s="50">
        <v>3.3166669999999998</v>
      </c>
      <c r="AK6" s="51">
        <v>0.97073169999999998</v>
      </c>
      <c r="AL6" s="51">
        <v>0.92125619999999997</v>
      </c>
      <c r="AM6" s="51">
        <v>1</v>
      </c>
      <c r="AN6" s="51">
        <v>0.89429259999999999</v>
      </c>
      <c r="AO6" s="52"/>
      <c r="AP6" s="61">
        <v>0.10000000149011612</v>
      </c>
      <c r="AQ6" s="61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61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61"/>
      <c r="BW6" s="53"/>
      <c r="BX6" s="53"/>
    </row>
    <row r="7" spans="1:76" s="45" customFormat="1" ht="20.25" x14ac:dyDescent="0.3">
      <c r="A7" s="46" t="s">
        <v>134</v>
      </c>
      <c r="B7" s="46" t="s">
        <v>127</v>
      </c>
      <c r="C7" s="46" t="s">
        <v>128</v>
      </c>
      <c r="D7" s="46" t="s">
        <v>129</v>
      </c>
      <c r="E7" s="46" t="s">
        <v>121</v>
      </c>
      <c r="F7" s="47">
        <v>10584</v>
      </c>
      <c r="G7" s="47">
        <v>4062</v>
      </c>
      <c r="H7" s="47">
        <v>4161</v>
      </c>
      <c r="I7" s="46" t="s">
        <v>130</v>
      </c>
      <c r="J7" s="48">
        <v>12.7</v>
      </c>
      <c r="K7" s="46" t="s">
        <v>136</v>
      </c>
      <c r="L7" s="46" t="s">
        <v>132</v>
      </c>
      <c r="M7" s="46" t="s">
        <v>123</v>
      </c>
      <c r="N7" s="49">
        <v>121</v>
      </c>
      <c r="O7" s="49">
        <v>121</v>
      </c>
      <c r="P7" s="49">
        <v>0</v>
      </c>
      <c r="Q7" s="50">
        <v>0</v>
      </c>
      <c r="R7" s="50">
        <v>0.97</v>
      </c>
      <c r="S7" s="50">
        <v>2.5833330000000001</v>
      </c>
      <c r="T7" s="50">
        <v>1.956167</v>
      </c>
      <c r="U7" s="50">
        <v>75.7226</v>
      </c>
      <c r="V7" s="50">
        <v>0.3229166</v>
      </c>
      <c r="W7" s="50">
        <v>322.25040000000001</v>
      </c>
      <c r="X7" s="50">
        <v>25.833330154418899</v>
      </c>
      <c r="Y7" s="50">
        <v>0.57702322739063405</v>
      </c>
      <c r="Z7" s="50">
        <v>2.1166659999999999</v>
      </c>
      <c r="AA7" s="50">
        <v>0.46666669999999999</v>
      </c>
      <c r="AB7" s="50">
        <v>18.064520000000002</v>
      </c>
      <c r="AC7" s="50">
        <v>0.16049959999999999</v>
      </c>
      <c r="AD7" s="50">
        <v>6.2128889999999997</v>
      </c>
      <c r="AE7" s="50">
        <v>104.06</v>
      </c>
      <c r="AF7" s="50">
        <v>44.77</v>
      </c>
      <c r="AG7" s="50">
        <v>0</v>
      </c>
      <c r="AH7" s="50">
        <v>0</v>
      </c>
      <c r="AI7" s="50">
        <v>1.956167</v>
      </c>
      <c r="AJ7" s="50">
        <v>2.1166659999999999</v>
      </c>
      <c r="AK7" s="51">
        <v>0.81935480000000005</v>
      </c>
      <c r="AL7" s="51">
        <v>0.92417340000000003</v>
      </c>
      <c r="AM7" s="51">
        <v>1</v>
      </c>
      <c r="AN7" s="51">
        <v>0.75722590000000001</v>
      </c>
      <c r="AO7" s="52">
        <v>0.3333333432674408</v>
      </c>
      <c r="AP7" s="61">
        <v>0.10000000149011612</v>
      </c>
      <c r="AQ7" s="61"/>
      <c r="AR7" s="52">
        <v>3.3333335071802139E-2</v>
      </c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61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61"/>
      <c r="BW7" s="53"/>
      <c r="BX7" s="53"/>
    </row>
    <row r="8" spans="1:76" s="45" customFormat="1" ht="20.25" x14ac:dyDescent="0.3">
      <c r="A8" s="46" t="s">
        <v>134</v>
      </c>
      <c r="B8" s="46" t="s">
        <v>128</v>
      </c>
      <c r="C8" s="46" t="s">
        <v>128</v>
      </c>
      <c r="D8" s="46" t="s">
        <v>129</v>
      </c>
      <c r="E8" s="46" t="s">
        <v>121</v>
      </c>
      <c r="F8" s="47">
        <v>10586</v>
      </c>
      <c r="G8" s="47">
        <v>4061</v>
      </c>
      <c r="H8" s="47">
        <v>3866</v>
      </c>
      <c r="I8" s="46" t="s">
        <v>130</v>
      </c>
      <c r="J8" s="48">
        <v>12.7</v>
      </c>
      <c r="K8" s="46" t="s">
        <v>131</v>
      </c>
      <c r="L8" s="46" t="s">
        <v>132</v>
      </c>
      <c r="M8" s="46" t="s">
        <v>123</v>
      </c>
      <c r="N8" s="49">
        <v>298</v>
      </c>
      <c r="O8" s="49">
        <v>298</v>
      </c>
      <c r="P8" s="49">
        <v>0</v>
      </c>
      <c r="Q8" s="50">
        <v>0</v>
      </c>
      <c r="R8" s="50">
        <v>0.96</v>
      </c>
      <c r="S8" s="50">
        <v>8</v>
      </c>
      <c r="T8" s="50">
        <v>4.7679999999999998</v>
      </c>
      <c r="U8" s="50">
        <v>59.599989999999998</v>
      </c>
      <c r="V8" s="50">
        <v>1</v>
      </c>
      <c r="W8" s="50">
        <v>232.44</v>
      </c>
      <c r="X8" s="50">
        <v>80</v>
      </c>
      <c r="Y8" s="50">
        <v>0.76701825034641302</v>
      </c>
      <c r="Z8" s="50">
        <v>5.0833329999999997</v>
      </c>
      <c r="AA8" s="50">
        <v>2.9166669999999999</v>
      </c>
      <c r="AB8" s="50">
        <v>36.45834</v>
      </c>
      <c r="AC8" s="50">
        <v>0.31533359999999999</v>
      </c>
      <c r="AD8" s="50">
        <v>3.9416699999999998</v>
      </c>
      <c r="AE8" s="50">
        <v>232.44</v>
      </c>
      <c r="AF8" s="50">
        <v>104.3</v>
      </c>
      <c r="AG8" s="50">
        <v>0</v>
      </c>
      <c r="AH8" s="50">
        <v>0</v>
      </c>
      <c r="AI8" s="50">
        <v>4.7679999999999998</v>
      </c>
      <c r="AJ8" s="50">
        <v>5.0833329999999997</v>
      </c>
      <c r="AK8" s="51">
        <v>0.6354166</v>
      </c>
      <c r="AL8" s="51">
        <v>0.9379672</v>
      </c>
      <c r="AM8" s="51">
        <v>1</v>
      </c>
      <c r="AN8" s="51">
        <v>0.59599999999999997</v>
      </c>
      <c r="AO8" s="52"/>
      <c r="AP8" s="61">
        <v>0.1666666716337204</v>
      </c>
      <c r="AQ8" s="61"/>
      <c r="AR8" s="52"/>
      <c r="AS8" s="52"/>
      <c r="AT8" s="52"/>
      <c r="AU8" s="52"/>
      <c r="AV8" s="52"/>
      <c r="AW8" s="52"/>
      <c r="AX8" s="52">
        <v>0.1666666716337204</v>
      </c>
      <c r="AY8" s="52">
        <v>0.23333333432674408</v>
      </c>
      <c r="AZ8" s="52"/>
      <c r="BA8" s="52"/>
      <c r="BB8" s="52"/>
      <c r="BC8" s="52"/>
      <c r="BD8" s="52"/>
      <c r="BE8" s="52"/>
      <c r="BF8" s="61"/>
      <c r="BG8" s="52"/>
      <c r="BH8" s="52"/>
      <c r="BI8" s="52"/>
      <c r="BJ8" s="52"/>
      <c r="BK8" s="52"/>
      <c r="BL8" s="52"/>
      <c r="BM8" s="52"/>
      <c r="BN8" s="52"/>
      <c r="BO8" s="52">
        <v>2.1666667461395264</v>
      </c>
      <c r="BP8" s="52"/>
      <c r="BQ8" s="52"/>
      <c r="BR8" s="52"/>
      <c r="BS8" s="52"/>
      <c r="BT8" s="52">
        <v>0.18333333730697632</v>
      </c>
      <c r="BU8" s="52"/>
      <c r="BV8" s="61"/>
      <c r="BW8" s="53"/>
      <c r="BX8" s="53"/>
    </row>
    <row r="9" spans="1:76" s="45" customFormat="1" ht="20.25" x14ac:dyDescent="0.3">
      <c r="A9" s="46" t="s">
        <v>134</v>
      </c>
      <c r="B9" s="46" t="s">
        <v>127</v>
      </c>
      <c r="C9" s="46" t="s">
        <v>128</v>
      </c>
      <c r="D9" s="46" t="s">
        <v>129</v>
      </c>
      <c r="E9" s="46" t="s">
        <v>121</v>
      </c>
      <c r="F9" s="47">
        <v>10586</v>
      </c>
      <c r="G9" s="47">
        <v>4062</v>
      </c>
      <c r="H9" s="47">
        <v>4161</v>
      </c>
      <c r="I9" s="46" t="s">
        <v>130</v>
      </c>
      <c r="J9" s="48">
        <v>12.7</v>
      </c>
      <c r="K9" s="46" t="s">
        <v>131</v>
      </c>
      <c r="L9" s="46" t="s">
        <v>132</v>
      </c>
      <c r="M9" s="46" t="s">
        <v>123</v>
      </c>
      <c r="N9" s="49">
        <v>107</v>
      </c>
      <c r="O9" s="49">
        <v>107</v>
      </c>
      <c r="P9" s="49">
        <v>0</v>
      </c>
      <c r="Q9" s="50">
        <v>0</v>
      </c>
      <c r="R9" s="50">
        <v>0.96</v>
      </c>
      <c r="S9" s="50">
        <v>2</v>
      </c>
      <c r="T9" s="50">
        <v>1.712</v>
      </c>
      <c r="U9" s="50">
        <v>85.6</v>
      </c>
      <c r="V9" s="50">
        <v>0.25</v>
      </c>
      <c r="W9" s="50">
        <v>333.84</v>
      </c>
      <c r="X9" s="50">
        <v>20</v>
      </c>
      <c r="Y9" s="50">
        <v>0.53404538297879101</v>
      </c>
      <c r="Z9" s="50">
        <v>1.816667</v>
      </c>
      <c r="AA9" s="50">
        <v>0.1833333</v>
      </c>
      <c r="AB9" s="50">
        <v>9.1666670000000003</v>
      </c>
      <c r="AC9" s="50">
        <v>0.1046667</v>
      </c>
      <c r="AD9" s="50">
        <v>5.233333</v>
      </c>
      <c r="AE9" s="50">
        <v>83.46</v>
      </c>
      <c r="AF9" s="50">
        <v>37.450000000000003</v>
      </c>
      <c r="AG9" s="50">
        <v>0</v>
      </c>
      <c r="AH9" s="50">
        <v>0</v>
      </c>
      <c r="AI9" s="50">
        <v>1.712</v>
      </c>
      <c r="AJ9" s="50">
        <v>1.816667</v>
      </c>
      <c r="AK9" s="51">
        <v>0.90833330000000001</v>
      </c>
      <c r="AL9" s="51">
        <v>0.94238540000000004</v>
      </c>
      <c r="AM9" s="51">
        <v>1</v>
      </c>
      <c r="AN9" s="51">
        <v>0.85599999999999998</v>
      </c>
      <c r="AO9" s="52"/>
      <c r="AP9" s="61">
        <v>1.666666753590107E-2</v>
      </c>
      <c r="AQ9" s="61">
        <v>0.1666666716337204</v>
      </c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61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61"/>
      <c r="BW9" s="53"/>
      <c r="BX9" s="53"/>
    </row>
    <row r="10" spans="1:76" s="45" customFormat="1" ht="20.25" x14ac:dyDescent="0.3">
      <c r="A10" s="46" t="s">
        <v>137</v>
      </c>
      <c r="B10" s="46" t="s">
        <v>128</v>
      </c>
      <c r="C10" s="46" t="s">
        <v>128</v>
      </c>
      <c r="D10" s="46" t="s">
        <v>129</v>
      </c>
      <c r="E10" s="46" t="s">
        <v>121</v>
      </c>
      <c r="F10" s="47">
        <v>10583</v>
      </c>
      <c r="G10" s="47">
        <v>4061</v>
      </c>
      <c r="H10" s="47">
        <v>3866</v>
      </c>
      <c r="I10" s="46" t="s">
        <v>130</v>
      </c>
      <c r="J10" s="48">
        <v>12.7</v>
      </c>
      <c r="K10" s="46" t="s">
        <v>135</v>
      </c>
      <c r="L10" s="46" t="s">
        <v>132</v>
      </c>
      <c r="M10" s="46" t="s">
        <v>123</v>
      </c>
      <c r="N10" s="49">
        <v>197</v>
      </c>
      <c r="O10" s="49">
        <v>197</v>
      </c>
      <c r="P10" s="49">
        <v>0</v>
      </c>
      <c r="Q10" s="50">
        <v>0</v>
      </c>
      <c r="R10" s="50">
        <v>0.97</v>
      </c>
      <c r="S10" s="50">
        <v>3.6666669999999999</v>
      </c>
      <c r="T10" s="50">
        <v>3.1848339999999999</v>
      </c>
      <c r="U10" s="50">
        <v>86.859089999999995</v>
      </c>
      <c r="V10" s="50">
        <v>0.4583334</v>
      </c>
      <c r="W10" s="50">
        <v>369.64359999999999</v>
      </c>
      <c r="X10" s="50">
        <v>36.666669845581097</v>
      </c>
      <c r="Y10" s="50">
        <v>0.50304116000292198</v>
      </c>
      <c r="Z10" s="50">
        <v>3.3333339999999998</v>
      </c>
      <c r="AA10" s="50">
        <v>0.3333333</v>
      </c>
      <c r="AB10" s="50">
        <v>9.0909089999999999</v>
      </c>
      <c r="AC10" s="50">
        <v>0.1485001</v>
      </c>
      <c r="AD10" s="50">
        <v>4.0500030000000002</v>
      </c>
      <c r="AE10" s="50">
        <v>169.42</v>
      </c>
      <c r="AF10" s="50">
        <v>72.89</v>
      </c>
      <c r="AG10" s="50">
        <v>0</v>
      </c>
      <c r="AH10" s="50">
        <v>0</v>
      </c>
      <c r="AI10" s="50">
        <v>3.1848339999999999</v>
      </c>
      <c r="AJ10" s="50">
        <v>3.3333339999999998</v>
      </c>
      <c r="AK10" s="51">
        <v>0.90909090000000004</v>
      </c>
      <c r="AL10" s="51">
        <v>0.95544989999999996</v>
      </c>
      <c r="AM10" s="51">
        <v>1</v>
      </c>
      <c r="AN10" s="51">
        <v>0.86859090000000005</v>
      </c>
      <c r="AO10" s="52"/>
      <c r="AP10" s="61">
        <v>8.3333335816860199E-2</v>
      </c>
      <c r="AQ10" s="61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>
        <v>0.25</v>
      </c>
      <c r="BC10" s="52"/>
      <c r="BD10" s="52"/>
      <c r="BE10" s="52"/>
      <c r="BF10" s="61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61"/>
      <c r="BW10" s="53"/>
      <c r="BX10" s="53"/>
    </row>
    <row r="11" spans="1:76" s="45" customFormat="1" ht="20.25" x14ac:dyDescent="0.3">
      <c r="A11" s="46" t="s">
        <v>137</v>
      </c>
      <c r="B11" s="46" t="s">
        <v>128</v>
      </c>
      <c r="C11" s="46" t="s">
        <v>128</v>
      </c>
      <c r="D11" s="46" t="s">
        <v>129</v>
      </c>
      <c r="E11" s="46" t="s">
        <v>121</v>
      </c>
      <c r="F11" s="47">
        <v>10584</v>
      </c>
      <c r="G11" s="47">
        <v>4061</v>
      </c>
      <c r="H11" s="47">
        <v>3866</v>
      </c>
      <c r="I11" s="46" t="s">
        <v>130</v>
      </c>
      <c r="J11" s="48">
        <v>12.7</v>
      </c>
      <c r="K11" s="46" t="s">
        <v>136</v>
      </c>
      <c r="L11" s="46" t="s">
        <v>132</v>
      </c>
      <c r="M11" s="46" t="s">
        <v>123</v>
      </c>
      <c r="N11" s="49">
        <v>124</v>
      </c>
      <c r="O11" s="49">
        <v>124</v>
      </c>
      <c r="P11" s="49">
        <v>0</v>
      </c>
      <c r="Q11" s="50">
        <v>0</v>
      </c>
      <c r="R11" s="50">
        <v>0.97</v>
      </c>
      <c r="S11" s="50">
        <v>2.5</v>
      </c>
      <c r="T11" s="50">
        <v>2.004667</v>
      </c>
      <c r="U11" s="50">
        <v>80.186670000000007</v>
      </c>
      <c r="V11" s="50">
        <v>0.3125</v>
      </c>
      <c r="W11" s="50">
        <v>341.24799999999999</v>
      </c>
      <c r="X11" s="50">
        <v>25</v>
      </c>
      <c r="Y11" s="50">
        <v>0.544899725762517</v>
      </c>
      <c r="Z11" s="50">
        <v>2.0333329999999998</v>
      </c>
      <c r="AA11" s="50">
        <v>0.46666669999999999</v>
      </c>
      <c r="AB11" s="50">
        <v>18.66667</v>
      </c>
      <c r="AC11" s="50">
        <v>2.8666529999999999E-2</v>
      </c>
      <c r="AD11" s="50">
        <v>1.1466609999999999</v>
      </c>
      <c r="AE11" s="50">
        <v>106.64</v>
      </c>
      <c r="AF11" s="50">
        <v>45.88</v>
      </c>
      <c r="AG11" s="50">
        <v>0</v>
      </c>
      <c r="AH11" s="50">
        <v>0</v>
      </c>
      <c r="AI11" s="50">
        <v>2.004667</v>
      </c>
      <c r="AJ11" s="50">
        <v>2.0333329999999998</v>
      </c>
      <c r="AK11" s="51">
        <v>0.81333330000000004</v>
      </c>
      <c r="AL11" s="51">
        <v>0.98590169999999999</v>
      </c>
      <c r="AM11" s="51">
        <v>1</v>
      </c>
      <c r="AN11" s="51">
        <v>0.80186670000000004</v>
      </c>
      <c r="AO11" s="52">
        <v>8.3333335816860199E-2</v>
      </c>
      <c r="AP11" s="61">
        <v>5.000000074505806E-2</v>
      </c>
      <c r="AQ11" s="61">
        <v>0.1666666716337204</v>
      </c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>
        <v>8.3333335816860199E-2</v>
      </c>
      <c r="BF11" s="61">
        <v>8.3333335816860199E-2</v>
      </c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61"/>
      <c r="BW11" s="53"/>
      <c r="BX11" s="53"/>
    </row>
    <row r="12" spans="1:76" s="45" customFormat="1" ht="20.25" x14ac:dyDescent="0.3">
      <c r="A12" s="46" t="s">
        <v>137</v>
      </c>
      <c r="B12" s="46" t="s">
        <v>128</v>
      </c>
      <c r="C12" s="46" t="s">
        <v>128</v>
      </c>
      <c r="D12" s="46" t="s">
        <v>129</v>
      </c>
      <c r="E12" s="46" t="s">
        <v>121</v>
      </c>
      <c r="F12" s="47">
        <v>10727</v>
      </c>
      <c r="G12" s="47">
        <v>4061</v>
      </c>
      <c r="H12" s="47">
        <v>3866</v>
      </c>
      <c r="I12" s="46" t="s">
        <v>138</v>
      </c>
      <c r="J12" s="48">
        <v>6.4</v>
      </c>
      <c r="K12" s="46" t="s">
        <v>133</v>
      </c>
      <c r="L12" s="46" t="s">
        <v>132</v>
      </c>
      <c r="M12" s="46" t="s">
        <v>123</v>
      </c>
      <c r="N12" s="49">
        <v>49</v>
      </c>
      <c r="O12" s="49">
        <v>49</v>
      </c>
      <c r="P12" s="49">
        <v>0</v>
      </c>
      <c r="Q12" s="50">
        <v>0</v>
      </c>
      <c r="R12" s="50">
        <v>0.9</v>
      </c>
      <c r="S12" s="50">
        <v>1.8333330000000001</v>
      </c>
      <c r="T12" s="50">
        <v>0.73499999999999999</v>
      </c>
      <c r="U12" s="50">
        <v>40.090910000000001</v>
      </c>
      <c r="V12" s="50">
        <v>0.2291666</v>
      </c>
      <c r="W12" s="50">
        <v>160.36369999999999</v>
      </c>
      <c r="X12" s="50">
        <v>18.333330154418899</v>
      </c>
      <c r="Y12" s="50">
        <v>1.0689988666011501</v>
      </c>
      <c r="Z12" s="50">
        <v>0.88333300000000003</v>
      </c>
      <c r="AA12" s="50">
        <v>0.95</v>
      </c>
      <c r="AB12" s="50">
        <v>51.818190000000001</v>
      </c>
      <c r="AC12" s="50">
        <v>0.1483331</v>
      </c>
      <c r="AD12" s="50">
        <v>8.090897</v>
      </c>
      <c r="AE12" s="50">
        <v>36.75</v>
      </c>
      <c r="AF12" s="50">
        <v>17.149999999999999</v>
      </c>
      <c r="AG12" s="50">
        <v>0</v>
      </c>
      <c r="AH12" s="50">
        <v>0</v>
      </c>
      <c r="AI12" s="50">
        <v>0.73499999999999999</v>
      </c>
      <c r="AJ12" s="50">
        <v>0.88333300000000003</v>
      </c>
      <c r="AK12" s="51">
        <v>0.48181810000000003</v>
      </c>
      <c r="AL12" s="51">
        <v>0.83207580000000003</v>
      </c>
      <c r="AM12" s="51">
        <v>1</v>
      </c>
      <c r="AN12" s="51">
        <v>0.40090920000000002</v>
      </c>
      <c r="AO12" s="52"/>
      <c r="AP12" s="61"/>
      <c r="AQ12" s="61"/>
      <c r="AR12" s="52">
        <v>0.3333333432674408</v>
      </c>
      <c r="AS12" s="52"/>
      <c r="AT12" s="52">
        <v>0.25</v>
      </c>
      <c r="AU12" s="52"/>
      <c r="AV12" s="52">
        <v>1.666666753590107E-2</v>
      </c>
      <c r="AW12" s="52">
        <v>1.666666753590107E-2</v>
      </c>
      <c r="AX12" s="52">
        <v>0.1666666716337204</v>
      </c>
      <c r="AY12" s="52"/>
      <c r="AZ12" s="52"/>
      <c r="BA12" s="52"/>
      <c r="BB12" s="52"/>
      <c r="BC12" s="52"/>
      <c r="BD12" s="52"/>
      <c r="BE12" s="52"/>
      <c r="BF12" s="61"/>
      <c r="BG12" s="52">
        <v>0.1666666716337204</v>
      </c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61"/>
      <c r="BW12" s="53"/>
      <c r="BX12" s="53"/>
    </row>
    <row r="13" spans="1:76" s="45" customFormat="1" ht="20.25" x14ac:dyDescent="0.3">
      <c r="A13" s="46" t="s">
        <v>137</v>
      </c>
      <c r="B13" s="46" t="s">
        <v>127</v>
      </c>
      <c r="C13" s="46" t="s">
        <v>128</v>
      </c>
      <c r="D13" s="46" t="s">
        <v>129</v>
      </c>
      <c r="E13" s="46" t="s">
        <v>121</v>
      </c>
      <c r="F13" s="47">
        <v>10727</v>
      </c>
      <c r="G13" s="47">
        <v>4062</v>
      </c>
      <c r="H13" s="47">
        <v>4161</v>
      </c>
      <c r="I13" s="46" t="s">
        <v>138</v>
      </c>
      <c r="J13" s="48">
        <v>6.4</v>
      </c>
      <c r="K13" s="46" t="s">
        <v>133</v>
      </c>
      <c r="L13" s="46" t="s">
        <v>132</v>
      </c>
      <c r="M13" s="46" t="s">
        <v>123</v>
      </c>
      <c r="N13" s="49">
        <v>452</v>
      </c>
      <c r="O13" s="49">
        <v>452</v>
      </c>
      <c r="P13" s="49">
        <v>0</v>
      </c>
      <c r="Q13" s="50">
        <v>0</v>
      </c>
      <c r="R13" s="50">
        <v>0.9</v>
      </c>
      <c r="S13" s="50">
        <v>8</v>
      </c>
      <c r="T13" s="50">
        <v>6.78</v>
      </c>
      <c r="U13" s="50">
        <v>84.75</v>
      </c>
      <c r="V13" s="50">
        <v>1</v>
      </c>
      <c r="W13" s="50">
        <v>339</v>
      </c>
      <c r="X13" s="50">
        <v>80</v>
      </c>
      <c r="Y13" s="50">
        <v>0.50568901101921904</v>
      </c>
      <c r="Z13" s="50">
        <v>7.5</v>
      </c>
      <c r="AA13" s="50">
        <v>0.5</v>
      </c>
      <c r="AB13" s="50">
        <v>6.25</v>
      </c>
      <c r="AC13" s="50">
        <v>0.72000030000000004</v>
      </c>
      <c r="AD13" s="50">
        <v>9.0000040000000006</v>
      </c>
      <c r="AE13" s="50">
        <v>339</v>
      </c>
      <c r="AF13" s="50">
        <v>158.19999999999999</v>
      </c>
      <c r="AG13" s="50">
        <v>0</v>
      </c>
      <c r="AH13" s="50">
        <v>0</v>
      </c>
      <c r="AI13" s="50">
        <v>6.78</v>
      </c>
      <c r="AJ13" s="50">
        <v>7.5</v>
      </c>
      <c r="AK13" s="51">
        <v>0.9375</v>
      </c>
      <c r="AL13" s="51">
        <v>0.90400000000000003</v>
      </c>
      <c r="AM13" s="51">
        <v>1</v>
      </c>
      <c r="AN13" s="51">
        <v>0.84750000000000003</v>
      </c>
      <c r="AO13" s="52"/>
      <c r="AP13" s="61">
        <v>0.18333333730697632</v>
      </c>
      <c r="AQ13" s="61">
        <v>0.1666666716337204</v>
      </c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61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>
        <v>0.15000000596046448</v>
      </c>
      <c r="BV13" s="61"/>
      <c r="BW13" s="53"/>
      <c r="BX13" s="53"/>
    </row>
    <row r="14" spans="1:76" s="45" customFormat="1" ht="20.25" x14ac:dyDescent="0.3">
      <c r="A14" s="46" t="s">
        <v>139</v>
      </c>
      <c r="B14" s="46" t="s">
        <v>128</v>
      </c>
      <c r="C14" s="46" t="s">
        <v>128</v>
      </c>
      <c r="D14" s="46" t="s">
        <v>129</v>
      </c>
      <c r="E14" s="46" t="s">
        <v>121</v>
      </c>
      <c r="F14" s="47">
        <v>10582</v>
      </c>
      <c r="G14" s="47">
        <v>4062</v>
      </c>
      <c r="H14" s="47">
        <v>4161</v>
      </c>
      <c r="I14" s="46" t="s">
        <v>138</v>
      </c>
      <c r="J14" s="48">
        <v>6.4</v>
      </c>
      <c r="K14" s="46" t="s">
        <v>131</v>
      </c>
      <c r="L14" s="46" t="s">
        <v>132</v>
      </c>
      <c r="M14" s="46" t="s">
        <v>123</v>
      </c>
      <c r="N14" s="49">
        <v>39</v>
      </c>
      <c r="O14" s="49">
        <v>39</v>
      </c>
      <c r="P14" s="49">
        <v>0</v>
      </c>
      <c r="Q14" s="50">
        <v>0</v>
      </c>
      <c r="R14" s="50">
        <v>0.9</v>
      </c>
      <c r="S14" s="50">
        <v>2.0833330000000001</v>
      </c>
      <c r="T14" s="50">
        <v>0.58499999999999996</v>
      </c>
      <c r="U14" s="50">
        <v>28.08</v>
      </c>
      <c r="V14" s="50">
        <v>0.2604166</v>
      </c>
      <c r="W14" s="50">
        <v>112.32</v>
      </c>
      <c r="X14" s="50">
        <v>20.833330154418899</v>
      </c>
      <c r="Y14" s="50">
        <v>1.5262513360174099</v>
      </c>
      <c r="Z14" s="50">
        <v>0.63333300000000003</v>
      </c>
      <c r="AA14" s="50">
        <v>1.45</v>
      </c>
      <c r="AB14" s="50">
        <v>69.600009999999997</v>
      </c>
      <c r="AC14" s="50">
        <v>4.8332930000000003E-2</v>
      </c>
      <c r="AD14" s="50">
        <v>2.3199809999999998</v>
      </c>
      <c r="AE14" s="50">
        <v>29.25</v>
      </c>
      <c r="AF14" s="50">
        <v>13.65</v>
      </c>
      <c r="AG14" s="50">
        <v>0</v>
      </c>
      <c r="AH14" s="50">
        <v>0</v>
      </c>
      <c r="AI14" s="50">
        <v>0.58499999999999996</v>
      </c>
      <c r="AJ14" s="50">
        <v>0.63333300000000003</v>
      </c>
      <c r="AK14" s="51">
        <v>0.30399989999999999</v>
      </c>
      <c r="AL14" s="51">
        <v>0.92368470000000003</v>
      </c>
      <c r="AM14" s="51">
        <v>1</v>
      </c>
      <c r="AN14" s="51">
        <v>0.28079999999999999</v>
      </c>
      <c r="AO14" s="52"/>
      <c r="AP14" s="61"/>
      <c r="AQ14" s="61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61"/>
      <c r="BG14" s="52"/>
      <c r="BH14" s="52"/>
      <c r="BI14" s="52">
        <v>0.3333333432674408</v>
      </c>
      <c r="BJ14" s="52"/>
      <c r="BK14" s="52"/>
      <c r="BL14" s="52"/>
      <c r="BM14" s="52"/>
      <c r="BN14" s="52"/>
      <c r="BO14" s="52">
        <v>1.1166666746139526</v>
      </c>
      <c r="BP14" s="52"/>
      <c r="BQ14" s="52"/>
      <c r="BR14" s="52"/>
      <c r="BS14" s="52"/>
      <c r="BT14" s="52"/>
      <c r="BU14" s="52"/>
      <c r="BV14" s="61"/>
      <c r="BW14" s="53"/>
      <c r="BX14" s="53"/>
    </row>
    <row r="15" spans="1:76" s="45" customFormat="1" ht="20.25" x14ac:dyDescent="0.3">
      <c r="A15" s="46" t="s">
        <v>139</v>
      </c>
      <c r="B15" s="46" t="s">
        <v>127</v>
      </c>
      <c r="C15" s="46" t="s">
        <v>128</v>
      </c>
      <c r="D15" s="46" t="s">
        <v>129</v>
      </c>
      <c r="E15" s="46" t="s">
        <v>121</v>
      </c>
      <c r="F15" s="47">
        <v>10582</v>
      </c>
      <c r="G15" s="47">
        <v>4061</v>
      </c>
      <c r="H15" s="47">
        <v>3866</v>
      </c>
      <c r="I15" s="46" t="s">
        <v>138</v>
      </c>
      <c r="J15" s="48">
        <v>6.4</v>
      </c>
      <c r="K15" s="46" t="s">
        <v>131</v>
      </c>
      <c r="L15" s="46" t="s">
        <v>132</v>
      </c>
      <c r="M15" s="46" t="s">
        <v>123</v>
      </c>
      <c r="N15" s="49">
        <v>206</v>
      </c>
      <c r="O15" s="49">
        <v>206</v>
      </c>
      <c r="P15" s="49">
        <v>0</v>
      </c>
      <c r="Q15" s="50">
        <v>0</v>
      </c>
      <c r="R15" s="50">
        <v>0.9</v>
      </c>
      <c r="S15" s="50">
        <v>8</v>
      </c>
      <c r="T15" s="50">
        <v>3.09</v>
      </c>
      <c r="U15" s="50">
        <v>38.625</v>
      </c>
      <c r="V15" s="50">
        <v>1</v>
      </c>
      <c r="W15" s="50">
        <v>154.5</v>
      </c>
      <c r="X15" s="50">
        <v>80</v>
      </c>
      <c r="Y15" s="50">
        <v>1.10957006509112</v>
      </c>
      <c r="Z15" s="50">
        <v>3.233333</v>
      </c>
      <c r="AA15" s="50">
        <v>4.766667</v>
      </c>
      <c r="AB15" s="50">
        <v>59.58334</v>
      </c>
      <c r="AC15" s="50">
        <v>0.14333299999999999</v>
      </c>
      <c r="AD15" s="50">
        <v>1.7916620000000001</v>
      </c>
      <c r="AE15" s="50">
        <v>154.5</v>
      </c>
      <c r="AF15" s="50">
        <v>72.099999999999994</v>
      </c>
      <c r="AG15" s="50">
        <v>0</v>
      </c>
      <c r="AH15" s="50">
        <v>0</v>
      </c>
      <c r="AI15" s="50">
        <v>3.09</v>
      </c>
      <c r="AJ15" s="50">
        <v>3.233333</v>
      </c>
      <c r="AK15" s="51">
        <v>0.40416659999999999</v>
      </c>
      <c r="AL15" s="51">
        <v>0.95567009999999997</v>
      </c>
      <c r="AM15" s="51">
        <v>1</v>
      </c>
      <c r="AN15" s="51">
        <v>0.38624999999999998</v>
      </c>
      <c r="AO15" s="52"/>
      <c r="AP15" s="61">
        <v>1.666666753590107E-2</v>
      </c>
      <c r="AQ15" s="61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61"/>
      <c r="BG15" s="52"/>
      <c r="BH15" s="52"/>
      <c r="BI15" s="52">
        <v>2.75</v>
      </c>
      <c r="BJ15" s="52"/>
      <c r="BK15" s="52"/>
      <c r="BL15" s="52"/>
      <c r="BM15" s="52"/>
      <c r="BN15" s="52"/>
      <c r="BO15" s="52">
        <v>2</v>
      </c>
      <c r="BP15" s="52"/>
      <c r="BQ15" s="52"/>
      <c r="BR15" s="52"/>
      <c r="BS15" s="52"/>
      <c r="BT15" s="52"/>
      <c r="BU15" s="52"/>
      <c r="BV15" s="61"/>
      <c r="BW15" s="53"/>
      <c r="BX15" s="53"/>
    </row>
    <row r="16" spans="1:76" s="45" customFormat="1" ht="20.25" x14ac:dyDescent="0.3">
      <c r="A16" s="46" t="s">
        <v>139</v>
      </c>
      <c r="B16" s="46" t="s">
        <v>128</v>
      </c>
      <c r="C16" s="46" t="s">
        <v>128</v>
      </c>
      <c r="D16" s="46" t="s">
        <v>129</v>
      </c>
      <c r="E16" s="46" t="s">
        <v>121</v>
      </c>
      <c r="F16" s="47">
        <v>10727</v>
      </c>
      <c r="G16" s="47">
        <v>4062</v>
      </c>
      <c r="H16" s="47">
        <v>4161</v>
      </c>
      <c r="I16" s="46" t="s">
        <v>138</v>
      </c>
      <c r="J16" s="48">
        <v>6.4</v>
      </c>
      <c r="K16" s="46" t="s">
        <v>133</v>
      </c>
      <c r="L16" s="46" t="s">
        <v>132</v>
      </c>
      <c r="M16" s="46" t="s">
        <v>123</v>
      </c>
      <c r="N16" s="49">
        <v>312</v>
      </c>
      <c r="O16" s="49">
        <v>312</v>
      </c>
      <c r="P16" s="49">
        <v>0</v>
      </c>
      <c r="Q16" s="50">
        <v>0</v>
      </c>
      <c r="R16" s="50">
        <v>0.9</v>
      </c>
      <c r="S16" s="50">
        <v>5.9166670000000003</v>
      </c>
      <c r="T16" s="50">
        <v>4.68</v>
      </c>
      <c r="U16" s="50">
        <v>79.098579999999998</v>
      </c>
      <c r="V16" s="50">
        <v>0.7395834</v>
      </c>
      <c r="W16" s="50">
        <v>316.39429999999999</v>
      </c>
      <c r="X16" s="50">
        <v>59.166669845581097</v>
      </c>
      <c r="Y16" s="50">
        <v>0.54181933607218402</v>
      </c>
      <c r="Z16" s="50">
        <v>4.9666670000000002</v>
      </c>
      <c r="AA16" s="50">
        <v>0.95</v>
      </c>
      <c r="AB16" s="50">
        <v>16.056339999999999</v>
      </c>
      <c r="AC16" s="50">
        <v>0.28666710000000001</v>
      </c>
      <c r="AD16" s="50">
        <v>4.845078</v>
      </c>
      <c r="AE16" s="50">
        <v>234</v>
      </c>
      <c r="AF16" s="50">
        <v>109.2</v>
      </c>
      <c r="AG16" s="50">
        <v>0</v>
      </c>
      <c r="AH16" s="50">
        <v>0</v>
      </c>
      <c r="AI16" s="50">
        <v>4.68</v>
      </c>
      <c r="AJ16" s="50">
        <v>4.9666670000000002</v>
      </c>
      <c r="AK16" s="51">
        <v>0.83943670000000004</v>
      </c>
      <c r="AL16" s="51">
        <v>0.9422817</v>
      </c>
      <c r="AM16" s="51">
        <v>1</v>
      </c>
      <c r="AN16" s="51">
        <v>0.79098579999999996</v>
      </c>
      <c r="AO16" s="52"/>
      <c r="AP16" s="61">
        <v>0.15000000596046448</v>
      </c>
      <c r="AQ16" s="61">
        <v>0.25</v>
      </c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61"/>
      <c r="BG16" s="52"/>
      <c r="BH16" s="52"/>
      <c r="BI16" s="52"/>
      <c r="BJ16" s="52"/>
      <c r="BK16" s="52"/>
      <c r="BL16" s="52">
        <v>0.38333334028720856</v>
      </c>
      <c r="BM16" s="52"/>
      <c r="BN16" s="52"/>
      <c r="BO16" s="52"/>
      <c r="BP16" s="52">
        <v>0.1666666716337204</v>
      </c>
      <c r="BQ16" s="52"/>
      <c r="BR16" s="52"/>
      <c r="BS16" s="52"/>
      <c r="BT16" s="52"/>
      <c r="BU16" s="52"/>
      <c r="BV16" s="61"/>
      <c r="BW16" s="53"/>
      <c r="BX16" s="53"/>
    </row>
    <row r="17" spans="1:76" s="45" customFormat="1" ht="20.25" x14ac:dyDescent="0.3">
      <c r="A17" s="46" t="s">
        <v>140</v>
      </c>
      <c r="B17" s="46" t="s">
        <v>128</v>
      </c>
      <c r="C17" s="46" t="s">
        <v>128</v>
      </c>
      <c r="D17" s="46" t="s">
        <v>129</v>
      </c>
      <c r="E17" s="46" t="s">
        <v>121</v>
      </c>
      <c r="F17" s="47">
        <v>10582</v>
      </c>
      <c r="G17" s="47">
        <v>4062</v>
      </c>
      <c r="H17" s="47">
        <v>4161</v>
      </c>
      <c r="I17" s="46" t="s">
        <v>138</v>
      </c>
      <c r="J17" s="48">
        <v>6.4</v>
      </c>
      <c r="K17" s="46" t="s">
        <v>131</v>
      </c>
      <c r="L17" s="46" t="s">
        <v>132</v>
      </c>
      <c r="M17" s="46" t="s">
        <v>123</v>
      </c>
      <c r="N17" s="49">
        <v>442</v>
      </c>
      <c r="O17" s="49">
        <v>440</v>
      </c>
      <c r="P17" s="49">
        <v>2</v>
      </c>
      <c r="Q17" s="50">
        <v>0.45248870000000002</v>
      </c>
      <c r="R17" s="50">
        <v>0.9</v>
      </c>
      <c r="S17" s="50">
        <v>8</v>
      </c>
      <c r="T17" s="50">
        <v>6.6</v>
      </c>
      <c r="U17" s="50">
        <v>82.5</v>
      </c>
      <c r="V17" s="50">
        <v>1</v>
      </c>
      <c r="W17" s="50">
        <v>330</v>
      </c>
      <c r="X17" s="50">
        <v>80</v>
      </c>
      <c r="Y17" s="50">
        <v>0.51948051948051899</v>
      </c>
      <c r="Z17" s="50">
        <v>7.2833329999999998</v>
      </c>
      <c r="AA17" s="50">
        <v>0.71666669999999999</v>
      </c>
      <c r="AB17" s="50">
        <v>8.9583340000000007</v>
      </c>
      <c r="AC17" s="50">
        <v>0.65333339999999995</v>
      </c>
      <c r="AD17" s="50">
        <v>8.1666679999999996</v>
      </c>
      <c r="AE17" s="50">
        <v>330</v>
      </c>
      <c r="AF17" s="50">
        <v>154</v>
      </c>
      <c r="AG17" s="50">
        <v>0.03</v>
      </c>
      <c r="AH17" s="50">
        <v>0.375</v>
      </c>
      <c r="AI17" s="50">
        <v>6.63</v>
      </c>
      <c r="AJ17" s="50">
        <v>7.2833329999999998</v>
      </c>
      <c r="AK17" s="51">
        <v>0.91041669999999997</v>
      </c>
      <c r="AL17" s="51">
        <v>0.91029749999999998</v>
      </c>
      <c r="AM17" s="51">
        <v>0.99547509999999995</v>
      </c>
      <c r="AN17" s="51">
        <v>0.82499990000000001</v>
      </c>
      <c r="AO17" s="52">
        <v>0.3333333358168602</v>
      </c>
      <c r="AP17" s="61">
        <v>0.21666666865348816</v>
      </c>
      <c r="AQ17" s="61">
        <v>0.1666666716337204</v>
      </c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61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61"/>
      <c r="BW17" s="53">
        <v>2</v>
      </c>
      <c r="BX17" s="53"/>
    </row>
    <row r="18" spans="1:76" s="45" customFormat="1" ht="20.25" x14ac:dyDescent="0.3">
      <c r="A18" s="46" t="s">
        <v>140</v>
      </c>
      <c r="B18" s="46" t="s">
        <v>127</v>
      </c>
      <c r="C18" s="46" t="s">
        <v>128</v>
      </c>
      <c r="D18" s="46" t="s">
        <v>129</v>
      </c>
      <c r="E18" s="46" t="s">
        <v>121</v>
      </c>
      <c r="F18" s="47">
        <v>10582</v>
      </c>
      <c r="G18" s="47">
        <v>4061</v>
      </c>
      <c r="H18" s="47">
        <v>3866</v>
      </c>
      <c r="I18" s="46" t="s">
        <v>138</v>
      </c>
      <c r="J18" s="48">
        <v>6.4</v>
      </c>
      <c r="K18" s="46" t="s">
        <v>131</v>
      </c>
      <c r="L18" s="46" t="s">
        <v>132</v>
      </c>
      <c r="M18" s="46" t="s">
        <v>123</v>
      </c>
      <c r="N18" s="49">
        <v>51</v>
      </c>
      <c r="O18" s="49">
        <v>51</v>
      </c>
      <c r="P18" s="49">
        <v>0</v>
      </c>
      <c r="Q18" s="50">
        <v>0</v>
      </c>
      <c r="R18" s="50">
        <v>0.9</v>
      </c>
      <c r="S18" s="50">
        <v>0.83333330000000005</v>
      </c>
      <c r="T18" s="50">
        <v>0.76500000000000001</v>
      </c>
      <c r="U18" s="50">
        <v>91.8</v>
      </c>
      <c r="V18" s="50">
        <v>0.1041667</v>
      </c>
      <c r="W18" s="50">
        <v>367.2</v>
      </c>
      <c r="X18" s="50">
        <v>8.3333331346511805</v>
      </c>
      <c r="Y18" s="50">
        <v>0.46685338692217099</v>
      </c>
      <c r="Z18" s="50">
        <v>0.8</v>
      </c>
      <c r="AA18" s="50">
        <v>3.3333340000000003E-2</v>
      </c>
      <c r="AB18" s="50">
        <v>4</v>
      </c>
      <c r="AC18" s="50">
        <v>3.4999990000000002E-2</v>
      </c>
      <c r="AD18" s="50">
        <v>4.199999</v>
      </c>
      <c r="AE18" s="50">
        <v>38.25</v>
      </c>
      <c r="AF18" s="50">
        <v>17.850000000000001</v>
      </c>
      <c r="AG18" s="50">
        <v>0</v>
      </c>
      <c r="AH18" s="50">
        <v>0</v>
      </c>
      <c r="AI18" s="50">
        <v>0.76500000000000001</v>
      </c>
      <c r="AJ18" s="50">
        <v>0.8</v>
      </c>
      <c r="AK18" s="51">
        <v>0.96</v>
      </c>
      <c r="AL18" s="51">
        <v>0.95625000000000004</v>
      </c>
      <c r="AM18" s="51">
        <v>1</v>
      </c>
      <c r="AN18" s="51">
        <v>0.91800000000000004</v>
      </c>
      <c r="AO18" s="52"/>
      <c r="AP18" s="61">
        <v>3.3333335071802139E-2</v>
      </c>
      <c r="AQ18" s="61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61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61"/>
      <c r="BW18" s="53"/>
      <c r="BX18" s="53"/>
    </row>
    <row r="19" spans="1:76" s="45" customFormat="1" ht="20.25" x14ac:dyDescent="0.3">
      <c r="A19" s="46" t="s">
        <v>140</v>
      </c>
      <c r="B19" s="46" t="s">
        <v>127</v>
      </c>
      <c r="C19" s="46" t="s">
        <v>128</v>
      </c>
      <c r="D19" s="46" t="s">
        <v>129</v>
      </c>
      <c r="E19" s="46" t="s">
        <v>121</v>
      </c>
      <c r="F19" s="47">
        <v>10625</v>
      </c>
      <c r="G19" s="47">
        <v>4061</v>
      </c>
      <c r="H19" s="47">
        <v>3866</v>
      </c>
      <c r="I19" s="46" t="s">
        <v>141</v>
      </c>
      <c r="J19" s="48">
        <v>15.2</v>
      </c>
      <c r="K19" s="46" t="s">
        <v>135</v>
      </c>
      <c r="L19" s="46" t="s">
        <v>132</v>
      </c>
      <c r="M19" s="46" t="s">
        <v>123</v>
      </c>
      <c r="N19" s="49">
        <v>278</v>
      </c>
      <c r="O19" s="49">
        <v>278</v>
      </c>
      <c r="P19" s="49">
        <v>0</v>
      </c>
      <c r="Q19" s="50">
        <v>0</v>
      </c>
      <c r="R19" s="50">
        <v>1.03</v>
      </c>
      <c r="S19" s="50">
        <v>7.1666670000000003</v>
      </c>
      <c r="T19" s="50">
        <v>4.7723329999999997</v>
      </c>
      <c r="U19" s="50">
        <v>66.590689999999995</v>
      </c>
      <c r="V19" s="50">
        <v>0.8958334</v>
      </c>
      <c r="W19" s="50">
        <v>288.6028</v>
      </c>
      <c r="X19" s="50">
        <v>71.666669845581097</v>
      </c>
      <c r="Y19" s="50">
        <v>0.66100969429926204</v>
      </c>
      <c r="Z19" s="50">
        <v>4.9666670000000002</v>
      </c>
      <c r="AA19" s="50">
        <v>2.2000000000000002</v>
      </c>
      <c r="AB19" s="50">
        <v>30.697669999999999</v>
      </c>
      <c r="AC19" s="50">
        <v>0.1943338</v>
      </c>
      <c r="AD19" s="50">
        <v>2.7116340000000001</v>
      </c>
      <c r="AE19" s="50">
        <v>258.54000000000002</v>
      </c>
      <c r="AF19" s="50">
        <v>108.42</v>
      </c>
      <c r="AG19" s="50">
        <v>0</v>
      </c>
      <c r="AH19" s="50">
        <v>0</v>
      </c>
      <c r="AI19" s="50">
        <v>4.7723329999999997</v>
      </c>
      <c r="AJ19" s="50">
        <v>4.9666670000000002</v>
      </c>
      <c r="AK19" s="51">
        <v>0.69302330000000001</v>
      </c>
      <c r="AL19" s="51">
        <v>0.96087239999999996</v>
      </c>
      <c r="AM19" s="51">
        <v>1</v>
      </c>
      <c r="AN19" s="51">
        <v>0.66590700000000003</v>
      </c>
      <c r="AO19" s="52"/>
      <c r="AP19" s="61">
        <v>8.3333335816860199E-2</v>
      </c>
      <c r="AQ19" s="61"/>
      <c r="AR19" s="52">
        <v>0.3333333432674408</v>
      </c>
      <c r="AS19" s="52"/>
      <c r="AT19" s="52">
        <v>0.20000000298023224</v>
      </c>
      <c r="AU19" s="52"/>
      <c r="AV19" s="52">
        <v>1.666666753590107E-2</v>
      </c>
      <c r="AW19" s="52">
        <v>1.666666753590107E-2</v>
      </c>
      <c r="AX19" s="52"/>
      <c r="AY19" s="52"/>
      <c r="AZ19" s="52"/>
      <c r="BA19" s="52"/>
      <c r="BB19" s="52"/>
      <c r="BC19" s="52"/>
      <c r="BD19" s="52"/>
      <c r="BE19" s="52"/>
      <c r="BF19" s="61"/>
      <c r="BG19" s="52">
        <v>0.20000000298023224</v>
      </c>
      <c r="BH19" s="52"/>
      <c r="BI19" s="52"/>
      <c r="BJ19" s="52"/>
      <c r="BK19" s="52"/>
      <c r="BL19" s="52"/>
      <c r="BM19" s="52">
        <v>0.30000001192092896</v>
      </c>
      <c r="BN19" s="52"/>
      <c r="BO19" s="52"/>
      <c r="BP19" s="52"/>
      <c r="BQ19" s="52">
        <v>1.0499999523162842</v>
      </c>
      <c r="BR19" s="52"/>
      <c r="BS19" s="52"/>
      <c r="BT19" s="52"/>
      <c r="BU19" s="52"/>
      <c r="BV19" s="61"/>
      <c r="BW19" s="53"/>
      <c r="BX19" s="53"/>
    </row>
    <row r="20" spans="1:76" s="45" customFormat="1" ht="20.25" x14ac:dyDescent="0.3">
      <c r="A20" s="46" t="s">
        <v>142</v>
      </c>
      <c r="B20" s="46" t="s">
        <v>127</v>
      </c>
      <c r="C20" s="46" t="s">
        <v>128</v>
      </c>
      <c r="D20" s="46" t="s">
        <v>129</v>
      </c>
      <c r="E20" s="46" t="s">
        <v>121</v>
      </c>
      <c r="F20" s="47">
        <v>10378</v>
      </c>
      <c r="G20" s="47">
        <v>4061</v>
      </c>
      <c r="H20" s="47">
        <v>4103</v>
      </c>
      <c r="I20" s="46" t="s">
        <v>141</v>
      </c>
      <c r="J20" s="48">
        <v>15.2</v>
      </c>
      <c r="K20" s="46" t="s">
        <v>136</v>
      </c>
      <c r="L20" s="46" t="s">
        <v>132</v>
      </c>
      <c r="M20" s="46" t="s">
        <v>123</v>
      </c>
      <c r="N20" s="49">
        <v>220</v>
      </c>
      <c r="O20" s="49">
        <v>220</v>
      </c>
      <c r="P20" s="49">
        <v>0</v>
      </c>
      <c r="Q20" s="50">
        <v>0</v>
      </c>
      <c r="R20" s="50">
        <v>1.03</v>
      </c>
      <c r="S20" s="50">
        <v>5</v>
      </c>
      <c r="T20" s="50">
        <v>3.7766660000000001</v>
      </c>
      <c r="U20" s="50">
        <v>75.533330000000007</v>
      </c>
      <c r="V20" s="50">
        <v>0.625</v>
      </c>
      <c r="W20" s="50">
        <v>327.36</v>
      </c>
      <c r="X20" s="50">
        <v>45</v>
      </c>
      <c r="Y20" s="50">
        <v>0.52447555245755895</v>
      </c>
      <c r="Z20" s="50">
        <v>3.85</v>
      </c>
      <c r="AA20" s="50">
        <v>1.1499999999999999</v>
      </c>
      <c r="AB20" s="50">
        <v>23</v>
      </c>
      <c r="AC20" s="50">
        <v>7.3333620000000002E-2</v>
      </c>
      <c r="AD20" s="50">
        <v>1.466672</v>
      </c>
      <c r="AE20" s="50">
        <v>204.6</v>
      </c>
      <c r="AF20" s="50">
        <v>85.8</v>
      </c>
      <c r="AG20" s="50">
        <v>0</v>
      </c>
      <c r="AH20" s="50">
        <v>0</v>
      </c>
      <c r="AI20" s="50">
        <v>3.7766660000000001</v>
      </c>
      <c r="AJ20" s="50">
        <v>3.85</v>
      </c>
      <c r="AK20" s="51">
        <v>0.77</v>
      </c>
      <c r="AL20" s="51">
        <v>0.9809523</v>
      </c>
      <c r="AM20" s="51">
        <v>1</v>
      </c>
      <c r="AN20" s="51">
        <v>0.75533320000000004</v>
      </c>
      <c r="AO20" s="52">
        <v>0.3333333432674408</v>
      </c>
      <c r="AP20" s="61">
        <v>0.1666666716337204</v>
      </c>
      <c r="AQ20" s="61"/>
      <c r="AR20" s="52">
        <v>8.3333335816860199E-2</v>
      </c>
      <c r="AS20" s="52"/>
      <c r="AT20" s="52">
        <v>0.1666666716337204</v>
      </c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61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>
        <v>0.40000000596046448</v>
      </c>
      <c r="BT20" s="52"/>
      <c r="BU20" s="52"/>
      <c r="BV20" s="61"/>
      <c r="BW20" s="53"/>
      <c r="BX20" s="53"/>
    </row>
    <row r="21" spans="1:76" s="45" customFormat="1" ht="20.25" x14ac:dyDescent="0.3">
      <c r="A21" s="46" t="s">
        <v>142</v>
      </c>
      <c r="B21" s="46" t="s">
        <v>128</v>
      </c>
      <c r="C21" s="46" t="s">
        <v>128</v>
      </c>
      <c r="D21" s="46" t="s">
        <v>129</v>
      </c>
      <c r="E21" s="46" t="s">
        <v>121</v>
      </c>
      <c r="F21" s="47">
        <v>10570</v>
      </c>
      <c r="G21" s="47">
        <v>4062</v>
      </c>
      <c r="H21" s="47">
        <v>4161</v>
      </c>
      <c r="I21" s="46" t="s">
        <v>141</v>
      </c>
      <c r="J21" s="48">
        <v>12.6</v>
      </c>
      <c r="K21" s="46" t="s">
        <v>131</v>
      </c>
      <c r="L21" s="46" t="s">
        <v>132</v>
      </c>
      <c r="M21" s="46" t="s">
        <v>123</v>
      </c>
      <c r="N21" s="49">
        <v>111</v>
      </c>
      <c r="O21" s="49">
        <v>111</v>
      </c>
      <c r="P21" s="49">
        <v>0</v>
      </c>
      <c r="Q21" s="50">
        <v>0</v>
      </c>
      <c r="R21" s="50">
        <v>0.97</v>
      </c>
      <c r="S21" s="50">
        <v>2.1666669999999999</v>
      </c>
      <c r="T21" s="50">
        <v>1.7945</v>
      </c>
      <c r="U21" s="50">
        <v>82.823070000000001</v>
      </c>
      <c r="V21" s="50">
        <v>0.2708334</v>
      </c>
      <c r="W21" s="50">
        <v>356.56610000000001</v>
      </c>
      <c r="X21" s="50">
        <v>21.666669845581101</v>
      </c>
      <c r="Y21" s="50">
        <v>0.54220891575638797</v>
      </c>
      <c r="Z21" s="50">
        <v>1.9333340000000001</v>
      </c>
      <c r="AA21" s="50">
        <v>0.23333329999999999</v>
      </c>
      <c r="AB21" s="50">
        <v>10.76923</v>
      </c>
      <c r="AC21" s="50">
        <v>0.1388335</v>
      </c>
      <c r="AD21" s="50">
        <v>6.4077010000000003</v>
      </c>
      <c r="AE21" s="50">
        <v>96.57</v>
      </c>
      <c r="AF21" s="50">
        <v>39.96</v>
      </c>
      <c r="AG21" s="50">
        <v>0</v>
      </c>
      <c r="AH21" s="50">
        <v>0</v>
      </c>
      <c r="AI21" s="50">
        <v>1.7945</v>
      </c>
      <c r="AJ21" s="50">
        <v>1.9333340000000001</v>
      </c>
      <c r="AK21" s="51">
        <v>0.89230770000000004</v>
      </c>
      <c r="AL21" s="51">
        <v>0.92818959999999995</v>
      </c>
      <c r="AM21" s="51">
        <v>1</v>
      </c>
      <c r="AN21" s="51">
        <v>0.82823069999999999</v>
      </c>
      <c r="AO21" s="52">
        <v>0.1666666716337204</v>
      </c>
      <c r="AP21" s="61">
        <v>6.6666670143604279E-2</v>
      </c>
      <c r="AQ21" s="61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61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61"/>
      <c r="BW21" s="53"/>
      <c r="BX21" s="53"/>
    </row>
    <row r="22" spans="1:76" s="45" customFormat="1" ht="20.25" x14ac:dyDescent="0.3">
      <c r="A22" s="46" t="s">
        <v>142</v>
      </c>
      <c r="B22" s="46" t="s">
        <v>128</v>
      </c>
      <c r="C22" s="46" t="s">
        <v>128</v>
      </c>
      <c r="D22" s="46" t="s">
        <v>129</v>
      </c>
      <c r="E22" s="46" t="s">
        <v>121</v>
      </c>
      <c r="F22" s="47">
        <v>10625</v>
      </c>
      <c r="G22" s="47">
        <v>4062</v>
      </c>
      <c r="H22" s="47">
        <v>4161</v>
      </c>
      <c r="I22" s="46" t="s">
        <v>141</v>
      </c>
      <c r="J22" s="48">
        <v>15.2</v>
      </c>
      <c r="K22" s="46" t="s">
        <v>135</v>
      </c>
      <c r="L22" s="46" t="s">
        <v>132</v>
      </c>
      <c r="M22" s="46" t="s">
        <v>123</v>
      </c>
      <c r="N22" s="49">
        <v>34</v>
      </c>
      <c r="O22" s="49">
        <v>33</v>
      </c>
      <c r="P22" s="49">
        <v>1</v>
      </c>
      <c r="Q22" s="50">
        <v>2.941176</v>
      </c>
      <c r="R22" s="50">
        <v>1.03</v>
      </c>
      <c r="S22" s="50">
        <v>2.3333330000000001</v>
      </c>
      <c r="T22" s="50">
        <v>0.56649989999999995</v>
      </c>
      <c r="U22" s="50">
        <v>24.278569999999998</v>
      </c>
      <c r="V22" s="50">
        <v>0.2916666</v>
      </c>
      <c r="W22" s="50">
        <v>105.2229</v>
      </c>
      <c r="X22" s="50">
        <v>23.333330154418899</v>
      </c>
      <c r="Y22" s="50">
        <v>1.81300158212125</v>
      </c>
      <c r="Z22" s="50">
        <v>0.6166663</v>
      </c>
      <c r="AA22" s="50">
        <v>1.7166669999999999</v>
      </c>
      <c r="AB22" s="50">
        <v>73.571439999999996</v>
      </c>
      <c r="AC22" s="50">
        <v>3.29997E-2</v>
      </c>
      <c r="AD22" s="50">
        <v>1.4142729999999999</v>
      </c>
      <c r="AE22" s="50">
        <v>30.69</v>
      </c>
      <c r="AF22" s="50">
        <v>12.87</v>
      </c>
      <c r="AG22" s="50">
        <v>1.7166669999999998E-2</v>
      </c>
      <c r="AH22" s="50">
        <v>0.73571439999999999</v>
      </c>
      <c r="AI22" s="50">
        <v>0.58366669999999998</v>
      </c>
      <c r="AJ22" s="50">
        <v>0.6166663</v>
      </c>
      <c r="AK22" s="51">
        <v>0.26428560000000001</v>
      </c>
      <c r="AL22" s="51">
        <v>0.94648710000000003</v>
      </c>
      <c r="AM22" s="51">
        <v>0.97058820000000001</v>
      </c>
      <c r="AN22" s="51">
        <v>0.2427858</v>
      </c>
      <c r="AO22" s="52"/>
      <c r="AP22" s="61"/>
      <c r="AQ22" s="61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61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>
        <v>1.7166666984558105</v>
      </c>
      <c r="BS22" s="52"/>
      <c r="BT22" s="52"/>
      <c r="BU22" s="52"/>
      <c r="BV22" s="61"/>
      <c r="BW22" s="53"/>
      <c r="BX22" s="53">
        <v>1</v>
      </c>
    </row>
    <row r="23" spans="1:76" s="45" customFormat="1" ht="20.25" x14ac:dyDescent="0.3">
      <c r="A23" s="46" t="s">
        <v>142</v>
      </c>
      <c r="B23" s="46" t="s">
        <v>128</v>
      </c>
      <c r="C23" s="46" t="s">
        <v>128</v>
      </c>
      <c r="D23" s="46" t="s">
        <v>129</v>
      </c>
      <c r="E23" s="46" t="s">
        <v>121</v>
      </c>
      <c r="F23" s="47">
        <v>10712</v>
      </c>
      <c r="G23" s="47">
        <v>4062</v>
      </c>
      <c r="H23" s="47">
        <v>4161</v>
      </c>
      <c r="I23" s="46" t="s">
        <v>141</v>
      </c>
      <c r="J23" s="48">
        <v>12.6</v>
      </c>
      <c r="K23" s="46" t="s">
        <v>133</v>
      </c>
      <c r="L23" s="46" t="s">
        <v>132</v>
      </c>
      <c r="M23" s="46" t="s">
        <v>123</v>
      </c>
      <c r="N23" s="49">
        <v>118</v>
      </c>
      <c r="O23" s="49">
        <v>118</v>
      </c>
      <c r="P23" s="49">
        <v>0</v>
      </c>
      <c r="Q23" s="50">
        <v>0</v>
      </c>
      <c r="R23" s="50">
        <v>0.97</v>
      </c>
      <c r="S23" s="50">
        <v>3.5</v>
      </c>
      <c r="T23" s="50">
        <v>1.907667</v>
      </c>
      <c r="U23" s="50">
        <v>54.504759999999997</v>
      </c>
      <c r="V23" s="50">
        <v>0.4375</v>
      </c>
      <c r="W23" s="50">
        <v>234.6514</v>
      </c>
      <c r="X23" s="50">
        <v>35</v>
      </c>
      <c r="Y23" s="50">
        <v>0.82391707236735201</v>
      </c>
      <c r="Z23" s="50">
        <v>2.0499999999999998</v>
      </c>
      <c r="AA23" s="50">
        <v>1.45</v>
      </c>
      <c r="AB23" s="50">
        <v>41.428570000000001</v>
      </c>
      <c r="AC23" s="50">
        <v>0.14233309999999999</v>
      </c>
      <c r="AD23" s="50">
        <v>4.0666609999999999</v>
      </c>
      <c r="AE23" s="50">
        <v>102.66</v>
      </c>
      <c r="AF23" s="50">
        <v>42.48</v>
      </c>
      <c r="AG23" s="50">
        <v>0</v>
      </c>
      <c r="AH23" s="50">
        <v>0</v>
      </c>
      <c r="AI23" s="50">
        <v>1.907667</v>
      </c>
      <c r="AJ23" s="50">
        <v>2.0499999999999998</v>
      </c>
      <c r="AK23" s="51">
        <v>0.58571430000000002</v>
      </c>
      <c r="AL23" s="51">
        <v>0.93056919999999999</v>
      </c>
      <c r="AM23" s="51">
        <v>1</v>
      </c>
      <c r="AN23" s="51">
        <v>0.54504759999999997</v>
      </c>
      <c r="AO23" s="52"/>
      <c r="AP23" s="61">
        <v>3.3333335071802139E-2</v>
      </c>
      <c r="AQ23" s="61"/>
      <c r="AR23" s="52">
        <v>8.3333335816860199E-2</v>
      </c>
      <c r="AS23" s="52"/>
      <c r="AT23" s="52"/>
      <c r="AU23" s="52">
        <v>0.5</v>
      </c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61">
        <v>0.75</v>
      </c>
      <c r="BG23" s="52"/>
      <c r="BH23" s="52"/>
      <c r="BI23" s="52"/>
      <c r="BJ23" s="52"/>
      <c r="BK23" s="52"/>
      <c r="BL23" s="52"/>
      <c r="BM23" s="52">
        <v>8.3333335816860199E-2</v>
      </c>
      <c r="BN23" s="52"/>
      <c r="BO23" s="52"/>
      <c r="BP23" s="52"/>
      <c r="BQ23" s="52"/>
      <c r="BR23" s="52"/>
      <c r="BS23" s="52"/>
      <c r="BT23" s="52"/>
      <c r="BU23" s="52"/>
      <c r="BV23" s="61"/>
      <c r="BW23" s="53"/>
      <c r="BX23" s="53"/>
    </row>
    <row r="24" spans="1:76" s="45" customFormat="1" ht="20.25" x14ac:dyDescent="0.3">
      <c r="A24" s="46" t="s">
        <v>142</v>
      </c>
      <c r="B24" s="46" t="s">
        <v>127</v>
      </c>
      <c r="C24" s="46" t="s">
        <v>128</v>
      </c>
      <c r="D24" s="46" t="s">
        <v>129</v>
      </c>
      <c r="E24" s="46" t="s">
        <v>121</v>
      </c>
      <c r="F24" s="47">
        <v>10712</v>
      </c>
      <c r="G24" s="47">
        <v>4061</v>
      </c>
      <c r="H24" s="47">
        <v>4103</v>
      </c>
      <c r="I24" s="46" t="s">
        <v>141</v>
      </c>
      <c r="J24" s="48">
        <v>12.6</v>
      </c>
      <c r="K24" s="46" t="s">
        <v>133</v>
      </c>
      <c r="L24" s="46" t="s">
        <v>132</v>
      </c>
      <c r="M24" s="46" t="s">
        <v>123</v>
      </c>
      <c r="N24" s="49">
        <v>161</v>
      </c>
      <c r="O24" s="49">
        <v>161</v>
      </c>
      <c r="P24" s="49">
        <v>0</v>
      </c>
      <c r="Q24" s="50">
        <v>0</v>
      </c>
      <c r="R24" s="50">
        <v>0.97</v>
      </c>
      <c r="S24" s="50">
        <v>3</v>
      </c>
      <c r="T24" s="50">
        <v>2.602833</v>
      </c>
      <c r="U24" s="50">
        <v>86.761110000000002</v>
      </c>
      <c r="V24" s="50">
        <v>0.375</v>
      </c>
      <c r="W24" s="50">
        <v>373.52</v>
      </c>
      <c r="X24" s="50">
        <v>27</v>
      </c>
      <c r="Y24" s="50">
        <v>0.46583848601544298</v>
      </c>
      <c r="Z24" s="50">
        <v>2.7</v>
      </c>
      <c r="AA24" s="50">
        <v>0.3</v>
      </c>
      <c r="AB24" s="50">
        <v>10</v>
      </c>
      <c r="AC24" s="50">
        <v>9.7166719999999998E-2</v>
      </c>
      <c r="AD24" s="50">
        <v>3.2388910000000002</v>
      </c>
      <c r="AE24" s="50">
        <v>140.07</v>
      </c>
      <c r="AF24" s="50">
        <v>57.96</v>
      </c>
      <c r="AG24" s="50">
        <v>0</v>
      </c>
      <c r="AH24" s="50">
        <v>0</v>
      </c>
      <c r="AI24" s="50">
        <v>2.602833</v>
      </c>
      <c r="AJ24" s="50">
        <v>2.7</v>
      </c>
      <c r="AK24" s="51">
        <v>0.9</v>
      </c>
      <c r="AL24" s="51">
        <v>0.96401230000000004</v>
      </c>
      <c r="AM24" s="51">
        <v>1</v>
      </c>
      <c r="AN24" s="51">
        <v>0.86761109999999997</v>
      </c>
      <c r="AO24" s="52"/>
      <c r="AP24" s="61">
        <v>8.3333335816860199E-2</v>
      </c>
      <c r="AQ24" s="61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61"/>
      <c r="BG24" s="52"/>
      <c r="BH24" s="52"/>
      <c r="BI24" s="52"/>
      <c r="BJ24" s="52"/>
      <c r="BK24" s="52">
        <v>0.21666666865348816</v>
      </c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61"/>
      <c r="BW24" s="53"/>
      <c r="BX24" s="53"/>
    </row>
    <row r="25" spans="1:76" s="45" customFormat="1" ht="20.25" x14ac:dyDescent="0.3">
      <c r="A25" s="46" t="s">
        <v>143</v>
      </c>
      <c r="B25" s="46" t="s">
        <v>128</v>
      </c>
      <c r="C25" s="46" t="s">
        <v>128</v>
      </c>
      <c r="D25" s="46" t="s">
        <v>129</v>
      </c>
      <c r="E25" s="46" t="s">
        <v>121</v>
      </c>
      <c r="F25" s="47">
        <v>10378</v>
      </c>
      <c r="G25" s="47">
        <v>4062</v>
      </c>
      <c r="H25" s="47">
        <v>4161</v>
      </c>
      <c r="I25" s="46" t="s">
        <v>141</v>
      </c>
      <c r="J25" s="48">
        <v>15.2</v>
      </c>
      <c r="K25" s="46" t="s">
        <v>136</v>
      </c>
      <c r="L25" s="46" t="s">
        <v>132</v>
      </c>
      <c r="M25" s="46" t="s">
        <v>123</v>
      </c>
      <c r="N25" s="49">
        <v>140</v>
      </c>
      <c r="O25" s="49">
        <v>140</v>
      </c>
      <c r="P25" s="49">
        <v>0</v>
      </c>
      <c r="Q25" s="50">
        <v>0</v>
      </c>
      <c r="R25" s="50">
        <v>1.03</v>
      </c>
      <c r="S25" s="50">
        <v>3.1666669999999999</v>
      </c>
      <c r="T25" s="50">
        <v>2.4033329999999999</v>
      </c>
      <c r="U25" s="50">
        <v>75.894720000000007</v>
      </c>
      <c r="V25" s="50">
        <v>0.3958334</v>
      </c>
      <c r="W25" s="50">
        <v>328.92630000000003</v>
      </c>
      <c r="X25" s="50">
        <v>31.666669845581101</v>
      </c>
      <c r="Y25" s="50">
        <v>0.57997565440574494</v>
      </c>
      <c r="Z25" s="50">
        <v>2.6166670000000001</v>
      </c>
      <c r="AA25" s="50">
        <v>0.55000000000000004</v>
      </c>
      <c r="AB25" s="50">
        <v>17.36842</v>
      </c>
      <c r="AC25" s="50">
        <v>0.21333379999999999</v>
      </c>
      <c r="AD25" s="50">
        <v>6.7368560000000004</v>
      </c>
      <c r="AE25" s="50">
        <v>130.19999999999999</v>
      </c>
      <c r="AF25" s="50">
        <v>54.6</v>
      </c>
      <c r="AG25" s="50">
        <v>0</v>
      </c>
      <c r="AH25" s="50">
        <v>0</v>
      </c>
      <c r="AI25" s="50">
        <v>2.4033329999999999</v>
      </c>
      <c r="AJ25" s="50">
        <v>2.6166670000000001</v>
      </c>
      <c r="AK25" s="51">
        <v>0.82631580000000004</v>
      </c>
      <c r="AL25" s="51">
        <v>0.91847120000000004</v>
      </c>
      <c r="AM25" s="51">
        <v>1</v>
      </c>
      <c r="AN25" s="51">
        <v>0.75894729999999999</v>
      </c>
      <c r="AO25" s="52">
        <v>0.3333333432674408</v>
      </c>
      <c r="AP25" s="61">
        <v>5.000000074505806E-2</v>
      </c>
      <c r="AQ25" s="61">
        <v>0.1666666716337204</v>
      </c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61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61"/>
      <c r="BW25" s="53"/>
      <c r="BX25" s="53"/>
    </row>
    <row r="26" spans="1:76" s="45" customFormat="1" ht="20.25" x14ac:dyDescent="0.3">
      <c r="A26" s="46" t="s">
        <v>143</v>
      </c>
      <c r="B26" s="46" t="s">
        <v>127</v>
      </c>
      <c r="C26" s="46" t="s">
        <v>128</v>
      </c>
      <c r="D26" s="46" t="s">
        <v>129</v>
      </c>
      <c r="E26" s="46" t="s">
        <v>124</v>
      </c>
      <c r="F26" s="47">
        <v>15217</v>
      </c>
      <c r="G26" s="47">
        <v>4061</v>
      </c>
      <c r="H26" s="47">
        <v>3866</v>
      </c>
      <c r="I26" s="46" t="s">
        <v>130</v>
      </c>
      <c r="J26" s="48">
        <v>12.7</v>
      </c>
      <c r="K26" s="46" t="s">
        <v>136</v>
      </c>
      <c r="L26" s="46" t="s">
        <v>132</v>
      </c>
      <c r="M26" s="46" t="s">
        <v>123</v>
      </c>
      <c r="N26" s="49">
        <v>44</v>
      </c>
      <c r="O26" s="49">
        <v>44</v>
      </c>
      <c r="P26" s="49">
        <v>0</v>
      </c>
      <c r="Q26" s="50">
        <v>0</v>
      </c>
      <c r="R26" s="50">
        <v>0.97</v>
      </c>
      <c r="S26" s="50">
        <v>1</v>
      </c>
      <c r="T26" s="50">
        <v>0.71133329999999995</v>
      </c>
      <c r="U26" s="50">
        <v>71.133330000000001</v>
      </c>
      <c r="V26" s="50">
        <v>0.125</v>
      </c>
      <c r="W26" s="50">
        <v>302.72000000000003</v>
      </c>
      <c r="X26" s="50">
        <v>10</v>
      </c>
      <c r="Y26" s="50">
        <v>0.614250588343218</v>
      </c>
      <c r="Z26" s="50">
        <v>0.75</v>
      </c>
      <c r="AA26" s="50">
        <v>0.25</v>
      </c>
      <c r="AB26" s="50">
        <v>25</v>
      </c>
      <c r="AC26" s="50">
        <v>3.866667E-2</v>
      </c>
      <c r="AD26" s="50">
        <v>3.8666670000000001</v>
      </c>
      <c r="AE26" s="50">
        <v>37.840000000000003</v>
      </c>
      <c r="AF26" s="50">
        <v>16.28</v>
      </c>
      <c r="AG26" s="50">
        <v>0</v>
      </c>
      <c r="AH26" s="50">
        <v>0</v>
      </c>
      <c r="AI26" s="50">
        <v>0.71133329999999995</v>
      </c>
      <c r="AJ26" s="50">
        <v>0.75</v>
      </c>
      <c r="AK26" s="51">
        <v>0.75</v>
      </c>
      <c r="AL26" s="51">
        <v>0.94844439999999997</v>
      </c>
      <c r="AM26" s="51">
        <v>1</v>
      </c>
      <c r="AN26" s="51">
        <v>0.71133329999999995</v>
      </c>
      <c r="AO26" s="52"/>
      <c r="AP26" s="61"/>
      <c r="AQ26" s="61"/>
      <c r="AR26" s="52">
        <v>8.3333335816860199E-2</v>
      </c>
      <c r="AS26" s="52"/>
      <c r="AT26" s="52"/>
      <c r="AU26" s="52"/>
      <c r="AV26" s="52"/>
      <c r="AW26" s="52"/>
      <c r="AX26" s="52">
        <v>0.1666666716337204</v>
      </c>
      <c r="AY26" s="52"/>
      <c r="AZ26" s="52"/>
      <c r="BA26" s="52"/>
      <c r="BB26" s="52"/>
      <c r="BC26" s="52"/>
      <c r="BD26" s="52"/>
      <c r="BE26" s="52"/>
      <c r="BF26" s="61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61"/>
      <c r="BW26" s="53"/>
      <c r="BX26" s="53"/>
    </row>
    <row r="27" spans="1:76" s="45" customFormat="1" ht="20.25" x14ac:dyDescent="0.3">
      <c r="A27" s="46" t="s">
        <v>143</v>
      </c>
      <c r="B27" s="46" t="s">
        <v>128</v>
      </c>
      <c r="C27" s="46" t="s">
        <v>128</v>
      </c>
      <c r="D27" s="46" t="s">
        <v>129</v>
      </c>
      <c r="E27" s="46" t="s">
        <v>124</v>
      </c>
      <c r="F27" s="47">
        <v>15290</v>
      </c>
      <c r="G27" s="47">
        <v>4062</v>
      </c>
      <c r="H27" s="47">
        <v>4161</v>
      </c>
      <c r="I27" s="46" t="s">
        <v>130</v>
      </c>
      <c r="J27" s="48">
        <v>12.7</v>
      </c>
      <c r="K27" s="46" t="s">
        <v>135</v>
      </c>
      <c r="L27" s="46" t="s">
        <v>132</v>
      </c>
      <c r="M27" s="46" t="s">
        <v>123</v>
      </c>
      <c r="N27" s="49">
        <v>216</v>
      </c>
      <c r="O27" s="49">
        <v>216</v>
      </c>
      <c r="P27" s="49">
        <v>0</v>
      </c>
      <c r="Q27" s="50">
        <v>0</v>
      </c>
      <c r="R27" s="50">
        <v>0.97</v>
      </c>
      <c r="S27" s="50">
        <v>4.8333329999999997</v>
      </c>
      <c r="T27" s="50">
        <v>3.492</v>
      </c>
      <c r="U27" s="50">
        <v>72.248279999999994</v>
      </c>
      <c r="V27" s="50">
        <v>0.6041666</v>
      </c>
      <c r="W27" s="50">
        <v>307.4649</v>
      </c>
      <c r="X27" s="50">
        <v>48.333330154418903</v>
      </c>
      <c r="Y27" s="50">
        <v>0.60477141218454</v>
      </c>
      <c r="Z27" s="50">
        <v>3.8166660000000001</v>
      </c>
      <c r="AA27" s="50">
        <v>1.016667</v>
      </c>
      <c r="AB27" s="50">
        <v>21.034479999999999</v>
      </c>
      <c r="AC27" s="50">
        <v>0.32466630000000002</v>
      </c>
      <c r="AD27" s="50">
        <v>6.7172330000000002</v>
      </c>
      <c r="AE27" s="50">
        <v>185.76</v>
      </c>
      <c r="AF27" s="50">
        <v>79.92</v>
      </c>
      <c r="AG27" s="50">
        <v>0</v>
      </c>
      <c r="AH27" s="50">
        <v>0</v>
      </c>
      <c r="AI27" s="50">
        <v>3.492</v>
      </c>
      <c r="AJ27" s="50">
        <v>3.8166660000000001</v>
      </c>
      <c r="AK27" s="51">
        <v>0.78965510000000005</v>
      </c>
      <c r="AL27" s="51">
        <v>0.91493460000000004</v>
      </c>
      <c r="AM27" s="51">
        <v>1</v>
      </c>
      <c r="AN27" s="51">
        <v>0.72248279999999998</v>
      </c>
      <c r="AO27" s="52"/>
      <c r="AP27" s="61">
        <v>8.3333335816860199E-2</v>
      </c>
      <c r="AQ27" s="61"/>
      <c r="AR27" s="52">
        <v>0.1666666716337204</v>
      </c>
      <c r="AS27" s="52"/>
      <c r="AT27" s="52">
        <v>0.1666666716337204</v>
      </c>
      <c r="AU27" s="52"/>
      <c r="AV27" s="52">
        <v>8.3333335816860199E-2</v>
      </c>
      <c r="AW27" s="52">
        <v>0.1666666716337204</v>
      </c>
      <c r="AX27" s="52"/>
      <c r="AY27" s="52"/>
      <c r="AZ27" s="52"/>
      <c r="BA27" s="52"/>
      <c r="BB27" s="52"/>
      <c r="BC27" s="52"/>
      <c r="BD27" s="52"/>
      <c r="BE27" s="52"/>
      <c r="BF27" s="61"/>
      <c r="BG27" s="52">
        <v>0.21666666865348816</v>
      </c>
      <c r="BH27" s="52"/>
      <c r="BI27" s="52"/>
      <c r="BJ27" s="52"/>
      <c r="BK27" s="52"/>
      <c r="BL27" s="52">
        <v>0.13333334028720856</v>
      </c>
      <c r="BM27" s="52"/>
      <c r="BN27" s="52"/>
      <c r="BO27" s="52"/>
      <c r="BP27" s="52"/>
      <c r="BQ27" s="52"/>
      <c r="BR27" s="52"/>
      <c r="BS27" s="52"/>
      <c r="BT27" s="52"/>
      <c r="BU27" s="52"/>
      <c r="BV27" s="61"/>
      <c r="BW27" s="53"/>
      <c r="BX27" s="53"/>
    </row>
    <row r="28" spans="1:76" s="45" customFormat="1" ht="20.25" x14ac:dyDescent="0.3">
      <c r="A28" s="46" t="s">
        <v>143</v>
      </c>
      <c r="B28" s="46" t="s">
        <v>127</v>
      </c>
      <c r="C28" s="46" t="s">
        <v>128</v>
      </c>
      <c r="D28" s="46" t="s">
        <v>129</v>
      </c>
      <c r="E28" s="46" t="s">
        <v>124</v>
      </c>
      <c r="F28" s="47">
        <v>15290</v>
      </c>
      <c r="G28" s="47">
        <v>4061</v>
      </c>
      <c r="H28" s="47">
        <v>3866</v>
      </c>
      <c r="I28" s="46" t="s">
        <v>130</v>
      </c>
      <c r="J28" s="48">
        <v>12.7</v>
      </c>
      <c r="K28" s="46" t="s">
        <v>135</v>
      </c>
      <c r="L28" s="46" t="s">
        <v>132</v>
      </c>
      <c r="M28" s="46" t="s">
        <v>123</v>
      </c>
      <c r="N28" s="49">
        <v>363</v>
      </c>
      <c r="O28" s="49">
        <v>363</v>
      </c>
      <c r="P28" s="49">
        <v>0</v>
      </c>
      <c r="Q28" s="50">
        <v>0</v>
      </c>
      <c r="R28" s="50">
        <v>0.97</v>
      </c>
      <c r="S28" s="50">
        <v>7</v>
      </c>
      <c r="T28" s="50">
        <v>5.8685</v>
      </c>
      <c r="U28" s="50">
        <v>83.835719999999995</v>
      </c>
      <c r="V28" s="50">
        <v>0.875</v>
      </c>
      <c r="W28" s="50">
        <v>356.77710000000002</v>
      </c>
      <c r="X28" s="50">
        <v>70</v>
      </c>
      <c r="Y28" s="50">
        <v>0.52118234883789605</v>
      </c>
      <c r="Z28" s="50">
        <v>6.0333329999999998</v>
      </c>
      <c r="AA28" s="50">
        <v>0.96666669999999999</v>
      </c>
      <c r="AB28" s="50">
        <v>13.809519999999999</v>
      </c>
      <c r="AC28" s="50">
        <v>0.16483310000000001</v>
      </c>
      <c r="AD28" s="50">
        <v>2.3547579999999999</v>
      </c>
      <c r="AE28" s="50">
        <v>312.18</v>
      </c>
      <c r="AF28" s="50">
        <v>134.31</v>
      </c>
      <c r="AG28" s="50">
        <v>0</v>
      </c>
      <c r="AH28" s="50">
        <v>0</v>
      </c>
      <c r="AI28" s="50">
        <v>5.8685</v>
      </c>
      <c r="AJ28" s="50">
        <v>6.0333329999999998</v>
      </c>
      <c r="AK28" s="51">
        <v>0.86190469999999997</v>
      </c>
      <c r="AL28" s="51">
        <v>0.97267959999999998</v>
      </c>
      <c r="AM28" s="51">
        <v>1</v>
      </c>
      <c r="AN28" s="51">
        <v>0.83835720000000002</v>
      </c>
      <c r="AO28" s="52"/>
      <c r="AP28" s="61">
        <v>5.000000074505806E-2</v>
      </c>
      <c r="AQ28" s="61"/>
      <c r="AR28" s="52"/>
      <c r="AS28" s="52"/>
      <c r="AT28" s="52"/>
      <c r="AU28" s="52"/>
      <c r="AV28" s="52"/>
      <c r="AW28" s="52"/>
      <c r="AX28" s="52"/>
      <c r="AY28" s="52">
        <v>0.5833333358168602</v>
      </c>
      <c r="AZ28" s="52"/>
      <c r="BA28" s="52"/>
      <c r="BB28" s="52"/>
      <c r="BC28" s="52"/>
      <c r="BD28" s="52"/>
      <c r="BE28" s="52"/>
      <c r="BF28" s="61"/>
      <c r="BG28" s="52">
        <v>0.1666666716337204</v>
      </c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>
        <v>0.1666666716337204</v>
      </c>
      <c r="BT28" s="52"/>
      <c r="BU28" s="52"/>
      <c r="BV28" s="61"/>
      <c r="BW28" s="53"/>
      <c r="BX28" s="53"/>
    </row>
    <row r="29" spans="1:76" s="45" customFormat="1" ht="20.25" x14ac:dyDescent="0.3">
      <c r="A29" s="46" t="s">
        <v>144</v>
      </c>
      <c r="B29" s="46" t="s">
        <v>127</v>
      </c>
      <c r="C29" s="46" t="s">
        <v>128</v>
      </c>
      <c r="D29" s="46" t="s">
        <v>129</v>
      </c>
      <c r="E29" s="46" t="s">
        <v>121</v>
      </c>
      <c r="F29" s="47">
        <v>10378</v>
      </c>
      <c r="G29" s="47">
        <v>4061</v>
      </c>
      <c r="H29" s="47">
        <v>3866</v>
      </c>
      <c r="I29" s="46" t="s">
        <v>141</v>
      </c>
      <c r="J29" s="48">
        <v>15.2</v>
      </c>
      <c r="K29" s="46" t="s">
        <v>136</v>
      </c>
      <c r="L29" s="46" t="s">
        <v>132</v>
      </c>
      <c r="M29" s="46" t="s">
        <v>123</v>
      </c>
      <c r="N29" s="49">
        <v>151</v>
      </c>
      <c r="O29" s="49">
        <v>151</v>
      </c>
      <c r="P29" s="49">
        <v>0</v>
      </c>
      <c r="Q29" s="50">
        <v>0</v>
      </c>
      <c r="R29" s="50">
        <v>1.03</v>
      </c>
      <c r="S29" s="50">
        <v>4.9166670000000003</v>
      </c>
      <c r="T29" s="50">
        <v>2.5921669999999999</v>
      </c>
      <c r="U29" s="50">
        <v>52.722029999999997</v>
      </c>
      <c r="V29" s="50">
        <v>0.6145834</v>
      </c>
      <c r="W29" s="50">
        <v>228.49629999999999</v>
      </c>
      <c r="X29" s="50">
        <v>49.166669845581097</v>
      </c>
      <c r="Y29" s="50">
        <v>0.83488997037115698</v>
      </c>
      <c r="Z29" s="50">
        <v>2.65</v>
      </c>
      <c r="AA29" s="50">
        <v>2.266667</v>
      </c>
      <c r="AB29" s="50">
        <v>46.101689999999998</v>
      </c>
      <c r="AC29" s="50">
        <v>5.7833669999999997E-2</v>
      </c>
      <c r="AD29" s="50">
        <v>1.1762779999999999</v>
      </c>
      <c r="AE29" s="50">
        <v>140.43</v>
      </c>
      <c r="AF29" s="50">
        <v>58.89</v>
      </c>
      <c r="AG29" s="50">
        <v>0</v>
      </c>
      <c r="AH29" s="50">
        <v>0</v>
      </c>
      <c r="AI29" s="50">
        <v>2.5921669999999999</v>
      </c>
      <c r="AJ29" s="50">
        <v>2.65</v>
      </c>
      <c r="AK29" s="51">
        <v>0.53898310000000005</v>
      </c>
      <c r="AL29" s="51">
        <v>0.97817600000000005</v>
      </c>
      <c r="AM29" s="51">
        <v>1</v>
      </c>
      <c r="AN29" s="51">
        <v>0.52722029999999998</v>
      </c>
      <c r="AO29" s="52">
        <v>0.50000001490116119</v>
      </c>
      <c r="AP29" s="61">
        <v>1.666666753590107E-2</v>
      </c>
      <c r="AQ29" s="61"/>
      <c r="AR29" s="52">
        <v>0.3333333432674408</v>
      </c>
      <c r="AS29" s="52"/>
      <c r="AT29" s="52">
        <v>0.25</v>
      </c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61"/>
      <c r="BG29" s="52">
        <v>0.1666666716337204</v>
      </c>
      <c r="BH29" s="52"/>
      <c r="BI29" s="52">
        <v>1</v>
      </c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61"/>
      <c r="BW29" s="53"/>
      <c r="BX29" s="53"/>
    </row>
    <row r="30" spans="1:76" s="45" customFormat="1" ht="20.25" x14ac:dyDescent="0.3">
      <c r="A30" s="46" t="s">
        <v>144</v>
      </c>
      <c r="B30" s="46" t="s">
        <v>128</v>
      </c>
      <c r="C30" s="46" t="s">
        <v>128</v>
      </c>
      <c r="D30" s="46" t="s">
        <v>129</v>
      </c>
      <c r="E30" s="46" t="s">
        <v>124</v>
      </c>
      <c r="F30" s="47">
        <v>15217</v>
      </c>
      <c r="G30" s="47">
        <v>4062</v>
      </c>
      <c r="H30" s="47">
        <v>4161</v>
      </c>
      <c r="I30" s="46" t="s">
        <v>130</v>
      </c>
      <c r="J30" s="48">
        <v>12.7</v>
      </c>
      <c r="K30" s="46" t="s">
        <v>136</v>
      </c>
      <c r="L30" s="46" t="s">
        <v>132</v>
      </c>
      <c r="M30" s="46" t="s">
        <v>123</v>
      </c>
      <c r="N30" s="49">
        <v>283</v>
      </c>
      <c r="O30" s="49">
        <v>283</v>
      </c>
      <c r="P30" s="49">
        <v>0</v>
      </c>
      <c r="Q30" s="50">
        <v>0</v>
      </c>
      <c r="R30" s="50">
        <v>0.97</v>
      </c>
      <c r="S30" s="50">
        <v>8</v>
      </c>
      <c r="T30" s="50">
        <v>4.5751670000000004</v>
      </c>
      <c r="U30" s="50">
        <v>57.189579999999999</v>
      </c>
      <c r="V30" s="50">
        <v>1</v>
      </c>
      <c r="W30" s="50">
        <v>243.38</v>
      </c>
      <c r="X30" s="50">
        <v>80</v>
      </c>
      <c r="Y30" s="50">
        <v>0.76401490497064795</v>
      </c>
      <c r="Z30" s="50">
        <v>4.9833340000000002</v>
      </c>
      <c r="AA30" s="50">
        <v>3.016667</v>
      </c>
      <c r="AB30" s="50">
        <v>37.708329999999997</v>
      </c>
      <c r="AC30" s="50">
        <v>0.40816659999999999</v>
      </c>
      <c r="AD30" s="50">
        <v>5.1020830000000004</v>
      </c>
      <c r="AE30" s="50">
        <v>243.38</v>
      </c>
      <c r="AF30" s="50">
        <v>104.71</v>
      </c>
      <c r="AG30" s="50">
        <v>0</v>
      </c>
      <c r="AH30" s="50">
        <v>0</v>
      </c>
      <c r="AI30" s="50">
        <v>4.5751670000000004</v>
      </c>
      <c r="AJ30" s="50">
        <v>4.9833340000000002</v>
      </c>
      <c r="AK30" s="51">
        <v>0.62291669999999999</v>
      </c>
      <c r="AL30" s="51">
        <v>0.91809359999999995</v>
      </c>
      <c r="AM30" s="51">
        <v>1</v>
      </c>
      <c r="AN30" s="51">
        <v>0.57189579999999995</v>
      </c>
      <c r="AO30" s="52">
        <v>1.6666666567325592</v>
      </c>
      <c r="AP30" s="61">
        <v>0.18333333730697632</v>
      </c>
      <c r="AQ30" s="61">
        <v>0.1666666716337204</v>
      </c>
      <c r="AR30" s="52"/>
      <c r="AS30" s="52"/>
      <c r="AT30" s="52"/>
      <c r="AU30" s="52">
        <v>0.5</v>
      </c>
      <c r="AV30" s="52"/>
      <c r="AW30" s="52"/>
      <c r="AX30" s="52"/>
      <c r="AY30" s="52">
        <v>0.5</v>
      </c>
      <c r="AZ30" s="52"/>
      <c r="BA30" s="52"/>
      <c r="BB30" s="52"/>
      <c r="BC30" s="52"/>
      <c r="BD30" s="52"/>
      <c r="BE30" s="52"/>
      <c r="BF30" s="61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61"/>
      <c r="BW30" s="53"/>
      <c r="BX30" s="53"/>
    </row>
    <row r="31" spans="1:76" s="45" customFormat="1" ht="20.25" x14ac:dyDescent="0.3">
      <c r="A31" s="46" t="s">
        <v>144</v>
      </c>
      <c r="B31" s="46" t="s">
        <v>127</v>
      </c>
      <c r="C31" s="46" t="s">
        <v>128</v>
      </c>
      <c r="D31" s="46" t="s">
        <v>129</v>
      </c>
      <c r="E31" s="46" t="s">
        <v>124</v>
      </c>
      <c r="F31" s="47">
        <v>15217</v>
      </c>
      <c r="G31" s="47">
        <v>4061</v>
      </c>
      <c r="H31" s="47">
        <v>3866</v>
      </c>
      <c r="I31" s="46" t="s">
        <v>130</v>
      </c>
      <c r="J31" s="48">
        <v>12.7</v>
      </c>
      <c r="K31" s="46" t="s">
        <v>136</v>
      </c>
      <c r="L31" s="46" t="s">
        <v>132</v>
      </c>
      <c r="M31" s="46" t="s">
        <v>123</v>
      </c>
      <c r="N31" s="49">
        <v>63</v>
      </c>
      <c r="O31" s="49">
        <v>63</v>
      </c>
      <c r="P31" s="49">
        <v>0</v>
      </c>
      <c r="Q31" s="50">
        <v>0</v>
      </c>
      <c r="R31" s="50">
        <v>0.97</v>
      </c>
      <c r="S31" s="50">
        <v>3.0833330000000001</v>
      </c>
      <c r="T31" s="50">
        <v>1.0185</v>
      </c>
      <c r="U31" s="50">
        <v>33.032440000000001</v>
      </c>
      <c r="V31" s="50">
        <v>0.3854166</v>
      </c>
      <c r="W31" s="50">
        <v>140.57509999999999</v>
      </c>
      <c r="X31" s="50">
        <v>30.833330154418899</v>
      </c>
      <c r="Y31" s="50">
        <v>1.3227512166814399</v>
      </c>
      <c r="Z31" s="50">
        <v>1.0333330000000001</v>
      </c>
      <c r="AA31" s="50">
        <v>2.0499999999999998</v>
      </c>
      <c r="AB31" s="50">
        <v>66.486490000000003</v>
      </c>
      <c r="AC31" s="50">
        <v>1.4833209999999999E-2</v>
      </c>
      <c r="AD31" s="50">
        <v>0.48107719999999998</v>
      </c>
      <c r="AE31" s="50">
        <v>54.18</v>
      </c>
      <c r="AF31" s="50">
        <v>23.31</v>
      </c>
      <c r="AG31" s="50">
        <v>0</v>
      </c>
      <c r="AH31" s="50">
        <v>0</v>
      </c>
      <c r="AI31" s="50">
        <v>1.0185</v>
      </c>
      <c r="AJ31" s="50">
        <v>1.0333330000000001</v>
      </c>
      <c r="AK31" s="51">
        <v>0.33513510000000002</v>
      </c>
      <c r="AL31" s="51">
        <v>0.9856454</v>
      </c>
      <c r="AM31" s="51">
        <v>1</v>
      </c>
      <c r="AN31" s="51">
        <v>0.33032440000000002</v>
      </c>
      <c r="AO31" s="52">
        <v>0.38333332538604736</v>
      </c>
      <c r="AP31" s="61"/>
      <c r="AQ31" s="61"/>
      <c r="AR31" s="52"/>
      <c r="AS31" s="52">
        <v>1.6666666269302368</v>
      </c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61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61"/>
      <c r="BW31" s="53"/>
      <c r="BX31" s="53"/>
    </row>
    <row r="32" spans="1:76" s="45" customFormat="1" ht="20.25" x14ac:dyDescent="0.3">
      <c r="A32" s="46" t="s">
        <v>145</v>
      </c>
      <c r="B32" s="46" t="s">
        <v>128</v>
      </c>
      <c r="C32" s="46" t="s">
        <v>128</v>
      </c>
      <c r="D32" s="46" t="s">
        <v>129</v>
      </c>
      <c r="E32" s="46" t="s">
        <v>121</v>
      </c>
      <c r="F32" s="47">
        <v>10378</v>
      </c>
      <c r="G32" s="47">
        <v>4062</v>
      </c>
      <c r="H32" s="47">
        <v>4161</v>
      </c>
      <c r="I32" s="46" t="s">
        <v>141</v>
      </c>
      <c r="J32" s="48">
        <v>15.2</v>
      </c>
      <c r="K32" s="46" t="s">
        <v>136</v>
      </c>
      <c r="L32" s="46" t="s">
        <v>132</v>
      </c>
      <c r="M32" s="46" t="s">
        <v>123</v>
      </c>
      <c r="N32" s="49">
        <v>321</v>
      </c>
      <c r="O32" s="49">
        <v>321</v>
      </c>
      <c r="P32" s="49">
        <v>0</v>
      </c>
      <c r="Q32" s="50">
        <v>0</v>
      </c>
      <c r="R32" s="50">
        <v>1.03</v>
      </c>
      <c r="S32" s="50">
        <v>8</v>
      </c>
      <c r="T32" s="50">
        <v>5.5105000000000004</v>
      </c>
      <c r="U32" s="50">
        <v>68.881249999999994</v>
      </c>
      <c r="V32" s="50">
        <v>1</v>
      </c>
      <c r="W32" s="50">
        <v>298.52999999999997</v>
      </c>
      <c r="X32" s="50">
        <v>80</v>
      </c>
      <c r="Y32" s="50">
        <v>0.63902870289378899</v>
      </c>
      <c r="Z32" s="50">
        <v>5.9666670000000002</v>
      </c>
      <c r="AA32" s="50">
        <v>2.0333329999999998</v>
      </c>
      <c r="AB32" s="50">
        <v>25.41667</v>
      </c>
      <c r="AC32" s="50">
        <v>0.45616669999999998</v>
      </c>
      <c r="AD32" s="50">
        <v>5.7020850000000003</v>
      </c>
      <c r="AE32" s="50">
        <v>298.52999999999997</v>
      </c>
      <c r="AF32" s="50">
        <v>125.19</v>
      </c>
      <c r="AG32" s="50">
        <v>0</v>
      </c>
      <c r="AH32" s="50">
        <v>0</v>
      </c>
      <c r="AI32" s="50">
        <v>5.5105000000000004</v>
      </c>
      <c r="AJ32" s="50">
        <v>5.9666670000000002</v>
      </c>
      <c r="AK32" s="51">
        <v>0.74583330000000003</v>
      </c>
      <c r="AL32" s="51">
        <v>0.92354740000000002</v>
      </c>
      <c r="AM32" s="51">
        <v>1</v>
      </c>
      <c r="AN32" s="51">
        <v>0.68881250000000005</v>
      </c>
      <c r="AO32" s="52">
        <v>0.9166666567325592</v>
      </c>
      <c r="AP32" s="61">
        <v>0.11666666716337204</v>
      </c>
      <c r="AQ32" s="61">
        <v>0.1666666716337204</v>
      </c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61"/>
      <c r="BG32" s="52"/>
      <c r="BH32" s="52"/>
      <c r="BI32" s="52">
        <v>0.8333333432674408</v>
      </c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61"/>
      <c r="BW32" s="53"/>
      <c r="BX32" s="53"/>
    </row>
    <row r="33" spans="1:76" s="45" customFormat="1" ht="20.25" x14ac:dyDescent="0.3">
      <c r="A33" s="46" t="s">
        <v>146</v>
      </c>
      <c r="B33" s="46" t="s">
        <v>128</v>
      </c>
      <c r="C33" s="46" t="s">
        <v>128</v>
      </c>
      <c r="D33" s="46" t="s">
        <v>129</v>
      </c>
      <c r="E33" s="46" t="s">
        <v>121</v>
      </c>
      <c r="F33" s="47">
        <v>10378</v>
      </c>
      <c r="G33" s="47">
        <v>4061</v>
      </c>
      <c r="H33" s="47">
        <v>3866</v>
      </c>
      <c r="I33" s="46" t="s">
        <v>141</v>
      </c>
      <c r="J33" s="48">
        <v>15.2</v>
      </c>
      <c r="K33" s="46" t="s">
        <v>136</v>
      </c>
      <c r="L33" s="46" t="s">
        <v>132</v>
      </c>
      <c r="M33" s="46" t="s">
        <v>123</v>
      </c>
      <c r="N33" s="49">
        <v>249</v>
      </c>
      <c r="O33" s="49">
        <v>249</v>
      </c>
      <c r="P33" s="49">
        <v>0</v>
      </c>
      <c r="Q33" s="50">
        <v>0</v>
      </c>
      <c r="R33" s="50">
        <v>1.03</v>
      </c>
      <c r="S33" s="50">
        <v>6.5833329999999997</v>
      </c>
      <c r="T33" s="50">
        <v>4.2744999999999997</v>
      </c>
      <c r="U33" s="50">
        <v>64.929119999999998</v>
      </c>
      <c r="V33" s="50">
        <v>0.8229166</v>
      </c>
      <c r="W33" s="50">
        <v>281.40159999999997</v>
      </c>
      <c r="X33" s="50">
        <v>65.833330154418903</v>
      </c>
      <c r="Y33" s="50">
        <v>0.67792539298534005</v>
      </c>
      <c r="Z33" s="50">
        <v>4.3333329999999997</v>
      </c>
      <c r="AA33" s="50">
        <v>2.25</v>
      </c>
      <c r="AB33" s="50">
        <v>34.177219999999998</v>
      </c>
      <c r="AC33" s="50">
        <v>5.8833120000000003E-2</v>
      </c>
      <c r="AD33" s="50">
        <v>0.89366769999999995</v>
      </c>
      <c r="AE33" s="50">
        <v>231.57</v>
      </c>
      <c r="AF33" s="50">
        <v>97.109989999999996</v>
      </c>
      <c r="AG33" s="50">
        <v>0</v>
      </c>
      <c r="AH33" s="50">
        <v>0</v>
      </c>
      <c r="AI33" s="50">
        <v>4.2744999999999997</v>
      </c>
      <c r="AJ33" s="50">
        <v>4.3333329999999997</v>
      </c>
      <c r="AK33" s="51">
        <v>0.65822789999999998</v>
      </c>
      <c r="AL33" s="51">
        <v>0.9864231</v>
      </c>
      <c r="AM33" s="51">
        <v>1</v>
      </c>
      <c r="AN33" s="51">
        <v>0.64929119999999996</v>
      </c>
      <c r="AO33" s="52">
        <v>1.1000000163912773</v>
      </c>
      <c r="AP33" s="61">
        <v>5.000000074505806E-2</v>
      </c>
      <c r="AQ33" s="61">
        <v>0.25</v>
      </c>
      <c r="AR33" s="52"/>
      <c r="AS33" s="52"/>
      <c r="AT33" s="52"/>
      <c r="AU33" s="52"/>
      <c r="AV33" s="52"/>
      <c r="AW33" s="52"/>
      <c r="AX33" s="52"/>
      <c r="AY33" s="52"/>
      <c r="AZ33" s="52">
        <v>0.73333336412906647</v>
      </c>
      <c r="BA33" s="52"/>
      <c r="BB33" s="52"/>
      <c r="BC33" s="52"/>
      <c r="BD33" s="52"/>
      <c r="BE33" s="52"/>
      <c r="BF33" s="61"/>
      <c r="BG33" s="52"/>
      <c r="BH33" s="52"/>
      <c r="BI33" s="52"/>
      <c r="BJ33" s="52"/>
      <c r="BK33" s="52"/>
      <c r="BL33" s="52">
        <v>0.11666666716337204</v>
      </c>
      <c r="BM33" s="52"/>
      <c r="BN33" s="52"/>
      <c r="BO33" s="52"/>
      <c r="BP33" s="52"/>
      <c r="BQ33" s="52"/>
      <c r="BR33" s="52"/>
      <c r="BS33" s="52"/>
      <c r="BT33" s="52"/>
      <c r="BU33" s="52"/>
      <c r="BV33" s="61"/>
      <c r="BW33" s="53"/>
      <c r="BX33" s="53"/>
    </row>
    <row r="34" spans="1:76" s="45" customFormat="1" ht="20.25" x14ac:dyDescent="0.3">
      <c r="A34" s="46" t="s">
        <v>146</v>
      </c>
      <c r="B34" s="46" t="s">
        <v>128</v>
      </c>
      <c r="C34" s="46" t="s">
        <v>128</v>
      </c>
      <c r="D34" s="46" t="s">
        <v>129</v>
      </c>
      <c r="E34" s="46" t="s">
        <v>124</v>
      </c>
      <c r="F34" s="47">
        <v>15283</v>
      </c>
      <c r="G34" s="47">
        <v>4061</v>
      </c>
      <c r="H34" s="47">
        <v>3866</v>
      </c>
      <c r="I34" s="46" t="s">
        <v>147</v>
      </c>
      <c r="J34" s="48">
        <v>17</v>
      </c>
      <c r="K34" s="46" t="s">
        <v>133</v>
      </c>
      <c r="L34" s="46" t="s">
        <v>132</v>
      </c>
      <c r="M34" s="46" t="s">
        <v>123</v>
      </c>
      <c r="N34" s="49">
        <v>8</v>
      </c>
      <c r="O34" s="49">
        <v>8</v>
      </c>
      <c r="P34" s="49">
        <v>0</v>
      </c>
      <c r="Q34" s="50">
        <v>0</v>
      </c>
      <c r="R34" s="50">
        <v>1.27</v>
      </c>
      <c r="S34" s="50">
        <v>1.4166669999999999</v>
      </c>
      <c r="T34" s="50">
        <v>0.16933329999999999</v>
      </c>
      <c r="U34" s="50">
        <v>11.95294</v>
      </c>
      <c r="V34" s="50">
        <v>0.1770834</v>
      </c>
      <c r="W34" s="50">
        <v>51.049399999999999</v>
      </c>
      <c r="X34" s="50">
        <v>14.166669845581101</v>
      </c>
      <c r="Y34" s="50">
        <v>4.1182179098647502</v>
      </c>
      <c r="Z34" s="50">
        <v>0.33333360000000001</v>
      </c>
      <c r="AA34" s="50">
        <v>1.0833330000000001</v>
      </c>
      <c r="AB34" s="50">
        <v>76.470569999999995</v>
      </c>
      <c r="AC34" s="50">
        <v>0.16400029999999999</v>
      </c>
      <c r="AD34" s="50">
        <v>11.57649</v>
      </c>
      <c r="AE34" s="50">
        <v>9.0399999999999991</v>
      </c>
      <c r="AF34" s="50">
        <v>3.44</v>
      </c>
      <c r="AG34" s="50">
        <v>0</v>
      </c>
      <c r="AH34" s="50">
        <v>0</v>
      </c>
      <c r="AI34" s="50">
        <v>0.16933329999999999</v>
      </c>
      <c r="AJ34" s="50">
        <v>0.33333360000000001</v>
      </c>
      <c r="AK34" s="51">
        <v>0.23529430000000001</v>
      </c>
      <c r="AL34" s="51">
        <v>0.50799950000000005</v>
      </c>
      <c r="AM34" s="51">
        <v>1</v>
      </c>
      <c r="AN34" s="51">
        <v>0.11952939999999999</v>
      </c>
      <c r="AO34" s="52"/>
      <c r="AP34" s="61"/>
      <c r="AQ34" s="61"/>
      <c r="AR34" s="52">
        <v>0.25</v>
      </c>
      <c r="AS34" s="52"/>
      <c r="AT34" s="52">
        <v>0.3333333432674408</v>
      </c>
      <c r="AU34" s="52"/>
      <c r="AV34" s="52">
        <v>8.3333335816860199E-2</v>
      </c>
      <c r="AW34" s="52">
        <v>8.3333335816860199E-2</v>
      </c>
      <c r="AX34" s="52"/>
      <c r="AY34" s="52">
        <v>0.1666666716337204</v>
      </c>
      <c r="AZ34" s="52"/>
      <c r="BA34" s="52"/>
      <c r="BB34" s="52"/>
      <c r="BC34" s="52"/>
      <c r="BD34" s="52"/>
      <c r="BE34" s="52"/>
      <c r="BF34" s="61"/>
      <c r="BG34" s="52">
        <v>0.1666666716337204</v>
      </c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61"/>
      <c r="BW34" s="53"/>
      <c r="BX34" s="53"/>
    </row>
    <row r="35" spans="1:76" s="45" customFormat="1" ht="20.25" x14ac:dyDescent="0.3">
      <c r="A35" s="46" t="s">
        <v>146</v>
      </c>
      <c r="B35" s="46" t="s">
        <v>127</v>
      </c>
      <c r="C35" s="46" t="s">
        <v>128</v>
      </c>
      <c r="D35" s="46" t="s">
        <v>129</v>
      </c>
      <c r="E35" s="46" t="s">
        <v>124</v>
      </c>
      <c r="F35" s="47">
        <v>15283</v>
      </c>
      <c r="G35" s="47">
        <v>4062</v>
      </c>
      <c r="H35" s="47">
        <v>4161</v>
      </c>
      <c r="I35" s="46" t="s">
        <v>147</v>
      </c>
      <c r="J35" s="48">
        <v>17</v>
      </c>
      <c r="K35" s="46" t="s">
        <v>133</v>
      </c>
      <c r="L35" s="46" t="s">
        <v>132</v>
      </c>
      <c r="M35" s="46" t="s">
        <v>123</v>
      </c>
      <c r="N35" s="49">
        <v>188</v>
      </c>
      <c r="O35" s="49">
        <v>188</v>
      </c>
      <c r="P35" s="49">
        <v>0</v>
      </c>
      <c r="Q35" s="50">
        <v>0</v>
      </c>
      <c r="R35" s="50">
        <v>1.27</v>
      </c>
      <c r="S35" s="50">
        <v>4.5</v>
      </c>
      <c r="T35" s="50">
        <v>3.979333</v>
      </c>
      <c r="U35" s="50">
        <v>88.429630000000003</v>
      </c>
      <c r="V35" s="50">
        <v>0.5625</v>
      </c>
      <c r="W35" s="50">
        <v>377.67110000000002</v>
      </c>
      <c r="X35" s="50">
        <v>45</v>
      </c>
      <c r="Y35" s="50">
        <v>0.55665509390883905</v>
      </c>
      <c r="Z35" s="50">
        <v>4.1666670000000003</v>
      </c>
      <c r="AA35" s="50">
        <v>0.3333333</v>
      </c>
      <c r="AB35" s="50">
        <v>7.4074080000000002</v>
      </c>
      <c r="AC35" s="50">
        <v>0.18733349999999999</v>
      </c>
      <c r="AD35" s="50">
        <v>4.1629659999999999</v>
      </c>
      <c r="AE35" s="50">
        <v>212.44</v>
      </c>
      <c r="AF35" s="50">
        <v>80.84</v>
      </c>
      <c r="AG35" s="50">
        <v>0</v>
      </c>
      <c r="AH35" s="50">
        <v>0</v>
      </c>
      <c r="AI35" s="50">
        <v>3.979333</v>
      </c>
      <c r="AJ35" s="50">
        <v>4.1666670000000003</v>
      </c>
      <c r="AK35" s="51">
        <v>0.92592589999999997</v>
      </c>
      <c r="AL35" s="51">
        <v>0.95504</v>
      </c>
      <c r="AM35" s="51">
        <v>1</v>
      </c>
      <c r="AN35" s="51">
        <v>0.88429619999999998</v>
      </c>
      <c r="AO35" s="52"/>
      <c r="AP35" s="61">
        <v>8.3333335816860199E-2</v>
      </c>
      <c r="AQ35" s="61">
        <v>0.25</v>
      </c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61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61"/>
      <c r="BW35" s="53"/>
      <c r="BX35" s="53"/>
    </row>
    <row r="36" spans="1:76" s="45" customFormat="1" ht="20.25" x14ac:dyDescent="0.3">
      <c r="A36" s="46" t="s">
        <v>148</v>
      </c>
      <c r="B36" s="46" t="s">
        <v>128</v>
      </c>
      <c r="C36" s="46" t="s">
        <v>128</v>
      </c>
      <c r="D36" s="46" t="s">
        <v>129</v>
      </c>
      <c r="E36" s="46" t="s">
        <v>121</v>
      </c>
      <c r="F36" s="47">
        <v>10587</v>
      </c>
      <c r="G36" s="47">
        <v>4017</v>
      </c>
      <c r="H36" s="47">
        <v>3866</v>
      </c>
      <c r="I36" s="46" t="s">
        <v>130</v>
      </c>
      <c r="J36" s="48">
        <v>9.1999999999999993</v>
      </c>
      <c r="K36" s="46" t="s">
        <v>149</v>
      </c>
      <c r="L36" s="46" t="s">
        <v>132</v>
      </c>
      <c r="M36" s="46" t="s">
        <v>123</v>
      </c>
      <c r="N36" s="49">
        <v>2</v>
      </c>
      <c r="O36" s="49">
        <v>2</v>
      </c>
      <c r="P36" s="49">
        <v>0</v>
      </c>
      <c r="Q36" s="50">
        <v>0</v>
      </c>
      <c r="R36" s="50">
        <v>0.9</v>
      </c>
      <c r="S36" s="50">
        <v>3.3333340000000003E-2</v>
      </c>
      <c r="T36" s="50">
        <v>0.03</v>
      </c>
      <c r="U36" s="50">
        <v>89.999979999999994</v>
      </c>
      <c r="V36" s="50">
        <v>4.1666669999999998E-3</v>
      </c>
      <c r="W36" s="50">
        <v>359.99990000000003</v>
      </c>
      <c r="X36" s="50">
        <f>10*S36</f>
        <v>0.3333334</v>
      </c>
      <c r="Y36" s="50">
        <v>0</v>
      </c>
      <c r="Z36" s="50">
        <v>3.3333340000000003E-2</v>
      </c>
      <c r="AA36" s="50">
        <v>0</v>
      </c>
      <c r="AB36" s="50">
        <v>0</v>
      </c>
      <c r="AC36" s="50">
        <v>3.3333389999999998E-3</v>
      </c>
      <c r="AD36" s="50">
        <v>10.000019999999999</v>
      </c>
      <c r="AE36" s="50">
        <v>1.5</v>
      </c>
      <c r="AF36" s="50">
        <v>0.64</v>
      </c>
      <c r="AG36" s="50">
        <v>0</v>
      </c>
      <c r="AH36" s="50">
        <v>0</v>
      </c>
      <c r="AI36" s="50">
        <v>0.03</v>
      </c>
      <c r="AJ36" s="50">
        <v>3.3333340000000003E-2</v>
      </c>
      <c r="AK36" s="51">
        <v>1</v>
      </c>
      <c r="AL36" s="51">
        <v>0.89999989999999996</v>
      </c>
      <c r="AM36" s="51">
        <v>1</v>
      </c>
      <c r="AN36" s="51">
        <v>0.89999989999999996</v>
      </c>
      <c r="AO36" s="52"/>
      <c r="AP36" s="61"/>
      <c r="AQ36" s="61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61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61"/>
      <c r="BW36" s="53"/>
      <c r="BX36" s="53"/>
    </row>
    <row r="37" spans="1:76" s="45" customFormat="1" ht="20.25" x14ac:dyDescent="0.3">
      <c r="A37" s="46" t="s">
        <v>148</v>
      </c>
      <c r="B37" s="46" t="s">
        <v>128</v>
      </c>
      <c r="C37" s="46" t="s">
        <v>128</v>
      </c>
      <c r="D37" s="46" t="s">
        <v>129</v>
      </c>
      <c r="E37" s="46" t="s">
        <v>124</v>
      </c>
      <c r="F37" s="47">
        <v>15279</v>
      </c>
      <c r="G37" s="47">
        <v>4017</v>
      </c>
      <c r="H37" s="47">
        <v>3866</v>
      </c>
      <c r="I37" s="46" t="s">
        <v>130</v>
      </c>
      <c r="J37" s="48">
        <v>9.1999999999999993</v>
      </c>
      <c r="K37" s="46" t="s">
        <v>135</v>
      </c>
      <c r="L37" s="46" t="s">
        <v>132</v>
      </c>
      <c r="M37" s="46" t="s">
        <v>123</v>
      </c>
      <c r="N37" s="49">
        <v>200</v>
      </c>
      <c r="O37" s="49">
        <v>200</v>
      </c>
      <c r="P37" s="49">
        <v>0</v>
      </c>
      <c r="Q37" s="50">
        <v>0</v>
      </c>
      <c r="R37" s="50">
        <v>0.95</v>
      </c>
      <c r="S37" s="50">
        <v>3.9666670000000002</v>
      </c>
      <c r="T37" s="50">
        <v>3.1666669999999999</v>
      </c>
      <c r="U37" s="50">
        <v>79.831919999999997</v>
      </c>
      <c r="V37" s="50">
        <v>0.49583339999999998</v>
      </c>
      <c r="W37" s="50">
        <v>346.89069999999998</v>
      </c>
      <c r="X37" s="50">
        <f>10*S37</f>
        <v>39.666670000000003</v>
      </c>
      <c r="Y37" s="50">
        <v>0</v>
      </c>
      <c r="Z37" s="50">
        <v>3.3166669999999998</v>
      </c>
      <c r="AA37" s="50">
        <v>0.65000009999999997</v>
      </c>
      <c r="AB37" s="50">
        <v>16.38655</v>
      </c>
      <c r="AC37" s="50">
        <v>0.1500003</v>
      </c>
      <c r="AD37" s="50">
        <v>3.7815210000000001</v>
      </c>
      <c r="AE37" s="50">
        <v>172</v>
      </c>
      <c r="AF37" s="50">
        <v>74</v>
      </c>
      <c r="AG37" s="50">
        <v>0</v>
      </c>
      <c r="AH37" s="50">
        <v>0</v>
      </c>
      <c r="AI37" s="50">
        <v>3.1666669999999999</v>
      </c>
      <c r="AJ37" s="50">
        <v>3.3166669999999998</v>
      </c>
      <c r="AK37" s="51">
        <v>0.83613440000000006</v>
      </c>
      <c r="AL37" s="51">
        <v>0.95477380000000001</v>
      </c>
      <c r="AM37" s="51">
        <v>1</v>
      </c>
      <c r="AN37" s="51">
        <v>0.79831920000000001</v>
      </c>
      <c r="AO37" s="52"/>
      <c r="AP37" s="61"/>
      <c r="AQ37" s="61"/>
      <c r="AR37" s="52">
        <v>0.25</v>
      </c>
      <c r="AS37" s="52"/>
      <c r="AT37" s="52">
        <v>8.3333335816860199E-2</v>
      </c>
      <c r="AU37" s="52"/>
      <c r="AV37" s="52">
        <v>3.3333335071802139E-2</v>
      </c>
      <c r="AW37" s="52">
        <v>3.3333335071802139E-2</v>
      </c>
      <c r="AX37" s="52"/>
      <c r="AY37" s="52"/>
      <c r="AZ37" s="52">
        <v>0.25</v>
      </c>
      <c r="BA37" s="52"/>
      <c r="BB37" s="52"/>
      <c r="BC37" s="52"/>
      <c r="BD37" s="52"/>
      <c r="BE37" s="52"/>
      <c r="BF37" s="61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61">
        <v>4</v>
      </c>
      <c r="BW37" s="53"/>
      <c r="BX37" s="53"/>
    </row>
    <row r="38" spans="1:76" s="45" customFormat="1" ht="20.25" x14ac:dyDescent="0.3">
      <c r="A38" s="46" t="s">
        <v>150</v>
      </c>
      <c r="B38" s="46" t="s">
        <v>128</v>
      </c>
      <c r="C38" s="46" t="s">
        <v>128</v>
      </c>
      <c r="D38" s="46" t="s">
        <v>129</v>
      </c>
      <c r="E38" s="46" t="s">
        <v>124</v>
      </c>
      <c r="F38" s="47">
        <v>15315</v>
      </c>
      <c r="G38" s="47">
        <v>4017</v>
      </c>
      <c r="H38" s="47">
        <v>3866</v>
      </c>
      <c r="I38" s="46" t="s">
        <v>130</v>
      </c>
      <c r="J38" s="48">
        <v>9.1999999999999993</v>
      </c>
      <c r="K38" s="46" t="s">
        <v>135</v>
      </c>
      <c r="L38" s="46" t="s">
        <v>151</v>
      </c>
      <c r="M38" s="46" t="s">
        <v>123</v>
      </c>
      <c r="N38" s="49">
        <v>65</v>
      </c>
      <c r="O38" s="49">
        <v>64</v>
      </c>
      <c r="P38" s="49">
        <v>1</v>
      </c>
      <c r="Q38" s="50">
        <v>1.538462</v>
      </c>
      <c r="R38" s="50">
        <v>2.54</v>
      </c>
      <c r="S38" s="50">
        <v>4</v>
      </c>
      <c r="T38" s="50">
        <v>2.709333</v>
      </c>
      <c r="U38" s="50">
        <v>67.733329999999995</v>
      </c>
      <c r="V38" s="50">
        <v>0.5</v>
      </c>
      <c r="W38" s="50">
        <v>156.16</v>
      </c>
      <c r="X38" s="50">
        <f>10*S38</f>
        <v>40</v>
      </c>
      <c r="Y38" s="50">
        <v>0</v>
      </c>
      <c r="Z38" s="50">
        <v>3.0333329999999998</v>
      </c>
      <c r="AA38" s="50">
        <v>0.96666669999999999</v>
      </c>
      <c r="AB38" s="50">
        <v>24.16667</v>
      </c>
      <c r="AC38" s="50">
        <v>0.28166679999999999</v>
      </c>
      <c r="AD38" s="50">
        <v>7.0416699999999999</v>
      </c>
      <c r="AE38" s="50">
        <v>78.08</v>
      </c>
      <c r="AF38" s="50">
        <v>60.16</v>
      </c>
      <c r="AG38" s="50">
        <v>4.2333330000000002E-2</v>
      </c>
      <c r="AH38" s="50">
        <v>1.058333</v>
      </c>
      <c r="AI38" s="50">
        <v>2.7516669999999999</v>
      </c>
      <c r="AJ38" s="50">
        <v>3.0333329999999998</v>
      </c>
      <c r="AK38" s="51">
        <v>0.75833329999999999</v>
      </c>
      <c r="AL38" s="51">
        <v>0.90714280000000003</v>
      </c>
      <c r="AM38" s="51">
        <v>0.98461540000000003</v>
      </c>
      <c r="AN38" s="51">
        <v>0.67733330000000003</v>
      </c>
      <c r="AO38" s="52"/>
      <c r="AP38" s="61"/>
      <c r="AQ38" s="61"/>
      <c r="AR38" s="52">
        <v>0.25</v>
      </c>
      <c r="AS38" s="52"/>
      <c r="AT38" s="52">
        <v>8.3333335816860199E-2</v>
      </c>
      <c r="AU38" s="52"/>
      <c r="AV38" s="52">
        <v>3.3333335071802139E-2</v>
      </c>
      <c r="AW38" s="52">
        <v>3.3333335071802139E-2</v>
      </c>
      <c r="AX38" s="52"/>
      <c r="AY38" s="52"/>
      <c r="AZ38" s="52"/>
      <c r="BA38" s="52"/>
      <c r="BB38" s="52"/>
      <c r="BC38" s="52"/>
      <c r="BD38" s="52">
        <v>0.56666666269302368</v>
      </c>
      <c r="BE38" s="52"/>
      <c r="BF38" s="61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61">
        <v>4</v>
      </c>
      <c r="BW38" s="53"/>
      <c r="BX38" s="53">
        <v>1</v>
      </c>
    </row>
    <row r="39" spans="1:76" s="45" customFormat="1" ht="20.25" x14ac:dyDescent="0.3">
      <c r="A39" s="46" t="s">
        <v>152</v>
      </c>
      <c r="B39" s="46" t="s">
        <v>128</v>
      </c>
      <c r="C39" s="46" t="s">
        <v>128</v>
      </c>
      <c r="D39" s="46" t="s">
        <v>129</v>
      </c>
      <c r="E39" s="46" t="s">
        <v>121</v>
      </c>
      <c r="F39" s="47">
        <v>10710</v>
      </c>
      <c r="G39" s="47">
        <v>4017</v>
      </c>
      <c r="H39" s="47">
        <v>3866</v>
      </c>
      <c r="I39" s="46" t="s">
        <v>130</v>
      </c>
      <c r="J39" s="48">
        <v>9.1999999999999993</v>
      </c>
      <c r="K39" s="46" t="s">
        <v>133</v>
      </c>
      <c r="L39" s="46" t="s">
        <v>151</v>
      </c>
      <c r="M39" s="46" t="s">
        <v>123</v>
      </c>
      <c r="N39" s="49">
        <v>3</v>
      </c>
      <c r="O39" s="49">
        <v>3</v>
      </c>
      <c r="P39" s="49">
        <v>0</v>
      </c>
      <c r="Q39" s="50">
        <v>0</v>
      </c>
      <c r="R39" s="50">
        <v>2.23</v>
      </c>
      <c r="S39" s="50">
        <v>0.1666665</v>
      </c>
      <c r="T39" s="50">
        <v>0.1115</v>
      </c>
      <c r="U39" s="50">
        <v>66.900059999999996</v>
      </c>
      <c r="V39" s="50">
        <v>2.0833310000000001E-2</v>
      </c>
      <c r="W39" s="50">
        <v>169.92019999999999</v>
      </c>
      <c r="X39" s="50">
        <f>10*S39</f>
        <v>1.6666650000000001</v>
      </c>
      <c r="Y39" s="50">
        <v>0</v>
      </c>
      <c r="Z39" s="50">
        <v>0.1166663</v>
      </c>
      <c r="AA39" s="50">
        <v>5.000019E-2</v>
      </c>
      <c r="AB39" s="50">
        <v>30.000139999999998</v>
      </c>
      <c r="AC39" s="50">
        <v>5.1663150000000003E-3</v>
      </c>
      <c r="AD39" s="50">
        <v>3.0997919999999999</v>
      </c>
      <c r="AE39" s="50">
        <v>3.54</v>
      </c>
      <c r="AF39" s="50">
        <v>2.58</v>
      </c>
      <c r="AG39" s="50">
        <v>0</v>
      </c>
      <c r="AH39" s="50">
        <v>0</v>
      </c>
      <c r="AI39" s="50">
        <v>0.1115</v>
      </c>
      <c r="AJ39" s="50">
        <v>0.1166663</v>
      </c>
      <c r="AK39" s="51">
        <v>0.69999860000000003</v>
      </c>
      <c r="AL39" s="51">
        <v>0.95571709999999999</v>
      </c>
      <c r="AM39" s="51">
        <v>1</v>
      </c>
      <c r="AN39" s="51">
        <v>0.66900059999999995</v>
      </c>
      <c r="AO39" s="52"/>
      <c r="AP39" s="61"/>
      <c r="AQ39" s="61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>
        <v>5.000000074505806E-2</v>
      </c>
      <c r="BE39" s="52"/>
      <c r="BF39" s="61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61">
        <v>5.6666665077209473</v>
      </c>
      <c r="BW39" s="53"/>
      <c r="BX39" s="53"/>
    </row>
    <row r="40" spans="1:76" s="45" customFormat="1" ht="20.25" x14ac:dyDescent="0.3">
      <c r="A40" s="46" t="s">
        <v>152</v>
      </c>
      <c r="B40" s="46" t="s">
        <v>128</v>
      </c>
      <c r="C40" s="46" t="s">
        <v>128</v>
      </c>
      <c r="D40" s="46" t="s">
        <v>129</v>
      </c>
      <c r="E40" s="46" t="s">
        <v>124</v>
      </c>
      <c r="F40" s="47">
        <v>15315</v>
      </c>
      <c r="G40" s="47">
        <v>4017</v>
      </c>
      <c r="H40" s="47">
        <v>3866</v>
      </c>
      <c r="I40" s="46" t="s">
        <v>130</v>
      </c>
      <c r="J40" s="48">
        <v>9.1999999999999993</v>
      </c>
      <c r="K40" s="46" t="s">
        <v>135</v>
      </c>
      <c r="L40" s="46" t="s">
        <v>151</v>
      </c>
      <c r="M40" s="46" t="s">
        <v>123</v>
      </c>
      <c r="N40" s="49">
        <v>37</v>
      </c>
      <c r="O40" s="49">
        <v>37</v>
      </c>
      <c r="P40" s="49">
        <v>0</v>
      </c>
      <c r="Q40" s="50">
        <v>0</v>
      </c>
      <c r="R40" s="50">
        <v>2.54</v>
      </c>
      <c r="S40" s="50">
        <v>2.1666669999999999</v>
      </c>
      <c r="T40" s="50">
        <v>1.566333</v>
      </c>
      <c r="U40" s="50">
        <v>72.292299999999997</v>
      </c>
      <c r="V40" s="50">
        <v>0.2708334</v>
      </c>
      <c r="W40" s="50">
        <v>166.67070000000001</v>
      </c>
      <c r="X40" s="50">
        <f>10*S40</f>
        <v>21.66667</v>
      </c>
      <c r="Y40" s="50">
        <v>0</v>
      </c>
      <c r="Z40" s="50">
        <v>1.8833340000000001</v>
      </c>
      <c r="AA40" s="50">
        <v>0.28333330000000001</v>
      </c>
      <c r="AB40" s="50">
        <v>13.076919999999999</v>
      </c>
      <c r="AC40" s="50">
        <v>0.31700040000000002</v>
      </c>
      <c r="AD40" s="50">
        <v>14.63078</v>
      </c>
      <c r="AE40" s="50">
        <v>45.14</v>
      </c>
      <c r="AF40" s="50">
        <v>34.78</v>
      </c>
      <c r="AG40" s="50">
        <v>0</v>
      </c>
      <c r="AH40" s="50">
        <v>0</v>
      </c>
      <c r="AI40" s="50">
        <v>1.566333</v>
      </c>
      <c r="AJ40" s="50">
        <v>1.8833340000000001</v>
      </c>
      <c r="AK40" s="51">
        <v>0.86923079999999997</v>
      </c>
      <c r="AL40" s="51">
        <v>0.83168129999999996</v>
      </c>
      <c r="AM40" s="51">
        <v>1</v>
      </c>
      <c r="AN40" s="51">
        <v>0.72292299999999998</v>
      </c>
      <c r="AO40" s="52"/>
      <c r="AP40" s="61"/>
      <c r="AQ40" s="61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>
        <v>0.28333333134651184</v>
      </c>
      <c r="BE40" s="52"/>
      <c r="BF40" s="61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61"/>
      <c r="BW40" s="53"/>
      <c r="BX40" s="53"/>
    </row>
    <row r="41" spans="1:76" s="45" customFormat="1" ht="20.25" x14ac:dyDescent="0.3">
      <c r="A41" s="46" t="s">
        <v>153</v>
      </c>
      <c r="B41" s="46" t="s">
        <v>127</v>
      </c>
      <c r="C41" s="46" t="s">
        <v>128</v>
      </c>
      <c r="D41" s="46" t="s">
        <v>129</v>
      </c>
      <c r="E41" s="46" t="s">
        <v>121</v>
      </c>
      <c r="F41" s="47">
        <v>10710</v>
      </c>
      <c r="G41" s="47">
        <v>4017</v>
      </c>
      <c r="H41" s="47">
        <v>3866</v>
      </c>
      <c r="I41" s="46" t="s">
        <v>130</v>
      </c>
      <c r="J41" s="48">
        <v>9.1999999999999993</v>
      </c>
      <c r="K41" s="46" t="s">
        <v>133</v>
      </c>
      <c r="L41" s="46" t="s">
        <v>151</v>
      </c>
      <c r="M41" s="46" t="s">
        <v>123</v>
      </c>
      <c r="N41" s="49">
        <v>3</v>
      </c>
      <c r="O41" s="49">
        <v>3</v>
      </c>
      <c r="P41" s="49">
        <v>0</v>
      </c>
      <c r="Q41" s="50">
        <v>0</v>
      </c>
      <c r="R41" s="50">
        <v>2.23</v>
      </c>
      <c r="S41" s="50">
        <v>0.13333329999999999</v>
      </c>
      <c r="T41" s="50">
        <v>0.1115</v>
      </c>
      <c r="U41" s="50">
        <v>83.625020000000006</v>
      </c>
      <c r="V41" s="50">
        <v>1.666666E-2</v>
      </c>
      <c r="W41" s="50">
        <v>212.40010000000001</v>
      </c>
      <c r="X41" s="50">
        <v>1.1999996602535199</v>
      </c>
      <c r="Y41" s="50">
        <v>0.46511616113917498</v>
      </c>
      <c r="Z41" s="50">
        <v>0.13333329999999999</v>
      </c>
      <c r="AA41" s="50">
        <v>0</v>
      </c>
      <c r="AB41" s="50">
        <v>0</v>
      </c>
      <c r="AC41" s="50">
        <v>2.1833290000000002E-2</v>
      </c>
      <c r="AD41" s="50">
        <v>16.374970000000001</v>
      </c>
      <c r="AE41" s="50">
        <v>3.54</v>
      </c>
      <c r="AF41" s="50">
        <v>2.58</v>
      </c>
      <c r="AG41" s="50">
        <v>0</v>
      </c>
      <c r="AH41" s="50">
        <v>0</v>
      </c>
      <c r="AI41" s="50">
        <v>0.1115</v>
      </c>
      <c r="AJ41" s="50">
        <v>0.13333329999999999</v>
      </c>
      <c r="AK41" s="51">
        <v>1</v>
      </c>
      <c r="AL41" s="51">
        <v>0.83625020000000005</v>
      </c>
      <c r="AM41" s="51">
        <v>1</v>
      </c>
      <c r="AN41" s="51">
        <v>0.83625020000000005</v>
      </c>
      <c r="AO41" s="52"/>
      <c r="AP41" s="61"/>
      <c r="AQ41" s="61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61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61"/>
      <c r="BW41" s="53"/>
      <c r="BX41" s="53"/>
    </row>
    <row r="42" spans="1:76" s="45" customFormat="1" ht="20.25" x14ac:dyDescent="0.3">
      <c r="A42" s="46" t="s">
        <v>153</v>
      </c>
      <c r="B42" s="46" t="s">
        <v>127</v>
      </c>
      <c r="C42" s="46" t="s">
        <v>128</v>
      </c>
      <c r="D42" s="46" t="s">
        <v>129</v>
      </c>
      <c r="E42" s="46" t="s">
        <v>124</v>
      </c>
      <c r="F42" s="47">
        <v>15315</v>
      </c>
      <c r="G42" s="47">
        <v>4017</v>
      </c>
      <c r="H42" s="47">
        <v>3866</v>
      </c>
      <c r="I42" s="46" t="s">
        <v>130</v>
      </c>
      <c r="J42" s="48">
        <v>9.1999999999999993</v>
      </c>
      <c r="K42" s="46" t="s">
        <v>135</v>
      </c>
      <c r="L42" s="46" t="s">
        <v>151</v>
      </c>
      <c r="M42" s="46" t="s">
        <v>123</v>
      </c>
      <c r="N42" s="49">
        <v>108</v>
      </c>
      <c r="O42" s="49">
        <v>105</v>
      </c>
      <c r="P42" s="49">
        <v>3</v>
      </c>
      <c r="Q42" s="50">
        <v>2.7777780000000001</v>
      </c>
      <c r="R42" s="50">
        <v>2.54</v>
      </c>
      <c r="S42" s="50">
        <v>5.3666669999999996</v>
      </c>
      <c r="T42" s="50">
        <v>4.4450000000000003</v>
      </c>
      <c r="U42" s="50">
        <v>82.826080000000005</v>
      </c>
      <c r="V42" s="50">
        <v>0.67083329999999997</v>
      </c>
      <c r="W42" s="50">
        <v>190.95650000000001</v>
      </c>
      <c r="X42" s="50">
        <v>48.300001144409201</v>
      </c>
      <c r="Y42" s="50">
        <v>0.48936172885332002</v>
      </c>
      <c r="Z42" s="50">
        <v>5.016667</v>
      </c>
      <c r="AA42" s="50">
        <v>0.35</v>
      </c>
      <c r="AB42" s="50">
        <v>6.5217390000000002</v>
      </c>
      <c r="AC42" s="50">
        <v>0.44466709999999998</v>
      </c>
      <c r="AD42" s="50">
        <v>8.2857219999999998</v>
      </c>
      <c r="AE42" s="50">
        <v>128.1</v>
      </c>
      <c r="AF42" s="50">
        <v>98.7</v>
      </c>
      <c r="AG42" s="50">
        <v>0.127</v>
      </c>
      <c r="AH42" s="50">
        <v>2.36646</v>
      </c>
      <c r="AI42" s="50">
        <v>4.5720000000000001</v>
      </c>
      <c r="AJ42" s="50">
        <v>5.016667</v>
      </c>
      <c r="AK42" s="51">
        <v>0.93478260000000002</v>
      </c>
      <c r="AL42" s="51">
        <v>0.91136209999999995</v>
      </c>
      <c r="AM42" s="51">
        <v>0.97222220000000004</v>
      </c>
      <c r="AN42" s="51">
        <v>0.82826089999999997</v>
      </c>
      <c r="AO42" s="52"/>
      <c r="AP42" s="61">
        <v>0.1666666716337204</v>
      </c>
      <c r="AQ42" s="61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>
        <v>0.18333333730697632</v>
      </c>
      <c r="BD42" s="52"/>
      <c r="BE42" s="52"/>
      <c r="BF42" s="61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61"/>
      <c r="BW42" s="53"/>
      <c r="BX42" s="53">
        <v>3</v>
      </c>
    </row>
    <row r="43" spans="1:76" s="45" customFormat="1" ht="20.25" x14ac:dyDescent="0.3">
      <c r="A43" s="54"/>
      <c r="B43" s="54"/>
      <c r="C43" s="54"/>
      <c r="D43" s="54"/>
      <c r="E43" s="54"/>
      <c r="F43" s="47"/>
      <c r="G43" s="47"/>
      <c r="H43" s="47"/>
      <c r="I43" s="54"/>
      <c r="J43" s="54"/>
      <c r="K43" s="54"/>
      <c r="L43" s="54"/>
      <c r="M43" s="54"/>
      <c r="N43" s="55">
        <f>SUM(N3:N42)</f>
        <v>6700</v>
      </c>
      <c r="O43" s="55">
        <f>SUM(O3:O42)</f>
        <v>6689</v>
      </c>
      <c r="P43" s="55">
        <f>SUM(P3:P42)</f>
        <v>11</v>
      </c>
      <c r="Q43" s="56">
        <f>100*P43/N43</f>
        <v>0.16417910447761194</v>
      </c>
      <c r="R43" s="56"/>
      <c r="S43" s="56">
        <f>SUM(S3:S42)</f>
        <v>164.33333444000002</v>
      </c>
      <c r="T43" s="56">
        <f>SUM(T3:T42)</f>
        <v>113.95966650000003</v>
      </c>
      <c r="U43" s="56">
        <f>100*T43/S43</f>
        <v>69.346652575596579</v>
      </c>
      <c r="V43" s="56">
        <f>SUM(V3:V42)</f>
        <v>20.541666837000001</v>
      </c>
      <c r="W43" s="56">
        <f>AE43/V43</f>
        <v>278.47934860360334</v>
      </c>
      <c r="X43" s="56">
        <f>SUM(X3:X42)</f>
        <v>1629.8333421848949</v>
      </c>
      <c r="Y43" s="56">
        <f>X43/AF43</f>
        <v>0.63563316011594473</v>
      </c>
      <c r="Z43" s="56">
        <f>SUM(Z3:Z42)</f>
        <v>122.03333384000003</v>
      </c>
      <c r="AA43" s="56">
        <f>SUM(AA3:AA42)</f>
        <v>42.300001330000001</v>
      </c>
      <c r="AB43" s="56">
        <f>100*AA43/S43</f>
        <v>25.740365747549667</v>
      </c>
      <c r="AC43" s="56">
        <f>SUM(AC3:AC42)</f>
        <v>7.7931687040000002</v>
      </c>
      <c r="AD43" s="56">
        <f>100*AC43/S43</f>
        <v>4.7422932970701543</v>
      </c>
      <c r="AE43" s="56">
        <f>SUM(AE3:AE42)</f>
        <v>5720.4300000000012</v>
      </c>
      <c r="AF43" s="56">
        <f>SUM(AF3:AF42)</f>
        <v>2564.1099999999997</v>
      </c>
      <c r="AG43" s="56">
        <f>SUM(AG3:AG42)</f>
        <v>0.28049999999999997</v>
      </c>
      <c r="AH43" s="56">
        <f>100*AG43/S43</f>
        <v>0.17068965402294184</v>
      </c>
      <c r="AI43" s="56">
        <f>(SUM(AI3:AI42))</f>
        <v>114.24016730000004</v>
      </c>
      <c r="AJ43" s="56">
        <f>(SUM(AJ3:AJ42))</f>
        <v>122.03333384000003</v>
      </c>
      <c r="AK43" s="57">
        <f>AJ43/S43</f>
        <v>0.74259634696669408</v>
      </c>
      <c r="AL43" s="57">
        <f>AI43/AJ43</f>
        <v>0.93613903435418933</v>
      </c>
      <c r="AM43" s="57">
        <f>O43/N43</f>
        <v>0.99835820895522387</v>
      </c>
      <c r="AN43" s="57">
        <f>AM43*AL43*AK43</f>
        <v>0.69403209765706475</v>
      </c>
      <c r="AO43" s="58">
        <f t="shared" ref="AO43:BV43" si="0">(SUM(AO3:AO42) / $S$43*100)</f>
        <v>3.843813390857334</v>
      </c>
      <c r="AP43" s="60">
        <f t="shared" si="0"/>
        <v>1.6328600716607942</v>
      </c>
      <c r="AQ43" s="60">
        <f t="shared" si="0"/>
        <v>1.3691683749805397</v>
      </c>
      <c r="AR43" s="58">
        <f t="shared" si="0"/>
        <v>1.3387424112432105</v>
      </c>
      <c r="AS43" s="58">
        <f t="shared" si="0"/>
        <v>1.0141987519511788</v>
      </c>
      <c r="AT43" s="58">
        <f t="shared" si="0"/>
        <v>0.9330628909673051</v>
      </c>
      <c r="AU43" s="58">
        <f t="shared" si="0"/>
        <v>0.60851926567893722</v>
      </c>
      <c r="AV43" s="58">
        <f t="shared" si="0"/>
        <v>0.16227181037727309</v>
      </c>
      <c r="AW43" s="58">
        <f t="shared" si="0"/>
        <v>0.21298175069512515</v>
      </c>
      <c r="AX43" s="58">
        <f t="shared" si="0"/>
        <v>0.30425964190711224</v>
      </c>
      <c r="AY43" s="58">
        <f t="shared" si="0"/>
        <v>0.9026369158954215</v>
      </c>
      <c r="AZ43" s="58">
        <f t="shared" si="0"/>
        <v>0.59837729665741846</v>
      </c>
      <c r="BA43" s="58">
        <f t="shared" si="0"/>
        <v>7.0993914631464122E-2</v>
      </c>
      <c r="BB43" s="58">
        <f t="shared" si="0"/>
        <v>0.1521298164197343</v>
      </c>
      <c r="BC43" s="58">
        <f t="shared" si="0"/>
        <v>0.11156186779251011</v>
      </c>
      <c r="BD43" s="58">
        <f t="shared" si="0"/>
        <v>0.54766733593736816</v>
      </c>
      <c r="BE43" s="58">
        <f t="shared" si="0"/>
        <v>5.0709940317852038E-2</v>
      </c>
      <c r="BF43" s="60">
        <f t="shared" si="0"/>
        <v>0.50709938957705492</v>
      </c>
      <c r="BG43" s="58">
        <f t="shared" si="0"/>
        <v>0.65922921959825465</v>
      </c>
      <c r="BH43" s="58">
        <f t="shared" si="0"/>
        <v>0.19269776504695846</v>
      </c>
      <c r="BI43" s="58">
        <f t="shared" si="0"/>
        <v>2.9918864016782991</v>
      </c>
      <c r="BJ43" s="58">
        <f t="shared" si="0"/>
        <v>0.21298174389439237</v>
      </c>
      <c r="BK43" s="58">
        <f t="shared" si="0"/>
        <v>0.13184584210612221</v>
      </c>
      <c r="BL43" s="58">
        <f t="shared" si="0"/>
        <v>0.64908722790762685</v>
      </c>
      <c r="BM43" s="58">
        <f t="shared" si="0"/>
        <v>0.23326572727564812</v>
      </c>
      <c r="BN43" s="58">
        <f t="shared" si="0"/>
        <v>0.10141988063570408</v>
      </c>
      <c r="BO43" s="58">
        <f t="shared" si="0"/>
        <v>3.8742394021997923</v>
      </c>
      <c r="BP43" s="58">
        <f t="shared" si="0"/>
        <v>0.10141988063570408</v>
      </c>
      <c r="BQ43" s="58">
        <f t="shared" si="0"/>
        <v>0.63894519994642418</v>
      </c>
      <c r="BR43" s="58">
        <f t="shared" si="0"/>
        <v>1.0446247587598152</v>
      </c>
      <c r="BS43" s="58">
        <f t="shared" si="0"/>
        <v>0.34482759053433637</v>
      </c>
      <c r="BT43" s="58">
        <f t="shared" si="0"/>
        <v>0.11156186779251011</v>
      </c>
      <c r="BU43" s="58">
        <f t="shared" si="0"/>
        <v>9.1277893478898045E-2</v>
      </c>
      <c r="BV43" s="60">
        <f t="shared" si="0"/>
        <v>8.3164298675572752</v>
      </c>
      <c r="BW43" s="59">
        <f>(SUM(BW3:BW42))</f>
        <v>6</v>
      </c>
      <c r="BX43" s="59">
        <f>(SUM(BX3:BX42))</f>
        <v>5</v>
      </c>
    </row>
    <row r="44" spans="1:76" s="45" customFormat="1" ht="20.25" x14ac:dyDescent="0.3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70">
        <f>X43/2</f>
        <v>814.91667109244747</v>
      </c>
      <c r="Y44" s="54"/>
      <c r="Z44" s="54"/>
      <c r="AA44" s="54"/>
      <c r="AB44" s="54"/>
      <c r="AC44" s="54"/>
      <c r="AD44" s="54"/>
      <c r="AE44" s="70">
        <f>AE43/2</f>
        <v>2860.2150000000006</v>
      </c>
      <c r="AF44" s="70">
        <f>AF43/2</f>
        <v>1282.0549999999998</v>
      </c>
      <c r="AG44" s="54"/>
      <c r="AH44" s="54"/>
      <c r="AI44" s="54"/>
      <c r="AJ44" s="54"/>
      <c r="AK44" s="51"/>
      <c r="AL44" s="51"/>
      <c r="AM44" s="51"/>
      <c r="AN44" s="51"/>
      <c r="AO44" s="61">
        <f t="shared" ref="AO44:BV44" si="1">(SUM(AO3:AO42))</f>
        <v>6.3166667148470879</v>
      </c>
      <c r="AP44" s="61">
        <f t="shared" si="1"/>
        <v>2.6833334024995565</v>
      </c>
      <c r="AQ44" s="61">
        <f t="shared" si="1"/>
        <v>2.2500000447034836</v>
      </c>
      <c r="AR44" s="61">
        <f t="shared" si="1"/>
        <v>2.2000000439584255</v>
      </c>
      <c r="AS44" s="61">
        <f t="shared" si="1"/>
        <v>1.6666666269302368</v>
      </c>
      <c r="AT44" s="61">
        <f t="shared" si="1"/>
        <v>1.5333333611488342</v>
      </c>
      <c r="AU44" s="61">
        <f t="shared" si="1"/>
        <v>1</v>
      </c>
      <c r="AV44" s="61">
        <f t="shared" si="1"/>
        <v>0.26666667684912682</v>
      </c>
      <c r="AW44" s="61">
        <f t="shared" si="1"/>
        <v>0.35000001266598701</v>
      </c>
      <c r="AX44" s="61">
        <f t="shared" si="1"/>
        <v>0.50000001490116119</v>
      </c>
      <c r="AY44" s="61">
        <f t="shared" si="1"/>
        <v>1.4833333417773247</v>
      </c>
      <c r="AZ44" s="61">
        <f t="shared" si="1"/>
        <v>0.98333336412906647</v>
      </c>
      <c r="BA44" s="61">
        <f t="shared" si="1"/>
        <v>0.11666666716337204</v>
      </c>
      <c r="BB44" s="61">
        <f t="shared" si="1"/>
        <v>0.25</v>
      </c>
      <c r="BC44" s="61">
        <f t="shared" si="1"/>
        <v>0.18333333730697632</v>
      </c>
      <c r="BD44" s="61">
        <f t="shared" si="1"/>
        <v>0.89999999478459358</v>
      </c>
      <c r="BE44" s="61">
        <f t="shared" si="1"/>
        <v>8.3333335816860199E-2</v>
      </c>
      <c r="BF44" s="61">
        <f t="shared" si="1"/>
        <v>0.8333333358168602</v>
      </c>
      <c r="BG44" s="61">
        <f t="shared" si="1"/>
        <v>1.083333358168602</v>
      </c>
      <c r="BH44" s="61">
        <f t="shared" si="1"/>
        <v>0.31666666269302368</v>
      </c>
      <c r="BI44" s="61">
        <f t="shared" si="1"/>
        <v>4.9166666865348816</v>
      </c>
      <c r="BJ44" s="61">
        <f t="shared" si="1"/>
        <v>0.35000000149011612</v>
      </c>
      <c r="BK44" s="61">
        <f t="shared" si="1"/>
        <v>0.21666666865348816</v>
      </c>
      <c r="BL44" s="61">
        <f t="shared" si="1"/>
        <v>1.0666666850447655</v>
      </c>
      <c r="BM44" s="61">
        <f t="shared" si="1"/>
        <v>0.38333334773778915</v>
      </c>
      <c r="BN44" s="61">
        <f t="shared" si="1"/>
        <v>0.1666666716337204</v>
      </c>
      <c r="BO44" s="61">
        <f t="shared" si="1"/>
        <v>6.3666667938232422</v>
      </c>
      <c r="BP44" s="61">
        <f t="shared" si="1"/>
        <v>0.1666666716337204</v>
      </c>
      <c r="BQ44" s="61">
        <f t="shared" si="1"/>
        <v>1.0499999523162842</v>
      </c>
      <c r="BR44" s="61">
        <f t="shared" si="1"/>
        <v>1.7166666984558105</v>
      </c>
      <c r="BS44" s="61">
        <f t="shared" si="1"/>
        <v>0.56666667759418488</v>
      </c>
      <c r="BT44" s="61">
        <f t="shared" si="1"/>
        <v>0.18333333730697632</v>
      </c>
      <c r="BU44" s="61">
        <f t="shared" si="1"/>
        <v>0.15000000596046448</v>
      </c>
      <c r="BV44" s="61">
        <f t="shared" si="1"/>
        <v>13.666666507720947</v>
      </c>
    </row>
    <row r="45" spans="1:76" s="45" customFormat="1" ht="20.25" x14ac:dyDescent="0.3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1"/>
      <c r="AL45" s="51"/>
      <c r="AM45" s="51"/>
      <c r="AN45" s="51"/>
      <c r="AP45" s="61"/>
      <c r="AQ45" s="61"/>
      <c r="BF45" s="61"/>
      <c r="BV45" s="61"/>
    </row>
    <row r="46" spans="1:76" s="45" customFormat="1" ht="20.25" x14ac:dyDescent="0.3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1"/>
      <c r="AL46" s="51"/>
      <c r="AM46" s="51"/>
      <c r="AN46" s="51"/>
      <c r="AP46" s="61"/>
      <c r="AQ46" s="61"/>
      <c r="BF46" s="61"/>
      <c r="BV46" s="61"/>
    </row>
    <row r="47" spans="1:76" s="45" customFormat="1" ht="20.25" x14ac:dyDescent="0.3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1"/>
      <c r="AL47" s="51"/>
      <c r="AM47" s="51"/>
      <c r="AN47" s="51"/>
      <c r="AP47" s="61"/>
      <c r="AQ47" s="61"/>
      <c r="BF47" s="61"/>
      <c r="BV47" s="61"/>
    </row>
    <row r="48" spans="1:76" s="45" customFormat="1" ht="20.25" x14ac:dyDescent="0.3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1"/>
      <c r="AL48" s="51"/>
      <c r="AM48" s="51"/>
      <c r="AN48" s="51"/>
      <c r="AP48" s="61"/>
      <c r="AQ48" s="61"/>
      <c r="BF48" s="61"/>
      <c r="BV48" s="61"/>
    </row>
    <row r="49" spans="1:74" s="45" customFormat="1" ht="20.25" x14ac:dyDescent="0.3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1"/>
      <c r="AL49" s="51"/>
      <c r="AM49" s="51"/>
      <c r="AN49" s="51"/>
      <c r="AP49" s="61"/>
      <c r="AQ49" s="61"/>
      <c r="BF49" s="61"/>
      <c r="BV49" s="61"/>
    </row>
    <row r="50" spans="1:74" s="45" customFormat="1" ht="20.25" x14ac:dyDescent="0.3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1"/>
      <c r="AL50" s="51"/>
      <c r="AM50" s="51"/>
      <c r="AN50" s="51"/>
      <c r="AP50" s="61"/>
      <c r="AQ50" s="61"/>
      <c r="BF50" s="61"/>
      <c r="BV50" s="61"/>
    </row>
    <row r="51" spans="1:74" s="45" customFormat="1" ht="20.25" x14ac:dyDescent="0.3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1"/>
      <c r="AL51" s="51"/>
      <c r="AM51" s="51"/>
      <c r="AN51" s="51"/>
      <c r="AP51" s="61"/>
      <c r="AQ51" s="61"/>
      <c r="BF51" s="61"/>
      <c r="BV51" s="61"/>
    </row>
    <row r="52" spans="1:74" s="45" customFormat="1" ht="20.25" x14ac:dyDescent="0.3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1"/>
      <c r="AL52" s="51"/>
      <c r="AM52" s="51"/>
      <c r="AN52" s="51"/>
      <c r="AP52" s="61"/>
      <c r="AQ52" s="61"/>
      <c r="BF52" s="61"/>
      <c r="BV52" s="61"/>
    </row>
    <row r="53" spans="1:74" s="45" customFormat="1" ht="20.25" x14ac:dyDescent="0.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1"/>
      <c r="AL53" s="51"/>
      <c r="AM53" s="51"/>
      <c r="AN53" s="51"/>
      <c r="AP53" s="61"/>
      <c r="AQ53" s="61"/>
      <c r="BF53" s="61"/>
      <c r="BV53" s="61"/>
    </row>
    <row r="54" spans="1:74" s="45" customFormat="1" ht="20.25" x14ac:dyDescent="0.3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1"/>
      <c r="AL54" s="51"/>
      <c r="AM54" s="51"/>
      <c r="AN54" s="51"/>
      <c r="AP54" s="61"/>
      <c r="AQ54" s="61"/>
      <c r="BF54" s="61"/>
      <c r="BV54" s="61"/>
    </row>
    <row r="55" spans="1:74" s="45" customFormat="1" ht="20.25" x14ac:dyDescent="0.3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1"/>
      <c r="AL55" s="51"/>
      <c r="AM55" s="51"/>
      <c r="AN55" s="51"/>
      <c r="AP55" s="61"/>
      <c r="AQ55" s="61"/>
      <c r="BF55" s="61"/>
      <c r="BV55" s="61"/>
    </row>
    <row r="56" spans="1:74" s="45" customFormat="1" ht="20.25" x14ac:dyDescent="0.3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1"/>
      <c r="AL56" s="51"/>
      <c r="AM56" s="51"/>
      <c r="AN56" s="51"/>
      <c r="AP56" s="61"/>
      <c r="AQ56" s="61"/>
      <c r="BF56" s="61"/>
      <c r="BV56" s="61"/>
    </row>
    <row r="57" spans="1:74" s="45" customFormat="1" ht="20.25" x14ac:dyDescent="0.3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1"/>
      <c r="AL57" s="51"/>
      <c r="AM57" s="51"/>
      <c r="AN57" s="51"/>
      <c r="AP57" s="61"/>
      <c r="AQ57" s="61"/>
      <c r="BF57" s="61"/>
      <c r="BV57" s="61"/>
    </row>
    <row r="58" spans="1:74" s="45" customFormat="1" ht="20.25" x14ac:dyDescent="0.3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1"/>
      <c r="AL58" s="51"/>
      <c r="AM58" s="51"/>
      <c r="AN58" s="51"/>
      <c r="AP58" s="61"/>
      <c r="AQ58" s="61"/>
      <c r="BF58" s="61"/>
      <c r="BV58" s="61"/>
    </row>
    <row r="59" spans="1:74" s="45" customFormat="1" ht="20.25" x14ac:dyDescent="0.3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1"/>
      <c r="AL59" s="51"/>
      <c r="AM59" s="51"/>
      <c r="AN59" s="51"/>
      <c r="AP59" s="61"/>
      <c r="AQ59" s="61"/>
      <c r="BF59" s="61"/>
      <c r="BV59" s="61"/>
    </row>
    <row r="60" spans="1:74" s="45" customFormat="1" ht="20.25" x14ac:dyDescent="0.3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1"/>
      <c r="AL60" s="51"/>
      <c r="AM60" s="51"/>
      <c r="AN60" s="51"/>
      <c r="AP60" s="61"/>
      <c r="AQ60" s="61"/>
      <c r="BF60" s="61"/>
      <c r="BV60" s="61"/>
    </row>
    <row r="61" spans="1:74" s="45" customFormat="1" ht="20.25" x14ac:dyDescent="0.3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1"/>
      <c r="AL61" s="51"/>
      <c r="AM61" s="51"/>
      <c r="AN61" s="51"/>
      <c r="AP61" s="61"/>
      <c r="AQ61" s="61"/>
      <c r="BF61" s="61"/>
      <c r="BV61" s="61"/>
    </row>
    <row r="62" spans="1:74" s="45" customFormat="1" ht="20.25" x14ac:dyDescent="0.3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1"/>
      <c r="AL62" s="51"/>
      <c r="AM62" s="51"/>
      <c r="AN62" s="51"/>
      <c r="AP62" s="61"/>
      <c r="AQ62" s="61"/>
      <c r="BF62" s="61"/>
      <c r="BV62" s="61"/>
    </row>
    <row r="63" spans="1:74" s="45" customFormat="1" ht="20.25" x14ac:dyDescent="0.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1"/>
      <c r="AL63" s="51"/>
      <c r="AM63" s="51"/>
      <c r="AN63" s="51"/>
      <c r="AP63" s="61"/>
      <c r="AQ63" s="61"/>
      <c r="BF63" s="61"/>
      <c r="BV63" s="61"/>
    </row>
    <row r="64" spans="1:74" s="45" customFormat="1" ht="20.25" x14ac:dyDescent="0.3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1"/>
      <c r="AL64" s="51"/>
      <c r="AM64" s="51"/>
      <c r="AN64" s="51"/>
      <c r="AP64" s="61"/>
      <c r="AQ64" s="61"/>
      <c r="BF64" s="61"/>
      <c r="BV64" s="61"/>
    </row>
    <row r="65" spans="1:74" s="45" customFormat="1" ht="20.25" x14ac:dyDescent="0.3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1"/>
      <c r="AL65" s="51"/>
      <c r="AM65" s="51"/>
      <c r="AN65" s="51"/>
      <c r="AP65" s="61"/>
      <c r="AQ65" s="61"/>
      <c r="BF65" s="61"/>
      <c r="BV65" s="61"/>
    </row>
    <row r="66" spans="1:74" s="45" customFormat="1" ht="20.25" x14ac:dyDescent="0.3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1"/>
      <c r="AL66" s="51"/>
      <c r="AM66" s="51"/>
      <c r="AN66" s="51"/>
      <c r="AP66" s="61"/>
      <c r="AQ66" s="61"/>
      <c r="BF66" s="61"/>
      <c r="BV66" s="61"/>
    </row>
    <row r="67" spans="1:74" s="45" customFormat="1" ht="20.25" x14ac:dyDescent="0.3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1"/>
      <c r="AL67" s="51"/>
      <c r="AM67" s="51"/>
      <c r="AN67" s="51"/>
      <c r="AP67" s="61"/>
      <c r="AQ67" s="61"/>
      <c r="BF67" s="61"/>
      <c r="BV67" s="61"/>
    </row>
    <row r="68" spans="1:74" s="45" customFormat="1" ht="20.25" x14ac:dyDescent="0.3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1"/>
      <c r="AL68" s="51"/>
      <c r="AM68" s="51"/>
      <c r="AN68" s="51"/>
      <c r="AP68" s="61"/>
      <c r="AQ68" s="61"/>
      <c r="BF68" s="61"/>
      <c r="BV68" s="61"/>
    </row>
    <row r="69" spans="1:74" s="45" customFormat="1" ht="20.25" x14ac:dyDescent="0.3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1"/>
      <c r="AL69" s="51"/>
      <c r="AM69" s="51"/>
      <c r="AN69" s="51"/>
      <c r="AP69" s="61"/>
      <c r="AQ69" s="61"/>
      <c r="BF69" s="61"/>
      <c r="BV69" s="61"/>
    </row>
    <row r="70" spans="1:74" s="45" customFormat="1" ht="20.25" x14ac:dyDescent="0.3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1"/>
      <c r="AL70" s="51"/>
      <c r="AM70" s="51"/>
      <c r="AN70" s="51"/>
      <c r="AP70" s="61"/>
      <c r="AQ70" s="61"/>
      <c r="BF70" s="61"/>
      <c r="BV70" s="61"/>
    </row>
    <row r="71" spans="1:74" s="45" customFormat="1" ht="20.25" x14ac:dyDescent="0.3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1"/>
      <c r="AL71" s="51"/>
      <c r="AM71" s="51"/>
      <c r="AN71" s="51"/>
      <c r="AP71" s="61"/>
      <c r="AQ71" s="61"/>
      <c r="BF71" s="61"/>
      <c r="BV71" s="61"/>
    </row>
    <row r="72" spans="1:74" s="45" customFormat="1" ht="20.25" x14ac:dyDescent="0.3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1"/>
      <c r="AL72" s="51"/>
      <c r="AM72" s="51"/>
      <c r="AN72" s="51"/>
      <c r="AP72" s="61"/>
      <c r="AQ72" s="61"/>
      <c r="BF72" s="61"/>
      <c r="BV72" s="61"/>
    </row>
    <row r="73" spans="1:74" s="45" customFormat="1" ht="20.25" x14ac:dyDescent="0.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1"/>
      <c r="AL73" s="51"/>
      <c r="AM73" s="51"/>
      <c r="AN73" s="51"/>
      <c r="AP73" s="61"/>
      <c r="AQ73" s="61"/>
      <c r="BF73" s="61"/>
      <c r="BV73" s="61"/>
    </row>
    <row r="74" spans="1:74" s="45" customFormat="1" ht="20.25" x14ac:dyDescent="0.3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1"/>
      <c r="AL74" s="51"/>
      <c r="AM74" s="51"/>
      <c r="AN74" s="51"/>
      <c r="AP74" s="61"/>
      <c r="AQ74" s="61"/>
      <c r="BF74" s="61"/>
      <c r="BV74" s="61"/>
    </row>
    <row r="75" spans="1:74" s="45" customFormat="1" ht="20.25" x14ac:dyDescent="0.3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1"/>
      <c r="AL75" s="51"/>
      <c r="AM75" s="51"/>
      <c r="AN75" s="51"/>
      <c r="AP75" s="61"/>
      <c r="AQ75" s="61"/>
      <c r="BF75" s="61"/>
      <c r="BV75" s="61"/>
    </row>
    <row r="76" spans="1:74" s="45" customFormat="1" ht="20.25" x14ac:dyDescent="0.3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1"/>
      <c r="AL76" s="51"/>
      <c r="AM76" s="51"/>
      <c r="AN76" s="51"/>
      <c r="AP76" s="61"/>
      <c r="AQ76" s="61"/>
      <c r="BF76" s="61"/>
      <c r="BV76" s="61"/>
    </row>
    <row r="77" spans="1:74" s="45" customFormat="1" ht="20.25" x14ac:dyDescent="0.3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1"/>
      <c r="AL77" s="51"/>
      <c r="AM77" s="51"/>
      <c r="AN77" s="51"/>
      <c r="AP77" s="61"/>
      <c r="AQ77" s="61"/>
      <c r="BF77" s="61"/>
      <c r="BV77" s="61"/>
    </row>
    <row r="78" spans="1:74" s="45" customFormat="1" ht="20.25" x14ac:dyDescent="0.3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1"/>
      <c r="AL78" s="51"/>
      <c r="AM78" s="51"/>
      <c r="AN78" s="51"/>
      <c r="AP78" s="61"/>
      <c r="AQ78" s="61"/>
      <c r="BF78" s="61"/>
      <c r="BV78" s="61"/>
    </row>
    <row r="79" spans="1:74" s="45" customFormat="1" ht="20.25" x14ac:dyDescent="0.3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1"/>
      <c r="AL79" s="51"/>
      <c r="AM79" s="51"/>
      <c r="AN79" s="51"/>
      <c r="AP79" s="61"/>
      <c r="AQ79" s="61"/>
      <c r="BF79" s="61"/>
      <c r="BV79" s="61"/>
    </row>
    <row r="80" spans="1:74" s="45" customFormat="1" ht="20.25" x14ac:dyDescent="0.3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1"/>
      <c r="AL80" s="51"/>
      <c r="AM80" s="51"/>
      <c r="AN80" s="51"/>
      <c r="AP80" s="61"/>
      <c r="AQ80" s="61"/>
      <c r="BF80" s="61"/>
      <c r="BV80" s="61"/>
    </row>
    <row r="81" spans="1:74" s="45" customFormat="1" ht="20.25" x14ac:dyDescent="0.3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1"/>
      <c r="AL81" s="51"/>
      <c r="AM81" s="51"/>
      <c r="AN81" s="51"/>
      <c r="AP81" s="61"/>
      <c r="AQ81" s="61"/>
      <c r="BF81" s="61"/>
      <c r="BV81" s="61"/>
    </row>
    <row r="82" spans="1:74" s="45" customFormat="1" ht="20.25" x14ac:dyDescent="0.3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1"/>
      <c r="AL82" s="51"/>
      <c r="AM82" s="51"/>
      <c r="AN82" s="51"/>
      <c r="AP82" s="61"/>
      <c r="AQ82" s="61"/>
      <c r="BF82" s="61"/>
      <c r="BV82" s="61"/>
    </row>
    <row r="83" spans="1:74" s="45" customFormat="1" ht="20.25" x14ac:dyDescent="0.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1"/>
      <c r="AL83" s="51"/>
      <c r="AM83" s="51"/>
      <c r="AN83" s="51"/>
      <c r="AP83" s="61"/>
      <c r="AQ83" s="61"/>
      <c r="BF83" s="61"/>
      <c r="BV83" s="61"/>
    </row>
    <row r="84" spans="1:74" s="45" customFormat="1" ht="20.25" x14ac:dyDescent="0.3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1"/>
      <c r="AL84" s="51"/>
      <c r="AM84" s="51"/>
      <c r="AN84" s="51"/>
      <c r="AP84" s="61"/>
      <c r="AQ84" s="61"/>
      <c r="BF84" s="61"/>
      <c r="BV84" s="61"/>
    </row>
    <row r="85" spans="1:74" s="45" customFormat="1" ht="20.25" x14ac:dyDescent="0.3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1"/>
      <c r="AL85" s="51"/>
      <c r="AM85" s="51"/>
      <c r="AN85" s="51"/>
      <c r="AP85" s="61"/>
      <c r="AQ85" s="61"/>
      <c r="BF85" s="61"/>
      <c r="BV85" s="61"/>
    </row>
    <row r="86" spans="1:74" s="45" customFormat="1" ht="20.25" x14ac:dyDescent="0.3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1"/>
      <c r="AL86" s="51"/>
      <c r="AM86" s="51"/>
      <c r="AN86" s="51"/>
      <c r="AP86" s="61"/>
      <c r="AQ86" s="61"/>
      <c r="BF86" s="61"/>
      <c r="BV86" s="61"/>
    </row>
    <row r="87" spans="1:74" s="45" customFormat="1" ht="20.25" x14ac:dyDescent="0.3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1"/>
      <c r="AL87" s="51"/>
      <c r="AM87" s="51"/>
      <c r="AN87" s="51"/>
      <c r="AP87" s="61"/>
      <c r="AQ87" s="61"/>
      <c r="BF87" s="61"/>
      <c r="BV87" s="61"/>
    </row>
    <row r="88" spans="1:74" s="45" customFormat="1" ht="20.25" x14ac:dyDescent="0.3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1"/>
      <c r="AL88" s="51"/>
      <c r="AM88" s="51"/>
      <c r="AN88" s="51"/>
      <c r="AP88" s="61"/>
      <c r="AQ88" s="61"/>
      <c r="BF88" s="61"/>
      <c r="BV88" s="61"/>
    </row>
    <row r="89" spans="1:74" s="45" customFormat="1" ht="20.25" x14ac:dyDescent="0.3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1"/>
      <c r="AL89" s="51"/>
      <c r="AM89" s="51"/>
      <c r="AN89" s="51"/>
      <c r="AP89" s="61"/>
      <c r="AQ89" s="61"/>
      <c r="BF89" s="61"/>
      <c r="BV89" s="61"/>
    </row>
    <row r="90" spans="1:74" s="45" customFormat="1" ht="20.25" x14ac:dyDescent="0.3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1"/>
      <c r="AL90" s="51"/>
      <c r="AM90" s="51"/>
      <c r="AN90" s="51"/>
      <c r="AP90" s="61"/>
      <c r="AQ90" s="61"/>
      <c r="BF90" s="61"/>
      <c r="BV90" s="61"/>
    </row>
    <row r="91" spans="1:74" s="45" customFormat="1" ht="20.25" x14ac:dyDescent="0.3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1"/>
      <c r="AL91" s="51"/>
      <c r="AM91" s="51"/>
      <c r="AN91" s="51"/>
      <c r="AP91" s="61"/>
      <c r="AQ91" s="61"/>
      <c r="BF91" s="61"/>
      <c r="BV91" s="61"/>
    </row>
    <row r="92" spans="1:74" s="45" customFormat="1" ht="20.25" x14ac:dyDescent="0.3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1"/>
      <c r="AL92" s="51"/>
      <c r="AM92" s="51"/>
      <c r="AN92" s="51"/>
      <c r="AP92" s="61"/>
      <c r="AQ92" s="61"/>
      <c r="BF92" s="61"/>
      <c r="BV92" s="61"/>
    </row>
    <row r="93" spans="1:74" s="45" customFormat="1" ht="20.25" x14ac:dyDescent="0.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1"/>
      <c r="AL93" s="51"/>
      <c r="AM93" s="51"/>
      <c r="AN93" s="51"/>
      <c r="AP93" s="61"/>
      <c r="AQ93" s="61"/>
      <c r="BF93" s="61"/>
      <c r="BV93" s="61"/>
    </row>
    <row r="94" spans="1:74" s="45" customFormat="1" ht="20.25" x14ac:dyDescent="0.3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1"/>
      <c r="AL94" s="51"/>
      <c r="AM94" s="51"/>
      <c r="AN94" s="51"/>
      <c r="AP94" s="61"/>
      <c r="AQ94" s="61"/>
      <c r="BF94" s="61"/>
      <c r="BV94" s="61"/>
    </row>
    <row r="95" spans="1:74" s="45" customFormat="1" ht="20.25" x14ac:dyDescent="0.3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1"/>
      <c r="AL95" s="51"/>
      <c r="AM95" s="51"/>
      <c r="AN95" s="51"/>
      <c r="AP95" s="61"/>
      <c r="AQ95" s="61"/>
      <c r="BF95" s="61"/>
      <c r="BV95" s="61"/>
    </row>
    <row r="96" spans="1:74" s="45" customFormat="1" ht="20.25" x14ac:dyDescent="0.3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1"/>
      <c r="AL96" s="51"/>
      <c r="AM96" s="51"/>
      <c r="AN96" s="51"/>
      <c r="AP96" s="61"/>
      <c r="AQ96" s="61"/>
      <c r="BF96" s="61"/>
      <c r="BV96" s="61"/>
    </row>
    <row r="97" spans="1:74" s="45" customFormat="1" ht="20.25" x14ac:dyDescent="0.3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1"/>
      <c r="AL97" s="51"/>
      <c r="AM97" s="51"/>
      <c r="AN97" s="51"/>
      <c r="AP97" s="61"/>
      <c r="AQ97" s="61"/>
      <c r="BF97" s="61"/>
      <c r="BV97" s="61"/>
    </row>
    <row r="98" spans="1:74" s="45" customFormat="1" ht="20.25" x14ac:dyDescent="0.3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1"/>
      <c r="AL98" s="51"/>
      <c r="AM98" s="51"/>
      <c r="AN98" s="51"/>
      <c r="AP98" s="61"/>
      <c r="AQ98" s="61"/>
      <c r="BF98" s="61"/>
      <c r="BV98" s="61"/>
    </row>
  </sheetData>
  <autoFilter ref="A2:BZ4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8"/>
  <sheetViews>
    <sheetView tabSelected="1" topLeftCell="W1" workbookViewId="0">
      <pane ySplit="2" topLeftCell="A3" activePane="bottomLeft" state="frozen"/>
      <selection activeCell="A6" sqref="A6"/>
      <selection pane="bottomLeft" activeCell="X7" sqref="X7"/>
    </sheetView>
  </sheetViews>
  <sheetFormatPr baseColWidth="10" defaultRowHeight="12" x14ac:dyDescent="0.2"/>
  <cols>
    <col min="1" max="5" width="11.42578125" style="39"/>
    <col min="6" max="8" width="11.5703125" style="39" bestFit="1" customWidth="1"/>
    <col min="9" max="9" width="11.42578125" style="39"/>
    <col min="10" max="10" width="11.5703125" style="39" bestFit="1" customWidth="1"/>
    <col min="11" max="13" width="11.42578125" style="39"/>
    <col min="14" max="18" width="11.5703125" style="39" bestFit="1" customWidth="1"/>
    <col min="19" max="20" width="14.140625" style="39" bestFit="1" customWidth="1"/>
    <col min="21" max="23" width="11.5703125" style="39" bestFit="1" customWidth="1"/>
    <col min="24" max="24" width="14.140625" style="39" bestFit="1" customWidth="1"/>
    <col min="25" max="25" width="11.5703125" style="39" bestFit="1" customWidth="1"/>
    <col min="26" max="27" width="14.140625" style="39" bestFit="1" customWidth="1"/>
    <col min="28" max="30" width="11.5703125" style="39" bestFit="1" customWidth="1"/>
    <col min="31" max="32" width="15.85546875" style="39" bestFit="1" customWidth="1"/>
    <col min="33" max="34" width="11.5703125" style="39" bestFit="1" customWidth="1"/>
    <col min="35" max="36" width="14.140625" style="39" bestFit="1" customWidth="1"/>
    <col min="37" max="39" width="13.42578125" style="41" bestFit="1" customWidth="1"/>
    <col min="40" max="40" width="12.5703125" style="41" bestFit="1" customWidth="1"/>
    <col min="41" max="54" width="11.5703125" style="1" bestFit="1" customWidth="1"/>
    <col min="55" max="58" width="11.5703125" style="2" bestFit="1" customWidth="1"/>
    <col min="59" max="62" width="11.5703125" style="1" bestFit="1" customWidth="1"/>
    <col min="63" max="16384" width="11.42578125" style="1"/>
  </cols>
  <sheetData>
    <row r="1" spans="1:62" ht="60.75" customHeight="1" x14ac:dyDescent="0.35">
      <c r="A1" s="43" t="s">
        <v>180</v>
      </c>
      <c r="R1" s="39" t="s">
        <v>38</v>
      </c>
      <c r="S1" s="39" t="s">
        <v>39</v>
      </c>
      <c r="T1" s="39" t="s">
        <v>39</v>
      </c>
      <c r="U1" s="39" t="s">
        <v>40</v>
      </c>
      <c r="X1" s="39" t="s">
        <v>41</v>
      </c>
      <c r="Z1" s="39" t="s">
        <v>39</v>
      </c>
      <c r="AA1" s="39" t="s">
        <v>39</v>
      </c>
      <c r="AB1" s="39" t="s">
        <v>40</v>
      </c>
      <c r="AC1" s="39" t="s">
        <v>39</v>
      </c>
      <c r="AD1" s="39" t="s">
        <v>40</v>
      </c>
      <c r="AG1" s="39" t="s">
        <v>42</v>
      </c>
      <c r="AH1" s="39" t="s">
        <v>42</v>
      </c>
      <c r="AI1" s="40"/>
      <c r="AJ1" s="40"/>
      <c r="AK1" s="42"/>
      <c r="AL1" s="42"/>
      <c r="AM1" s="42"/>
      <c r="AN1" s="62"/>
      <c r="AO1" s="62" t="s">
        <v>45</v>
      </c>
      <c r="AP1" s="62" t="s">
        <v>46</v>
      </c>
      <c r="AQ1" s="62" t="s">
        <v>47</v>
      </c>
      <c r="AR1" s="62" t="s">
        <v>48</v>
      </c>
      <c r="AS1" s="62" t="s">
        <v>49</v>
      </c>
      <c r="AT1" s="62" t="s">
        <v>53</v>
      </c>
      <c r="AU1" s="62" t="s">
        <v>58</v>
      </c>
      <c r="AV1" s="62" t="s">
        <v>59</v>
      </c>
      <c r="AW1" s="62" t="s">
        <v>65</v>
      </c>
      <c r="AX1" s="62" t="s">
        <v>67</v>
      </c>
      <c r="AY1" s="62" t="s">
        <v>70</v>
      </c>
      <c r="AZ1" s="62" t="s">
        <v>71</v>
      </c>
      <c r="BA1" s="62" t="s">
        <v>72</v>
      </c>
      <c r="BB1" s="62" t="s">
        <v>74</v>
      </c>
      <c r="BC1" s="62" t="s">
        <v>75</v>
      </c>
      <c r="BD1" s="62" t="s">
        <v>76</v>
      </c>
      <c r="BE1" s="62" t="s">
        <v>78</v>
      </c>
      <c r="BF1" s="62" t="s">
        <v>77</v>
      </c>
      <c r="BG1" s="62" t="s">
        <v>113</v>
      </c>
      <c r="BH1" s="62" t="s">
        <v>114</v>
      </c>
      <c r="BI1" s="62" t="s">
        <v>115</v>
      </c>
      <c r="BJ1" s="62" t="s">
        <v>116</v>
      </c>
    </row>
    <row r="2" spans="1:62" s="45" customFormat="1" ht="81" x14ac:dyDescent="0.3">
      <c r="A2" s="44" t="s">
        <v>0</v>
      </c>
      <c r="B2" s="44" t="s">
        <v>1</v>
      </c>
      <c r="C2" s="44" t="s">
        <v>2</v>
      </c>
      <c r="D2" s="44" t="s">
        <v>3</v>
      </c>
      <c r="E2" s="44" t="s">
        <v>4</v>
      </c>
      <c r="F2" s="44" t="s">
        <v>5</v>
      </c>
      <c r="G2" s="44" t="s">
        <v>6</v>
      </c>
      <c r="H2" s="44" t="s">
        <v>7</v>
      </c>
      <c r="I2" s="44" t="s">
        <v>8</v>
      </c>
      <c r="J2" s="44" t="s">
        <v>9</v>
      </c>
      <c r="K2" s="44" t="s">
        <v>10</v>
      </c>
      <c r="L2" s="44" t="s">
        <v>11</v>
      </c>
      <c r="M2" s="44" t="s">
        <v>12</v>
      </c>
      <c r="N2" s="44" t="s">
        <v>13</v>
      </c>
      <c r="O2" s="44" t="s">
        <v>14</v>
      </c>
      <c r="P2" s="44" t="s">
        <v>15</v>
      </c>
      <c r="Q2" s="44" t="s">
        <v>16</v>
      </c>
      <c r="R2" s="44" t="s">
        <v>17</v>
      </c>
      <c r="S2" s="44" t="s">
        <v>18</v>
      </c>
      <c r="T2" s="44" t="s">
        <v>19</v>
      </c>
      <c r="U2" s="44" t="s">
        <v>20</v>
      </c>
      <c r="V2" s="44" t="s">
        <v>21</v>
      </c>
      <c r="W2" s="44" t="s">
        <v>22</v>
      </c>
      <c r="X2" s="44" t="s">
        <v>23</v>
      </c>
      <c r="Y2" s="44" t="s">
        <v>24</v>
      </c>
      <c r="Z2" s="44" t="s">
        <v>25</v>
      </c>
      <c r="AA2" s="44" t="s">
        <v>26</v>
      </c>
      <c r="AB2" s="44" t="s">
        <v>27</v>
      </c>
      <c r="AC2" s="44" t="s">
        <v>28</v>
      </c>
      <c r="AD2" s="44" t="s">
        <v>29</v>
      </c>
      <c r="AE2" s="44" t="s">
        <v>30</v>
      </c>
      <c r="AF2" s="44" t="s">
        <v>31</v>
      </c>
      <c r="AG2" s="44" t="s">
        <v>43</v>
      </c>
      <c r="AH2" s="44" t="s">
        <v>44</v>
      </c>
      <c r="AI2" s="44" t="s">
        <v>32</v>
      </c>
      <c r="AJ2" s="44" t="s">
        <v>33</v>
      </c>
      <c r="AK2" s="44" t="s">
        <v>34</v>
      </c>
      <c r="AL2" s="44" t="s">
        <v>35</v>
      </c>
      <c r="AM2" s="44" t="s">
        <v>36</v>
      </c>
      <c r="AN2" s="44" t="s">
        <v>37</v>
      </c>
      <c r="AO2" s="63" t="s">
        <v>79</v>
      </c>
      <c r="AP2" s="64" t="s">
        <v>80</v>
      </c>
      <c r="AQ2" s="64" t="s">
        <v>81</v>
      </c>
      <c r="AR2" s="64" t="s">
        <v>82</v>
      </c>
      <c r="AS2" s="64" t="s">
        <v>83</v>
      </c>
      <c r="AT2" s="63" t="s">
        <v>87</v>
      </c>
      <c r="AU2" s="65" t="s">
        <v>92</v>
      </c>
      <c r="AV2" s="65" t="s">
        <v>93</v>
      </c>
      <c r="AW2" s="65" t="s">
        <v>99</v>
      </c>
      <c r="AX2" s="67" t="s">
        <v>101</v>
      </c>
      <c r="AY2" s="67" t="s">
        <v>104</v>
      </c>
      <c r="AZ2" s="66" t="s">
        <v>105</v>
      </c>
      <c r="BA2" s="67" t="s">
        <v>106</v>
      </c>
      <c r="BB2" s="67" t="s">
        <v>108</v>
      </c>
      <c r="BC2" s="67" t="s">
        <v>109</v>
      </c>
      <c r="BD2" s="67" t="s">
        <v>110</v>
      </c>
      <c r="BE2" s="67" t="s">
        <v>112</v>
      </c>
      <c r="BF2" s="68" t="s">
        <v>111</v>
      </c>
      <c r="BG2" s="69" t="s">
        <v>118</v>
      </c>
      <c r="BH2" s="69" t="s">
        <v>119</v>
      </c>
      <c r="BI2" s="69" t="s">
        <v>120</v>
      </c>
      <c r="BJ2" s="69" t="s">
        <v>122</v>
      </c>
    </row>
    <row r="3" spans="1:62" s="45" customFormat="1" ht="20.25" x14ac:dyDescent="0.3">
      <c r="A3" s="46" t="s">
        <v>154</v>
      </c>
      <c r="B3" s="46" t="s">
        <v>127</v>
      </c>
      <c r="C3" s="46" t="s">
        <v>127</v>
      </c>
      <c r="D3" s="46" t="s">
        <v>155</v>
      </c>
      <c r="E3" s="46" t="s">
        <v>121</v>
      </c>
      <c r="F3" s="47">
        <v>10348</v>
      </c>
      <c r="G3" s="47">
        <v>4189</v>
      </c>
      <c r="H3" s="47">
        <v>3975</v>
      </c>
      <c r="I3" s="46" t="s">
        <v>156</v>
      </c>
      <c r="J3" s="48">
        <v>62.8</v>
      </c>
      <c r="K3" s="46" t="s">
        <v>136</v>
      </c>
      <c r="L3" s="46" t="s">
        <v>157</v>
      </c>
      <c r="M3" s="46" t="s">
        <v>123</v>
      </c>
      <c r="N3" s="49">
        <v>34</v>
      </c>
      <c r="O3" s="49">
        <v>34</v>
      </c>
      <c r="P3" s="49">
        <v>0</v>
      </c>
      <c r="Q3" s="50">
        <v>0</v>
      </c>
      <c r="R3" s="50">
        <v>6.74</v>
      </c>
      <c r="S3" s="50">
        <v>5</v>
      </c>
      <c r="T3" s="50">
        <v>3.8193329999999999</v>
      </c>
      <c r="U3" s="50">
        <v>76.386660000000006</v>
      </c>
      <c r="V3" s="50">
        <v>0.625</v>
      </c>
      <c r="W3" s="50">
        <v>250.78399999999999</v>
      </c>
      <c r="X3" s="50">
        <v>50</v>
      </c>
      <c r="Y3" s="50">
        <v>0.48694974533886598</v>
      </c>
      <c r="Z3" s="50">
        <v>4.2</v>
      </c>
      <c r="AA3" s="50">
        <v>0.8</v>
      </c>
      <c r="AB3" s="50">
        <v>16</v>
      </c>
      <c r="AC3" s="50">
        <v>0.38066689999999997</v>
      </c>
      <c r="AD3" s="50">
        <v>7.6133379999999997</v>
      </c>
      <c r="AE3" s="50">
        <v>156.74</v>
      </c>
      <c r="AF3" s="50">
        <v>102.68</v>
      </c>
      <c r="AG3" s="50">
        <v>0</v>
      </c>
      <c r="AH3" s="50">
        <v>0</v>
      </c>
      <c r="AI3" s="50">
        <v>3.8193329999999999</v>
      </c>
      <c r="AJ3" s="50">
        <v>4.2</v>
      </c>
      <c r="AK3" s="51">
        <v>0.84</v>
      </c>
      <c r="AL3" s="51">
        <v>0.90936510000000004</v>
      </c>
      <c r="AM3" s="51">
        <v>1</v>
      </c>
      <c r="AN3" s="51">
        <v>0.76386659999999995</v>
      </c>
      <c r="AO3" s="52"/>
      <c r="AP3" s="52"/>
      <c r="AQ3" s="52"/>
      <c r="AR3" s="52"/>
      <c r="AS3" s="52"/>
      <c r="AT3" s="52">
        <v>0.10000000149011612</v>
      </c>
      <c r="AU3" s="52"/>
      <c r="AV3" s="52"/>
      <c r="AW3" s="52"/>
      <c r="AX3" s="52"/>
      <c r="AY3" s="52"/>
      <c r="AZ3" s="52">
        <v>0.30000001192092896</v>
      </c>
      <c r="BA3" s="52"/>
      <c r="BB3" s="52">
        <v>8.3333335816860199E-2</v>
      </c>
      <c r="BC3" s="61"/>
      <c r="BD3" s="61"/>
      <c r="BE3" s="61">
        <v>0.31666666269302368</v>
      </c>
      <c r="BF3" s="61"/>
      <c r="BG3" s="53"/>
      <c r="BH3" s="53"/>
      <c r="BI3" s="53"/>
      <c r="BJ3" s="53"/>
    </row>
    <row r="4" spans="1:62" s="45" customFormat="1" ht="20.25" x14ac:dyDescent="0.3">
      <c r="A4" s="46" t="s">
        <v>154</v>
      </c>
      <c r="B4" s="46" t="s">
        <v>127</v>
      </c>
      <c r="C4" s="46" t="s">
        <v>127</v>
      </c>
      <c r="D4" s="46" t="s">
        <v>158</v>
      </c>
      <c r="E4" s="46" t="s">
        <v>121</v>
      </c>
      <c r="F4" s="47">
        <v>10348</v>
      </c>
      <c r="G4" s="47">
        <v>3733</v>
      </c>
      <c r="H4" s="47">
        <v>4161</v>
      </c>
      <c r="I4" s="46" t="s">
        <v>156</v>
      </c>
      <c r="J4" s="48">
        <v>62.8</v>
      </c>
      <c r="K4" s="46" t="s">
        <v>136</v>
      </c>
      <c r="L4" s="46" t="s">
        <v>157</v>
      </c>
      <c r="M4" s="46" t="s">
        <v>123</v>
      </c>
      <c r="N4" s="49">
        <v>27</v>
      </c>
      <c r="O4" s="49">
        <v>27</v>
      </c>
      <c r="P4" s="49">
        <v>0</v>
      </c>
      <c r="Q4" s="50">
        <v>0</v>
      </c>
      <c r="R4" s="50">
        <v>6.74</v>
      </c>
      <c r="S4" s="50">
        <v>4.25</v>
      </c>
      <c r="T4" s="50">
        <v>3.0329999999999999</v>
      </c>
      <c r="U4" s="50">
        <v>71.364710000000002</v>
      </c>
      <c r="V4" s="50">
        <v>0.53125</v>
      </c>
      <c r="W4" s="50">
        <v>234.29650000000001</v>
      </c>
      <c r="X4" s="50">
        <v>42.5</v>
      </c>
      <c r="Y4" s="50">
        <v>0.521216574967034</v>
      </c>
      <c r="Z4" s="50">
        <v>3.1666669999999999</v>
      </c>
      <c r="AA4" s="50">
        <v>1.0833330000000001</v>
      </c>
      <c r="AB4" s="50">
        <v>25.490200000000002</v>
      </c>
      <c r="AC4" s="50">
        <v>0.1336666</v>
      </c>
      <c r="AD4" s="50">
        <v>3.1450969999999998</v>
      </c>
      <c r="AE4" s="50">
        <v>124.47</v>
      </c>
      <c r="AF4" s="50">
        <v>81.540000000000006</v>
      </c>
      <c r="AG4" s="50">
        <v>0</v>
      </c>
      <c r="AH4" s="50">
        <v>0</v>
      </c>
      <c r="AI4" s="50">
        <v>3.0329999999999999</v>
      </c>
      <c r="AJ4" s="50">
        <v>3.1666669999999999</v>
      </c>
      <c r="AK4" s="51">
        <v>0.74509800000000004</v>
      </c>
      <c r="AL4" s="51">
        <v>0.95778949999999996</v>
      </c>
      <c r="AM4" s="51">
        <v>1</v>
      </c>
      <c r="AN4" s="51">
        <v>0.71364709999999998</v>
      </c>
      <c r="AO4" s="52"/>
      <c r="AP4" s="52"/>
      <c r="AQ4" s="52"/>
      <c r="AR4" s="52"/>
      <c r="AS4" s="52"/>
      <c r="AT4" s="52">
        <v>0.1666666716337204</v>
      </c>
      <c r="AU4" s="52"/>
      <c r="AV4" s="52"/>
      <c r="AW4" s="52"/>
      <c r="AX4" s="52"/>
      <c r="AY4" s="52"/>
      <c r="AZ4" s="52">
        <v>0.58333331346511841</v>
      </c>
      <c r="BA4" s="52"/>
      <c r="BB4" s="52"/>
      <c r="BC4" s="61"/>
      <c r="BD4" s="61"/>
      <c r="BE4" s="61">
        <v>0.3333333432674408</v>
      </c>
      <c r="BF4" s="61"/>
      <c r="BG4" s="53"/>
      <c r="BH4" s="53"/>
      <c r="BI4" s="53"/>
      <c r="BJ4" s="53"/>
    </row>
    <row r="5" spans="1:62" s="45" customFormat="1" ht="20.25" x14ac:dyDescent="0.3">
      <c r="A5" s="46" t="s">
        <v>159</v>
      </c>
      <c r="B5" s="46" t="s">
        <v>127</v>
      </c>
      <c r="C5" s="46" t="s">
        <v>127</v>
      </c>
      <c r="D5" s="46" t="s">
        <v>155</v>
      </c>
      <c r="E5" s="46" t="s">
        <v>121</v>
      </c>
      <c r="F5" s="47">
        <v>10334</v>
      </c>
      <c r="G5" s="47">
        <v>4189</v>
      </c>
      <c r="H5" s="47">
        <v>3975</v>
      </c>
      <c r="I5" s="46" t="s">
        <v>156</v>
      </c>
      <c r="J5" s="48">
        <v>62.8</v>
      </c>
      <c r="K5" s="46" t="s">
        <v>160</v>
      </c>
      <c r="L5" s="46" t="s">
        <v>157</v>
      </c>
      <c r="M5" s="46" t="s">
        <v>123</v>
      </c>
      <c r="N5" s="49">
        <v>1</v>
      </c>
      <c r="O5" s="49">
        <v>1</v>
      </c>
      <c r="P5" s="49">
        <v>0</v>
      </c>
      <c r="Q5" s="50">
        <v>0</v>
      </c>
      <c r="R5" s="50">
        <v>8.85</v>
      </c>
      <c r="S5" s="50">
        <v>0.16666700000000001</v>
      </c>
      <c r="T5" s="50">
        <v>0.14749999999999999</v>
      </c>
      <c r="U5" s="50">
        <v>88.499840000000006</v>
      </c>
      <c r="V5" s="50">
        <v>2.083337E-2</v>
      </c>
      <c r="W5" s="50">
        <v>257.7595</v>
      </c>
      <c r="X5" s="50">
        <v>1.66666984558105</v>
      </c>
      <c r="Y5" s="50">
        <v>0.45787631800766998</v>
      </c>
      <c r="Z5" s="50">
        <v>0.1500003</v>
      </c>
      <c r="AA5" s="50">
        <v>1.6666650000000002E-2</v>
      </c>
      <c r="AB5" s="50">
        <v>9.9999710000000004</v>
      </c>
      <c r="AC5" s="50">
        <v>2.5003249999999999E-3</v>
      </c>
      <c r="AD5" s="50">
        <v>1.500192</v>
      </c>
      <c r="AE5" s="50">
        <v>5.37</v>
      </c>
      <c r="AF5" s="50">
        <v>3.64</v>
      </c>
      <c r="AG5" s="50">
        <v>0</v>
      </c>
      <c r="AH5" s="50">
        <v>0</v>
      </c>
      <c r="AI5" s="50">
        <v>0.14749999999999999</v>
      </c>
      <c r="AJ5" s="50">
        <v>0.1500003</v>
      </c>
      <c r="AK5" s="51">
        <v>0.90000029999999998</v>
      </c>
      <c r="AL5" s="51">
        <v>0.98333119999999996</v>
      </c>
      <c r="AM5" s="51">
        <v>1</v>
      </c>
      <c r="AN5" s="51">
        <v>0.88499839999999996</v>
      </c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61"/>
      <c r="BD5" s="61"/>
      <c r="BE5" s="61">
        <v>1.666666753590107E-2</v>
      </c>
      <c r="BF5" s="61">
        <v>1.5</v>
      </c>
      <c r="BG5" s="53"/>
      <c r="BH5" s="53"/>
      <c r="BI5" s="53"/>
      <c r="BJ5" s="53"/>
    </row>
    <row r="6" spans="1:62" s="45" customFormat="1" ht="20.25" x14ac:dyDescent="0.3">
      <c r="A6" s="46" t="s">
        <v>159</v>
      </c>
      <c r="B6" s="46" t="s">
        <v>127</v>
      </c>
      <c r="C6" s="46" t="s">
        <v>127</v>
      </c>
      <c r="D6" s="46" t="s">
        <v>158</v>
      </c>
      <c r="E6" s="46" t="s">
        <v>121</v>
      </c>
      <c r="F6" s="47">
        <v>10334</v>
      </c>
      <c r="G6" s="47">
        <v>4062</v>
      </c>
      <c r="H6" s="47">
        <v>4161</v>
      </c>
      <c r="I6" s="46" t="s">
        <v>156</v>
      </c>
      <c r="J6" s="48">
        <v>62.8</v>
      </c>
      <c r="K6" s="46" t="s">
        <v>160</v>
      </c>
      <c r="L6" s="46" t="s">
        <v>157</v>
      </c>
      <c r="M6" s="46" t="s">
        <v>123</v>
      </c>
      <c r="N6" s="49">
        <v>1</v>
      </c>
      <c r="O6" s="49">
        <v>1</v>
      </c>
      <c r="P6" s="49">
        <v>0</v>
      </c>
      <c r="Q6" s="50">
        <v>0</v>
      </c>
      <c r="R6" s="50">
        <v>8.85</v>
      </c>
      <c r="S6" s="50">
        <v>0.1666667</v>
      </c>
      <c r="T6" s="50">
        <v>0.14749999999999999</v>
      </c>
      <c r="U6" s="50">
        <v>88.499979999999994</v>
      </c>
      <c r="V6" s="50">
        <v>2.0833339999999999E-2</v>
      </c>
      <c r="W6" s="50">
        <v>257.75990000000002</v>
      </c>
      <c r="X6" s="50">
        <v>1.6666670143604301</v>
      </c>
      <c r="Y6" s="50">
        <v>0.45787554019982801</v>
      </c>
      <c r="Z6" s="50">
        <v>0.1666667</v>
      </c>
      <c r="AA6" s="50">
        <v>0</v>
      </c>
      <c r="AB6" s="50">
        <v>0</v>
      </c>
      <c r="AC6" s="50">
        <v>1.916669E-2</v>
      </c>
      <c r="AD6" s="50">
        <v>11.50001</v>
      </c>
      <c r="AE6" s="50">
        <v>5.37</v>
      </c>
      <c r="AF6" s="50">
        <v>3.64</v>
      </c>
      <c r="AG6" s="50">
        <v>0</v>
      </c>
      <c r="AH6" s="50">
        <v>0</v>
      </c>
      <c r="AI6" s="50">
        <v>0.14749999999999999</v>
      </c>
      <c r="AJ6" s="50">
        <v>0.1666667</v>
      </c>
      <c r="AK6" s="51">
        <v>1</v>
      </c>
      <c r="AL6" s="51">
        <v>0.88499989999999995</v>
      </c>
      <c r="AM6" s="51">
        <v>1</v>
      </c>
      <c r="AN6" s="51">
        <v>0.88499989999999995</v>
      </c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61"/>
      <c r="BD6" s="61"/>
      <c r="BE6" s="61"/>
      <c r="BF6" s="61"/>
      <c r="BG6" s="53"/>
      <c r="BH6" s="53"/>
      <c r="BI6" s="53"/>
      <c r="BJ6" s="53"/>
    </row>
    <row r="7" spans="1:62" s="45" customFormat="1" ht="20.25" x14ac:dyDescent="0.3">
      <c r="A7" s="46" t="s">
        <v>159</v>
      </c>
      <c r="B7" s="46" t="s">
        <v>128</v>
      </c>
      <c r="C7" s="46" t="s">
        <v>127</v>
      </c>
      <c r="D7" s="46" t="s">
        <v>155</v>
      </c>
      <c r="E7" s="46" t="s">
        <v>121</v>
      </c>
      <c r="F7" s="47">
        <v>10348</v>
      </c>
      <c r="G7" s="47">
        <v>4061</v>
      </c>
      <c r="H7" s="47">
        <v>4103</v>
      </c>
      <c r="I7" s="46" t="s">
        <v>156</v>
      </c>
      <c r="J7" s="48">
        <v>62.8</v>
      </c>
      <c r="K7" s="46" t="s">
        <v>136</v>
      </c>
      <c r="L7" s="46" t="s">
        <v>157</v>
      </c>
      <c r="M7" s="46" t="s">
        <v>123</v>
      </c>
      <c r="N7" s="49">
        <v>51</v>
      </c>
      <c r="O7" s="49">
        <v>51</v>
      </c>
      <c r="P7" s="49">
        <v>0</v>
      </c>
      <c r="Q7" s="50">
        <v>0</v>
      </c>
      <c r="R7" s="50">
        <v>6.74</v>
      </c>
      <c r="S7" s="50">
        <v>8</v>
      </c>
      <c r="T7" s="50">
        <v>5.7290000000000001</v>
      </c>
      <c r="U7" s="50">
        <v>71.612499999999997</v>
      </c>
      <c r="V7" s="50">
        <v>1</v>
      </c>
      <c r="W7" s="50">
        <v>235.11</v>
      </c>
      <c r="X7" s="50">
        <v>80</v>
      </c>
      <c r="Y7" s="50">
        <v>0.519413048830204</v>
      </c>
      <c r="Z7" s="50">
        <v>6.0166659999999998</v>
      </c>
      <c r="AA7" s="50">
        <v>1.983333</v>
      </c>
      <c r="AB7" s="50">
        <v>24.79167</v>
      </c>
      <c r="AC7" s="50">
        <v>0.28766700000000001</v>
      </c>
      <c r="AD7" s="50">
        <v>3.5958380000000001</v>
      </c>
      <c r="AE7" s="50">
        <v>235.11</v>
      </c>
      <c r="AF7" s="50">
        <v>154.02000000000001</v>
      </c>
      <c r="AG7" s="50">
        <v>0</v>
      </c>
      <c r="AH7" s="50">
        <v>0</v>
      </c>
      <c r="AI7" s="50">
        <v>5.7290000000000001</v>
      </c>
      <c r="AJ7" s="50">
        <v>6.0166659999999998</v>
      </c>
      <c r="AK7" s="51">
        <v>0.75208330000000001</v>
      </c>
      <c r="AL7" s="51">
        <v>0.95218829999999999</v>
      </c>
      <c r="AM7" s="51">
        <v>1</v>
      </c>
      <c r="AN7" s="51">
        <v>0.71612500000000001</v>
      </c>
      <c r="AO7" s="52"/>
      <c r="AP7" s="52"/>
      <c r="AQ7" s="52"/>
      <c r="AR7" s="52"/>
      <c r="AS7" s="52"/>
      <c r="AT7" s="52">
        <v>0.1666666716337204</v>
      </c>
      <c r="AU7" s="52">
        <v>0.81666666269302368</v>
      </c>
      <c r="AV7" s="52"/>
      <c r="AW7" s="52"/>
      <c r="AX7" s="52">
        <v>8.3333335816860199E-2</v>
      </c>
      <c r="AY7" s="52"/>
      <c r="AZ7" s="52">
        <v>0.5</v>
      </c>
      <c r="BA7" s="52"/>
      <c r="BB7" s="52"/>
      <c r="BC7" s="61">
        <v>0.1666666716337204</v>
      </c>
      <c r="BD7" s="61">
        <v>8.3333335816860199E-2</v>
      </c>
      <c r="BE7" s="61">
        <v>0.1666666716337204</v>
      </c>
      <c r="BF7" s="61"/>
      <c r="BG7" s="53"/>
      <c r="BH7" s="53"/>
      <c r="BI7" s="53"/>
      <c r="BJ7" s="53"/>
    </row>
    <row r="8" spans="1:62" s="45" customFormat="1" ht="20.25" x14ac:dyDescent="0.3">
      <c r="A8" s="46" t="s">
        <v>159</v>
      </c>
      <c r="B8" s="46" t="s">
        <v>128</v>
      </c>
      <c r="C8" s="46" t="s">
        <v>127</v>
      </c>
      <c r="D8" s="46" t="s">
        <v>158</v>
      </c>
      <c r="E8" s="46" t="s">
        <v>121</v>
      </c>
      <c r="F8" s="47">
        <v>10348</v>
      </c>
      <c r="G8" s="47">
        <v>4017</v>
      </c>
      <c r="H8" s="47">
        <v>3866</v>
      </c>
      <c r="I8" s="46" t="s">
        <v>156</v>
      </c>
      <c r="J8" s="48">
        <v>62.8</v>
      </c>
      <c r="K8" s="46" t="s">
        <v>136</v>
      </c>
      <c r="L8" s="46" t="s">
        <v>157</v>
      </c>
      <c r="M8" s="46" t="s">
        <v>123</v>
      </c>
      <c r="N8" s="49">
        <v>50</v>
      </c>
      <c r="O8" s="49">
        <v>47</v>
      </c>
      <c r="P8" s="49">
        <v>3</v>
      </c>
      <c r="Q8" s="50">
        <v>6</v>
      </c>
      <c r="R8" s="50">
        <v>6.74</v>
      </c>
      <c r="S8" s="50">
        <v>8</v>
      </c>
      <c r="T8" s="50">
        <v>5.2796659999999997</v>
      </c>
      <c r="U8" s="50">
        <v>65.995829999999998</v>
      </c>
      <c r="V8" s="50">
        <v>1</v>
      </c>
      <c r="W8" s="50">
        <v>216.67</v>
      </c>
      <c r="X8" s="50">
        <v>80</v>
      </c>
      <c r="Y8" s="50">
        <v>0.56361842062828305</v>
      </c>
      <c r="Z8" s="50">
        <v>5.9166670000000003</v>
      </c>
      <c r="AA8" s="50">
        <v>2.0833330000000001</v>
      </c>
      <c r="AB8" s="50">
        <v>26.04167</v>
      </c>
      <c r="AC8" s="50">
        <v>0.3000003</v>
      </c>
      <c r="AD8" s="50">
        <v>3.7500040000000001</v>
      </c>
      <c r="AE8" s="50">
        <v>216.67</v>
      </c>
      <c r="AF8" s="50">
        <v>141.94</v>
      </c>
      <c r="AG8" s="50">
        <v>0.33700000000000002</v>
      </c>
      <c r="AH8" s="50">
        <v>4.2125000000000004</v>
      </c>
      <c r="AI8" s="50">
        <v>5.6166669999999996</v>
      </c>
      <c r="AJ8" s="50">
        <v>5.9166670000000003</v>
      </c>
      <c r="AK8" s="51">
        <v>0.7395834</v>
      </c>
      <c r="AL8" s="51">
        <v>0.94929580000000002</v>
      </c>
      <c r="AM8" s="51">
        <v>0.94</v>
      </c>
      <c r="AN8" s="51">
        <v>0.65995839999999995</v>
      </c>
      <c r="AO8" s="52"/>
      <c r="AP8" s="52"/>
      <c r="AQ8" s="52"/>
      <c r="AR8" s="52"/>
      <c r="AS8" s="52"/>
      <c r="AT8" s="52">
        <v>0.1666666716337204</v>
      </c>
      <c r="AU8" s="52"/>
      <c r="AV8" s="52"/>
      <c r="AW8" s="52"/>
      <c r="AX8" s="52"/>
      <c r="AY8" s="52"/>
      <c r="AZ8" s="52">
        <v>0.88333332538604736</v>
      </c>
      <c r="BA8" s="52">
        <v>0.50000001490116119</v>
      </c>
      <c r="BB8" s="52"/>
      <c r="BC8" s="61">
        <v>0.1666666716337204</v>
      </c>
      <c r="BD8" s="61">
        <v>8.3333335816860199E-2</v>
      </c>
      <c r="BE8" s="61">
        <v>0.28333333134651184</v>
      </c>
      <c r="BF8" s="61"/>
      <c r="BG8" s="53"/>
      <c r="BH8" s="53"/>
      <c r="BI8" s="53">
        <v>1</v>
      </c>
      <c r="BJ8" s="53">
        <v>2</v>
      </c>
    </row>
    <row r="9" spans="1:62" s="45" customFormat="1" ht="20.25" x14ac:dyDescent="0.3">
      <c r="A9" s="46" t="s">
        <v>159</v>
      </c>
      <c r="B9" s="46" t="s">
        <v>127</v>
      </c>
      <c r="C9" s="46" t="s">
        <v>127</v>
      </c>
      <c r="D9" s="46" t="s">
        <v>155</v>
      </c>
      <c r="E9" s="46" t="s">
        <v>121</v>
      </c>
      <c r="F9" s="47">
        <v>10348</v>
      </c>
      <c r="G9" s="47">
        <v>4189</v>
      </c>
      <c r="H9" s="47">
        <v>3975</v>
      </c>
      <c r="I9" s="46" t="s">
        <v>156</v>
      </c>
      <c r="J9" s="48">
        <v>62.8</v>
      </c>
      <c r="K9" s="46" t="s">
        <v>136</v>
      </c>
      <c r="L9" s="46" t="s">
        <v>157</v>
      </c>
      <c r="M9" s="46" t="s">
        <v>123</v>
      </c>
      <c r="N9" s="49">
        <v>36</v>
      </c>
      <c r="O9" s="49">
        <v>36</v>
      </c>
      <c r="P9" s="49">
        <v>0</v>
      </c>
      <c r="Q9" s="50">
        <v>0</v>
      </c>
      <c r="R9" s="50">
        <v>6.74</v>
      </c>
      <c r="S9" s="50">
        <v>6.3333329999999997</v>
      </c>
      <c r="T9" s="50">
        <v>4.0439999999999996</v>
      </c>
      <c r="U9" s="50">
        <v>63.852629999999998</v>
      </c>
      <c r="V9" s="50">
        <v>0.7916666</v>
      </c>
      <c r="W9" s="50">
        <v>209.6337</v>
      </c>
      <c r="X9" s="50">
        <v>63.333330154418903</v>
      </c>
      <c r="Y9" s="50">
        <v>0.58253614278251697</v>
      </c>
      <c r="Z9" s="50">
        <v>4.1500000000000004</v>
      </c>
      <c r="AA9" s="50">
        <v>2.1833330000000002</v>
      </c>
      <c r="AB9" s="50">
        <v>34.473689999999998</v>
      </c>
      <c r="AC9" s="50">
        <v>0.10599989999999999</v>
      </c>
      <c r="AD9" s="50">
        <v>1.6736839999999999</v>
      </c>
      <c r="AE9" s="50">
        <v>165.96</v>
      </c>
      <c r="AF9" s="50">
        <v>108.72</v>
      </c>
      <c r="AG9" s="50">
        <v>0</v>
      </c>
      <c r="AH9" s="50">
        <v>0</v>
      </c>
      <c r="AI9" s="50">
        <v>4.0439999999999996</v>
      </c>
      <c r="AJ9" s="50">
        <v>4.1500000000000004</v>
      </c>
      <c r="AK9" s="51">
        <v>0.65526309999999999</v>
      </c>
      <c r="AL9" s="51">
        <v>0.97445789999999999</v>
      </c>
      <c r="AM9" s="51">
        <v>1</v>
      </c>
      <c r="AN9" s="51">
        <v>0.63852629999999999</v>
      </c>
      <c r="AO9" s="52"/>
      <c r="AP9" s="52"/>
      <c r="AQ9" s="52"/>
      <c r="AR9" s="52"/>
      <c r="AS9" s="52"/>
      <c r="AT9" s="52"/>
      <c r="AU9" s="52"/>
      <c r="AV9" s="52"/>
      <c r="AW9" s="52"/>
      <c r="AX9" s="52">
        <v>0.64999997615814209</v>
      </c>
      <c r="AY9" s="52"/>
      <c r="AZ9" s="52">
        <v>1.0833333432674408</v>
      </c>
      <c r="BA9" s="52"/>
      <c r="BB9" s="52">
        <v>0.1666666716337204</v>
      </c>
      <c r="BC9" s="61"/>
      <c r="BD9" s="61"/>
      <c r="BE9" s="61">
        <v>0.28333333134651184</v>
      </c>
      <c r="BF9" s="61"/>
      <c r="BG9" s="53"/>
      <c r="BH9" s="53"/>
      <c r="BI9" s="53"/>
      <c r="BJ9" s="53"/>
    </row>
    <row r="10" spans="1:62" s="45" customFormat="1" ht="20.25" x14ac:dyDescent="0.3">
      <c r="A10" s="46" t="s">
        <v>159</v>
      </c>
      <c r="B10" s="46" t="s">
        <v>127</v>
      </c>
      <c r="C10" s="46" t="s">
        <v>127</v>
      </c>
      <c r="D10" s="46" t="s">
        <v>158</v>
      </c>
      <c r="E10" s="46" t="s">
        <v>121</v>
      </c>
      <c r="F10" s="47">
        <v>10348</v>
      </c>
      <c r="G10" s="47">
        <v>4062</v>
      </c>
      <c r="H10" s="47">
        <v>4161</v>
      </c>
      <c r="I10" s="46" t="s">
        <v>156</v>
      </c>
      <c r="J10" s="48">
        <v>62.8</v>
      </c>
      <c r="K10" s="46" t="s">
        <v>136</v>
      </c>
      <c r="L10" s="46" t="s">
        <v>157</v>
      </c>
      <c r="M10" s="46" t="s">
        <v>123</v>
      </c>
      <c r="N10" s="49">
        <v>49</v>
      </c>
      <c r="O10" s="49">
        <v>48</v>
      </c>
      <c r="P10" s="49">
        <v>1</v>
      </c>
      <c r="Q10" s="50">
        <v>2.040816</v>
      </c>
      <c r="R10" s="50">
        <v>6.74</v>
      </c>
      <c r="S10" s="50">
        <v>7.8333329999999997</v>
      </c>
      <c r="T10" s="50">
        <v>5.3920000000000003</v>
      </c>
      <c r="U10" s="50">
        <v>68.834050000000005</v>
      </c>
      <c r="V10" s="50">
        <v>0.9791666</v>
      </c>
      <c r="W10" s="50">
        <v>225.9881</v>
      </c>
      <c r="X10" s="50">
        <v>78.333330154418903</v>
      </c>
      <c r="Y10" s="50">
        <v>0.54037896503804494</v>
      </c>
      <c r="Z10" s="50">
        <v>5.7833329999999998</v>
      </c>
      <c r="AA10" s="50">
        <v>2.0499999999999998</v>
      </c>
      <c r="AB10" s="50">
        <v>26.170210000000001</v>
      </c>
      <c r="AC10" s="50">
        <v>0.27900000000000003</v>
      </c>
      <c r="AD10" s="50">
        <v>3.5617019999999999</v>
      </c>
      <c r="AE10" s="50">
        <v>221.28</v>
      </c>
      <c r="AF10" s="50">
        <v>144.96</v>
      </c>
      <c r="AG10" s="50">
        <v>0.1123333</v>
      </c>
      <c r="AH10" s="50">
        <v>1.434042</v>
      </c>
      <c r="AI10" s="50">
        <v>5.5043329999999999</v>
      </c>
      <c r="AJ10" s="50">
        <v>5.7833329999999998</v>
      </c>
      <c r="AK10" s="51">
        <v>0.7382978</v>
      </c>
      <c r="AL10" s="51">
        <v>0.95175799999999999</v>
      </c>
      <c r="AM10" s="51">
        <v>0.97959180000000001</v>
      </c>
      <c r="AN10" s="51">
        <v>0.68834039999999996</v>
      </c>
      <c r="AO10" s="52"/>
      <c r="AP10" s="52"/>
      <c r="AQ10" s="52"/>
      <c r="AR10" s="52"/>
      <c r="AS10" s="52"/>
      <c r="AT10" s="52"/>
      <c r="AU10" s="52"/>
      <c r="AV10" s="52"/>
      <c r="AW10" s="52">
        <v>0.3333333432674408</v>
      </c>
      <c r="AX10" s="52"/>
      <c r="AY10" s="52">
        <v>0.3333333432674408</v>
      </c>
      <c r="AZ10" s="52">
        <v>0.91666668653488159</v>
      </c>
      <c r="BA10" s="52"/>
      <c r="BB10" s="52"/>
      <c r="BC10" s="61">
        <v>0.1666666716337204</v>
      </c>
      <c r="BD10" s="61"/>
      <c r="BE10" s="61">
        <v>0.30000001192092896</v>
      </c>
      <c r="BF10" s="61"/>
      <c r="BG10" s="53"/>
      <c r="BH10" s="53">
        <v>1</v>
      </c>
      <c r="BI10" s="53"/>
      <c r="BJ10" s="53"/>
    </row>
    <row r="11" spans="1:62" s="45" customFormat="1" ht="20.25" x14ac:dyDescent="0.3">
      <c r="A11" s="46" t="s">
        <v>161</v>
      </c>
      <c r="B11" s="46" t="s">
        <v>128</v>
      </c>
      <c r="C11" s="46" t="s">
        <v>127</v>
      </c>
      <c r="D11" s="46" t="s">
        <v>155</v>
      </c>
      <c r="E11" s="46" t="s">
        <v>121</v>
      </c>
      <c r="F11" s="47">
        <v>10335</v>
      </c>
      <c r="G11" s="47">
        <v>4061</v>
      </c>
      <c r="H11" s="47">
        <v>3698</v>
      </c>
      <c r="I11" s="46" t="s">
        <v>162</v>
      </c>
      <c r="J11" s="48">
        <v>53.5</v>
      </c>
      <c r="K11" s="46" t="s">
        <v>133</v>
      </c>
      <c r="L11" s="46" t="s">
        <v>157</v>
      </c>
      <c r="M11" s="46" t="s">
        <v>123</v>
      </c>
      <c r="N11" s="49">
        <v>28</v>
      </c>
      <c r="O11" s="49">
        <v>28</v>
      </c>
      <c r="P11" s="49">
        <v>0</v>
      </c>
      <c r="Q11" s="50">
        <v>0</v>
      </c>
      <c r="R11" s="50">
        <v>5.9020000000000001</v>
      </c>
      <c r="S11" s="50">
        <v>4</v>
      </c>
      <c r="T11" s="50">
        <v>2.754267</v>
      </c>
      <c r="U11" s="50">
        <v>68.856660000000005</v>
      </c>
      <c r="V11" s="50">
        <v>0.5</v>
      </c>
      <c r="W11" s="50">
        <v>224.56</v>
      </c>
      <c r="X11" s="50">
        <v>40</v>
      </c>
      <c r="Y11" s="50">
        <v>0.562429734902122</v>
      </c>
      <c r="Z11" s="50">
        <v>3.3333330000000001</v>
      </c>
      <c r="AA11" s="50">
        <v>0.66666669999999995</v>
      </c>
      <c r="AB11" s="50">
        <v>16.66667</v>
      </c>
      <c r="AC11" s="50">
        <v>0.57906679999999999</v>
      </c>
      <c r="AD11" s="50">
        <v>14.47667</v>
      </c>
      <c r="AE11" s="50">
        <v>112.28</v>
      </c>
      <c r="AF11" s="50">
        <v>71.12</v>
      </c>
      <c r="AG11" s="50">
        <v>0</v>
      </c>
      <c r="AH11" s="50">
        <v>0</v>
      </c>
      <c r="AI11" s="50">
        <v>2.754267</v>
      </c>
      <c r="AJ11" s="50">
        <v>3.3333330000000001</v>
      </c>
      <c r="AK11" s="51">
        <v>0.83333330000000005</v>
      </c>
      <c r="AL11" s="51">
        <v>0.82628000000000001</v>
      </c>
      <c r="AM11" s="51">
        <v>1</v>
      </c>
      <c r="AN11" s="51">
        <v>0.68856660000000003</v>
      </c>
      <c r="AO11" s="52"/>
      <c r="AP11" s="52">
        <v>0.25</v>
      </c>
      <c r="AQ11" s="52">
        <v>5.000000074505806E-2</v>
      </c>
      <c r="AR11" s="52">
        <v>8.3333335816860199E-2</v>
      </c>
      <c r="AS11" s="52">
        <v>0.25</v>
      </c>
      <c r="AT11" s="52"/>
      <c r="AU11" s="52"/>
      <c r="AV11" s="52"/>
      <c r="AW11" s="52"/>
      <c r="AX11" s="52"/>
      <c r="AY11" s="52"/>
      <c r="AZ11" s="52"/>
      <c r="BA11" s="52"/>
      <c r="BB11" s="52"/>
      <c r="BC11" s="61"/>
      <c r="BD11" s="61"/>
      <c r="BE11" s="61">
        <v>3.3333335071802139E-2</v>
      </c>
      <c r="BF11" s="61"/>
      <c r="BG11" s="53"/>
      <c r="BH11" s="53"/>
      <c r="BI11" s="53"/>
      <c r="BJ11" s="53"/>
    </row>
    <row r="12" spans="1:62" s="45" customFormat="1" ht="20.25" x14ac:dyDescent="0.3">
      <c r="A12" s="46" t="s">
        <v>161</v>
      </c>
      <c r="B12" s="46" t="s">
        <v>128</v>
      </c>
      <c r="C12" s="46" t="s">
        <v>127</v>
      </c>
      <c r="D12" s="46" t="s">
        <v>158</v>
      </c>
      <c r="E12" s="46" t="s">
        <v>121</v>
      </c>
      <c r="F12" s="47">
        <v>10335</v>
      </c>
      <c r="G12" s="47">
        <v>4017</v>
      </c>
      <c r="H12" s="47">
        <v>3866</v>
      </c>
      <c r="I12" s="46" t="s">
        <v>162</v>
      </c>
      <c r="J12" s="48">
        <v>53.5</v>
      </c>
      <c r="K12" s="46" t="s">
        <v>133</v>
      </c>
      <c r="L12" s="46" t="s">
        <v>157</v>
      </c>
      <c r="M12" s="46" t="s">
        <v>123</v>
      </c>
      <c r="N12" s="49">
        <v>28</v>
      </c>
      <c r="O12" s="49">
        <v>28</v>
      </c>
      <c r="P12" s="49">
        <v>0</v>
      </c>
      <c r="Q12" s="50">
        <v>0</v>
      </c>
      <c r="R12" s="50">
        <v>5.9020000000000001</v>
      </c>
      <c r="S12" s="50">
        <v>3.8333330000000001</v>
      </c>
      <c r="T12" s="50">
        <v>2.754267</v>
      </c>
      <c r="U12" s="50">
        <v>71.850430000000003</v>
      </c>
      <c r="V12" s="50">
        <v>0.4791666</v>
      </c>
      <c r="W12" s="50">
        <v>234.3235</v>
      </c>
      <c r="X12" s="50">
        <v>38.333330154418903</v>
      </c>
      <c r="Y12" s="50">
        <v>0.53899511791663401</v>
      </c>
      <c r="Z12" s="50">
        <v>2.8333330000000001</v>
      </c>
      <c r="AA12" s="50">
        <v>1</v>
      </c>
      <c r="AB12" s="50">
        <v>26.086960000000001</v>
      </c>
      <c r="AC12" s="50">
        <v>7.9066510000000007E-2</v>
      </c>
      <c r="AD12" s="50">
        <v>2.062605</v>
      </c>
      <c r="AE12" s="50">
        <v>112.28</v>
      </c>
      <c r="AF12" s="50">
        <v>71.12</v>
      </c>
      <c r="AG12" s="50">
        <v>0</v>
      </c>
      <c r="AH12" s="50">
        <v>0</v>
      </c>
      <c r="AI12" s="50">
        <v>2.754267</v>
      </c>
      <c r="AJ12" s="50">
        <v>2.8333330000000001</v>
      </c>
      <c r="AK12" s="51">
        <v>0.73913039999999997</v>
      </c>
      <c r="AL12" s="51">
        <v>0.97209420000000002</v>
      </c>
      <c r="AM12" s="51">
        <v>1</v>
      </c>
      <c r="AN12" s="51">
        <v>0.71850440000000004</v>
      </c>
      <c r="AO12" s="52"/>
      <c r="AP12" s="52">
        <v>0.25</v>
      </c>
      <c r="AQ12" s="52">
        <v>5.000000074505806E-2</v>
      </c>
      <c r="AR12" s="52">
        <v>0.11666666716337204</v>
      </c>
      <c r="AS12" s="52">
        <v>8.3333335816860199E-2</v>
      </c>
      <c r="AT12" s="52"/>
      <c r="AU12" s="52"/>
      <c r="AV12" s="52">
        <v>0.34999999403953552</v>
      </c>
      <c r="AW12" s="52"/>
      <c r="AX12" s="52"/>
      <c r="AY12" s="52"/>
      <c r="AZ12" s="52">
        <v>0.15000000596046448</v>
      </c>
      <c r="BA12" s="52"/>
      <c r="BB12" s="52"/>
      <c r="BC12" s="61"/>
      <c r="BD12" s="61"/>
      <c r="BE12" s="61"/>
      <c r="BF12" s="61"/>
      <c r="BG12" s="53"/>
      <c r="BH12" s="53"/>
      <c r="BI12" s="53"/>
      <c r="BJ12" s="53"/>
    </row>
    <row r="13" spans="1:62" s="45" customFormat="1" ht="20.25" x14ac:dyDescent="0.3">
      <c r="A13" s="46" t="s">
        <v>161</v>
      </c>
      <c r="B13" s="46" t="s">
        <v>128</v>
      </c>
      <c r="C13" s="46" t="s">
        <v>127</v>
      </c>
      <c r="D13" s="46" t="s">
        <v>158</v>
      </c>
      <c r="E13" s="46" t="s">
        <v>121</v>
      </c>
      <c r="F13" s="47">
        <v>10358</v>
      </c>
      <c r="G13" s="47">
        <v>4017</v>
      </c>
      <c r="H13" s="47">
        <v>3866</v>
      </c>
      <c r="I13" s="46" t="s">
        <v>162</v>
      </c>
      <c r="J13" s="48">
        <v>53.5</v>
      </c>
      <c r="K13" s="46" t="s">
        <v>160</v>
      </c>
      <c r="L13" s="46" t="s">
        <v>157</v>
      </c>
      <c r="M13" s="46" t="s">
        <v>123</v>
      </c>
      <c r="N13" s="49">
        <v>1</v>
      </c>
      <c r="O13" s="49">
        <v>1</v>
      </c>
      <c r="P13" s="49">
        <v>0</v>
      </c>
      <c r="Q13" s="50">
        <v>0</v>
      </c>
      <c r="R13" s="50">
        <v>8.4</v>
      </c>
      <c r="S13" s="50">
        <v>0.1666667</v>
      </c>
      <c r="T13" s="50">
        <v>0.14000000000000001</v>
      </c>
      <c r="U13" s="50">
        <v>83.999979999999994</v>
      </c>
      <c r="V13" s="50">
        <v>2.0833339999999999E-2</v>
      </c>
      <c r="W13" s="50">
        <v>285.11989999999997</v>
      </c>
      <c r="X13" s="50">
        <v>1.6666670143604301</v>
      </c>
      <c r="Y13" s="50">
        <v>0.40551507547891102</v>
      </c>
      <c r="Z13" s="50">
        <v>0.1666667</v>
      </c>
      <c r="AA13" s="50">
        <v>0</v>
      </c>
      <c r="AB13" s="50">
        <v>0</v>
      </c>
      <c r="AC13" s="50">
        <v>2.6666700000000002E-2</v>
      </c>
      <c r="AD13" s="50">
        <v>16.000019999999999</v>
      </c>
      <c r="AE13" s="50">
        <v>5.94</v>
      </c>
      <c r="AF13" s="50">
        <v>4.1100000000000003</v>
      </c>
      <c r="AG13" s="50">
        <v>0</v>
      </c>
      <c r="AH13" s="50">
        <v>0</v>
      </c>
      <c r="AI13" s="50">
        <v>0.14000000000000001</v>
      </c>
      <c r="AJ13" s="50">
        <v>0.1666667</v>
      </c>
      <c r="AK13" s="51">
        <v>1</v>
      </c>
      <c r="AL13" s="51">
        <v>0.83999990000000002</v>
      </c>
      <c r="AM13" s="51">
        <v>1</v>
      </c>
      <c r="AN13" s="51">
        <v>0.83999990000000002</v>
      </c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61"/>
      <c r="BD13" s="61"/>
      <c r="BE13" s="61"/>
      <c r="BF13" s="61"/>
      <c r="BG13" s="53"/>
      <c r="BH13" s="53"/>
      <c r="BI13" s="53"/>
      <c r="BJ13" s="53"/>
    </row>
    <row r="14" spans="1:62" s="45" customFormat="1" ht="20.25" x14ac:dyDescent="0.3">
      <c r="A14" s="46" t="s">
        <v>163</v>
      </c>
      <c r="B14" s="46" t="s">
        <v>128</v>
      </c>
      <c r="C14" s="46" t="s">
        <v>127</v>
      </c>
      <c r="D14" s="46" t="s">
        <v>155</v>
      </c>
      <c r="E14" s="46" t="s">
        <v>121</v>
      </c>
      <c r="F14" s="47">
        <v>10568</v>
      </c>
      <c r="G14" s="47">
        <v>4061</v>
      </c>
      <c r="H14" s="47">
        <v>3698</v>
      </c>
      <c r="I14" s="46" t="s">
        <v>164</v>
      </c>
      <c r="J14" s="48">
        <v>39</v>
      </c>
      <c r="K14" s="46" t="s">
        <v>133</v>
      </c>
      <c r="L14" s="46" t="s">
        <v>157</v>
      </c>
      <c r="M14" s="46" t="s">
        <v>123</v>
      </c>
      <c r="N14" s="49">
        <v>17</v>
      </c>
      <c r="O14" s="49">
        <v>17</v>
      </c>
      <c r="P14" s="49">
        <v>0</v>
      </c>
      <c r="Q14" s="50">
        <v>0</v>
      </c>
      <c r="R14" s="50">
        <v>5.48</v>
      </c>
      <c r="S14" s="50">
        <v>2</v>
      </c>
      <c r="T14" s="50">
        <v>1.552667</v>
      </c>
      <c r="U14" s="50">
        <v>77.633340000000004</v>
      </c>
      <c r="V14" s="50">
        <v>0.25</v>
      </c>
      <c r="W14" s="50">
        <v>215.56</v>
      </c>
      <c r="X14" s="50">
        <f t="shared" ref="X14:X19" si="0">10*S14</f>
        <v>20</v>
      </c>
      <c r="Y14" s="50">
        <v>0</v>
      </c>
      <c r="Z14" s="50">
        <v>1.5833330000000001</v>
      </c>
      <c r="AA14" s="50">
        <v>0.4166665</v>
      </c>
      <c r="AB14" s="50">
        <v>20.833320000000001</v>
      </c>
      <c r="AC14" s="50">
        <v>3.066671E-2</v>
      </c>
      <c r="AD14" s="50">
        <v>1.5333349999999999</v>
      </c>
      <c r="AE14" s="50">
        <v>53.89</v>
      </c>
      <c r="AF14" s="50">
        <v>36.380000000000003</v>
      </c>
      <c r="AG14" s="50">
        <v>0</v>
      </c>
      <c r="AH14" s="50">
        <v>0</v>
      </c>
      <c r="AI14" s="50">
        <v>1.552667</v>
      </c>
      <c r="AJ14" s="50">
        <v>1.5833330000000001</v>
      </c>
      <c r="AK14" s="51">
        <v>0.79166669999999995</v>
      </c>
      <c r="AL14" s="51">
        <v>0.98063149999999999</v>
      </c>
      <c r="AM14" s="51">
        <v>1</v>
      </c>
      <c r="AN14" s="51">
        <v>0.77633339999999995</v>
      </c>
      <c r="AO14" s="52"/>
      <c r="AP14" s="52">
        <v>0.1666666716337204</v>
      </c>
      <c r="AQ14" s="52"/>
      <c r="AR14" s="52">
        <v>8.3333335816860199E-2</v>
      </c>
      <c r="AS14" s="52">
        <v>0.1666666716337204</v>
      </c>
      <c r="AT14" s="52"/>
      <c r="AU14" s="52"/>
      <c r="AV14" s="52"/>
      <c r="AW14" s="52"/>
      <c r="AX14" s="52"/>
      <c r="AY14" s="52"/>
      <c r="AZ14" s="52"/>
      <c r="BA14" s="52"/>
      <c r="BB14" s="52"/>
      <c r="BC14" s="61"/>
      <c r="BD14" s="61"/>
      <c r="BE14" s="61"/>
      <c r="BF14" s="61">
        <v>6</v>
      </c>
      <c r="BG14" s="53"/>
      <c r="BH14" s="53"/>
      <c r="BI14" s="53"/>
      <c r="BJ14" s="53"/>
    </row>
    <row r="15" spans="1:62" s="45" customFormat="1" ht="20.25" x14ac:dyDescent="0.3">
      <c r="A15" s="46" t="s">
        <v>163</v>
      </c>
      <c r="B15" s="46" t="s">
        <v>128</v>
      </c>
      <c r="C15" s="46" t="s">
        <v>127</v>
      </c>
      <c r="D15" s="46" t="s">
        <v>158</v>
      </c>
      <c r="E15" s="46" t="s">
        <v>121</v>
      </c>
      <c r="F15" s="47">
        <v>10568</v>
      </c>
      <c r="G15" s="47">
        <v>4017</v>
      </c>
      <c r="H15" s="47">
        <v>3866</v>
      </c>
      <c r="I15" s="46" t="s">
        <v>164</v>
      </c>
      <c r="J15" s="48">
        <v>39</v>
      </c>
      <c r="K15" s="46" t="s">
        <v>133</v>
      </c>
      <c r="L15" s="46" t="s">
        <v>157</v>
      </c>
      <c r="M15" s="46" t="s">
        <v>123</v>
      </c>
      <c r="N15" s="49">
        <v>17</v>
      </c>
      <c r="O15" s="49">
        <v>17</v>
      </c>
      <c r="P15" s="49">
        <v>0</v>
      </c>
      <c r="Q15" s="50">
        <v>0</v>
      </c>
      <c r="R15" s="50">
        <v>5.48</v>
      </c>
      <c r="S15" s="50">
        <v>2.1666669999999999</v>
      </c>
      <c r="T15" s="50">
        <v>1.552667</v>
      </c>
      <c r="U15" s="50">
        <v>71.661550000000005</v>
      </c>
      <c r="V15" s="50">
        <v>0.2708333</v>
      </c>
      <c r="W15" s="50">
        <v>198.9785</v>
      </c>
      <c r="X15" s="50">
        <f t="shared" si="0"/>
        <v>21.66667</v>
      </c>
      <c r="Y15" s="50">
        <v>0</v>
      </c>
      <c r="Z15" s="50">
        <v>1.6</v>
      </c>
      <c r="AA15" s="50">
        <v>0.56666660000000002</v>
      </c>
      <c r="AB15" s="50">
        <v>26.153839999999999</v>
      </c>
      <c r="AC15" s="50">
        <v>4.7333119999999999E-2</v>
      </c>
      <c r="AD15" s="50">
        <v>2.184606</v>
      </c>
      <c r="AE15" s="50">
        <v>53.89</v>
      </c>
      <c r="AF15" s="50">
        <v>36.380000000000003</v>
      </c>
      <c r="AG15" s="50">
        <v>0</v>
      </c>
      <c r="AH15" s="50">
        <v>0</v>
      </c>
      <c r="AI15" s="50">
        <v>1.552667</v>
      </c>
      <c r="AJ15" s="50">
        <v>1.6</v>
      </c>
      <c r="AK15" s="51">
        <v>0.73846160000000005</v>
      </c>
      <c r="AL15" s="51">
        <v>0.97041679999999997</v>
      </c>
      <c r="AM15" s="51">
        <v>1</v>
      </c>
      <c r="AN15" s="51">
        <v>0.71661549999999996</v>
      </c>
      <c r="AO15" s="52"/>
      <c r="AP15" s="52">
        <v>0.25</v>
      </c>
      <c r="AQ15" s="52">
        <v>5.000000074505806E-2</v>
      </c>
      <c r="AR15" s="52">
        <v>0.11666666716337204</v>
      </c>
      <c r="AS15" s="52"/>
      <c r="AT15" s="52"/>
      <c r="AU15" s="52"/>
      <c r="AV15" s="52"/>
      <c r="AW15" s="52"/>
      <c r="AX15" s="52"/>
      <c r="AY15" s="52"/>
      <c r="AZ15" s="52">
        <v>0.15000000596046448</v>
      </c>
      <c r="BA15" s="52"/>
      <c r="BB15" s="52"/>
      <c r="BC15" s="61"/>
      <c r="BD15" s="61"/>
      <c r="BE15" s="61"/>
      <c r="BF15" s="61">
        <v>5.8333334922790527</v>
      </c>
      <c r="BG15" s="53"/>
      <c r="BH15" s="53"/>
      <c r="BI15" s="53"/>
      <c r="BJ15" s="53"/>
    </row>
    <row r="16" spans="1:62" s="45" customFormat="1" ht="20.25" x14ac:dyDescent="0.3">
      <c r="A16" s="46" t="s">
        <v>153</v>
      </c>
      <c r="B16" s="46" t="s">
        <v>128</v>
      </c>
      <c r="C16" s="46" t="s">
        <v>127</v>
      </c>
      <c r="D16" s="46" t="s">
        <v>155</v>
      </c>
      <c r="E16" s="46" t="s">
        <v>121</v>
      </c>
      <c r="F16" s="47">
        <v>10337</v>
      </c>
      <c r="G16" s="47">
        <v>4189</v>
      </c>
      <c r="H16" s="47">
        <v>4161</v>
      </c>
      <c r="I16" s="46" t="s">
        <v>162</v>
      </c>
      <c r="J16" s="48">
        <v>53.5</v>
      </c>
      <c r="K16" s="46" t="s">
        <v>136</v>
      </c>
      <c r="L16" s="46" t="s">
        <v>157</v>
      </c>
      <c r="M16" s="46" t="s">
        <v>123</v>
      </c>
      <c r="N16" s="49">
        <v>16</v>
      </c>
      <c r="O16" s="49">
        <v>16</v>
      </c>
      <c r="P16" s="49">
        <v>0</v>
      </c>
      <c r="Q16" s="50">
        <v>0</v>
      </c>
      <c r="R16" s="50">
        <v>6.85</v>
      </c>
      <c r="S16" s="50">
        <v>2.3333330000000001</v>
      </c>
      <c r="T16" s="50">
        <v>1.826667</v>
      </c>
      <c r="U16" s="50">
        <v>78.285709999999995</v>
      </c>
      <c r="V16" s="50">
        <v>0.2916667</v>
      </c>
      <c r="W16" s="50">
        <v>238.62860000000001</v>
      </c>
      <c r="X16" s="50">
        <f t="shared" si="0"/>
        <v>23.33333</v>
      </c>
      <c r="Y16" s="50">
        <v>0</v>
      </c>
      <c r="Z16" s="50">
        <v>1.8333330000000001</v>
      </c>
      <c r="AA16" s="50">
        <v>0.5</v>
      </c>
      <c r="AB16" s="50">
        <v>21.428570000000001</v>
      </c>
      <c r="AC16" s="50">
        <v>6.6668989999999996E-3</v>
      </c>
      <c r="AD16" s="50">
        <v>0.28572419999999998</v>
      </c>
      <c r="AE16" s="50">
        <v>69.599999999999994</v>
      </c>
      <c r="AF16" s="50">
        <v>45.12</v>
      </c>
      <c r="AG16" s="50">
        <v>0</v>
      </c>
      <c r="AH16" s="50">
        <v>0</v>
      </c>
      <c r="AI16" s="50">
        <v>1.826667</v>
      </c>
      <c r="AJ16" s="50">
        <v>1.8333330000000001</v>
      </c>
      <c r="AK16" s="51">
        <v>0.78571429999999998</v>
      </c>
      <c r="AL16" s="51">
        <v>0.99636349999999996</v>
      </c>
      <c r="AM16" s="51">
        <v>1</v>
      </c>
      <c r="AN16" s="51">
        <v>0.78285709999999997</v>
      </c>
      <c r="AO16" s="52"/>
      <c r="AP16" s="52">
        <v>0.3333333432674408</v>
      </c>
      <c r="AQ16" s="52"/>
      <c r="AR16" s="52">
        <v>8.3333335816860199E-2</v>
      </c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61"/>
      <c r="BD16" s="61"/>
      <c r="BE16" s="61">
        <v>8.3333335816860199E-2</v>
      </c>
      <c r="BF16" s="61">
        <v>5</v>
      </c>
      <c r="BG16" s="53"/>
      <c r="BH16" s="53"/>
      <c r="BI16" s="53"/>
      <c r="BJ16" s="53"/>
    </row>
    <row r="17" spans="1:62" s="45" customFormat="1" ht="20.25" x14ac:dyDescent="0.3">
      <c r="A17" s="46" t="s">
        <v>153</v>
      </c>
      <c r="B17" s="46" t="s">
        <v>128</v>
      </c>
      <c r="C17" s="46" t="s">
        <v>127</v>
      </c>
      <c r="D17" s="46" t="s">
        <v>158</v>
      </c>
      <c r="E17" s="46" t="s">
        <v>121</v>
      </c>
      <c r="F17" s="47">
        <v>10337</v>
      </c>
      <c r="G17" s="47">
        <v>3999</v>
      </c>
      <c r="H17" s="47">
        <v>3807</v>
      </c>
      <c r="I17" s="46" t="s">
        <v>162</v>
      </c>
      <c r="J17" s="48">
        <v>53.5</v>
      </c>
      <c r="K17" s="46" t="s">
        <v>136</v>
      </c>
      <c r="L17" s="46" t="s">
        <v>157</v>
      </c>
      <c r="M17" s="46" t="s">
        <v>123</v>
      </c>
      <c r="N17" s="49">
        <v>16</v>
      </c>
      <c r="O17" s="49">
        <v>16</v>
      </c>
      <c r="P17" s="49">
        <v>0</v>
      </c>
      <c r="Q17" s="50">
        <v>0</v>
      </c>
      <c r="R17" s="50">
        <v>6.85</v>
      </c>
      <c r="S17" s="50">
        <v>2.3333330000000001</v>
      </c>
      <c r="T17" s="50">
        <v>1.826667</v>
      </c>
      <c r="U17" s="50">
        <v>78.285709999999995</v>
      </c>
      <c r="V17" s="50">
        <v>0.2916667</v>
      </c>
      <c r="W17" s="50">
        <v>238.62860000000001</v>
      </c>
      <c r="X17" s="50">
        <f t="shared" si="0"/>
        <v>23.33333</v>
      </c>
      <c r="Y17" s="50">
        <v>0</v>
      </c>
      <c r="Z17" s="50">
        <v>1.8333330000000001</v>
      </c>
      <c r="AA17" s="50">
        <v>0.5</v>
      </c>
      <c r="AB17" s="50">
        <v>21.428570000000001</v>
      </c>
      <c r="AC17" s="50">
        <v>6.6668989999999996E-3</v>
      </c>
      <c r="AD17" s="50">
        <v>0.28572419999999998</v>
      </c>
      <c r="AE17" s="50">
        <v>69.599999999999994</v>
      </c>
      <c r="AF17" s="50">
        <v>45.12</v>
      </c>
      <c r="AG17" s="50">
        <v>0</v>
      </c>
      <c r="AH17" s="50">
        <v>0</v>
      </c>
      <c r="AI17" s="50">
        <v>1.826667</v>
      </c>
      <c r="AJ17" s="50">
        <v>1.8333330000000001</v>
      </c>
      <c r="AK17" s="51">
        <v>0.78571429999999998</v>
      </c>
      <c r="AL17" s="51">
        <v>0.99636349999999996</v>
      </c>
      <c r="AM17" s="51">
        <v>1</v>
      </c>
      <c r="AN17" s="51">
        <v>0.78285709999999997</v>
      </c>
      <c r="AO17" s="52"/>
      <c r="AP17" s="52">
        <v>0.4166666567325592</v>
      </c>
      <c r="AQ17" s="52"/>
      <c r="AR17" s="52"/>
      <c r="AS17" s="52"/>
      <c r="AT17" s="52"/>
      <c r="AU17" s="52"/>
      <c r="AV17" s="52"/>
      <c r="AW17" s="52"/>
      <c r="AX17" s="52"/>
      <c r="AY17" s="52"/>
      <c r="AZ17" s="52">
        <v>8.3333335816860199E-2</v>
      </c>
      <c r="BA17" s="52"/>
      <c r="BB17" s="52"/>
      <c r="BC17" s="61"/>
      <c r="BD17" s="61"/>
      <c r="BE17" s="61"/>
      <c r="BF17" s="61">
        <v>4.8333334922790527</v>
      </c>
      <c r="BG17" s="53"/>
      <c r="BH17" s="53"/>
      <c r="BI17" s="53"/>
      <c r="BJ17" s="53"/>
    </row>
    <row r="18" spans="1:62" s="45" customFormat="1" ht="20.25" x14ac:dyDescent="0.3">
      <c r="A18" s="46" t="s">
        <v>153</v>
      </c>
      <c r="B18" s="46" t="s">
        <v>128</v>
      </c>
      <c r="C18" s="46" t="s">
        <v>127</v>
      </c>
      <c r="D18" s="46" t="s">
        <v>155</v>
      </c>
      <c r="E18" s="46" t="s">
        <v>121</v>
      </c>
      <c r="F18" s="47">
        <v>10568</v>
      </c>
      <c r="G18" s="47">
        <v>4189</v>
      </c>
      <c r="H18" s="47">
        <v>4161</v>
      </c>
      <c r="I18" s="46" t="s">
        <v>164</v>
      </c>
      <c r="J18" s="48">
        <v>39</v>
      </c>
      <c r="K18" s="46" t="s">
        <v>133</v>
      </c>
      <c r="L18" s="46" t="s">
        <v>157</v>
      </c>
      <c r="M18" s="46" t="s">
        <v>123</v>
      </c>
      <c r="N18" s="49">
        <v>7</v>
      </c>
      <c r="O18" s="49">
        <v>7</v>
      </c>
      <c r="P18" s="49">
        <v>0</v>
      </c>
      <c r="Q18" s="50">
        <v>0</v>
      </c>
      <c r="R18" s="50">
        <v>5.48</v>
      </c>
      <c r="S18" s="50">
        <v>0.66666669999999995</v>
      </c>
      <c r="T18" s="50">
        <v>0.63933340000000005</v>
      </c>
      <c r="U18" s="50">
        <v>95.9</v>
      </c>
      <c r="V18" s="50">
        <v>8.3333340000000006E-2</v>
      </c>
      <c r="W18" s="50">
        <v>266.27999999999997</v>
      </c>
      <c r="X18" s="50">
        <f t="shared" si="0"/>
        <v>6.6666669999999995</v>
      </c>
      <c r="Y18" s="50">
        <v>0</v>
      </c>
      <c r="Z18" s="50">
        <v>0.63333329999999999</v>
      </c>
      <c r="AA18" s="50">
        <v>3.3333340000000003E-2</v>
      </c>
      <c r="AB18" s="50">
        <v>5</v>
      </c>
      <c r="AC18" s="50">
        <v>-6.0000160000000004E-3</v>
      </c>
      <c r="AD18" s="50">
        <v>-0.90000239999999998</v>
      </c>
      <c r="AE18" s="50">
        <v>22.19</v>
      </c>
      <c r="AF18" s="50">
        <v>14.98</v>
      </c>
      <c r="AG18" s="50">
        <v>0</v>
      </c>
      <c r="AH18" s="50">
        <v>0</v>
      </c>
      <c r="AI18" s="50">
        <v>0.63933340000000005</v>
      </c>
      <c r="AJ18" s="50">
        <v>0.63333329999999999</v>
      </c>
      <c r="AK18" s="51">
        <v>0.95</v>
      </c>
      <c r="AL18" s="51">
        <v>1.009474</v>
      </c>
      <c r="AM18" s="51">
        <v>1</v>
      </c>
      <c r="AN18" s="51">
        <v>0.95900010000000002</v>
      </c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61"/>
      <c r="BD18" s="61"/>
      <c r="BE18" s="61">
        <v>3.3333335071802139E-2</v>
      </c>
      <c r="BF18" s="61"/>
      <c r="BG18" s="53"/>
      <c r="BH18" s="53"/>
      <c r="BI18" s="53"/>
      <c r="BJ18" s="53"/>
    </row>
    <row r="19" spans="1:62" s="45" customFormat="1" ht="20.25" x14ac:dyDescent="0.3">
      <c r="A19" s="46" t="s">
        <v>153</v>
      </c>
      <c r="B19" s="46" t="s">
        <v>128</v>
      </c>
      <c r="C19" s="46" t="s">
        <v>127</v>
      </c>
      <c r="D19" s="46" t="s">
        <v>158</v>
      </c>
      <c r="E19" s="46" t="s">
        <v>121</v>
      </c>
      <c r="F19" s="47">
        <v>10568</v>
      </c>
      <c r="G19" s="47">
        <v>3999</v>
      </c>
      <c r="H19" s="47">
        <v>3807</v>
      </c>
      <c r="I19" s="46" t="s">
        <v>164</v>
      </c>
      <c r="J19" s="48">
        <v>39</v>
      </c>
      <c r="K19" s="46" t="s">
        <v>133</v>
      </c>
      <c r="L19" s="46" t="s">
        <v>157</v>
      </c>
      <c r="M19" s="46" t="s">
        <v>123</v>
      </c>
      <c r="N19" s="49">
        <v>7</v>
      </c>
      <c r="O19" s="49">
        <v>7</v>
      </c>
      <c r="P19" s="49">
        <v>0</v>
      </c>
      <c r="Q19" s="50">
        <v>0</v>
      </c>
      <c r="R19" s="50">
        <v>5.48</v>
      </c>
      <c r="S19" s="50">
        <v>0.83333330000000005</v>
      </c>
      <c r="T19" s="50">
        <v>0.63933340000000005</v>
      </c>
      <c r="U19" s="50">
        <v>76.720010000000002</v>
      </c>
      <c r="V19" s="50">
        <v>0.1041667</v>
      </c>
      <c r="W19" s="50">
        <v>213.024</v>
      </c>
      <c r="X19" s="50">
        <f t="shared" si="0"/>
        <v>8.3333329999999997</v>
      </c>
      <c r="Y19" s="50">
        <v>0</v>
      </c>
      <c r="Z19" s="50">
        <v>0.6666666</v>
      </c>
      <c r="AA19" s="50">
        <v>0.1666667</v>
      </c>
      <c r="AB19" s="50">
        <v>20</v>
      </c>
      <c r="AC19" s="50">
        <v>2.733327E-2</v>
      </c>
      <c r="AD19" s="50">
        <v>3.2799930000000002</v>
      </c>
      <c r="AE19" s="50">
        <v>22.19</v>
      </c>
      <c r="AF19" s="50">
        <v>14.98</v>
      </c>
      <c r="AG19" s="50">
        <v>0</v>
      </c>
      <c r="AH19" s="50">
        <v>0</v>
      </c>
      <c r="AI19" s="50">
        <v>0.63933340000000005</v>
      </c>
      <c r="AJ19" s="50">
        <v>0.6666666</v>
      </c>
      <c r="AK19" s="51">
        <v>0.8</v>
      </c>
      <c r="AL19" s="51">
        <v>0.95900010000000002</v>
      </c>
      <c r="AM19" s="51">
        <v>1</v>
      </c>
      <c r="AN19" s="51">
        <v>0.76720010000000005</v>
      </c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61">
        <v>0.1666666716337204</v>
      </c>
      <c r="BD19" s="61"/>
      <c r="BE19" s="61"/>
      <c r="BF19" s="61"/>
      <c r="BG19" s="53"/>
      <c r="BH19" s="53"/>
      <c r="BI19" s="53"/>
      <c r="BJ19" s="53"/>
    </row>
    <row r="20" spans="1:62" s="45" customFormat="1" ht="20.25" x14ac:dyDescent="0.3">
      <c r="A20" s="46" t="s">
        <v>165</v>
      </c>
      <c r="B20" s="46" t="s">
        <v>127</v>
      </c>
      <c r="C20" s="46" t="s">
        <v>127</v>
      </c>
      <c r="D20" s="46" t="s">
        <v>155</v>
      </c>
      <c r="E20" s="46" t="s">
        <v>121</v>
      </c>
      <c r="F20" s="47">
        <v>18008</v>
      </c>
      <c r="G20" s="47">
        <v>4061</v>
      </c>
      <c r="H20" s="47">
        <v>3975</v>
      </c>
      <c r="I20" s="46" t="s">
        <v>162</v>
      </c>
      <c r="J20" s="48">
        <v>53.5</v>
      </c>
      <c r="K20" s="46" t="s">
        <v>166</v>
      </c>
      <c r="L20" s="46" t="s">
        <v>167</v>
      </c>
      <c r="M20" s="46" t="s">
        <v>123</v>
      </c>
      <c r="N20" s="49">
        <v>27</v>
      </c>
      <c r="O20" s="49">
        <v>26</v>
      </c>
      <c r="P20" s="49">
        <v>1</v>
      </c>
      <c r="Q20" s="50">
        <v>3.7037040000000001</v>
      </c>
      <c r="R20" s="50">
        <v>10.34</v>
      </c>
      <c r="S20" s="50">
        <v>8</v>
      </c>
      <c r="T20" s="50">
        <v>4.4806670000000004</v>
      </c>
      <c r="U20" s="50">
        <v>56.008330000000001</v>
      </c>
      <c r="V20" s="50">
        <v>1</v>
      </c>
      <c r="W20" s="50">
        <v>264.16000000000003</v>
      </c>
      <c r="X20" s="50">
        <v>80</v>
      </c>
      <c r="Y20" s="50">
        <v>0.683760683760684</v>
      </c>
      <c r="Z20" s="50">
        <v>4.6500000000000004</v>
      </c>
      <c r="AA20" s="50">
        <v>3.35</v>
      </c>
      <c r="AB20" s="50">
        <v>41.875</v>
      </c>
      <c r="AC20" s="50">
        <v>-3.0001099999999998E-3</v>
      </c>
      <c r="AD20" s="50">
        <v>-3.7501380000000001E-2</v>
      </c>
      <c r="AE20" s="50">
        <v>264.16000000000003</v>
      </c>
      <c r="AF20" s="50">
        <v>117</v>
      </c>
      <c r="AG20" s="50">
        <v>0.17233329999999999</v>
      </c>
      <c r="AH20" s="50">
        <v>2.1541670000000002</v>
      </c>
      <c r="AI20" s="50">
        <v>4.6529999999999996</v>
      </c>
      <c r="AJ20" s="50">
        <v>4.6500000000000004</v>
      </c>
      <c r="AK20" s="51">
        <v>0.58125000000000004</v>
      </c>
      <c r="AL20" s="51">
        <v>1.000645</v>
      </c>
      <c r="AM20" s="51">
        <v>0.96296300000000001</v>
      </c>
      <c r="AN20" s="51">
        <v>0.56008329999999995</v>
      </c>
      <c r="AO20" s="52">
        <v>0.5</v>
      </c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>
        <v>0.3333333432674408</v>
      </c>
      <c r="BA20" s="52"/>
      <c r="BB20" s="52">
        <v>2.5166666954755783</v>
      </c>
      <c r="BC20" s="61"/>
      <c r="BD20" s="61"/>
      <c r="BE20" s="61"/>
      <c r="BF20" s="61"/>
      <c r="BG20" s="53">
        <v>1</v>
      </c>
      <c r="BH20" s="53"/>
      <c r="BI20" s="53"/>
      <c r="BJ20" s="53"/>
    </row>
    <row r="21" spans="1:62" s="45" customFormat="1" ht="20.25" x14ac:dyDescent="0.3">
      <c r="A21" s="46" t="s">
        <v>165</v>
      </c>
      <c r="B21" s="46" t="s">
        <v>127</v>
      </c>
      <c r="C21" s="46" t="s">
        <v>127</v>
      </c>
      <c r="D21" s="46" t="s">
        <v>158</v>
      </c>
      <c r="E21" s="46" t="s">
        <v>121</v>
      </c>
      <c r="F21" s="47">
        <v>18008</v>
      </c>
      <c r="G21" s="47">
        <v>4017</v>
      </c>
      <c r="H21" s="47">
        <v>3866</v>
      </c>
      <c r="I21" s="46" t="s">
        <v>162</v>
      </c>
      <c r="J21" s="48">
        <v>53.5</v>
      </c>
      <c r="K21" s="46" t="s">
        <v>166</v>
      </c>
      <c r="L21" s="46" t="s">
        <v>167</v>
      </c>
      <c r="M21" s="46" t="s">
        <v>123</v>
      </c>
      <c r="N21" s="49">
        <v>24</v>
      </c>
      <c r="O21" s="49">
        <v>24</v>
      </c>
      <c r="P21" s="49">
        <v>0</v>
      </c>
      <c r="Q21" s="50">
        <v>0</v>
      </c>
      <c r="R21" s="50">
        <v>10.34</v>
      </c>
      <c r="S21" s="50">
        <v>8</v>
      </c>
      <c r="T21" s="50">
        <v>4.1360000000000001</v>
      </c>
      <c r="U21" s="50">
        <v>51.7</v>
      </c>
      <c r="V21" s="50">
        <v>1</v>
      </c>
      <c r="W21" s="50">
        <v>243.84</v>
      </c>
      <c r="X21" s="50">
        <v>80</v>
      </c>
      <c r="Y21" s="50">
        <v>0.74074074074074103</v>
      </c>
      <c r="Z21" s="50">
        <v>4.7166670000000002</v>
      </c>
      <c r="AA21" s="50">
        <v>3.2833329999999998</v>
      </c>
      <c r="AB21" s="50">
        <v>41.041670000000003</v>
      </c>
      <c r="AC21" s="50">
        <v>0.58066649999999997</v>
      </c>
      <c r="AD21" s="50">
        <v>7.2583320000000002</v>
      </c>
      <c r="AE21" s="50">
        <v>243.84</v>
      </c>
      <c r="AF21" s="50">
        <v>108</v>
      </c>
      <c r="AG21" s="50">
        <v>0</v>
      </c>
      <c r="AH21" s="50">
        <v>0</v>
      </c>
      <c r="AI21" s="50">
        <v>4.1360000000000001</v>
      </c>
      <c r="AJ21" s="50">
        <v>4.7166670000000002</v>
      </c>
      <c r="AK21" s="51">
        <v>0.58958330000000003</v>
      </c>
      <c r="AL21" s="51">
        <v>0.87689050000000002</v>
      </c>
      <c r="AM21" s="51">
        <v>1</v>
      </c>
      <c r="AN21" s="51">
        <v>0.51700000000000002</v>
      </c>
      <c r="AO21" s="52">
        <v>0.5</v>
      </c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>
        <v>0.25</v>
      </c>
      <c r="BA21" s="52"/>
      <c r="BB21" s="52">
        <v>2.0833333730697632</v>
      </c>
      <c r="BC21" s="61">
        <v>0.1666666716337204</v>
      </c>
      <c r="BD21" s="61"/>
      <c r="BE21" s="61">
        <v>0.28333333134651184</v>
      </c>
      <c r="BF21" s="61"/>
      <c r="BG21" s="53"/>
      <c r="BH21" s="53"/>
      <c r="BI21" s="53"/>
      <c r="BJ21" s="53"/>
    </row>
    <row r="22" spans="1:62" s="45" customFormat="1" ht="20.25" x14ac:dyDescent="0.3">
      <c r="A22" s="54"/>
      <c r="B22" s="54"/>
      <c r="C22" s="54"/>
      <c r="D22" s="54"/>
      <c r="E22" s="54"/>
      <c r="F22" s="47"/>
      <c r="G22" s="47"/>
      <c r="H22" s="47"/>
      <c r="I22" s="54"/>
      <c r="J22" s="54"/>
      <c r="K22" s="54"/>
      <c r="L22" s="54"/>
      <c r="M22" s="54"/>
      <c r="N22" s="55">
        <f>SUM(N3:N21)</f>
        <v>437</v>
      </c>
      <c r="O22" s="55">
        <f>SUM(O3:O21)</f>
        <v>432</v>
      </c>
      <c r="P22" s="55">
        <f>SUM(P3:P21)</f>
        <v>5</v>
      </c>
      <c r="Q22" s="56">
        <f>100*P22/N22</f>
        <v>1.1441647597254005</v>
      </c>
      <c r="R22" s="56"/>
      <c r="S22" s="56">
        <f>SUM(S3:S21)</f>
        <v>74.083332400000018</v>
      </c>
      <c r="T22" s="56">
        <f>SUM(T3:T21)</f>
        <v>49.894534799999995</v>
      </c>
      <c r="U22" s="56">
        <f>100*T22/S22</f>
        <v>67.349204178077684</v>
      </c>
      <c r="V22" s="56">
        <f>SUM(V3:V21)</f>
        <v>9.2604165900000019</v>
      </c>
      <c r="W22" s="56">
        <f>AE22/V22</f>
        <v>233.34047437276251</v>
      </c>
      <c r="X22" s="56">
        <f>SUM(X3:X21)</f>
        <v>740.83332433755868</v>
      </c>
      <c r="Y22" s="56">
        <f>X22/AF22</f>
        <v>0.56749268400747532</v>
      </c>
      <c r="Z22" s="56">
        <f>SUM(Z3:Z21)</f>
        <v>53.399998600000011</v>
      </c>
      <c r="AA22" s="56">
        <f>SUM(AA3:AA21)</f>
        <v>20.68333149</v>
      </c>
      <c r="AB22" s="56">
        <f>100*AA22/S22</f>
        <v>27.919007987281084</v>
      </c>
      <c r="AC22" s="56">
        <f>SUM(AC3:AC21)</f>
        <v>2.8838009969999998</v>
      </c>
      <c r="AD22" s="56">
        <f>100*AC22/S22</f>
        <v>3.8926448143955237</v>
      </c>
      <c r="AE22" s="56">
        <f>SUM(AE3:AE21)</f>
        <v>2160.8300000000004</v>
      </c>
      <c r="AF22" s="56">
        <f>SUM(AF3:AF21)</f>
        <v>1305.45</v>
      </c>
      <c r="AG22" s="56">
        <f>SUM(AG3:AG21)</f>
        <v>0.62166660000000007</v>
      </c>
      <c r="AH22" s="56">
        <f>100*AG22/S22</f>
        <v>0.83914502744479669</v>
      </c>
      <c r="AI22" s="56">
        <f>(SUM(AI3:AI21))</f>
        <v>50.516201799999997</v>
      </c>
      <c r="AJ22" s="56">
        <f>(SUM(AJ3:AJ21))</f>
        <v>53.399998600000011</v>
      </c>
      <c r="AK22" s="57">
        <f>AJ22/S22</f>
        <v>0.72080988894608633</v>
      </c>
      <c r="AL22" s="57">
        <f>AI22/AJ22</f>
        <v>0.94599631319091437</v>
      </c>
      <c r="AM22" s="57">
        <f>O22/N22</f>
        <v>0.98855835240274603</v>
      </c>
      <c r="AN22" s="57">
        <f>AM22*AL22*AK22</f>
        <v>0.67408162677429206</v>
      </c>
      <c r="AO22" s="58">
        <f t="shared" ref="AO22:BF22" si="1">(SUM(AO3:AO21) / $S$22*100)</f>
        <v>1.3498312880968617</v>
      </c>
      <c r="AP22" s="58">
        <f t="shared" si="1"/>
        <v>2.2497188201994542</v>
      </c>
      <c r="AQ22" s="58">
        <f t="shared" si="1"/>
        <v>0.20247469623163733</v>
      </c>
      <c r="AR22" s="58">
        <f t="shared" si="1"/>
        <v>0.65241846731144693</v>
      </c>
      <c r="AS22" s="58">
        <f t="shared" si="1"/>
        <v>0.67491565410545773</v>
      </c>
      <c r="AT22" s="58">
        <f t="shared" si="1"/>
        <v>0.80989879498357609</v>
      </c>
      <c r="AU22" s="58">
        <f t="shared" si="1"/>
        <v>1.1023622132486894</v>
      </c>
      <c r="AV22" s="58">
        <f t="shared" si="1"/>
        <v>0.47244094278828019</v>
      </c>
      <c r="AW22" s="58">
        <f t="shared" si="1"/>
        <v>0.44994377610832298</v>
      </c>
      <c r="AX22" s="58">
        <f t="shared" si="1"/>
        <v>0.98987624910755523</v>
      </c>
      <c r="AY22" s="58">
        <f t="shared" si="1"/>
        <v>0.44994377610832298</v>
      </c>
      <c r="AZ22" s="58">
        <f t="shared" si="1"/>
        <v>7.0641171259996476</v>
      </c>
      <c r="BA22" s="58">
        <f t="shared" si="1"/>
        <v>0.6749156641624845</v>
      </c>
      <c r="BB22" s="58">
        <f t="shared" si="1"/>
        <v>6.5466818498514527</v>
      </c>
      <c r="BC22" s="60">
        <f t="shared" si="1"/>
        <v>1.1248594402708076</v>
      </c>
      <c r="BD22" s="60">
        <f t="shared" si="1"/>
        <v>0.22497188805416149</v>
      </c>
      <c r="BE22" s="60">
        <f t="shared" si="1"/>
        <v>2.8796401132881742</v>
      </c>
      <c r="BF22" s="60">
        <f t="shared" si="1"/>
        <v>31.271091936677109</v>
      </c>
      <c r="BG22" s="59">
        <f>(SUM(BG3:BG21))</f>
        <v>1</v>
      </c>
      <c r="BH22" s="59">
        <f>(SUM(BH3:BH21))</f>
        <v>1</v>
      </c>
      <c r="BI22" s="59">
        <f>(SUM(BI3:BI21))</f>
        <v>1</v>
      </c>
      <c r="BJ22" s="59">
        <f>(SUM(BJ3:BJ21))</f>
        <v>2</v>
      </c>
    </row>
    <row r="23" spans="1:62" s="45" customFormat="1" ht="20.25" x14ac:dyDescent="0.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70">
        <f>X22/2</f>
        <v>370.41666216877934</v>
      </c>
      <c r="Y23" s="54"/>
      <c r="Z23" s="54"/>
      <c r="AA23" s="54"/>
      <c r="AB23" s="54"/>
      <c r="AC23" s="54"/>
      <c r="AD23" s="54"/>
      <c r="AE23" s="70">
        <f>AE22/2</f>
        <v>1080.4150000000002</v>
      </c>
      <c r="AF23" s="70">
        <f>AF22/2</f>
        <v>652.72500000000002</v>
      </c>
      <c r="AG23" s="54"/>
      <c r="AH23" s="54"/>
      <c r="AI23" s="54"/>
      <c r="AJ23" s="54"/>
      <c r="AK23" s="51"/>
      <c r="AL23" s="51"/>
      <c r="AM23" s="51"/>
      <c r="AN23" s="51"/>
      <c r="AO23" s="61">
        <f t="shared" ref="AO23:BF23" si="2">(SUM(AO3:AO21))</f>
        <v>1</v>
      </c>
      <c r="AP23" s="61">
        <f t="shared" si="2"/>
        <v>1.6666666716337204</v>
      </c>
      <c r="AQ23" s="61">
        <f t="shared" si="2"/>
        <v>0.15000000223517418</v>
      </c>
      <c r="AR23" s="61">
        <f t="shared" si="2"/>
        <v>0.48333334177732468</v>
      </c>
      <c r="AS23" s="61">
        <f t="shared" si="2"/>
        <v>0.5000000074505806</v>
      </c>
      <c r="AT23" s="61">
        <f t="shared" si="2"/>
        <v>0.60000001639127731</v>
      </c>
      <c r="AU23" s="61">
        <f t="shared" si="2"/>
        <v>0.81666666269302368</v>
      </c>
      <c r="AV23" s="61">
        <f t="shared" si="2"/>
        <v>0.34999999403953552</v>
      </c>
      <c r="AW23" s="61">
        <f t="shared" si="2"/>
        <v>0.3333333432674408</v>
      </c>
      <c r="AX23" s="61">
        <f t="shared" si="2"/>
        <v>0.73333331197500229</v>
      </c>
      <c r="AY23" s="61">
        <f t="shared" si="2"/>
        <v>0.3333333432674408</v>
      </c>
      <c r="AZ23" s="61">
        <f t="shared" si="2"/>
        <v>5.2333333715796471</v>
      </c>
      <c r="BA23" s="61">
        <f t="shared" si="2"/>
        <v>0.50000001490116119</v>
      </c>
      <c r="BB23" s="61">
        <f t="shared" si="2"/>
        <v>4.8500000759959221</v>
      </c>
      <c r="BC23" s="61">
        <f t="shared" si="2"/>
        <v>0.83333335816860199</v>
      </c>
      <c r="BD23" s="61">
        <f t="shared" si="2"/>
        <v>0.1666666716337204</v>
      </c>
      <c r="BE23" s="61">
        <f t="shared" si="2"/>
        <v>2.1333333570510149</v>
      </c>
      <c r="BF23" s="61">
        <f t="shared" si="2"/>
        <v>23.166666984558105</v>
      </c>
    </row>
    <row r="24" spans="1:62" s="45" customFormat="1" ht="20.25" x14ac:dyDescent="0.3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1"/>
      <c r="AL24" s="51"/>
      <c r="AM24" s="51"/>
      <c r="AN24" s="51"/>
      <c r="BC24" s="61"/>
      <c r="BD24" s="61"/>
      <c r="BE24" s="61"/>
      <c r="BF24" s="61"/>
    </row>
    <row r="25" spans="1:62" s="45" customFormat="1" ht="20.25" x14ac:dyDescent="0.3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1"/>
      <c r="AL25" s="51"/>
      <c r="AM25" s="51"/>
      <c r="AN25" s="51"/>
      <c r="BC25" s="61"/>
      <c r="BD25" s="61"/>
      <c r="BE25" s="61"/>
      <c r="BF25" s="61"/>
    </row>
    <row r="26" spans="1:62" s="45" customFormat="1" ht="20.25" x14ac:dyDescent="0.3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1"/>
      <c r="AL26" s="51"/>
      <c r="AM26" s="51"/>
      <c r="AN26" s="51"/>
      <c r="BC26" s="61"/>
      <c r="BD26" s="61"/>
      <c r="BE26" s="61"/>
      <c r="BF26" s="61"/>
    </row>
    <row r="27" spans="1:62" s="45" customFormat="1" ht="20.25" x14ac:dyDescent="0.3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1"/>
      <c r="AL27" s="51"/>
      <c r="AM27" s="51"/>
      <c r="AN27" s="51"/>
      <c r="BC27" s="61"/>
      <c r="BD27" s="61"/>
      <c r="BE27" s="61"/>
      <c r="BF27" s="61"/>
    </row>
    <row r="28" spans="1:62" s="45" customFormat="1" ht="20.25" x14ac:dyDescent="0.3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1"/>
      <c r="AL28" s="51"/>
      <c r="AM28" s="51"/>
      <c r="AN28" s="51"/>
      <c r="BC28" s="61"/>
      <c r="BD28" s="61"/>
      <c r="BE28" s="61"/>
      <c r="BF28" s="61"/>
    </row>
    <row r="29" spans="1:62" s="45" customFormat="1" ht="20.25" x14ac:dyDescent="0.3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1"/>
      <c r="AL29" s="51"/>
      <c r="AM29" s="51"/>
      <c r="AN29" s="51"/>
      <c r="BC29" s="61"/>
      <c r="BD29" s="61"/>
      <c r="BE29" s="61"/>
      <c r="BF29" s="61"/>
    </row>
    <row r="30" spans="1:62" s="45" customFormat="1" ht="20.25" x14ac:dyDescent="0.3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1"/>
      <c r="AL30" s="51"/>
      <c r="AM30" s="51"/>
      <c r="AN30" s="51"/>
      <c r="BC30" s="61"/>
      <c r="BD30" s="61"/>
      <c r="BE30" s="61"/>
      <c r="BF30" s="61"/>
    </row>
    <row r="31" spans="1:62" s="45" customFormat="1" ht="20.25" x14ac:dyDescent="0.3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1"/>
      <c r="AL31" s="51"/>
      <c r="AM31" s="51"/>
      <c r="AN31" s="51"/>
      <c r="BC31" s="61"/>
      <c r="BD31" s="61"/>
      <c r="BE31" s="61"/>
      <c r="BF31" s="61"/>
    </row>
    <row r="32" spans="1:62" s="45" customFormat="1" ht="20.25" x14ac:dyDescent="0.3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1"/>
      <c r="AL32" s="51"/>
      <c r="AM32" s="51"/>
      <c r="AN32" s="51"/>
      <c r="BC32" s="61"/>
      <c r="BD32" s="61"/>
      <c r="BE32" s="61"/>
      <c r="BF32" s="61"/>
    </row>
    <row r="33" spans="1:58" s="45" customFormat="1" ht="20.25" x14ac:dyDescent="0.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1"/>
      <c r="AL33" s="51"/>
      <c r="AM33" s="51"/>
      <c r="AN33" s="51"/>
      <c r="BC33" s="61"/>
      <c r="BD33" s="61"/>
      <c r="BE33" s="61"/>
      <c r="BF33" s="61"/>
    </row>
    <row r="34" spans="1:58" s="45" customFormat="1" ht="20.25" x14ac:dyDescent="0.3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1"/>
      <c r="AL34" s="51"/>
      <c r="AM34" s="51"/>
      <c r="AN34" s="51"/>
      <c r="BC34" s="61"/>
      <c r="BD34" s="61"/>
      <c r="BE34" s="61"/>
      <c r="BF34" s="61"/>
    </row>
    <row r="35" spans="1:58" s="45" customFormat="1" ht="20.25" x14ac:dyDescent="0.3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1"/>
      <c r="AL35" s="51"/>
      <c r="AM35" s="51"/>
      <c r="AN35" s="51"/>
      <c r="BC35" s="61"/>
      <c r="BD35" s="61"/>
      <c r="BE35" s="61"/>
      <c r="BF35" s="61"/>
    </row>
    <row r="36" spans="1:58" s="45" customFormat="1" ht="20.25" x14ac:dyDescent="0.3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1"/>
      <c r="AL36" s="51"/>
      <c r="AM36" s="51"/>
      <c r="AN36" s="51"/>
      <c r="BC36" s="61"/>
      <c r="BD36" s="61"/>
      <c r="BE36" s="61"/>
      <c r="BF36" s="61"/>
    </row>
    <row r="37" spans="1:58" s="45" customFormat="1" ht="20.25" x14ac:dyDescent="0.3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1"/>
      <c r="AL37" s="51"/>
      <c r="AM37" s="51"/>
      <c r="AN37" s="51"/>
      <c r="BC37" s="61"/>
      <c r="BD37" s="61"/>
      <c r="BE37" s="61"/>
      <c r="BF37" s="61"/>
    </row>
    <row r="38" spans="1:58" s="45" customFormat="1" ht="20.25" x14ac:dyDescent="0.3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1"/>
      <c r="AL38" s="51"/>
      <c r="AM38" s="51"/>
      <c r="AN38" s="51"/>
      <c r="BC38" s="61"/>
      <c r="BD38" s="61"/>
      <c r="BE38" s="61"/>
      <c r="BF38" s="61"/>
    </row>
    <row r="39" spans="1:58" s="45" customFormat="1" ht="20.25" x14ac:dyDescent="0.3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1"/>
      <c r="AL39" s="51"/>
      <c r="AM39" s="51"/>
      <c r="AN39" s="51"/>
      <c r="BC39" s="61"/>
      <c r="BD39" s="61"/>
      <c r="BE39" s="61"/>
      <c r="BF39" s="61"/>
    </row>
    <row r="40" spans="1:58" s="45" customFormat="1" ht="20.25" x14ac:dyDescent="0.3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1"/>
      <c r="AL40" s="51"/>
      <c r="AM40" s="51"/>
      <c r="AN40" s="51"/>
      <c r="BC40" s="61"/>
      <c r="BD40" s="61"/>
      <c r="BE40" s="61"/>
      <c r="BF40" s="61"/>
    </row>
    <row r="41" spans="1:58" s="45" customFormat="1" ht="20.25" x14ac:dyDescent="0.3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1"/>
      <c r="AL41" s="51"/>
      <c r="AM41" s="51"/>
      <c r="AN41" s="51"/>
      <c r="BC41" s="61"/>
      <c r="BD41" s="61"/>
      <c r="BE41" s="61"/>
      <c r="BF41" s="61"/>
    </row>
    <row r="42" spans="1:58" s="45" customFormat="1" ht="20.25" x14ac:dyDescent="0.3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1"/>
      <c r="AL42" s="51"/>
      <c r="AM42" s="51"/>
      <c r="AN42" s="51"/>
      <c r="BC42" s="61"/>
      <c r="BD42" s="61"/>
      <c r="BE42" s="61"/>
      <c r="BF42" s="61"/>
    </row>
    <row r="43" spans="1:58" s="45" customFormat="1" ht="20.25" x14ac:dyDescent="0.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1"/>
      <c r="AL43" s="51"/>
      <c r="AM43" s="51"/>
      <c r="AN43" s="51"/>
      <c r="BC43" s="61"/>
      <c r="BD43" s="61"/>
      <c r="BE43" s="61"/>
      <c r="BF43" s="61"/>
    </row>
    <row r="44" spans="1:58" s="45" customFormat="1" ht="20.25" x14ac:dyDescent="0.3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1"/>
      <c r="AL44" s="51"/>
      <c r="AM44" s="51"/>
      <c r="AN44" s="51"/>
      <c r="BC44" s="61"/>
      <c r="BD44" s="61"/>
      <c r="BE44" s="61"/>
      <c r="BF44" s="61"/>
    </row>
    <row r="45" spans="1:58" s="45" customFormat="1" ht="20.25" x14ac:dyDescent="0.3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1"/>
      <c r="AL45" s="51"/>
      <c r="AM45" s="51"/>
      <c r="AN45" s="51"/>
      <c r="BC45" s="61"/>
      <c r="BD45" s="61"/>
      <c r="BE45" s="61"/>
      <c r="BF45" s="61"/>
    </row>
    <row r="46" spans="1:58" s="45" customFormat="1" ht="20.25" x14ac:dyDescent="0.3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1"/>
      <c r="AL46" s="51"/>
      <c r="AM46" s="51"/>
      <c r="AN46" s="51"/>
      <c r="BC46" s="61"/>
      <c r="BD46" s="61"/>
      <c r="BE46" s="61"/>
      <c r="BF46" s="61"/>
    </row>
    <row r="47" spans="1:58" s="45" customFormat="1" ht="20.25" x14ac:dyDescent="0.3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1"/>
      <c r="AL47" s="51"/>
      <c r="AM47" s="51"/>
      <c r="AN47" s="51"/>
      <c r="BC47" s="61"/>
      <c r="BD47" s="61"/>
      <c r="BE47" s="61"/>
      <c r="BF47" s="61"/>
    </row>
    <row r="48" spans="1:58" s="45" customFormat="1" ht="20.25" x14ac:dyDescent="0.3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1"/>
      <c r="AL48" s="51"/>
      <c r="AM48" s="51"/>
      <c r="AN48" s="51"/>
      <c r="BC48" s="61"/>
      <c r="BD48" s="61"/>
      <c r="BE48" s="61"/>
      <c r="BF48" s="61"/>
    </row>
    <row r="49" spans="1:58" s="45" customFormat="1" ht="20.25" x14ac:dyDescent="0.3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1"/>
      <c r="AL49" s="51"/>
      <c r="AM49" s="51"/>
      <c r="AN49" s="51"/>
      <c r="BC49" s="61"/>
      <c r="BD49" s="61"/>
      <c r="BE49" s="61"/>
      <c r="BF49" s="61"/>
    </row>
    <row r="50" spans="1:58" s="45" customFormat="1" ht="20.25" x14ac:dyDescent="0.3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1"/>
      <c r="AL50" s="51"/>
      <c r="AM50" s="51"/>
      <c r="AN50" s="51"/>
      <c r="BC50" s="61"/>
      <c r="BD50" s="61"/>
      <c r="BE50" s="61"/>
      <c r="BF50" s="61"/>
    </row>
    <row r="51" spans="1:58" s="45" customFormat="1" ht="20.25" x14ac:dyDescent="0.3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1"/>
      <c r="AL51" s="51"/>
      <c r="AM51" s="51"/>
      <c r="AN51" s="51"/>
      <c r="BC51" s="61"/>
      <c r="BD51" s="61"/>
      <c r="BE51" s="61"/>
      <c r="BF51" s="61"/>
    </row>
    <row r="52" spans="1:58" s="45" customFormat="1" ht="20.25" x14ac:dyDescent="0.3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1"/>
      <c r="AL52" s="51"/>
      <c r="AM52" s="51"/>
      <c r="AN52" s="51"/>
      <c r="BC52" s="61"/>
      <c r="BD52" s="61"/>
      <c r="BE52" s="61"/>
      <c r="BF52" s="61"/>
    </row>
    <row r="53" spans="1:58" s="45" customFormat="1" ht="20.25" x14ac:dyDescent="0.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1"/>
      <c r="AL53" s="51"/>
      <c r="AM53" s="51"/>
      <c r="AN53" s="51"/>
      <c r="BC53" s="61"/>
      <c r="BD53" s="61"/>
      <c r="BE53" s="61"/>
      <c r="BF53" s="61"/>
    </row>
    <row r="54" spans="1:58" s="45" customFormat="1" ht="20.25" x14ac:dyDescent="0.3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1"/>
      <c r="AL54" s="51"/>
      <c r="AM54" s="51"/>
      <c r="AN54" s="51"/>
      <c r="BC54" s="61"/>
      <c r="BD54" s="61"/>
      <c r="BE54" s="61"/>
      <c r="BF54" s="61"/>
    </row>
    <row r="55" spans="1:58" s="45" customFormat="1" ht="20.25" x14ac:dyDescent="0.3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1"/>
      <c r="AL55" s="51"/>
      <c r="AM55" s="51"/>
      <c r="AN55" s="51"/>
      <c r="BC55" s="61"/>
      <c r="BD55" s="61"/>
      <c r="BE55" s="61"/>
      <c r="BF55" s="61"/>
    </row>
    <row r="56" spans="1:58" s="45" customFormat="1" ht="20.25" x14ac:dyDescent="0.3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1"/>
      <c r="AL56" s="51"/>
      <c r="AM56" s="51"/>
      <c r="AN56" s="51"/>
      <c r="BC56" s="61"/>
      <c r="BD56" s="61"/>
      <c r="BE56" s="61"/>
      <c r="BF56" s="61"/>
    </row>
    <row r="57" spans="1:58" s="45" customFormat="1" ht="20.25" x14ac:dyDescent="0.3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1"/>
      <c r="AL57" s="51"/>
      <c r="AM57" s="51"/>
      <c r="AN57" s="51"/>
      <c r="BC57" s="61"/>
      <c r="BD57" s="61"/>
      <c r="BE57" s="61"/>
      <c r="BF57" s="61"/>
    </row>
    <row r="58" spans="1:58" s="45" customFormat="1" ht="20.25" x14ac:dyDescent="0.3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1"/>
      <c r="AL58" s="51"/>
      <c r="AM58" s="51"/>
      <c r="AN58" s="51"/>
      <c r="BC58" s="61"/>
      <c r="BD58" s="61"/>
      <c r="BE58" s="61"/>
      <c r="BF58" s="61"/>
    </row>
    <row r="59" spans="1:58" s="45" customFormat="1" ht="20.25" x14ac:dyDescent="0.3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1"/>
      <c r="AL59" s="51"/>
      <c r="AM59" s="51"/>
      <c r="AN59" s="51"/>
      <c r="BC59" s="61"/>
      <c r="BD59" s="61"/>
      <c r="BE59" s="61"/>
      <c r="BF59" s="61"/>
    </row>
    <row r="60" spans="1:58" s="45" customFormat="1" ht="20.25" x14ac:dyDescent="0.3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1"/>
      <c r="AL60" s="51"/>
      <c r="AM60" s="51"/>
      <c r="AN60" s="51"/>
      <c r="BC60" s="61"/>
      <c r="BD60" s="61"/>
      <c r="BE60" s="61"/>
      <c r="BF60" s="61"/>
    </row>
    <row r="61" spans="1:58" s="45" customFormat="1" ht="20.25" x14ac:dyDescent="0.3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1"/>
      <c r="AL61" s="51"/>
      <c r="AM61" s="51"/>
      <c r="AN61" s="51"/>
      <c r="BC61" s="61"/>
      <c r="BD61" s="61"/>
      <c r="BE61" s="61"/>
      <c r="BF61" s="61"/>
    </row>
    <row r="62" spans="1:58" s="45" customFormat="1" ht="20.25" x14ac:dyDescent="0.3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1"/>
      <c r="AL62" s="51"/>
      <c r="AM62" s="51"/>
      <c r="AN62" s="51"/>
      <c r="BC62" s="61"/>
      <c r="BD62" s="61"/>
      <c r="BE62" s="61"/>
      <c r="BF62" s="61"/>
    </row>
    <row r="63" spans="1:58" s="45" customFormat="1" ht="20.25" x14ac:dyDescent="0.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1"/>
      <c r="AL63" s="51"/>
      <c r="AM63" s="51"/>
      <c r="AN63" s="51"/>
      <c r="BC63" s="61"/>
      <c r="BD63" s="61"/>
      <c r="BE63" s="61"/>
      <c r="BF63" s="61"/>
    </row>
    <row r="64" spans="1:58" s="45" customFormat="1" ht="20.25" x14ac:dyDescent="0.3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1"/>
      <c r="AL64" s="51"/>
      <c r="AM64" s="51"/>
      <c r="AN64" s="51"/>
      <c r="BC64" s="61"/>
      <c r="BD64" s="61"/>
      <c r="BE64" s="61"/>
      <c r="BF64" s="61"/>
    </row>
    <row r="65" spans="1:58" s="45" customFormat="1" ht="20.25" x14ac:dyDescent="0.3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1"/>
      <c r="AL65" s="51"/>
      <c r="AM65" s="51"/>
      <c r="AN65" s="51"/>
      <c r="BC65" s="61"/>
      <c r="BD65" s="61"/>
      <c r="BE65" s="61"/>
      <c r="BF65" s="61"/>
    </row>
    <row r="66" spans="1:58" s="45" customFormat="1" ht="20.25" x14ac:dyDescent="0.3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1"/>
      <c r="AL66" s="51"/>
      <c r="AM66" s="51"/>
      <c r="AN66" s="51"/>
      <c r="BC66" s="61"/>
      <c r="BD66" s="61"/>
      <c r="BE66" s="61"/>
      <c r="BF66" s="61"/>
    </row>
    <row r="67" spans="1:58" s="45" customFormat="1" ht="20.25" x14ac:dyDescent="0.3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1"/>
      <c r="AL67" s="51"/>
      <c r="AM67" s="51"/>
      <c r="AN67" s="51"/>
      <c r="BC67" s="61"/>
      <c r="BD67" s="61"/>
      <c r="BE67" s="61"/>
      <c r="BF67" s="61"/>
    </row>
    <row r="68" spans="1:58" s="45" customFormat="1" ht="20.25" x14ac:dyDescent="0.3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1"/>
      <c r="AL68" s="51"/>
      <c r="AM68" s="51"/>
      <c r="AN68" s="51"/>
      <c r="BC68" s="61"/>
      <c r="BD68" s="61"/>
      <c r="BE68" s="61"/>
      <c r="BF68" s="61"/>
    </row>
    <row r="69" spans="1:58" s="45" customFormat="1" ht="20.25" x14ac:dyDescent="0.3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1"/>
      <c r="AL69" s="51"/>
      <c r="AM69" s="51"/>
      <c r="AN69" s="51"/>
      <c r="BC69" s="61"/>
      <c r="BD69" s="61"/>
      <c r="BE69" s="61"/>
      <c r="BF69" s="61"/>
    </row>
    <row r="70" spans="1:58" s="45" customFormat="1" ht="20.25" x14ac:dyDescent="0.3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1"/>
      <c r="AL70" s="51"/>
      <c r="AM70" s="51"/>
      <c r="AN70" s="51"/>
      <c r="BC70" s="61"/>
      <c r="BD70" s="61"/>
      <c r="BE70" s="61"/>
      <c r="BF70" s="61"/>
    </row>
    <row r="71" spans="1:58" s="45" customFormat="1" ht="20.25" x14ac:dyDescent="0.3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1"/>
      <c r="AL71" s="51"/>
      <c r="AM71" s="51"/>
      <c r="AN71" s="51"/>
      <c r="BC71" s="61"/>
      <c r="BD71" s="61"/>
      <c r="BE71" s="61"/>
      <c r="BF71" s="61"/>
    </row>
    <row r="72" spans="1:58" s="45" customFormat="1" ht="20.25" x14ac:dyDescent="0.3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1"/>
      <c r="AL72" s="51"/>
      <c r="AM72" s="51"/>
      <c r="AN72" s="51"/>
      <c r="BC72" s="61"/>
      <c r="BD72" s="61"/>
      <c r="BE72" s="61"/>
      <c r="BF72" s="61"/>
    </row>
    <row r="73" spans="1:58" s="45" customFormat="1" ht="20.25" x14ac:dyDescent="0.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1"/>
      <c r="AL73" s="51"/>
      <c r="AM73" s="51"/>
      <c r="AN73" s="51"/>
      <c r="BC73" s="61"/>
      <c r="BD73" s="61"/>
      <c r="BE73" s="61"/>
      <c r="BF73" s="61"/>
    </row>
    <row r="74" spans="1:58" s="45" customFormat="1" ht="20.25" x14ac:dyDescent="0.3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1"/>
      <c r="AL74" s="51"/>
      <c r="AM74" s="51"/>
      <c r="AN74" s="51"/>
      <c r="BC74" s="61"/>
      <c r="BD74" s="61"/>
      <c r="BE74" s="61"/>
      <c r="BF74" s="61"/>
    </row>
    <row r="75" spans="1:58" s="45" customFormat="1" ht="20.25" x14ac:dyDescent="0.3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1"/>
      <c r="AL75" s="51"/>
      <c r="AM75" s="51"/>
      <c r="AN75" s="51"/>
      <c r="BC75" s="61"/>
      <c r="BD75" s="61"/>
      <c r="BE75" s="61"/>
      <c r="BF75" s="61"/>
    </row>
    <row r="76" spans="1:58" s="45" customFormat="1" ht="20.25" x14ac:dyDescent="0.3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1"/>
      <c r="AL76" s="51"/>
      <c r="AM76" s="51"/>
      <c r="AN76" s="51"/>
      <c r="BC76" s="61"/>
      <c r="BD76" s="61"/>
      <c r="BE76" s="61"/>
      <c r="BF76" s="61"/>
    </row>
    <row r="77" spans="1:58" s="45" customFormat="1" ht="20.25" x14ac:dyDescent="0.3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1"/>
      <c r="AL77" s="51"/>
      <c r="AM77" s="51"/>
      <c r="AN77" s="51"/>
      <c r="BC77" s="61"/>
      <c r="BD77" s="61"/>
      <c r="BE77" s="61"/>
      <c r="BF77" s="61"/>
    </row>
    <row r="78" spans="1:58" s="45" customFormat="1" ht="20.25" x14ac:dyDescent="0.3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1"/>
      <c r="AL78" s="51"/>
      <c r="AM78" s="51"/>
      <c r="AN78" s="51"/>
      <c r="BC78" s="61"/>
      <c r="BD78" s="61"/>
      <c r="BE78" s="61"/>
      <c r="BF78" s="61"/>
    </row>
  </sheetData>
  <autoFilter ref="A2:BJ2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TOP DINO</vt:lpstr>
      <vt:lpstr>SLIJ</vt:lpstr>
      <vt:lpstr>FJL</vt:lpstr>
      <vt:lpstr>L-A</vt:lpstr>
      <vt:lpstr>L-B</vt:lpstr>
    </vt:vector>
  </TitlesOfParts>
  <Company>V&amp;M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VARGAS Sheyla</dc:creator>
  <cp:lastModifiedBy>BRAVO, Eduardo</cp:lastModifiedBy>
  <dcterms:created xsi:type="dcterms:W3CDTF">2025-01-30T15:34:34Z</dcterms:created>
  <dcterms:modified xsi:type="dcterms:W3CDTF">2025-08-18T16:48:54Z</dcterms:modified>
</cp:coreProperties>
</file>