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6990"/>
  </bookViews>
  <sheets>
    <sheet name="L-A" sheetId="6" r:id="rId1"/>
    <sheet name="L-B" sheetId="7" r:id="rId2"/>
  </sheets>
  <definedNames>
    <definedName name="_xlnm._FilterDatabase" localSheetId="0" hidden="1">'L-A'!$A$2:$BO$17</definedName>
    <definedName name="_xlnm._FilterDatabase" localSheetId="1" hidden="1">'L-B'!$A$2:$CB$49</definedName>
  </definedNames>
  <calcPr calcId="145621"/>
</workbook>
</file>

<file path=xl/calcChain.xml><?xml version="1.0" encoding="utf-8"?>
<calcChain xmlns="http://schemas.openxmlformats.org/spreadsheetml/2006/main">
  <c r="X47" i="7" l="1"/>
  <c r="X46" i="7"/>
  <c r="X43" i="7"/>
  <c r="X42" i="7"/>
  <c r="X41" i="7"/>
  <c r="X40" i="7"/>
  <c r="X37" i="7"/>
  <c r="X36" i="7"/>
  <c r="X35" i="7"/>
  <c r="X34" i="7"/>
  <c r="X33" i="7"/>
  <c r="X3" i="7"/>
  <c r="X15" i="6"/>
  <c r="X14" i="6"/>
  <c r="X13" i="6"/>
  <c r="X12" i="6"/>
  <c r="X11" i="6"/>
  <c r="X10" i="6"/>
  <c r="X7" i="6"/>
  <c r="X6" i="6"/>
  <c r="X5" i="6"/>
  <c r="X4" i="6"/>
  <c r="X3" i="6"/>
  <c r="BT49" i="7" l="1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BZ48" i="7"/>
  <c r="BY48" i="7"/>
  <c r="BX48" i="7"/>
  <c r="BW48" i="7"/>
  <c r="BV48" i="7"/>
  <c r="BU48" i="7"/>
  <c r="AJ48" i="7"/>
  <c r="AI48" i="7"/>
  <c r="AG48" i="7"/>
  <c r="AF48" i="7"/>
  <c r="AF49" i="7" s="1"/>
  <c r="AE48" i="7"/>
  <c r="AE49" i="7" s="1"/>
  <c r="AC48" i="7"/>
  <c r="AA48" i="7"/>
  <c r="Z48" i="7"/>
  <c r="X48" i="7"/>
  <c r="V48" i="7"/>
  <c r="T48" i="7"/>
  <c r="S48" i="7"/>
  <c r="P48" i="7"/>
  <c r="O48" i="7"/>
  <c r="N48" i="7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BM16" i="6"/>
  <c r="BL16" i="6"/>
  <c r="BK16" i="6"/>
  <c r="AJ16" i="6"/>
  <c r="AI16" i="6"/>
  <c r="AG16" i="6"/>
  <c r="AF16" i="6"/>
  <c r="AF17" i="6" s="1"/>
  <c r="AE16" i="6"/>
  <c r="AE17" i="6" s="1"/>
  <c r="AC16" i="6"/>
  <c r="AA16" i="6"/>
  <c r="Z16" i="6"/>
  <c r="X16" i="6"/>
  <c r="V16" i="6"/>
  <c r="T16" i="6"/>
  <c r="S16" i="6"/>
  <c r="P16" i="6"/>
  <c r="O16" i="6"/>
  <c r="N16" i="6"/>
  <c r="W48" i="7" l="1"/>
  <c r="Y48" i="7"/>
  <c r="AL48" i="7"/>
  <c r="AM48" i="7"/>
  <c r="Q48" i="7"/>
  <c r="U48" i="7"/>
  <c r="AH48" i="7"/>
  <c r="AK48" i="7"/>
  <c r="AB48" i="7"/>
  <c r="AD48" i="7"/>
  <c r="AL16" i="6"/>
  <c r="W16" i="6"/>
  <c r="Y16" i="6"/>
  <c r="AM16" i="6"/>
  <c r="Q16" i="6"/>
  <c r="U16" i="6"/>
  <c r="AK16" i="6"/>
  <c r="AB16" i="6"/>
  <c r="AD16" i="6"/>
  <c r="AH16" i="6"/>
  <c r="AP48" i="7"/>
  <c r="BP48" i="7"/>
  <c r="BT48" i="7"/>
  <c r="X49" i="7"/>
  <c r="AQ48" i="7"/>
  <c r="AX48" i="7"/>
  <c r="BK48" i="7"/>
  <c r="BQ48" i="7"/>
  <c r="AR48" i="7"/>
  <c r="BG48" i="7"/>
  <c r="BL48" i="7"/>
  <c r="AS48" i="7"/>
  <c r="AY48" i="7"/>
  <c r="BM48" i="7"/>
  <c r="BR48" i="7"/>
  <c r="AT48" i="7"/>
  <c r="AZ48" i="7"/>
  <c r="BS48" i="7"/>
  <c r="AU48" i="7"/>
  <c r="BA48" i="7"/>
  <c r="BD48" i="7"/>
  <c r="BH48" i="7"/>
  <c r="AV48" i="7"/>
  <c r="AW48" i="7"/>
  <c r="BB48" i="7"/>
  <c r="BE48" i="7"/>
  <c r="BI48" i="7"/>
  <c r="BN48" i="7"/>
  <c r="AO48" i="7"/>
  <c r="BC48" i="7"/>
  <c r="BF48" i="7"/>
  <c r="BJ48" i="7"/>
  <c r="BO48" i="7"/>
  <c r="AP16" i="6"/>
  <c r="AX16" i="6"/>
  <c r="BJ16" i="6"/>
  <c r="X17" i="6"/>
  <c r="AQ16" i="6"/>
  <c r="AY16" i="6"/>
  <c r="BA16" i="6"/>
  <c r="BG16" i="6"/>
  <c r="AR16" i="6"/>
  <c r="AV16" i="6"/>
  <c r="BB16" i="6"/>
  <c r="AS16" i="6"/>
  <c r="AW16" i="6"/>
  <c r="BH16" i="6"/>
  <c r="BI16" i="6"/>
  <c r="BE16" i="6"/>
  <c r="AT16" i="6"/>
  <c r="BC16" i="6"/>
  <c r="AO16" i="6"/>
  <c r="AU16" i="6"/>
  <c r="AZ16" i="6"/>
  <c r="BD16" i="6"/>
  <c r="BF16" i="6"/>
  <c r="AN48" i="7" l="1"/>
  <c r="AN16" i="6"/>
</calcChain>
</file>

<file path=xl/sharedStrings.xml><?xml version="1.0" encoding="utf-8"?>
<sst xmlns="http://schemas.openxmlformats.org/spreadsheetml/2006/main" count="754" uniqueCount="178">
  <si>
    <t>Fecha</t>
  </si>
  <si>
    <t>Turno</t>
  </si>
  <si>
    <t>Area</t>
  </si>
  <si>
    <t>Maquina</t>
  </si>
  <si>
    <t>TipoMaterial</t>
  </si>
  <si>
    <t>OP</t>
  </si>
  <si>
    <t>Operador</t>
  </si>
  <si>
    <t>Inspector</t>
  </si>
  <si>
    <t>Diametro</t>
  </si>
  <si>
    <t>Libraje</t>
  </si>
  <si>
    <t>Acero</t>
  </si>
  <si>
    <t>Rosca</t>
  </si>
  <si>
    <t>Corte</t>
  </si>
  <si>
    <t>TotalPiezas</t>
  </si>
  <si>
    <t>PzasOK</t>
  </si>
  <si>
    <t>PzasRech</t>
  </si>
  <si>
    <t>Rechazos</t>
  </si>
  <si>
    <t>TpoCiclo</t>
  </si>
  <si>
    <t>TpoAbierto</t>
  </si>
  <si>
    <t>TpoTeorico</t>
  </si>
  <si>
    <t>TRS</t>
  </si>
  <si>
    <t>Turnos</t>
  </si>
  <si>
    <t>OutPut</t>
  </si>
  <si>
    <t>Cuadrilla</t>
  </si>
  <si>
    <t>HH.MEQS</t>
  </si>
  <si>
    <t>TpoProductivo</t>
  </si>
  <si>
    <t>TpoImproductivo</t>
  </si>
  <si>
    <t>Improductivo</t>
  </si>
  <si>
    <t>TpoPerdCadencia</t>
  </si>
  <si>
    <t>PerdCadencia</t>
  </si>
  <si>
    <t>JEQS</t>
  </si>
  <si>
    <t>MEQS</t>
  </si>
  <si>
    <t>TpoTeoProd</t>
  </si>
  <si>
    <t>TpoOperacion</t>
  </si>
  <si>
    <t>Disponibilidad</t>
  </si>
  <si>
    <t>Rendimiento</t>
  </si>
  <si>
    <t>Calidad</t>
  </si>
  <si>
    <t>OEE</t>
  </si>
  <si>
    <t>MIN.</t>
  </si>
  <si>
    <t>HRS.</t>
  </si>
  <si>
    <t>%</t>
  </si>
  <si>
    <t>HRS.HOMBRE</t>
  </si>
  <si>
    <t>Tiempo Rechazo</t>
  </si>
  <si>
    <t>(HRS)</t>
  </si>
  <si>
    <t>(%)</t>
  </si>
  <si>
    <t>Comida</t>
  </si>
  <si>
    <t>Cambio de Operación Normal (Líneas y Coples)</t>
  </si>
  <si>
    <t>Inspección dimensional</t>
  </si>
  <si>
    <t>Ajuste en Pieza</t>
  </si>
  <si>
    <t>Ajuste de Steady Rest</t>
  </si>
  <si>
    <t>Resultados de Laboratorio</t>
  </si>
  <si>
    <t>Cambio de Operación por Interrupción (Lineas y Coples)</t>
  </si>
  <si>
    <t>Espera de intervención MTTO</t>
  </si>
  <si>
    <t>MTTO Autónomo Planos de Conservación</t>
  </si>
  <si>
    <t>Ajuste de Máquina por falla (MTTO Correctivo)</t>
  </si>
  <si>
    <t>Falla Suajadora</t>
  </si>
  <si>
    <t>Falla Aprieta Coples</t>
  </si>
  <si>
    <t>Falla otro Torno CNC</t>
  </si>
  <si>
    <t>Equipo Auxiliar: Lunetas / Steady Rest</t>
  </si>
  <si>
    <t>Equipo Auxiliar: Falla Rolos</t>
  </si>
  <si>
    <t>TORNO: Control Torno</t>
  </si>
  <si>
    <t>Equipo Auxiliar: Falla Fotocelda</t>
  </si>
  <si>
    <t>Falla de chuck centrador</t>
  </si>
  <si>
    <t>TORNO: Torreta</t>
  </si>
  <si>
    <t>TORNO: Transportador de Rebaba</t>
  </si>
  <si>
    <t>Falta de Tubería Preparada (Suajadora, Torno Anterior)</t>
  </si>
  <si>
    <t>Desfase (torno)</t>
  </si>
  <si>
    <t>Soaking Time</t>
  </si>
  <si>
    <t>Proceso Saldos (Cambio de Operación Normal o Urgencia)</t>
  </si>
  <si>
    <t>Ruptura de Inserto</t>
  </si>
  <si>
    <t>Puntas Chuecas</t>
  </si>
  <si>
    <t>Mal Acabado</t>
  </si>
  <si>
    <t>Vibracion de rosca</t>
  </si>
  <si>
    <t>Sello rayado</t>
  </si>
  <si>
    <t>Problema con rebaba en rosca</t>
  </si>
  <si>
    <t>Escalones</t>
  </si>
  <si>
    <t>Pruebas de Método</t>
  </si>
  <si>
    <t>Inspección de rosca en maquina</t>
  </si>
  <si>
    <t>Capacitación</t>
  </si>
  <si>
    <t>Reunión de Trabajo</t>
  </si>
  <si>
    <t>Equipos autónomos</t>
  </si>
  <si>
    <t>Falta de Carga por Falta de Tubería Externa</t>
  </si>
  <si>
    <t>Cambio de inserto/peine</t>
  </si>
  <si>
    <t>C</t>
  </si>
  <si>
    <t>CO1</t>
  </si>
  <si>
    <t>CO13</t>
  </si>
  <si>
    <t>CO2</t>
  </si>
  <si>
    <t>CO4</t>
  </si>
  <si>
    <t>CO7</t>
  </si>
  <si>
    <t>COI</t>
  </si>
  <si>
    <t>EI1</t>
  </si>
  <si>
    <t>MA1</t>
  </si>
  <si>
    <t>MC1</t>
  </si>
  <si>
    <t>MC12</t>
  </si>
  <si>
    <t>MC13</t>
  </si>
  <si>
    <t>MC15</t>
  </si>
  <si>
    <t>MC16</t>
  </si>
  <si>
    <t>MC17</t>
  </si>
  <si>
    <t>MC2</t>
  </si>
  <si>
    <t>MC20</t>
  </si>
  <si>
    <t>MC23</t>
  </si>
  <si>
    <t>MC3</t>
  </si>
  <si>
    <t>MC9</t>
  </si>
  <si>
    <t>MP2</t>
  </si>
  <si>
    <t>MP6</t>
  </si>
  <si>
    <t>MP9</t>
  </si>
  <si>
    <t>NC1</t>
  </si>
  <si>
    <t>NC18</t>
  </si>
  <si>
    <t>NC19</t>
  </si>
  <si>
    <t>NC2</t>
  </si>
  <si>
    <t>NC31</t>
  </si>
  <si>
    <t>NC32</t>
  </si>
  <si>
    <t>NC33</t>
  </si>
  <si>
    <t>NC8</t>
  </si>
  <si>
    <t>PM</t>
  </si>
  <si>
    <t>PM1</t>
  </si>
  <si>
    <t>RE1</t>
  </si>
  <si>
    <t>RE2</t>
  </si>
  <si>
    <t>RE5</t>
  </si>
  <si>
    <t>X</t>
  </si>
  <si>
    <t>Y</t>
  </si>
  <si>
    <t>ROSCA VIBRADA</t>
  </si>
  <si>
    <t>ESCALON EN SELLO</t>
  </si>
  <si>
    <t>ROSCA CON REBABA</t>
  </si>
  <si>
    <t>ESPESOR E' (-)</t>
  </si>
  <si>
    <t>ESCALON EN ROSCA</t>
  </si>
  <si>
    <t>RECHAZO POR AJUSTE</t>
  </si>
  <si>
    <t>HILOS NEGROS</t>
  </si>
  <si>
    <t>HOMBRO MAL MAQUINADO</t>
  </si>
  <si>
    <t>I</t>
  </si>
  <si>
    <t>K</t>
  </si>
  <si>
    <t>K1</t>
  </si>
  <si>
    <t>N</t>
  </si>
  <si>
    <t>O</t>
  </si>
  <si>
    <t>P</t>
  </si>
  <si>
    <t>R</t>
  </si>
  <si>
    <t>RA</t>
  </si>
  <si>
    <t>U</t>
  </si>
  <si>
    <t>Z</t>
  </si>
  <si>
    <t>31/05/2025</t>
  </si>
  <si>
    <t xml:space="preserve">1 </t>
  </si>
  <si>
    <t>D-003</t>
  </si>
  <si>
    <t>5 1/2</t>
  </si>
  <si>
    <t>TRC-95</t>
  </si>
  <si>
    <t>VAM TOP</t>
  </si>
  <si>
    <t>D-004</t>
  </si>
  <si>
    <t>16/06/2025</t>
  </si>
  <si>
    <t>23/06/2025</t>
  </si>
  <si>
    <t xml:space="preserve">2 </t>
  </si>
  <si>
    <t>3 1/2</t>
  </si>
  <si>
    <t>TRC-110</t>
  </si>
  <si>
    <t>P-110</t>
  </si>
  <si>
    <t>TRC-95 BDC</t>
  </si>
  <si>
    <t>24/06/2025</t>
  </si>
  <si>
    <t>4 1/2</t>
  </si>
  <si>
    <t>07/06/2025</t>
  </si>
  <si>
    <t>E-003</t>
  </si>
  <si>
    <t>7</t>
  </si>
  <si>
    <t>09/06/2025</t>
  </si>
  <si>
    <t>7 5/8</t>
  </si>
  <si>
    <t>VAM SLIJ-II</t>
  </si>
  <si>
    <t>E-004</t>
  </si>
  <si>
    <t>1A</t>
  </si>
  <si>
    <t>1B</t>
  </si>
  <si>
    <t>10/06/2025</t>
  </si>
  <si>
    <t>9 7/8</t>
  </si>
  <si>
    <t>11/06/2025</t>
  </si>
  <si>
    <t>12/06/2025</t>
  </si>
  <si>
    <t>13/06/2025</t>
  </si>
  <si>
    <t>TAC-140</t>
  </si>
  <si>
    <t>14/06/2025</t>
  </si>
  <si>
    <t>9 5/8</t>
  </si>
  <si>
    <t>17/06/2025</t>
  </si>
  <si>
    <t>18/06/2025</t>
  </si>
  <si>
    <t>VAM FJL</t>
  </si>
  <si>
    <t>25/06/2025</t>
  </si>
  <si>
    <t>26/06/2025</t>
  </si>
  <si>
    <t>'Reporte del 30 de Mayo al 26 de Junio del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</si>
</sst>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6"/>
      <color indexed="8"/>
      <name val="Calibri"/>
      <family val="2"/>
    </font>
    <font>
      <sz val="16"/>
      <color theme="0"/>
      <name val="Arial"/>
      <family val="2"/>
    </font>
    <font>
      <sz val="16"/>
      <name val="Arial"/>
      <family val="2"/>
    </font>
    <font>
      <i/>
      <sz val="16"/>
      <name val="Arial"/>
      <family val="2"/>
    </font>
    <font>
      <sz val="12"/>
      <color indexed="8"/>
      <name val="Calibri"/>
      <family val="2"/>
    </font>
    <font>
      <b/>
      <i/>
      <sz val="16"/>
      <name val="Arial"/>
      <family val="2"/>
    </font>
    <font>
      <b/>
      <i/>
      <sz val="16"/>
      <color indexed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textRotation="180"/>
    </xf>
    <xf numFmtId="10" fontId="2" fillId="0" borderId="0" xfId="0" applyNumberFormat="1" applyFont="1" applyAlignment="1">
      <alignment horizontal="left"/>
    </xf>
    <xf numFmtId="10" fontId="2" fillId="0" borderId="0" xfId="0" applyNumberFormat="1" applyFont="1" applyAlignment="1">
      <alignment horizontal="left" textRotation="180"/>
    </xf>
    <xf numFmtId="0" fontId="4" fillId="0" borderId="0" xfId="1" quotePrefix="1" applyFont="1" applyAlignment="1">
      <alignment horizontal="left"/>
    </xf>
    <xf numFmtId="165" fontId="5" fillId="2" borderId="1" xfId="2" applyNumberFormat="1" applyFont="1" applyFill="1" applyBorder="1" applyAlignment="1">
      <alignment horizontal="left" vertical="center" wrapText="1"/>
    </xf>
    <xf numFmtId="0" fontId="6" fillId="0" borderId="0" xfId="0" applyFont="1"/>
    <xf numFmtId="0" fontId="6" fillId="0" borderId="0" xfId="0" quotePrefix="1" applyFont="1" applyAlignment="1">
      <alignment horizontal="left"/>
    </xf>
    <xf numFmtId="0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4" fontId="6" fillId="0" borderId="0" xfId="0" applyNumberFormat="1" applyFont="1" applyAlignment="1">
      <alignment horizontal="left"/>
    </xf>
    <xf numFmtId="10" fontId="6" fillId="0" borderId="0" xfId="0" applyNumberFormat="1" applyFont="1" applyAlignment="1">
      <alignment horizontal="left"/>
    </xf>
    <xf numFmtId="4" fontId="6" fillId="0" borderId="0" xfId="0" applyNumberFormat="1" applyFont="1"/>
    <xf numFmtId="3" fontId="6" fillId="0" borderId="0" xfId="0" applyNumberFormat="1" applyFont="1"/>
    <xf numFmtId="0" fontId="6" fillId="0" borderId="0" xfId="0" applyFont="1" applyAlignment="1">
      <alignment horizontal="left"/>
    </xf>
    <xf numFmtId="3" fontId="7" fillId="0" borderId="2" xfId="0" applyNumberFormat="1" applyFont="1" applyBorder="1" applyAlignment="1">
      <alignment horizontal="left"/>
    </xf>
    <xf numFmtId="4" fontId="7" fillId="0" borderId="2" xfId="0" applyNumberFormat="1" applyFont="1" applyBorder="1" applyAlignment="1">
      <alignment horizontal="left"/>
    </xf>
    <xf numFmtId="10" fontId="7" fillId="0" borderId="2" xfId="0" applyNumberFormat="1" applyFont="1" applyBorder="1" applyAlignment="1">
      <alignment horizontal="left"/>
    </xf>
    <xf numFmtId="4" fontId="7" fillId="0" borderId="2" xfId="0" applyNumberFormat="1" applyFont="1" applyBorder="1"/>
    <xf numFmtId="3" fontId="7" fillId="0" borderId="2" xfId="0" applyNumberFormat="1" applyFont="1" applyBorder="1"/>
    <xf numFmtId="2" fontId="7" fillId="0" borderId="2" xfId="0" applyNumberFormat="1" applyFont="1" applyBorder="1"/>
    <xf numFmtId="2" fontId="6" fillId="0" borderId="0" xfId="0" applyNumberFormat="1" applyFont="1"/>
    <xf numFmtId="0" fontId="6" fillId="0" borderId="0" xfId="0" applyNumberFormat="1" applyFont="1"/>
    <xf numFmtId="0" fontId="7" fillId="0" borderId="2" xfId="0" applyNumberFormat="1" applyFont="1" applyBorder="1"/>
    <xf numFmtId="1" fontId="8" fillId="0" borderId="0" xfId="2" quotePrefix="1" applyNumberFormat="1" applyFont="1" applyAlignment="1">
      <alignment horizontal="left" vertical="center" textRotation="90" wrapText="1"/>
    </xf>
    <xf numFmtId="1" fontId="9" fillId="3" borderId="2" xfId="2" applyNumberFormat="1" applyFont="1" applyFill="1" applyBorder="1" applyAlignment="1">
      <alignment horizontal="left" vertical="center"/>
    </xf>
    <xf numFmtId="1" fontId="9" fillId="4" borderId="2" xfId="2" applyNumberFormat="1" applyFont="1" applyFill="1" applyBorder="1" applyAlignment="1">
      <alignment horizontal="left" vertical="center"/>
    </xf>
    <xf numFmtId="2" fontId="9" fillId="5" borderId="2" xfId="0" applyNumberFormat="1" applyFont="1" applyFill="1" applyBorder="1" applyAlignment="1">
      <alignment horizontal="left" vertical="center"/>
    </xf>
    <xf numFmtId="43" fontId="10" fillId="6" borderId="2" xfId="2" applyFont="1" applyFill="1" applyBorder="1" applyAlignment="1">
      <alignment horizontal="left" vertical="center"/>
    </xf>
    <xf numFmtId="1" fontId="9" fillId="7" borderId="2" xfId="2" applyNumberFormat="1" applyFont="1" applyFill="1" applyBorder="1" applyAlignment="1">
      <alignment horizontal="left" vertical="center"/>
    </xf>
    <xf numFmtId="0" fontId="5" fillId="8" borderId="2" xfId="2" applyNumberFormat="1" applyFon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left"/>
    </xf>
  </cellXfs>
  <cellStyles count="3">
    <cellStyle name="Millares 2" xfId="2"/>
    <cellStyle name="Normal" xfId="0" builtinId="0"/>
    <cellStyle name="Normal 10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M51"/>
  <sheetViews>
    <sheetView tabSelected="1" topLeftCell="AH1" workbookViewId="0">
      <pane ySplit="2" topLeftCell="A3" activePane="bottomLeft" state="frozen"/>
      <selection activeCell="A6" sqref="A6"/>
      <selection pane="bottomLeft" activeCell="AN21" sqref="AN21"/>
    </sheetView>
  </sheetViews>
  <sheetFormatPr baseColWidth="10" defaultRowHeight="12" x14ac:dyDescent="0.2"/>
  <cols>
    <col min="1" max="5" width="11.42578125" style="4"/>
    <col min="6" max="8" width="11.5703125" style="4" bestFit="1" customWidth="1"/>
    <col min="9" max="9" width="11.42578125" style="4"/>
    <col min="10" max="10" width="11.5703125" style="4" bestFit="1" customWidth="1"/>
    <col min="11" max="13" width="11.42578125" style="4"/>
    <col min="14" max="18" width="11.5703125" style="4" bestFit="1" customWidth="1"/>
    <col min="19" max="20" width="14.140625" style="4" bestFit="1" customWidth="1"/>
    <col min="21" max="23" width="11.5703125" style="4" bestFit="1" customWidth="1"/>
    <col min="24" max="24" width="14.140625" style="4" bestFit="1" customWidth="1"/>
    <col min="25" max="25" width="11.5703125" style="4" bestFit="1" customWidth="1"/>
    <col min="26" max="27" width="14.140625" style="4" bestFit="1" customWidth="1"/>
    <col min="28" max="30" width="11.5703125" style="4" bestFit="1" customWidth="1"/>
    <col min="31" max="32" width="15.85546875" style="4" bestFit="1" customWidth="1"/>
    <col min="33" max="34" width="11.5703125" style="4" bestFit="1" customWidth="1"/>
    <col min="35" max="36" width="14.140625" style="4" bestFit="1" customWidth="1"/>
    <col min="37" max="39" width="13.42578125" style="6" bestFit="1" customWidth="1"/>
    <col min="40" max="40" width="12.5703125" style="6" bestFit="1" customWidth="1"/>
    <col min="41" max="58" width="11.5703125" style="1" bestFit="1" customWidth="1"/>
    <col min="59" max="62" width="11.5703125" style="2" bestFit="1" customWidth="1"/>
    <col min="63" max="64" width="11.5703125" style="1" bestFit="1" customWidth="1"/>
    <col min="65" max="65" width="11.5703125" style="3" bestFit="1" customWidth="1"/>
    <col min="66" max="16384" width="11.42578125" style="1"/>
  </cols>
  <sheetData>
    <row r="1" spans="1:65" ht="57.75" customHeight="1" x14ac:dyDescent="0.35">
      <c r="A1" s="8" t="s">
        <v>177</v>
      </c>
      <c r="R1" s="4" t="s">
        <v>38</v>
      </c>
      <c r="S1" s="4" t="s">
        <v>39</v>
      </c>
      <c r="T1" s="4" t="s">
        <v>39</v>
      </c>
      <c r="U1" s="4" t="s">
        <v>40</v>
      </c>
      <c r="X1" s="4" t="s">
        <v>41</v>
      </c>
      <c r="Z1" s="4" t="s">
        <v>39</v>
      </c>
      <c r="AA1" s="4" t="s">
        <v>39</v>
      </c>
      <c r="AB1" s="4" t="s">
        <v>40</v>
      </c>
      <c r="AC1" s="4" t="s">
        <v>39</v>
      </c>
      <c r="AD1" s="4" t="s">
        <v>40</v>
      </c>
      <c r="AG1" s="4" t="s">
        <v>42</v>
      </c>
      <c r="AH1" s="4" t="s">
        <v>42</v>
      </c>
      <c r="AI1" s="5"/>
      <c r="AJ1" s="5"/>
      <c r="AK1" s="7"/>
      <c r="AL1" s="7"/>
      <c r="AM1" s="7"/>
      <c r="AN1" s="7"/>
      <c r="AO1" s="29" t="s">
        <v>45</v>
      </c>
      <c r="AP1" s="29" t="s">
        <v>46</v>
      </c>
      <c r="AQ1" s="29" t="s">
        <v>47</v>
      </c>
      <c r="AR1" s="29" t="s">
        <v>48</v>
      </c>
      <c r="AS1" s="29" t="s">
        <v>49</v>
      </c>
      <c r="AT1" s="29" t="s">
        <v>53</v>
      </c>
      <c r="AU1" s="29" t="s">
        <v>54</v>
      </c>
      <c r="AV1" s="29" t="s">
        <v>56</v>
      </c>
      <c r="AW1" s="29" t="s">
        <v>57</v>
      </c>
      <c r="AX1" s="29" t="s">
        <v>62</v>
      </c>
      <c r="AY1" s="29" t="s">
        <v>63</v>
      </c>
      <c r="AZ1" s="29" t="s">
        <v>66</v>
      </c>
      <c r="BA1" s="29" t="s">
        <v>67</v>
      </c>
      <c r="BB1" s="29" t="s">
        <v>68</v>
      </c>
      <c r="BC1" s="29" t="s">
        <v>70</v>
      </c>
      <c r="BD1" s="29" t="s">
        <v>71</v>
      </c>
      <c r="BE1" s="29" t="s">
        <v>75</v>
      </c>
      <c r="BF1" s="29" t="s">
        <v>77</v>
      </c>
      <c r="BG1" s="29" t="s">
        <v>79</v>
      </c>
      <c r="BH1" s="29" t="s">
        <v>80</v>
      </c>
      <c r="BI1" s="29" t="s">
        <v>82</v>
      </c>
      <c r="BJ1" s="29" t="s">
        <v>81</v>
      </c>
      <c r="BK1" s="29" t="s">
        <v>125</v>
      </c>
      <c r="BL1" s="29" t="s">
        <v>126</v>
      </c>
      <c r="BM1" s="29" t="s">
        <v>128</v>
      </c>
    </row>
    <row r="2" spans="1:65" s="10" customFormat="1" ht="81" x14ac:dyDescent="0.3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25</v>
      </c>
      <c r="AA2" s="9" t="s">
        <v>26</v>
      </c>
      <c r="AB2" s="9" t="s">
        <v>27</v>
      </c>
      <c r="AC2" s="9" t="s">
        <v>28</v>
      </c>
      <c r="AD2" s="9" t="s">
        <v>29</v>
      </c>
      <c r="AE2" s="9" t="s">
        <v>30</v>
      </c>
      <c r="AF2" s="9" t="s">
        <v>31</v>
      </c>
      <c r="AG2" s="9" t="s">
        <v>43</v>
      </c>
      <c r="AH2" s="9" t="s">
        <v>44</v>
      </c>
      <c r="AI2" s="9" t="s">
        <v>32</v>
      </c>
      <c r="AJ2" s="9" t="s">
        <v>33</v>
      </c>
      <c r="AK2" s="9" t="s">
        <v>34</v>
      </c>
      <c r="AL2" s="9" t="s">
        <v>35</v>
      </c>
      <c r="AM2" s="9" t="s">
        <v>36</v>
      </c>
      <c r="AN2" s="9" t="s">
        <v>37</v>
      </c>
      <c r="AO2" s="30" t="s">
        <v>83</v>
      </c>
      <c r="AP2" s="31" t="s">
        <v>84</v>
      </c>
      <c r="AQ2" s="31" t="s">
        <v>85</v>
      </c>
      <c r="AR2" s="31" t="s">
        <v>86</v>
      </c>
      <c r="AS2" s="31" t="s">
        <v>87</v>
      </c>
      <c r="AT2" s="30" t="s">
        <v>91</v>
      </c>
      <c r="AU2" s="32" t="s">
        <v>92</v>
      </c>
      <c r="AV2" s="32" t="s">
        <v>94</v>
      </c>
      <c r="AW2" s="32" t="s">
        <v>95</v>
      </c>
      <c r="AX2" s="32" t="s">
        <v>100</v>
      </c>
      <c r="AY2" s="32" t="s">
        <v>101</v>
      </c>
      <c r="AZ2" s="30" t="s">
        <v>104</v>
      </c>
      <c r="BA2" s="30" t="s">
        <v>105</v>
      </c>
      <c r="BB2" s="30" t="s">
        <v>106</v>
      </c>
      <c r="BC2" s="33" t="s">
        <v>108</v>
      </c>
      <c r="BD2" s="33" t="s">
        <v>109</v>
      </c>
      <c r="BE2" s="33" t="s">
        <v>113</v>
      </c>
      <c r="BF2" s="30" t="s">
        <v>115</v>
      </c>
      <c r="BG2" s="30" t="s">
        <v>117</v>
      </c>
      <c r="BH2" s="30" t="s">
        <v>118</v>
      </c>
      <c r="BI2" s="30" t="s">
        <v>120</v>
      </c>
      <c r="BJ2" s="34" t="s">
        <v>119</v>
      </c>
      <c r="BK2" s="35" t="s">
        <v>133</v>
      </c>
      <c r="BL2" s="35" t="s">
        <v>136</v>
      </c>
      <c r="BM2" s="35" t="s">
        <v>138</v>
      </c>
    </row>
    <row r="3" spans="1:65" s="10" customFormat="1" ht="42" customHeight="1" x14ac:dyDescent="0.3">
      <c r="A3" s="11" t="s">
        <v>139</v>
      </c>
      <c r="B3" s="11" t="s">
        <v>140</v>
      </c>
      <c r="C3" s="11" t="s">
        <v>140</v>
      </c>
      <c r="D3" s="11" t="s">
        <v>141</v>
      </c>
      <c r="E3" s="11" t="s">
        <v>132</v>
      </c>
      <c r="F3" s="12">
        <v>10573</v>
      </c>
      <c r="G3" s="12">
        <v>4087</v>
      </c>
      <c r="H3" s="12">
        <v>3698</v>
      </c>
      <c r="I3" s="11" t="s">
        <v>142</v>
      </c>
      <c r="J3" s="13">
        <v>17</v>
      </c>
      <c r="K3" s="11" t="s">
        <v>143</v>
      </c>
      <c r="L3" s="11" t="s">
        <v>144</v>
      </c>
      <c r="M3" s="11" t="s">
        <v>134</v>
      </c>
      <c r="N3" s="14">
        <v>18</v>
      </c>
      <c r="O3" s="14">
        <v>18</v>
      </c>
      <c r="P3" s="14">
        <v>0</v>
      </c>
      <c r="Q3" s="15">
        <v>0</v>
      </c>
      <c r="R3" s="15">
        <v>1.27</v>
      </c>
      <c r="S3" s="15">
        <v>0.5</v>
      </c>
      <c r="T3" s="15">
        <v>0.38100000000000001</v>
      </c>
      <c r="U3" s="15">
        <v>76.2</v>
      </c>
      <c r="V3" s="15">
        <v>6.25E-2</v>
      </c>
      <c r="W3" s="15">
        <v>325.44</v>
      </c>
      <c r="X3" s="15">
        <f>10*S3</f>
        <v>5</v>
      </c>
      <c r="Y3" s="15">
        <v>0</v>
      </c>
      <c r="Z3" s="15">
        <v>0.4166665</v>
      </c>
      <c r="AA3" s="15">
        <v>8.3333489999999996E-2</v>
      </c>
      <c r="AB3" s="15">
        <v>16.666699999999999</v>
      </c>
      <c r="AC3" s="15">
        <v>3.5666499999999997E-2</v>
      </c>
      <c r="AD3" s="15">
        <v>7.1332990000000001</v>
      </c>
      <c r="AE3" s="15">
        <v>20.34</v>
      </c>
      <c r="AF3" s="15">
        <v>7.74</v>
      </c>
      <c r="AG3" s="15">
        <v>0</v>
      </c>
      <c r="AH3" s="15">
        <v>0</v>
      </c>
      <c r="AI3" s="15">
        <v>0.38100000000000001</v>
      </c>
      <c r="AJ3" s="15">
        <v>0.4166665</v>
      </c>
      <c r="AK3" s="16">
        <v>0.83333299999999999</v>
      </c>
      <c r="AL3" s="16">
        <v>0.9144004</v>
      </c>
      <c r="AM3" s="16">
        <v>1</v>
      </c>
      <c r="AN3" s="16">
        <v>0.76200000000000001</v>
      </c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>
        <v>8.3333335816860199E-2</v>
      </c>
      <c r="BG3" s="26"/>
      <c r="BH3" s="26"/>
      <c r="BI3" s="26"/>
      <c r="BJ3" s="26">
        <v>7.5</v>
      </c>
      <c r="BK3" s="18"/>
      <c r="BL3" s="18"/>
      <c r="BM3" s="27"/>
    </row>
    <row r="4" spans="1:65" s="10" customFormat="1" ht="45" customHeight="1" x14ac:dyDescent="0.3">
      <c r="A4" s="11" t="s">
        <v>139</v>
      </c>
      <c r="B4" s="11" t="s">
        <v>140</v>
      </c>
      <c r="C4" s="11" t="s">
        <v>140</v>
      </c>
      <c r="D4" s="11" t="s">
        <v>145</v>
      </c>
      <c r="E4" s="11" t="s">
        <v>132</v>
      </c>
      <c r="F4" s="12">
        <v>10573</v>
      </c>
      <c r="G4" s="12">
        <v>4017</v>
      </c>
      <c r="H4" s="12">
        <v>3712</v>
      </c>
      <c r="I4" s="11" t="s">
        <v>142</v>
      </c>
      <c r="J4" s="13">
        <v>17</v>
      </c>
      <c r="K4" s="11" t="s">
        <v>143</v>
      </c>
      <c r="L4" s="11" t="s">
        <v>144</v>
      </c>
      <c r="M4" s="11" t="s">
        <v>134</v>
      </c>
      <c r="N4" s="14">
        <v>18</v>
      </c>
      <c r="O4" s="14">
        <v>18</v>
      </c>
      <c r="P4" s="14">
        <v>0</v>
      </c>
      <c r="Q4" s="15">
        <v>0</v>
      </c>
      <c r="R4" s="15">
        <v>1.27</v>
      </c>
      <c r="S4" s="15">
        <v>0.5</v>
      </c>
      <c r="T4" s="15">
        <v>0.38100000000000001</v>
      </c>
      <c r="U4" s="15">
        <v>76.2</v>
      </c>
      <c r="V4" s="15">
        <v>6.25E-2</v>
      </c>
      <c r="W4" s="15">
        <v>325.44</v>
      </c>
      <c r="X4" s="15">
        <f t="shared" ref="X4:X7" si="0">10*S4</f>
        <v>5</v>
      </c>
      <c r="Y4" s="15">
        <v>0</v>
      </c>
      <c r="Z4" s="15">
        <v>0.43333339999999998</v>
      </c>
      <c r="AA4" s="15">
        <v>6.6666600000000006E-2</v>
      </c>
      <c r="AB4" s="15">
        <v>13.333320000000001</v>
      </c>
      <c r="AC4" s="15">
        <v>5.2333379999999999E-2</v>
      </c>
      <c r="AD4" s="15">
        <v>10.46668</v>
      </c>
      <c r="AE4" s="15">
        <v>20.34</v>
      </c>
      <c r="AF4" s="15">
        <v>7.74</v>
      </c>
      <c r="AG4" s="15">
        <v>0</v>
      </c>
      <c r="AH4" s="15">
        <v>0</v>
      </c>
      <c r="AI4" s="15">
        <v>0.38100000000000001</v>
      </c>
      <c r="AJ4" s="15">
        <v>0.43333339999999998</v>
      </c>
      <c r="AK4" s="16">
        <v>0.86666679999999996</v>
      </c>
      <c r="AL4" s="16">
        <v>0.87923070000000003</v>
      </c>
      <c r="AM4" s="16">
        <v>1</v>
      </c>
      <c r="AN4" s="16">
        <v>0.76200000000000001</v>
      </c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>
        <v>6.6666670143604279E-2</v>
      </c>
      <c r="BG4" s="26"/>
      <c r="BH4" s="26"/>
      <c r="BI4" s="26"/>
      <c r="BJ4" s="26">
        <v>7.5</v>
      </c>
      <c r="BK4" s="18"/>
      <c r="BL4" s="18"/>
      <c r="BM4" s="27"/>
    </row>
    <row r="5" spans="1:65" s="10" customFormat="1" ht="31.5" customHeight="1" x14ac:dyDescent="0.3">
      <c r="A5" s="11" t="s">
        <v>146</v>
      </c>
      <c r="B5" s="11" t="s">
        <v>140</v>
      </c>
      <c r="C5" s="11" t="s">
        <v>140</v>
      </c>
      <c r="D5" s="11" t="s">
        <v>141</v>
      </c>
      <c r="E5" s="11" t="s">
        <v>132</v>
      </c>
      <c r="F5" s="12">
        <v>10573</v>
      </c>
      <c r="G5" s="12">
        <v>4062</v>
      </c>
      <c r="H5" s="12">
        <v>4076</v>
      </c>
      <c r="I5" s="11" t="s">
        <v>142</v>
      </c>
      <c r="J5" s="13">
        <v>17</v>
      </c>
      <c r="K5" s="11" t="s">
        <v>143</v>
      </c>
      <c r="L5" s="11" t="s">
        <v>144</v>
      </c>
      <c r="M5" s="11" t="s">
        <v>134</v>
      </c>
      <c r="N5" s="14">
        <v>30</v>
      </c>
      <c r="O5" s="14">
        <v>30</v>
      </c>
      <c r="P5" s="14">
        <v>0</v>
      </c>
      <c r="Q5" s="15">
        <v>0</v>
      </c>
      <c r="R5" s="15">
        <v>1.27</v>
      </c>
      <c r="S5" s="15">
        <v>0.86666679999999996</v>
      </c>
      <c r="T5" s="15">
        <v>0.63500000000000001</v>
      </c>
      <c r="U5" s="15">
        <v>73.269220000000004</v>
      </c>
      <c r="V5" s="15">
        <v>0.10833329999999999</v>
      </c>
      <c r="W5" s="15">
        <v>312.923</v>
      </c>
      <c r="X5" s="15">
        <f t="shared" si="0"/>
        <v>8.6666679999999996</v>
      </c>
      <c r="Y5" s="15">
        <v>0</v>
      </c>
      <c r="Z5" s="15">
        <v>0.70000030000000002</v>
      </c>
      <c r="AA5" s="15">
        <v>0.1666665</v>
      </c>
      <c r="AB5" s="15">
        <v>19.23075</v>
      </c>
      <c r="AC5" s="15">
        <v>6.5000299999999997E-2</v>
      </c>
      <c r="AD5" s="15">
        <v>7.5000330000000002</v>
      </c>
      <c r="AE5" s="15">
        <v>33.9</v>
      </c>
      <c r="AF5" s="15">
        <v>12.9</v>
      </c>
      <c r="AG5" s="15">
        <v>0</v>
      </c>
      <c r="AH5" s="15">
        <v>0</v>
      </c>
      <c r="AI5" s="15">
        <v>0.63500000000000001</v>
      </c>
      <c r="AJ5" s="15">
        <v>0.70000030000000002</v>
      </c>
      <c r="AK5" s="16">
        <v>0.80769250000000004</v>
      </c>
      <c r="AL5" s="16">
        <v>0.90714249999999996</v>
      </c>
      <c r="AM5" s="16">
        <v>1</v>
      </c>
      <c r="AN5" s="16">
        <v>0.73269220000000002</v>
      </c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26">
        <v>0.1666666716337204</v>
      </c>
      <c r="BH5" s="26"/>
      <c r="BI5" s="26"/>
      <c r="BJ5" s="26">
        <v>7.1333332061767578</v>
      </c>
      <c r="BK5" s="18"/>
      <c r="BL5" s="18"/>
      <c r="BM5" s="27"/>
    </row>
    <row r="6" spans="1:65" s="10" customFormat="1" ht="20.25" x14ac:dyDescent="0.3">
      <c r="A6" s="11" t="s">
        <v>147</v>
      </c>
      <c r="B6" s="11" t="s">
        <v>148</v>
      </c>
      <c r="C6" s="11" t="s">
        <v>140</v>
      </c>
      <c r="D6" s="11" t="s">
        <v>141</v>
      </c>
      <c r="E6" s="11" t="s">
        <v>135</v>
      </c>
      <c r="F6" s="12">
        <v>15217</v>
      </c>
      <c r="G6" s="12">
        <v>4087</v>
      </c>
      <c r="H6" s="12">
        <v>4076</v>
      </c>
      <c r="I6" s="11" t="s">
        <v>149</v>
      </c>
      <c r="J6" s="13">
        <v>12.7</v>
      </c>
      <c r="K6" s="11" t="s">
        <v>150</v>
      </c>
      <c r="L6" s="11" t="s">
        <v>144</v>
      </c>
      <c r="M6" s="11" t="s">
        <v>134</v>
      </c>
      <c r="N6" s="14">
        <v>184</v>
      </c>
      <c r="O6" s="14">
        <v>184</v>
      </c>
      <c r="P6" s="14">
        <v>0</v>
      </c>
      <c r="Q6" s="15">
        <v>0</v>
      </c>
      <c r="R6" s="15">
        <v>0.97</v>
      </c>
      <c r="S6" s="15">
        <v>5.6666670000000003</v>
      </c>
      <c r="T6" s="15">
        <v>2.9746670000000002</v>
      </c>
      <c r="U6" s="15">
        <v>52.494120000000002</v>
      </c>
      <c r="V6" s="15">
        <v>0.7083334</v>
      </c>
      <c r="W6" s="15">
        <v>223.39760000000001</v>
      </c>
      <c r="X6" s="15">
        <f t="shared" si="0"/>
        <v>56.666670000000003</v>
      </c>
      <c r="Y6" s="15">
        <v>0</v>
      </c>
      <c r="Z6" s="15">
        <v>2.7</v>
      </c>
      <c r="AA6" s="15">
        <v>2.9666670000000002</v>
      </c>
      <c r="AB6" s="15">
        <v>52.352939999999997</v>
      </c>
      <c r="AC6" s="15">
        <v>-0.27466649999999998</v>
      </c>
      <c r="AD6" s="15">
        <v>-4.8470560000000003</v>
      </c>
      <c r="AE6" s="15">
        <v>158.24</v>
      </c>
      <c r="AF6" s="15">
        <v>68.08</v>
      </c>
      <c r="AG6" s="15">
        <v>0</v>
      </c>
      <c r="AH6" s="15">
        <v>0</v>
      </c>
      <c r="AI6" s="15">
        <v>2.9746670000000002</v>
      </c>
      <c r="AJ6" s="15">
        <v>2.7</v>
      </c>
      <c r="AK6" s="16">
        <v>0.47647060000000002</v>
      </c>
      <c r="AL6" s="16">
        <v>1.101728</v>
      </c>
      <c r="AM6" s="16">
        <v>1</v>
      </c>
      <c r="AN6" s="16">
        <v>0.52494110000000005</v>
      </c>
      <c r="AO6" s="17">
        <v>0.5</v>
      </c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>
        <v>1.5000000149011612</v>
      </c>
      <c r="BB6" s="17">
        <v>0.83333331346511841</v>
      </c>
      <c r="BC6" s="17"/>
      <c r="BD6" s="17"/>
      <c r="BE6" s="17"/>
      <c r="BF6" s="17"/>
      <c r="BG6" s="26"/>
      <c r="BH6" s="26"/>
      <c r="BI6" s="26">
        <v>0.13333334028720856</v>
      </c>
      <c r="BJ6" s="26"/>
      <c r="BK6" s="18"/>
      <c r="BL6" s="18"/>
      <c r="BM6" s="27"/>
    </row>
    <row r="7" spans="1:65" s="10" customFormat="1" ht="20.25" x14ac:dyDescent="0.3">
      <c r="A7" s="11" t="s">
        <v>147</v>
      </c>
      <c r="B7" s="11" t="s">
        <v>148</v>
      </c>
      <c r="C7" s="11" t="s">
        <v>140</v>
      </c>
      <c r="D7" s="11" t="s">
        <v>145</v>
      </c>
      <c r="E7" s="11" t="s">
        <v>135</v>
      </c>
      <c r="F7" s="12">
        <v>15217</v>
      </c>
      <c r="G7" s="12">
        <v>4017</v>
      </c>
      <c r="H7" s="12">
        <v>3698</v>
      </c>
      <c r="I7" s="11" t="s">
        <v>149</v>
      </c>
      <c r="J7" s="13">
        <v>12.7</v>
      </c>
      <c r="K7" s="11" t="s">
        <v>150</v>
      </c>
      <c r="L7" s="11" t="s">
        <v>144</v>
      </c>
      <c r="M7" s="11" t="s">
        <v>134</v>
      </c>
      <c r="N7" s="14">
        <v>184</v>
      </c>
      <c r="O7" s="14">
        <v>184</v>
      </c>
      <c r="P7" s="14">
        <v>0</v>
      </c>
      <c r="Q7" s="15">
        <v>0</v>
      </c>
      <c r="R7" s="15">
        <v>0.97</v>
      </c>
      <c r="S7" s="15">
        <v>5.3333329999999997</v>
      </c>
      <c r="T7" s="15">
        <v>2.9746670000000002</v>
      </c>
      <c r="U7" s="15">
        <v>55.775010000000002</v>
      </c>
      <c r="V7" s="15">
        <v>0.6666666</v>
      </c>
      <c r="W7" s="15">
        <v>237.36</v>
      </c>
      <c r="X7" s="15">
        <f t="shared" si="0"/>
        <v>53.333329999999997</v>
      </c>
      <c r="Y7" s="15">
        <v>0</v>
      </c>
      <c r="Z7" s="15">
        <v>3.1333329999999999</v>
      </c>
      <c r="AA7" s="15">
        <v>2.2000000000000002</v>
      </c>
      <c r="AB7" s="15">
        <v>41.25</v>
      </c>
      <c r="AC7" s="15">
        <v>0.1586661</v>
      </c>
      <c r="AD7" s="15">
        <v>2.97499</v>
      </c>
      <c r="AE7" s="15">
        <v>158.24</v>
      </c>
      <c r="AF7" s="15">
        <v>68.08</v>
      </c>
      <c r="AG7" s="15">
        <v>0</v>
      </c>
      <c r="AH7" s="15">
        <v>0</v>
      </c>
      <c r="AI7" s="15">
        <v>2.9746670000000002</v>
      </c>
      <c r="AJ7" s="15">
        <v>3.1333329999999999</v>
      </c>
      <c r="AK7" s="16">
        <v>0.58750000000000002</v>
      </c>
      <c r="AL7" s="16">
        <v>0.94936189999999998</v>
      </c>
      <c r="AM7" s="16">
        <v>1</v>
      </c>
      <c r="AN7" s="16">
        <v>0.55774999999999997</v>
      </c>
      <c r="AO7" s="17">
        <v>0.5</v>
      </c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>
        <v>1.5333333313465118</v>
      </c>
      <c r="BB7" s="17"/>
      <c r="BC7" s="17"/>
      <c r="BD7" s="17"/>
      <c r="BE7" s="17"/>
      <c r="BF7" s="17"/>
      <c r="BG7" s="26"/>
      <c r="BH7" s="26"/>
      <c r="BI7" s="26">
        <v>0.1666666716337204</v>
      </c>
      <c r="BJ7" s="26"/>
      <c r="BK7" s="18"/>
      <c r="BL7" s="18"/>
      <c r="BM7" s="27"/>
    </row>
    <row r="8" spans="1:65" s="10" customFormat="1" ht="20.25" x14ac:dyDescent="0.3">
      <c r="A8" s="11" t="s">
        <v>147</v>
      </c>
      <c r="B8" s="11" t="s">
        <v>140</v>
      </c>
      <c r="C8" s="11" t="s">
        <v>140</v>
      </c>
      <c r="D8" s="11" t="s">
        <v>141</v>
      </c>
      <c r="E8" s="11" t="s">
        <v>135</v>
      </c>
      <c r="F8" s="12">
        <v>15290</v>
      </c>
      <c r="G8" s="12">
        <v>4061</v>
      </c>
      <c r="H8" s="12">
        <v>4161</v>
      </c>
      <c r="I8" s="11" t="s">
        <v>149</v>
      </c>
      <c r="J8" s="13">
        <v>12.7</v>
      </c>
      <c r="K8" s="11" t="s">
        <v>151</v>
      </c>
      <c r="L8" s="11" t="s">
        <v>144</v>
      </c>
      <c r="M8" s="11" t="s">
        <v>134</v>
      </c>
      <c r="N8" s="14">
        <v>206</v>
      </c>
      <c r="O8" s="14">
        <v>206</v>
      </c>
      <c r="P8" s="14">
        <v>0</v>
      </c>
      <c r="Q8" s="15">
        <v>0</v>
      </c>
      <c r="R8" s="15">
        <v>0.97</v>
      </c>
      <c r="S8" s="15">
        <v>8</v>
      </c>
      <c r="T8" s="15">
        <v>3.330333</v>
      </c>
      <c r="U8" s="15">
        <v>41.629170000000002</v>
      </c>
      <c r="V8" s="15">
        <v>1</v>
      </c>
      <c r="W8" s="15">
        <v>177.16</v>
      </c>
      <c r="X8" s="15">
        <v>80</v>
      </c>
      <c r="Y8" s="15">
        <v>1.0495932657932101</v>
      </c>
      <c r="Z8" s="15">
        <v>3.6166670000000001</v>
      </c>
      <c r="AA8" s="15">
        <v>4.3833330000000004</v>
      </c>
      <c r="AB8" s="15">
        <v>54.79166</v>
      </c>
      <c r="AC8" s="15">
        <v>0.28633310000000001</v>
      </c>
      <c r="AD8" s="15">
        <v>3.579164</v>
      </c>
      <c r="AE8" s="15">
        <v>177.16</v>
      </c>
      <c r="AF8" s="15">
        <v>76.22</v>
      </c>
      <c r="AG8" s="15">
        <v>0</v>
      </c>
      <c r="AH8" s="15">
        <v>0</v>
      </c>
      <c r="AI8" s="15">
        <v>3.330333</v>
      </c>
      <c r="AJ8" s="15">
        <v>3.6166670000000001</v>
      </c>
      <c r="AK8" s="16">
        <v>0.45208330000000002</v>
      </c>
      <c r="AL8" s="16">
        <v>0.92082949999999997</v>
      </c>
      <c r="AM8" s="16">
        <v>1</v>
      </c>
      <c r="AN8" s="16">
        <v>0.41629169999999999</v>
      </c>
      <c r="AO8" s="17"/>
      <c r="AP8" s="17">
        <v>0.1666666716337204</v>
      </c>
      <c r="AQ8" s="17"/>
      <c r="AR8" s="17">
        <v>8.3333335816860199E-2</v>
      </c>
      <c r="AS8" s="17">
        <v>0.21666666865348816</v>
      </c>
      <c r="AT8" s="17"/>
      <c r="AU8" s="17"/>
      <c r="AV8" s="17"/>
      <c r="AW8" s="17">
        <v>3.3333332538604736</v>
      </c>
      <c r="AX8" s="17"/>
      <c r="AY8" s="17"/>
      <c r="AZ8" s="17"/>
      <c r="BA8" s="17"/>
      <c r="BB8" s="17"/>
      <c r="BC8" s="17">
        <v>0.1666666716337204</v>
      </c>
      <c r="BD8" s="17"/>
      <c r="BE8" s="17"/>
      <c r="BF8" s="17"/>
      <c r="BG8" s="26">
        <v>0.25</v>
      </c>
      <c r="BH8" s="26"/>
      <c r="BI8" s="26">
        <v>0.1666666716337204</v>
      </c>
      <c r="BJ8" s="26"/>
      <c r="BK8" s="18"/>
      <c r="BL8" s="18"/>
      <c r="BM8" s="27"/>
    </row>
    <row r="9" spans="1:65" s="10" customFormat="1" ht="20.25" x14ac:dyDescent="0.3">
      <c r="A9" s="11" t="s">
        <v>147</v>
      </c>
      <c r="B9" s="11" t="s">
        <v>140</v>
      </c>
      <c r="C9" s="11" t="s">
        <v>140</v>
      </c>
      <c r="D9" s="11" t="s">
        <v>145</v>
      </c>
      <c r="E9" s="11" t="s">
        <v>135</v>
      </c>
      <c r="F9" s="12">
        <v>15290</v>
      </c>
      <c r="G9" s="12">
        <v>3999</v>
      </c>
      <c r="H9" s="12">
        <v>3712</v>
      </c>
      <c r="I9" s="11" t="s">
        <v>149</v>
      </c>
      <c r="J9" s="13">
        <v>12.7</v>
      </c>
      <c r="K9" s="11" t="s">
        <v>151</v>
      </c>
      <c r="L9" s="11" t="s">
        <v>144</v>
      </c>
      <c r="M9" s="11" t="s">
        <v>134</v>
      </c>
      <c r="N9" s="14">
        <v>178</v>
      </c>
      <c r="O9" s="14">
        <v>175</v>
      </c>
      <c r="P9" s="14">
        <v>3</v>
      </c>
      <c r="Q9" s="15">
        <v>1.6853929999999999</v>
      </c>
      <c r="R9" s="15">
        <v>0.97</v>
      </c>
      <c r="S9" s="15">
        <v>8</v>
      </c>
      <c r="T9" s="15">
        <v>2.829167</v>
      </c>
      <c r="U9" s="15">
        <v>35.364579999999997</v>
      </c>
      <c r="V9" s="15">
        <v>1</v>
      </c>
      <c r="W9" s="15">
        <v>150.5</v>
      </c>
      <c r="X9" s="15">
        <v>80</v>
      </c>
      <c r="Y9" s="15">
        <v>1.2355212355212399</v>
      </c>
      <c r="Z9" s="15">
        <v>3.4333330000000002</v>
      </c>
      <c r="AA9" s="15">
        <v>4.5666669999999998</v>
      </c>
      <c r="AB9" s="15">
        <v>57.083329999999997</v>
      </c>
      <c r="AC9" s="15">
        <v>0.55566700000000002</v>
      </c>
      <c r="AD9" s="15">
        <v>6.945837</v>
      </c>
      <c r="AE9" s="15">
        <v>150.5</v>
      </c>
      <c r="AF9" s="15">
        <v>64.75</v>
      </c>
      <c r="AG9" s="15">
        <v>4.8500000000000001E-2</v>
      </c>
      <c r="AH9" s="15">
        <v>0.60624999999999996</v>
      </c>
      <c r="AI9" s="15">
        <v>2.8776670000000002</v>
      </c>
      <c r="AJ9" s="15">
        <v>3.4333330000000002</v>
      </c>
      <c r="AK9" s="16">
        <v>0.42916670000000001</v>
      </c>
      <c r="AL9" s="16">
        <v>0.83815530000000005</v>
      </c>
      <c r="AM9" s="16">
        <v>0.98314610000000002</v>
      </c>
      <c r="AN9" s="16">
        <v>0.35364580000000001</v>
      </c>
      <c r="AO9" s="17"/>
      <c r="AP9" s="17">
        <v>0.38333332538604736</v>
      </c>
      <c r="AQ9" s="17"/>
      <c r="AR9" s="17">
        <v>0.25</v>
      </c>
      <c r="AS9" s="17">
        <v>0.25</v>
      </c>
      <c r="AT9" s="17">
        <v>0.1666666716337204</v>
      </c>
      <c r="AU9" s="17">
        <v>1.1666666269302368</v>
      </c>
      <c r="AV9" s="17"/>
      <c r="AW9" s="17"/>
      <c r="AX9" s="17">
        <v>8.3333335816860199E-2</v>
      </c>
      <c r="AY9" s="17">
        <v>1.4166666269302368</v>
      </c>
      <c r="AZ9" s="17">
        <v>0.3333333432674408</v>
      </c>
      <c r="BA9" s="17"/>
      <c r="BB9" s="17"/>
      <c r="BC9" s="17"/>
      <c r="BD9" s="17">
        <v>0.10000000149011612</v>
      </c>
      <c r="BE9" s="17"/>
      <c r="BF9" s="17"/>
      <c r="BG9" s="26">
        <v>0.25</v>
      </c>
      <c r="BH9" s="26"/>
      <c r="BI9" s="26">
        <v>0.1666666716337204</v>
      </c>
      <c r="BJ9" s="26"/>
      <c r="BK9" s="18"/>
      <c r="BL9" s="18">
        <v>1</v>
      </c>
      <c r="BM9" s="27">
        <v>2</v>
      </c>
    </row>
    <row r="10" spans="1:65" s="10" customFormat="1" ht="20.25" x14ac:dyDescent="0.3">
      <c r="A10" s="11" t="s">
        <v>147</v>
      </c>
      <c r="B10" s="11" t="s">
        <v>148</v>
      </c>
      <c r="C10" s="11" t="s">
        <v>140</v>
      </c>
      <c r="D10" s="11" t="s">
        <v>141</v>
      </c>
      <c r="E10" s="11" t="s">
        <v>135</v>
      </c>
      <c r="F10" s="12">
        <v>15290</v>
      </c>
      <c r="G10" s="12">
        <v>4087</v>
      </c>
      <c r="H10" s="12">
        <v>4076</v>
      </c>
      <c r="I10" s="11" t="s">
        <v>149</v>
      </c>
      <c r="J10" s="13">
        <v>12.7</v>
      </c>
      <c r="K10" s="11" t="s">
        <v>151</v>
      </c>
      <c r="L10" s="11" t="s">
        <v>144</v>
      </c>
      <c r="M10" s="11" t="s">
        <v>134</v>
      </c>
      <c r="N10" s="14">
        <v>5</v>
      </c>
      <c r="O10" s="14">
        <v>5</v>
      </c>
      <c r="P10" s="14">
        <v>0</v>
      </c>
      <c r="Q10" s="15">
        <v>0</v>
      </c>
      <c r="R10" s="15">
        <v>0.97</v>
      </c>
      <c r="S10" s="15">
        <v>8.3333340000000006E-2</v>
      </c>
      <c r="T10" s="15">
        <v>8.0833340000000004E-2</v>
      </c>
      <c r="U10" s="15">
        <v>97</v>
      </c>
      <c r="V10" s="15">
        <v>1.0416669999999999E-2</v>
      </c>
      <c r="W10" s="15">
        <v>412.8</v>
      </c>
      <c r="X10" s="15">
        <f t="shared" ref="X10:X15" si="1">10*S10</f>
        <v>0.83333340000000011</v>
      </c>
      <c r="Y10" s="15">
        <v>0</v>
      </c>
      <c r="Z10" s="15">
        <v>8.3333340000000006E-2</v>
      </c>
      <c r="AA10" s="15">
        <v>0</v>
      </c>
      <c r="AB10" s="15">
        <v>0</v>
      </c>
      <c r="AC10" s="15">
        <v>2.500005E-3</v>
      </c>
      <c r="AD10" s="15">
        <v>3.000006</v>
      </c>
      <c r="AE10" s="15">
        <v>4.3</v>
      </c>
      <c r="AF10" s="15">
        <v>1.85</v>
      </c>
      <c r="AG10" s="15">
        <v>0</v>
      </c>
      <c r="AH10" s="15">
        <v>0</v>
      </c>
      <c r="AI10" s="15">
        <v>8.0833340000000004E-2</v>
      </c>
      <c r="AJ10" s="15">
        <v>8.3333340000000006E-2</v>
      </c>
      <c r="AK10" s="16">
        <v>1</v>
      </c>
      <c r="AL10" s="16">
        <v>0.97</v>
      </c>
      <c r="AM10" s="16">
        <v>1</v>
      </c>
      <c r="AN10" s="16">
        <v>0.97</v>
      </c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26"/>
      <c r="BH10" s="26"/>
      <c r="BI10" s="26"/>
      <c r="BJ10" s="26"/>
      <c r="BK10" s="18"/>
      <c r="BL10" s="18"/>
      <c r="BM10" s="27"/>
    </row>
    <row r="11" spans="1:65" s="10" customFormat="1" ht="20.25" x14ac:dyDescent="0.3">
      <c r="A11" s="11" t="s">
        <v>147</v>
      </c>
      <c r="B11" s="11" t="s">
        <v>148</v>
      </c>
      <c r="C11" s="11" t="s">
        <v>140</v>
      </c>
      <c r="D11" s="11" t="s">
        <v>145</v>
      </c>
      <c r="E11" s="11" t="s">
        <v>135</v>
      </c>
      <c r="F11" s="12">
        <v>15290</v>
      </c>
      <c r="G11" s="12">
        <v>4017</v>
      </c>
      <c r="H11" s="12">
        <v>3698</v>
      </c>
      <c r="I11" s="11" t="s">
        <v>149</v>
      </c>
      <c r="J11" s="13">
        <v>12.7</v>
      </c>
      <c r="K11" s="11" t="s">
        <v>151</v>
      </c>
      <c r="L11" s="11" t="s">
        <v>144</v>
      </c>
      <c r="M11" s="11" t="s">
        <v>134</v>
      </c>
      <c r="N11" s="14">
        <v>34</v>
      </c>
      <c r="O11" s="14">
        <v>34</v>
      </c>
      <c r="P11" s="14">
        <v>0</v>
      </c>
      <c r="Q11" s="15">
        <v>0</v>
      </c>
      <c r="R11" s="15">
        <v>0.97</v>
      </c>
      <c r="S11" s="15">
        <v>0.93333330000000003</v>
      </c>
      <c r="T11" s="15">
        <v>0.54966660000000001</v>
      </c>
      <c r="U11" s="15">
        <v>58.892859999999999</v>
      </c>
      <c r="V11" s="15">
        <v>0.1166667</v>
      </c>
      <c r="W11" s="15">
        <v>250.62860000000001</v>
      </c>
      <c r="X11" s="15">
        <f t="shared" si="1"/>
        <v>9.3333329999999997</v>
      </c>
      <c r="Y11" s="15">
        <v>0</v>
      </c>
      <c r="Z11" s="15">
        <v>0.59999990000000003</v>
      </c>
      <c r="AA11" s="15">
        <v>0.3333333</v>
      </c>
      <c r="AB11" s="15">
        <v>35.714289999999998</v>
      </c>
      <c r="AC11" s="15">
        <v>5.0333290000000003E-2</v>
      </c>
      <c r="AD11" s="15">
        <v>5.3928529999999997</v>
      </c>
      <c r="AE11" s="15">
        <v>29.24</v>
      </c>
      <c r="AF11" s="15">
        <v>12.58</v>
      </c>
      <c r="AG11" s="15">
        <v>0</v>
      </c>
      <c r="AH11" s="15">
        <v>0</v>
      </c>
      <c r="AI11" s="15">
        <v>0.54966660000000001</v>
      </c>
      <c r="AJ11" s="15">
        <v>0.59999990000000003</v>
      </c>
      <c r="AK11" s="16">
        <v>0.64285709999999996</v>
      </c>
      <c r="AL11" s="16">
        <v>0.91611120000000001</v>
      </c>
      <c r="AM11" s="16">
        <v>1</v>
      </c>
      <c r="AN11" s="16">
        <v>0.58892860000000002</v>
      </c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>
        <v>0.3333333432674408</v>
      </c>
      <c r="BA11" s="17"/>
      <c r="BB11" s="17"/>
      <c r="BC11" s="17"/>
      <c r="BD11" s="17"/>
      <c r="BE11" s="17"/>
      <c r="BF11" s="17"/>
      <c r="BG11" s="26"/>
      <c r="BH11" s="26"/>
      <c r="BI11" s="26"/>
      <c r="BJ11" s="26"/>
      <c r="BK11" s="18"/>
      <c r="BL11" s="18"/>
      <c r="BM11" s="27"/>
    </row>
    <row r="12" spans="1:65" s="10" customFormat="1" ht="20.25" x14ac:dyDescent="0.3">
      <c r="A12" s="11" t="s">
        <v>147</v>
      </c>
      <c r="B12" s="11" t="s">
        <v>148</v>
      </c>
      <c r="C12" s="11" t="s">
        <v>140</v>
      </c>
      <c r="D12" s="11" t="s">
        <v>141</v>
      </c>
      <c r="E12" s="11" t="s">
        <v>135</v>
      </c>
      <c r="F12" s="12">
        <v>15295</v>
      </c>
      <c r="G12" s="12">
        <v>4087</v>
      </c>
      <c r="H12" s="12">
        <v>4076</v>
      </c>
      <c r="I12" s="11" t="s">
        <v>149</v>
      </c>
      <c r="J12" s="13">
        <v>12.7</v>
      </c>
      <c r="K12" s="11" t="s">
        <v>152</v>
      </c>
      <c r="L12" s="11" t="s">
        <v>144</v>
      </c>
      <c r="M12" s="11" t="s">
        <v>134</v>
      </c>
      <c r="N12" s="14">
        <v>87</v>
      </c>
      <c r="O12" s="14">
        <v>87</v>
      </c>
      <c r="P12" s="14">
        <v>0</v>
      </c>
      <c r="Q12" s="15">
        <v>0</v>
      </c>
      <c r="R12" s="15">
        <v>0.96</v>
      </c>
      <c r="S12" s="15">
        <v>2.25</v>
      </c>
      <c r="T12" s="15">
        <v>1.3919999999999999</v>
      </c>
      <c r="U12" s="15">
        <v>61.866660000000003</v>
      </c>
      <c r="V12" s="15">
        <v>0.28125</v>
      </c>
      <c r="W12" s="15">
        <v>241.28</v>
      </c>
      <c r="X12" s="15">
        <f t="shared" si="1"/>
        <v>22.5</v>
      </c>
      <c r="Y12" s="15">
        <v>0</v>
      </c>
      <c r="Z12" s="15">
        <v>1.4166669999999999</v>
      </c>
      <c r="AA12" s="15">
        <v>0.8333334</v>
      </c>
      <c r="AB12" s="15">
        <v>37.037039999999998</v>
      </c>
      <c r="AC12" s="15">
        <v>2.4666670000000002E-2</v>
      </c>
      <c r="AD12" s="15">
        <v>1.0962959999999999</v>
      </c>
      <c r="AE12" s="15">
        <v>67.86</v>
      </c>
      <c r="AF12" s="15">
        <v>28.71</v>
      </c>
      <c r="AG12" s="15">
        <v>0</v>
      </c>
      <c r="AH12" s="15">
        <v>0</v>
      </c>
      <c r="AI12" s="15">
        <v>1.3919999999999999</v>
      </c>
      <c r="AJ12" s="15">
        <v>1.4166669999999999</v>
      </c>
      <c r="AK12" s="16">
        <v>0.62962960000000001</v>
      </c>
      <c r="AL12" s="16">
        <v>0.98258820000000002</v>
      </c>
      <c r="AM12" s="16">
        <v>1</v>
      </c>
      <c r="AN12" s="16">
        <v>0.61866659999999996</v>
      </c>
      <c r="AO12" s="17"/>
      <c r="AP12" s="17"/>
      <c r="AQ12" s="17"/>
      <c r="AR12" s="17"/>
      <c r="AS12" s="17"/>
      <c r="AT12" s="17"/>
      <c r="AU12" s="17"/>
      <c r="AV12" s="17">
        <v>0.5833333432674408</v>
      </c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26">
        <v>0.1666666716337204</v>
      </c>
      <c r="BH12" s="26"/>
      <c r="BI12" s="26">
        <v>8.3333335816860199E-2</v>
      </c>
      <c r="BJ12" s="26"/>
      <c r="BK12" s="18"/>
      <c r="BL12" s="18"/>
      <c r="BM12" s="27"/>
    </row>
    <row r="13" spans="1:65" s="10" customFormat="1" ht="20.25" x14ac:dyDescent="0.3">
      <c r="A13" s="11" t="s">
        <v>147</v>
      </c>
      <c r="B13" s="11" t="s">
        <v>148</v>
      </c>
      <c r="C13" s="11" t="s">
        <v>140</v>
      </c>
      <c r="D13" s="11" t="s">
        <v>145</v>
      </c>
      <c r="E13" s="11" t="s">
        <v>135</v>
      </c>
      <c r="F13" s="12">
        <v>15295</v>
      </c>
      <c r="G13" s="12">
        <v>4017</v>
      </c>
      <c r="H13" s="12">
        <v>3698</v>
      </c>
      <c r="I13" s="11" t="s">
        <v>149</v>
      </c>
      <c r="J13" s="13">
        <v>12.7</v>
      </c>
      <c r="K13" s="11" t="s">
        <v>152</v>
      </c>
      <c r="L13" s="11" t="s">
        <v>144</v>
      </c>
      <c r="M13" s="11" t="s">
        <v>134</v>
      </c>
      <c r="N13" s="14">
        <v>90</v>
      </c>
      <c r="O13" s="14">
        <v>87</v>
      </c>
      <c r="P13" s="14">
        <v>3</v>
      </c>
      <c r="Q13" s="15">
        <v>3.3333330000000001</v>
      </c>
      <c r="R13" s="15">
        <v>0.96</v>
      </c>
      <c r="S13" s="15">
        <v>1.733333</v>
      </c>
      <c r="T13" s="15">
        <v>1.3919999999999999</v>
      </c>
      <c r="U13" s="15">
        <v>80.307699999999997</v>
      </c>
      <c r="V13" s="15">
        <v>0.21666659999999999</v>
      </c>
      <c r="W13" s="15">
        <v>313.20010000000002</v>
      </c>
      <c r="X13" s="15">
        <f t="shared" si="1"/>
        <v>17.33333</v>
      </c>
      <c r="Y13" s="15">
        <v>0</v>
      </c>
      <c r="Z13" s="15">
        <v>1.416666</v>
      </c>
      <c r="AA13" s="15">
        <v>0.31666670000000002</v>
      </c>
      <c r="AB13" s="15">
        <v>18.26923</v>
      </c>
      <c r="AC13" s="15">
        <v>-2.3333630000000001E-2</v>
      </c>
      <c r="AD13" s="15">
        <v>-1.346171</v>
      </c>
      <c r="AE13" s="15">
        <v>67.86</v>
      </c>
      <c r="AF13" s="15">
        <v>28.71</v>
      </c>
      <c r="AG13" s="15">
        <v>4.8000000000000001E-2</v>
      </c>
      <c r="AH13" s="15">
        <v>2.769231</v>
      </c>
      <c r="AI13" s="15">
        <v>1.44</v>
      </c>
      <c r="AJ13" s="15">
        <v>1.416666</v>
      </c>
      <c r="AK13" s="16">
        <v>0.81730769999999997</v>
      </c>
      <c r="AL13" s="16">
        <v>1.0164709999999999</v>
      </c>
      <c r="AM13" s="16">
        <v>0.96666660000000004</v>
      </c>
      <c r="AN13" s="16">
        <v>0.80307720000000005</v>
      </c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>
        <v>0.15000000596046448</v>
      </c>
      <c r="BF13" s="17"/>
      <c r="BG13" s="26">
        <v>8.3333335816860199E-2</v>
      </c>
      <c r="BH13" s="26">
        <v>8.3333335816860199E-2</v>
      </c>
      <c r="BI13" s="26"/>
      <c r="BJ13" s="26"/>
      <c r="BK13" s="18">
        <v>3</v>
      </c>
      <c r="BL13" s="18"/>
      <c r="BM13" s="27"/>
    </row>
    <row r="14" spans="1:65" s="10" customFormat="1" ht="20.25" x14ac:dyDescent="0.3">
      <c r="A14" s="11" t="s">
        <v>153</v>
      </c>
      <c r="B14" s="11" t="s">
        <v>140</v>
      </c>
      <c r="C14" s="11" t="s">
        <v>140</v>
      </c>
      <c r="D14" s="11" t="s">
        <v>141</v>
      </c>
      <c r="E14" s="11" t="s">
        <v>135</v>
      </c>
      <c r="F14" s="12">
        <v>15284</v>
      </c>
      <c r="G14" s="12">
        <v>4061</v>
      </c>
      <c r="H14" s="12">
        <v>4161</v>
      </c>
      <c r="I14" s="11" t="s">
        <v>154</v>
      </c>
      <c r="J14" s="13">
        <v>12.6</v>
      </c>
      <c r="K14" s="11" t="s">
        <v>152</v>
      </c>
      <c r="L14" s="11" t="s">
        <v>144</v>
      </c>
      <c r="M14" s="11" t="s">
        <v>134</v>
      </c>
      <c r="N14" s="14">
        <v>4</v>
      </c>
      <c r="O14" s="14">
        <v>4</v>
      </c>
      <c r="P14" s="14">
        <v>0</v>
      </c>
      <c r="Q14" s="15">
        <v>0</v>
      </c>
      <c r="R14" s="15">
        <v>0.97</v>
      </c>
      <c r="S14" s="15">
        <v>8.3333340000000006E-2</v>
      </c>
      <c r="T14" s="15">
        <v>6.4666669999999996E-2</v>
      </c>
      <c r="U14" s="15">
        <v>77.599990000000005</v>
      </c>
      <c r="V14" s="15">
        <v>1.0416669999999999E-2</v>
      </c>
      <c r="W14" s="15">
        <v>334.08</v>
      </c>
      <c r="X14" s="15">
        <f t="shared" si="1"/>
        <v>0.83333340000000011</v>
      </c>
      <c r="Y14" s="15">
        <v>0</v>
      </c>
      <c r="Z14" s="15">
        <v>8.3333340000000006E-2</v>
      </c>
      <c r="AA14" s="15">
        <v>0</v>
      </c>
      <c r="AB14" s="15">
        <v>0</v>
      </c>
      <c r="AC14" s="15">
        <v>1.8666680000000001E-2</v>
      </c>
      <c r="AD14" s="15">
        <v>22.400010000000002</v>
      </c>
      <c r="AE14" s="15">
        <v>3.48</v>
      </c>
      <c r="AF14" s="15">
        <v>1.44</v>
      </c>
      <c r="AG14" s="15">
        <v>0</v>
      </c>
      <c r="AH14" s="15">
        <v>0</v>
      </c>
      <c r="AI14" s="15">
        <v>6.4666669999999996E-2</v>
      </c>
      <c r="AJ14" s="15">
        <v>8.3333340000000006E-2</v>
      </c>
      <c r="AK14" s="16">
        <v>1</v>
      </c>
      <c r="AL14" s="16">
        <v>0.77599989999999996</v>
      </c>
      <c r="AM14" s="16">
        <v>1</v>
      </c>
      <c r="AN14" s="16">
        <v>0.77599989999999996</v>
      </c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26"/>
      <c r="BH14" s="26"/>
      <c r="BI14" s="26"/>
      <c r="BJ14" s="26"/>
      <c r="BK14" s="18"/>
      <c r="BL14" s="18"/>
      <c r="BM14" s="27"/>
    </row>
    <row r="15" spans="1:65" s="10" customFormat="1" ht="20.25" x14ac:dyDescent="0.3">
      <c r="A15" s="11" t="s">
        <v>153</v>
      </c>
      <c r="B15" s="11" t="s">
        <v>140</v>
      </c>
      <c r="C15" s="11" t="s">
        <v>140</v>
      </c>
      <c r="D15" s="11" t="s">
        <v>145</v>
      </c>
      <c r="E15" s="11" t="s">
        <v>135</v>
      </c>
      <c r="F15" s="12">
        <v>15284</v>
      </c>
      <c r="G15" s="12">
        <v>3866</v>
      </c>
      <c r="H15" s="12">
        <v>3866</v>
      </c>
      <c r="I15" s="11" t="s">
        <v>154</v>
      </c>
      <c r="J15" s="13">
        <v>12.6</v>
      </c>
      <c r="K15" s="11" t="s">
        <v>152</v>
      </c>
      <c r="L15" s="11" t="s">
        <v>144</v>
      </c>
      <c r="M15" s="11" t="s">
        <v>134</v>
      </c>
      <c r="N15" s="14">
        <v>4</v>
      </c>
      <c r="O15" s="14">
        <v>4</v>
      </c>
      <c r="P15" s="14">
        <v>0</v>
      </c>
      <c r="Q15" s="15">
        <v>0</v>
      </c>
      <c r="R15" s="15">
        <v>0.97</v>
      </c>
      <c r="S15" s="15">
        <v>8.3333340000000006E-2</v>
      </c>
      <c r="T15" s="15">
        <v>6.4666669999999996E-2</v>
      </c>
      <c r="U15" s="15">
        <v>77.599999999999994</v>
      </c>
      <c r="V15" s="15">
        <v>1.0416669999999999E-2</v>
      </c>
      <c r="W15" s="15">
        <v>334.08</v>
      </c>
      <c r="X15" s="15">
        <f t="shared" si="1"/>
        <v>0.83333340000000011</v>
      </c>
      <c r="Y15" s="15">
        <v>0</v>
      </c>
      <c r="Z15" s="15">
        <v>8.3333340000000006E-2</v>
      </c>
      <c r="AA15" s="15">
        <v>0</v>
      </c>
      <c r="AB15" s="15">
        <v>0</v>
      </c>
      <c r="AC15" s="15">
        <v>1.866667E-2</v>
      </c>
      <c r="AD15" s="15">
        <v>22.4</v>
      </c>
      <c r="AE15" s="15">
        <v>3.48</v>
      </c>
      <c r="AF15" s="15">
        <v>1.44</v>
      </c>
      <c r="AG15" s="15">
        <v>0</v>
      </c>
      <c r="AH15" s="15">
        <v>0</v>
      </c>
      <c r="AI15" s="15">
        <v>6.4666669999999996E-2</v>
      </c>
      <c r="AJ15" s="15">
        <v>8.3333340000000006E-2</v>
      </c>
      <c r="AK15" s="16">
        <v>1</v>
      </c>
      <c r="AL15" s="16">
        <v>0.77600000000000002</v>
      </c>
      <c r="AM15" s="16">
        <v>1</v>
      </c>
      <c r="AN15" s="16">
        <v>0.77600000000000002</v>
      </c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26"/>
      <c r="BH15" s="26"/>
      <c r="BI15" s="26"/>
      <c r="BJ15" s="26"/>
      <c r="BK15" s="18"/>
      <c r="BL15" s="18"/>
      <c r="BM15" s="27"/>
    </row>
    <row r="16" spans="1:65" s="10" customFormat="1" ht="20.25" x14ac:dyDescent="0.3">
      <c r="A16" s="19"/>
      <c r="B16" s="19"/>
      <c r="C16" s="19"/>
      <c r="D16" s="19"/>
      <c r="E16" s="19"/>
      <c r="F16" s="12"/>
      <c r="G16" s="12"/>
      <c r="H16" s="12"/>
      <c r="I16" s="19"/>
      <c r="J16" s="19"/>
      <c r="K16" s="19"/>
      <c r="L16" s="19"/>
      <c r="M16" s="19"/>
      <c r="N16" s="20">
        <f>SUM(N3:N15)</f>
        <v>1042</v>
      </c>
      <c r="O16" s="20">
        <f>SUM(O3:O15)</f>
        <v>1036</v>
      </c>
      <c r="P16" s="20">
        <f>SUM(P3:P15)</f>
        <v>6</v>
      </c>
      <c r="Q16" s="21">
        <f>100*P16/N16</f>
        <v>0.57581573896353166</v>
      </c>
      <c r="R16" s="21"/>
      <c r="S16" s="21">
        <f>SUM(S3:S15)</f>
        <v>34.033333120000009</v>
      </c>
      <c r="T16" s="21">
        <f>SUM(T3:T15)</f>
        <v>17.049667280000001</v>
      </c>
      <c r="U16" s="21">
        <f>100*T16/S16</f>
        <v>50.096965877199388</v>
      </c>
      <c r="V16" s="21">
        <f>SUM(V3:V15)</f>
        <v>4.2541666099999995</v>
      </c>
      <c r="W16" s="21">
        <f>AE16/V16</f>
        <v>210.36787743487088</v>
      </c>
      <c r="X16" s="21">
        <f>SUM(X3:X15)</f>
        <v>340.33333119999998</v>
      </c>
      <c r="Y16" s="21">
        <f>X16/AF16</f>
        <v>0.89504873553545139</v>
      </c>
      <c r="Z16" s="21">
        <f>SUM(Z3:Z15)</f>
        <v>18.116666119999998</v>
      </c>
      <c r="AA16" s="21">
        <f>SUM(AA3:AA15)</f>
        <v>15.916666990000001</v>
      </c>
      <c r="AB16" s="21">
        <f>100*AA16/S16</f>
        <v>46.767875875920076</v>
      </c>
      <c r="AC16" s="21">
        <f>SUM(AC3:AC15)</f>
        <v>0.97049956500000012</v>
      </c>
      <c r="AD16" s="21">
        <f>100*AC16/S16</f>
        <v>2.8516148023999355</v>
      </c>
      <c r="AE16" s="21">
        <f>SUM(AE3:AE15)</f>
        <v>894.94</v>
      </c>
      <c r="AF16" s="21">
        <f>SUM(AF3:AF15)</f>
        <v>380.23999999999995</v>
      </c>
      <c r="AG16" s="21">
        <f>SUM(AG3:AG15)</f>
        <v>9.6500000000000002E-2</v>
      </c>
      <c r="AH16" s="21">
        <f>100*AG16/S16</f>
        <v>0.28354554536208759</v>
      </c>
      <c r="AI16" s="21">
        <f>(SUM(AI3:AI15))</f>
        <v>17.146167280000004</v>
      </c>
      <c r="AJ16" s="21">
        <f>(SUM(AJ3:AJ15))</f>
        <v>18.116666119999998</v>
      </c>
      <c r="AK16" s="22">
        <f>AJ16/S16</f>
        <v>0.53232124094696942</v>
      </c>
      <c r="AL16" s="22">
        <f>AI16/AJ16</f>
        <v>0.94643060519128264</v>
      </c>
      <c r="AM16" s="22">
        <f>O16/N16</f>
        <v>0.99424184261036463</v>
      </c>
      <c r="AN16" s="22">
        <f>AM16*AL16*AK16</f>
        <v>0.50090412508420057</v>
      </c>
      <c r="AO16" s="23">
        <f t="shared" ref="AO16:BJ16" si="2">(SUM(AO3:AO15) / $S$16*100)</f>
        <v>2.938295806861011</v>
      </c>
      <c r="AP16" s="23">
        <f t="shared" si="2"/>
        <v>1.6160626850167523</v>
      </c>
      <c r="AQ16" s="23">
        <f t="shared" si="2"/>
        <v>0</v>
      </c>
      <c r="AR16" s="23">
        <f t="shared" si="2"/>
        <v>0.97943194291767366</v>
      </c>
      <c r="AS16" s="23">
        <f t="shared" si="2"/>
        <v>1.3712047157063412</v>
      </c>
      <c r="AT16" s="23">
        <f t="shared" si="2"/>
        <v>0.48971598240484171</v>
      </c>
      <c r="AU16" s="23">
        <f t="shared" si="2"/>
        <v>3.4280116579137947</v>
      </c>
      <c r="AV16" s="23">
        <f t="shared" si="2"/>
        <v>1.7140059165249362</v>
      </c>
      <c r="AW16" s="23">
        <f t="shared" si="2"/>
        <v>9.7943191226885986</v>
      </c>
      <c r="AX16" s="23">
        <f t="shared" si="2"/>
        <v>0.24485799120242085</v>
      </c>
      <c r="AY16" s="23">
        <f t="shared" si="2"/>
        <v>4.1625856096290468</v>
      </c>
      <c r="AZ16" s="23">
        <f t="shared" si="2"/>
        <v>1.9588639296193668</v>
      </c>
      <c r="BA16" s="23">
        <f t="shared" si="2"/>
        <v>8.9128306520912179</v>
      </c>
      <c r="BB16" s="23">
        <f t="shared" si="2"/>
        <v>2.4485797806721497</v>
      </c>
      <c r="BC16" s="23">
        <f t="shared" si="2"/>
        <v>0.48971598240484171</v>
      </c>
      <c r="BD16" s="23">
        <f t="shared" si="2"/>
        <v>0.29382958506450307</v>
      </c>
      <c r="BE16" s="23">
        <f t="shared" si="2"/>
        <v>0.44074438854275944</v>
      </c>
      <c r="BF16" s="23">
        <f t="shared" si="2"/>
        <v>0.44074438854275944</v>
      </c>
      <c r="BG16" s="25">
        <f t="shared" si="2"/>
        <v>2.6934378594426098</v>
      </c>
      <c r="BH16" s="25">
        <f t="shared" si="2"/>
        <v>0.24485799120242085</v>
      </c>
      <c r="BI16" s="25">
        <f t="shared" si="2"/>
        <v>2.105778733097623</v>
      </c>
      <c r="BJ16" s="25">
        <f t="shared" si="2"/>
        <v>65.034280151566747</v>
      </c>
      <c r="BK16" s="24">
        <f>(SUM(BK3:BK15))</f>
        <v>3</v>
      </c>
      <c r="BL16" s="24">
        <f>(SUM(BL3:BL15))</f>
        <v>1</v>
      </c>
      <c r="BM16" s="28">
        <f>(SUM(BM3:BM15))</f>
        <v>2</v>
      </c>
    </row>
    <row r="17" spans="1:65" s="10" customFormat="1" ht="20.25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36">
        <f>X16/2</f>
        <v>170.16666559999999</v>
      </c>
      <c r="Y17" s="19"/>
      <c r="Z17" s="19"/>
      <c r="AA17" s="19"/>
      <c r="AB17" s="19"/>
      <c r="AC17" s="19"/>
      <c r="AD17" s="19"/>
      <c r="AE17" s="36">
        <f>AE16/2</f>
        <v>447.47</v>
      </c>
      <c r="AF17" s="36">
        <f>AF16/2</f>
        <v>190.11999999999998</v>
      </c>
      <c r="AG17" s="19"/>
      <c r="AH17" s="19"/>
      <c r="AI17" s="19"/>
      <c r="AJ17" s="19"/>
      <c r="AK17" s="16"/>
      <c r="AL17" s="16"/>
      <c r="AM17" s="16"/>
      <c r="AN17" s="16"/>
      <c r="AO17" s="26">
        <f t="shared" ref="AO17:BJ17" si="3">(SUM(AO3:AO15))</f>
        <v>1</v>
      </c>
      <c r="AP17" s="26">
        <f t="shared" si="3"/>
        <v>0.54999999701976776</v>
      </c>
      <c r="AQ17" s="26">
        <f t="shared" si="3"/>
        <v>0</v>
      </c>
      <c r="AR17" s="26">
        <f t="shared" si="3"/>
        <v>0.3333333358168602</v>
      </c>
      <c r="AS17" s="26">
        <f t="shared" si="3"/>
        <v>0.46666666865348816</v>
      </c>
      <c r="AT17" s="26">
        <f t="shared" si="3"/>
        <v>0.1666666716337204</v>
      </c>
      <c r="AU17" s="26">
        <f t="shared" si="3"/>
        <v>1.1666666269302368</v>
      </c>
      <c r="AV17" s="26">
        <f t="shared" si="3"/>
        <v>0.5833333432674408</v>
      </c>
      <c r="AW17" s="26">
        <f t="shared" si="3"/>
        <v>3.3333332538604736</v>
      </c>
      <c r="AX17" s="26">
        <f t="shared" si="3"/>
        <v>8.3333335816860199E-2</v>
      </c>
      <c r="AY17" s="26">
        <f t="shared" si="3"/>
        <v>1.4166666269302368</v>
      </c>
      <c r="AZ17" s="26">
        <f t="shared" si="3"/>
        <v>0.66666668653488159</v>
      </c>
      <c r="BA17" s="26">
        <f t="shared" si="3"/>
        <v>3.033333346247673</v>
      </c>
      <c r="BB17" s="26">
        <f t="shared" si="3"/>
        <v>0.83333331346511841</v>
      </c>
      <c r="BC17" s="26">
        <f t="shared" si="3"/>
        <v>0.1666666716337204</v>
      </c>
      <c r="BD17" s="26">
        <f t="shared" si="3"/>
        <v>0.10000000149011612</v>
      </c>
      <c r="BE17" s="26">
        <f t="shared" si="3"/>
        <v>0.15000000596046448</v>
      </c>
      <c r="BF17" s="26">
        <f t="shared" si="3"/>
        <v>0.15000000596046448</v>
      </c>
      <c r="BG17" s="26">
        <f t="shared" si="3"/>
        <v>0.91666667908430099</v>
      </c>
      <c r="BH17" s="26">
        <f t="shared" si="3"/>
        <v>8.3333335816860199E-2</v>
      </c>
      <c r="BI17" s="26">
        <f t="shared" si="3"/>
        <v>0.71666669100522995</v>
      </c>
      <c r="BJ17" s="26">
        <f t="shared" si="3"/>
        <v>22.133333206176758</v>
      </c>
      <c r="BM17" s="27"/>
    </row>
    <row r="18" spans="1:65" s="10" customFormat="1" ht="20.25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6"/>
      <c r="AL18" s="16"/>
      <c r="AM18" s="16"/>
      <c r="AN18" s="16"/>
      <c r="BG18" s="26"/>
      <c r="BH18" s="26"/>
      <c r="BI18" s="26"/>
      <c r="BJ18" s="26"/>
      <c r="BM18" s="27"/>
    </row>
    <row r="19" spans="1:65" s="10" customFormat="1" ht="20.25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6"/>
      <c r="AL19" s="16"/>
      <c r="AM19" s="16"/>
      <c r="AN19" s="16"/>
      <c r="BG19" s="26"/>
      <c r="BH19" s="26"/>
      <c r="BI19" s="26"/>
      <c r="BJ19" s="26"/>
      <c r="BM19" s="27"/>
    </row>
    <row r="20" spans="1:65" s="10" customFormat="1" ht="20.25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6"/>
      <c r="AL20" s="16"/>
      <c r="AM20" s="16"/>
      <c r="AN20" s="16"/>
      <c r="BG20" s="26"/>
      <c r="BH20" s="26"/>
      <c r="BI20" s="26"/>
      <c r="BJ20" s="26"/>
      <c r="BM20" s="27"/>
    </row>
    <row r="21" spans="1:65" s="10" customFormat="1" ht="20.25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6"/>
      <c r="AL21" s="16"/>
      <c r="AM21" s="16"/>
      <c r="AN21" s="16"/>
      <c r="BG21" s="26"/>
      <c r="BH21" s="26"/>
      <c r="BI21" s="26"/>
      <c r="BJ21" s="26"/>
      <c r="BM21" s="27"/>
    </row>
    <row r="22" spans="1:65" s="10" customFormat="1" ht="20.25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6"/>
      <c r="AL22" s="16"/>
      <c r="AM22" s="16"/>
      <c r="AN22" s="16"/>
      <c r="BG22" s="26"/>
      <c r="BH22" s="26"/>
      <c r="BI22" s="26"/>
      <c r="BJ22" s="26"/>
      <c r="BM22" s="27"/>
    </row>
    <row r="23" spans="1:65" s="10" customFormat="1" ht="20.25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6"/>
      <c r="AL23" s="16"/>
      <c r="AM23" s="16"/>
      <c r="AN23" s="16"/>
      <c r="BG23" s="26"/>
      <c r="BH23" s="26"/>
      <c r="BI23" s="26"/>
      <c r="BJ23" s="26"/>
      <c r="BM23" s="27"/>
    </row>
    <row r="24" spans="1:65" s="10" customFormat="1" ht="20.25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6"/>
      <c r="AL24" s="16"/>
      <c r="AM24" s="16"/>
      <c r="AN24" s="16"/>
      <c r="BG24" s="26"/>
      <c r="BH24" s="26"/>
      <c r="BI24" s="26"/>
      <c r="BJ24" s="26"/>
      <c r="BM24" s="27"/>
    </row>
    <row r="25" spans="1:65" s="10" customFormat="1" ht="20.25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6"/>
      <c r="AL25" s="16"/>
      <c r="AM25" s="16"/>
      <c r="AN25" s="16"/>
      <c r="BG25" s="26"/>
      <c r="BH25" s="26"/>
      <c r="BI25" s="26"/>
      <c r="BJ25" s="26"/>
      <c r="BM25" s="27"/>
    </row>
    <row r="26" spans="1:65" s="10" customFormat="1" ht="20.25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6"/>
      <c r="AL26" s="16"/>
      <c r="AM26" s="16"/>
      <c r="AN26" s="16"/>
      <c r="BG26" s="26"/>
      <c r="BH26" s="26"/>
      <c r="BI26" s="26"/>
      <c r="BJ26" s="26"/>
      <c r="BM26" s="27"/>
    </row>
    <row r="27" spans="1:65" s="10" customFormat="1" ht="20.25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6"/>
      <c r="AL27" s="16"/>
      <c r="AM27" s="16"/>
      <c r="AN27" s="16"/>
      <c r="BG27" s="26"/>
      <c r="BH27" s="26"/>
      <c r="BI27" s="26"/>
      <c r="BJ27" s="26"/>
      <c r="BM27" s="27"/>
    </row>
    <row r="28" spans="1:65" s="10" customFormat="1" ht="20.25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6"/>
      <c r="AL28" s="16"/>
      <c r="AM28" s="16"/>
      <c r="AN28" s="16"/>
      <c r="BG28" s="26"/>
      <c r="BH28" s="26"/>
      <c r="BI28" s="26"/>
      <c r="BJ28" s="26"/>
      <c r="BM28" s="27"/>
    </row>
    <row r="29" spans="1:65" s="10" customFormat="1" ht="20.25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6"/>
      <c r="AL29" s="16"/>
      <c r="AM29" s="16"/>
      <c r="AN29" s="16"/>
      <c r="BG29" s="26"/>
      <c r="BH29" s="26"/>
      <c r="BI29" s="26"/>
      <c r="BJ29" s="26"/>
      <c r="BM29" s="27"/>
    </row>
    <row r="30" spans="1:65" s="10" customFormat="1" ht="20.25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6"/>
      <c r="AL30" s="16"/>
      <c r="AM30" s="16"/>
      <c r="AN30" s="16"/>
      <c r="BG30" s="26"/>
      <c r="BH30" s="26"/>
      <c r="BI30" s="26"/>
      <c r="BJ30" s="26"/>
      <c r="BM30" s="27"/>
    </row>
    <row r="31" spans="1:65" s="10" customFormat="1" ht="20.25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6"/>
      <c r="AL31" s="16"/>
      <c r="AM31" s="16"/>
      <c r="AN31" s="16"/>
      <c r="BG31" s="26"/>
      <c r="BH31" s="26"/>
      <c r="BI31" s="26"/>
      <c r="BJ31" s="26"/>
      <c r="BM31" s="27"/>
    </row>
    <row r="32" spans="1:65" s="10" customFormat="1" ht="20.25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6"/>
      <c r="AL32" s="16"/>
      <c r="AM32" s="16"/>
      <c r="AN32" s="16"/>
      <c r="BG32" s="26"/>
      <c r="BH32" s="26"/>
      <c r="BI32" s="26"/>
      <c r="BJ32" s="26"/>
      <c r="BM32" s="27"/>
    </row>
    <row r="33" spans="1:65" s="10" customFormat="1" ht="20.25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6"/>
      <c r="AL33" s="16"/>
      <c r="AM33" s="16"/>
      <c r="AN33" s="16"/>
      <c r="BG33" s="26"/>
      <c r="BH33" s="26"/>
      <c r="BI33" s="26"/>
      <c r="BJ33" s="26"/>
      <c r="BM33" s="27"/>
    </row>
    <row r="34" spans="1:65" s="10" customFormat="1" ht="20.25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6"/>
      <c r="AL34" s="16"/>
      <c r="AM34" s="16"/>
      <c r="AN34" s="16"/>
      <c r="BG34" s="26"/>
      <c r="BH34" s="26"/>
      <c r="BI34" s="26"/>
      <c r="BJ34" s="26"/>
      <c r="BM34" s="27"/>
    </row>
    <row r="35" spans="1:65" s="10" customFormat="1" ht="20.25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6"/>
      <c r="AL35" s="16"/>
      <c r="AM35" s="16"/>
      <c r="AN35" s="16"/>
      <c r="BG35" s="26"/>
      <c r="BH35" s="26"/>
      <c r="BI35" s="26"/>
      <c r="BJ35" s="26"/>
      <c r="BM35" s="27"/>
    </row>
    <row r="36" spans="1:65" s="10" customFormat="1" ht="20.25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6"/>
      <c r="AL36" s="16"/>
      <c r="AM36" s="16"/>
      <c r="AN36" s="16"/>
      <c r="BG36" s="26"/>
      <c r="BH36" s="26"/>
      <c r="BI36" s="26"/>
      <c r="BJ36" s="26"/>
      <c r="BM36" s="27"/>
    </row>
    <row r="37" spans="1:65" s="10" customFormat="1" ht="20.25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6"/>
      <c r="AL37" s="16"/>
      <c r="AM37" s="16"/>
      <c r="AN37" s="16"/>
      <c r="BG37" s="26"/>
      <c r="BH37" s="26"/>
      <c r="BI37" s="26"/>
      <c r="BJ37" s="26"/>
      <c r="BM37" s="27"/>
    </row>
    <row r="38" spans="1:65" s="10" customFormat="1" ht="20.25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6"/>
      <c r="AL38" s="16"/>
      <c r="AM38" s="16"/>
      <c r="AN38" s="16"/>
      <c r="BG38" s="26"/>
      <c r="BH38" s="26"/>
      <c r="BI38" s="26"/>
      <c r="BJ38" s="26"/>
      <c r="BM38" s="27"/>
    </row>
    <row r="39" spans="1:65" s="10" customFormat="1" ht="20.25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6"/>
      <c r="AL39" s="16"/>
      <c r="AM39" s="16"/>
      <c r="AN39" s="16"/>
      <c r="BG39" s="26"/>
      <c r="BH39" s="26"/>
      <c r="BI39" s="26"/>
      <c r="BJ39" s="26"/>
      <c r="BM39" s="27"/>
    </row>
    <row r="40" spans="1:65" s="10" customFormat="1" ht="20.25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6"/>
      <c r="AL40" s="16"/>
      <c r="AM40" s="16"/>
      <c r="AN40" s="16"/>
      <c r="BG40" s="26"/>
      <c r="BH40" s="26"/>
      <c r="BI40" s="26"/>
      <c r="BJ40" s="26"/>
      <c r="BM40" s="27"/>
    </row>
    <row r="41" spans="1:65" s="10" customFormat="1" ht="20.25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6"/>
      <c r="AL41" s="16"/>
      <c r="AM41" s="16"/>
      <c r="AN41" s="16"/>
      <c r="BG41" s="26"/>
      <c r="BH41" s="26"/>
      <c r="BI41" s="26"/>
      <c r="BJ41" s="26"/>
      <c r="BM41" s="27"/>
    </row>
    <row r="42" spans="1:65" s="10" customFormat="1" ht="20.25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6"/>
      <c r="AL42" s="16"/>
      <c r="AM42" s="16"/>
      <c r="AN42" s="16"/>
      <c r="BG42" s="26"/>
      <c r="BH42" s="26"/>
      <c r="BI42" s="26"/>
      <c r="BJ42" s="26"/>
      <c r="BM42" s="27"/>
    </row>
    <row r="43" spans="1:65" s="10" customFormat="1" ht="20.25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6"/>
      <c r="AL43" s="16"/>
      <c r="AM43" s="16"/>
      <c r="AN43" s="16"/>
      <c r="BG43" s="26"/>
      <c r="BH43" s="26"/>
      <c r="BI43" s="26"/>
      <c r="BJ43" s="26"/>
      <c r="BM43" s="27"/>
    </row>
    <row r="44" spans="1:65" s="10" customFormat="1" ht="20.25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6"/>
      <c r="AL44" s="16"/>
      <c r="AM44" s="16"/>
      <c r="AN44" s="16"/>
      <c r="BG44" s="26"/>
      <c r="BH44" s="26"/>
      <c r="BI44" s="26"/>
      <c r="BJ44" s="26"/>
      <c r="BM44" s="27"/>
    </row>
    <row r="45" spans="1:65" s="10" customFormat="1" ht="20.25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6"/>
      <c r="AL45" s="16"/>
      <c r="AM45" s="16"/>
      <c r="AN45" s="16"/>
      <c r="BG45" s="26"/>
      <c r="BH45" s="26"/>
      <c r="BI45" s="26"/>
      <c r="BJ45" s="26"/>
      <c r="BM45" s="27"/>
    </row>
    <row r="46" spans="1:65" s="10" customFormat="1" ht="20.25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6"/>
      <c r="AL46" s="16"/>
      <c r="AM46" s="16"/>
      <c r="AN46" s="16"/>
      <c r="BG46" s="26"/>
      <c r="BH46" s="26"/>
      <c r="BI46" s="26"/>
      <c r="BJ46" s="26"/>
      <c r="BM46" s="27"/>
    </row>
    <row r="47" spans="1:65" s="10" customFormat="1" ht="20.25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6"/>
      <c r="AL47" s="16"/>
      <c r="AM47" s="16"/>
      <c r="AN47" s="16"/>
      <c r="BG47" s="26"/>
      <c r="BH47" s="26"/>
      <c r="BI47" s="26"/>
      <c r="BJ47" s="26"/>
      <c r="BM47" s="27"/>
    </row>
    <row r="48" spans="1:65" s="10" customFormat="1" ht="20.25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6"/>
      <c r="AL48" s="16"/>
      <c r="AM48" s="16"/>
      <c r="AN48" s="16"/>
      <c r="BG48" s="26"/>
      <c r="BH48" s="26"/>
      <c r="BI48" s="26"/>
      <c r="BJ48" s="26"/>
      <c r="BM48" s="27"/>
    </row>
    <row r="49" spans="1:65" s="10" customFormat="1" ht="20.25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6"/>
      <c r="AL49" s="16"/>
      <c r="AM49" s="16"/>
      <c r="AN49" s="16"/>
      <c r="BG49" s="26"/>
      <c r="BH49" s="26"/>
      <c r="BI49" s="26"/>
      <c r="BJ49" s="26"/>
      <c r="BM49" s="27"/>
    </row>
    <row r="50" spans="1:65" s="10" customFormat="1" ht="20.25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6"/>
      <c r="AL50" s="16"/>
      <c r="AM50" s="16"/>
      <c r="AN50" s="16"/>
      <c r="BG50" s="26"/>
      <c r="BH50" s="26"/>
      <c r="BI50" s="26"/>
      <c r="BJ50" s="26"/>
      <c r="BM50" s="27"/>
    </row>
    <row r="51" spans="1:65" s="10" customFormat="1" ht="20.25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6"/>
      <c r="AL51" s="16"/>
      <c r="AM51" s="16"/>
      <c r="AN51" s="16"/>
      <c r="BG51" s="26"/>
      <c r="BH51" s="26"/>
      <c r="BI51" s="26"/>
      <c r="BJ51" s="26"/>
      <c r="BM51" s="27"/>
    </row>
  </sheetData>
  <autoFilter ref="A2:BO17">
    <filterColumn colId="4">
      <filters>
        <filter val="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Z83"/>
  <sheetViews>
    <sheetView topLeftCell="AE1" workbookViewId="0">
      <pane ySplit="2" topLeftCell="A6" activePane="bottomLeft" state="frozen"/>
      <selection activeCell="A6" sqref="A6"/>
      <selection pane="bottomLeft" activeCell="AE51" sqref="A51:XFD54"/>
    </sheetView>
  </sheetViews>
  <sheetFormatPr baseColWidth="10" defaultRowHeight="12" x14ac:dyDescent="0.2"/>
  <cols>
    <col min="1" max="5" width="11.42578125" style="4"/>
    <col min="6" max="8" width="11.5703125" style="4" bestFit="1" customWidth="1"/>
    <col min="9" max="9" width="11.42578125" style="4"/>
    <col min="10" max="10" width="11.5703125" style="4" bestFit="1" customWidth="1"/>
    <col min="11" max="13" width="11.42578125" style="4"/>
    <col min="14" max="18" width="11.5703125" style="4" bestFit="1" customWidth="1"/>
    <col min="19" max="20" width="14.140625" style="4" bestFit="1" customWidth="1"/>
    <col min="21" max="23" width="11.5703125" style="4" bestFit="1" customWidth="1"/>
    <col min="24" max="24" width="14.140625" style="4" bestFit="1" customWidth="1"/>
    <col min="25" max="25" width="11.5703125" style="4" bestFit="1" customWidth="1"/>
    <col min="26" max="27" width="14.140625" style="4" bestFit="1" customWidth="1"/>
    <col min="28" max="30" width="11.5703125" style="4" bestFit="1" customWidth="1"/>
    <col min="31" max="32" width="15.85546875" style="4" bestFit="1" customWidth="1"/>
    <col min="33" max="34" width="11.5703125" style="4" bestFit="1" customWidth="1"/>
    <col min="35" max="36" width="14.140625" style="4" bestFit="1" customWidth="1"/>
    <col min="37" max="39" width="13.42578125" style="6" bestFit="1" customWidth="1"/>
    <col min="40" max="40" width="12.5703125" style="6" bestFit="1" customWidth="1"/>
    <col min="41" max="67" width="11.5703125" style="1" bestFit="1" customWidth="1"/>
    <col min="68" max="72" width="11.5703125" style="2" bestFit="1" customWidth="1"/>
    <col min="73" max="78" width="11.5703125" style="1" bestFit="1" customWidth="1"/>
    <col min="79" max="16384" width="11.42578125" style="1"/>
  </cols>
  <sheetData>
    <row r="1" spans="1:78" ht="57.75" customHeight="1" x14ac:dyDescent="0.35">
      <c r="A1" s="8" t="s">
        <v>177</v>
      </c>
      <c r="R1" s="4" t="s">
        <v>38</v>
      </c>
      <c r="S1" s="4" t="s">
        <v>39</v>
      </c>
      <c r="T1" s="4" t="s">
        <v>39</v>
      </c>
      <c r="U1" s="4" t="s">
        <v>40</v>
      </c>
      <c r="X1" s="4" t="s">
        <v>41</v>
      </c>
      <c r="Z1" s="4" t="s">
        <v>39</v>
      </c>
      <c r="AA1" s="4" t="s">
        <v>39</v>
      </c>
      <c r="AB1" s="4" t="s">
        <v>40</v>
      </c>
      <c r="AC1" s="4" t="s">
        <v>39</v>
      </c>
      <c r="AD1" s="4" t="s">
        <v>40</v>
      </c>
      <c r="AG1" s="4" t="s">
        <v>42</v>
      </c>
      <c r="AH1" s="4" t="s">
        <v>42</v>
      </c>
      <c r="AI1" s="5"/>
      <c r="AJ1" s="5"/>
      <c r="AK1" s="7"/>
      <c r="AL1" s="7"/>
      <c r="AM1" s="7"/>
      <c r="AN1" s="7"/>
      <c r="AO1" s="29" t="s">
        <v>45</v>
      </c>
      <c r="AP1" s="29" t="s">
        <v>46</v>
      </c>
      <c r="AQ1" s="29" t="s">
        <v>47</v>
      </c>
      <c r="AR1" s="29" t="s">
        <v>48</v>
      </c>
      <c r="AS1" s="29" t="s">
        <v>49</v>
      </c>
      <c r="AT1" s="29" t="s">
        <v>50</v>
      </c>
      <c r="AU1" s="29" t="s">
        <v>51</v>
      </c>
      <c r="AV1" s="29" t="s">
        <v>52</v>
      </c>
      <c r="AW1" s="29" t="s">
        <v>53</v>
      </c>
      <c r="AX1" s="29" t="s">
        <v>55</v>
      </c>
      <c r="AY1" s="29" t="s">
        <v>57</v>
      </c>
      <c r="AZ1" s="29" t="s">
        <v>58</v>
      </c>
      <c r="BA1" s="29" t="s">
        <v>59</v>
      </c>
      <c r="BB1" s="29" t="s">
        <v>60</v>
      </c>
      <c r="BC1" s="29" t="s">
        <v>61</v>
      </c>
      <c r="BD1" s="29" t="s">
        <v>64</v>
      </c>
      <c r="BE1" s="29" t="s">
        <v>65</v>
      </c>
      <c r="BF1" s="29" t="s">
        <v>66</v>
      </c>
      <c r="BG1" s="29" t="s">
        <v>68</v>
      </c>
      <c r="BH1" s="29" t="s">
        <v>69</v>
      </c>
      <c r="BI1" s="29" t="s">
        <v>70</v>
      </c>
      <c r="BJ1" s="29" t="s">
        <v>71</v>
      </c>
      <c r="BK1" s="29" t="s">
        <v>72</v>
      </c>
      <c r="BL1" s="29" t="s">
        <v>73</v>
      </c>
      <c r="BM1" s="29" t="s">
        <v>74</v>
      </c>
      <c r="BN1" s="29" t="s">
        <v>76</v>
      </c>
      <c r="BO1" s="29" t="s">
        <v>77</v>
      </c>
      <c r="BP1" s="29" t="s">
        <v>78</v>
      </c>
      <c r="BQ1" s="29" t="s">
        <v>79</v>
      </c>
      <c r="BR1" s="29" t="s">
        <v>80</v>
      </c>
      <c r="BS1" s="29" t="s">
        <v>82</v>
      </c>
      <c r="BT1" s="29" t="s">
        <v>81</v>
      </c>
      <c r="BU1" s="29" t="s">
        <v>121</v>
      </c>
      <c r="BV1" s="29" t="s">
        <v>122</v>
      </c>
      <c r="BW1" s="29" t="s">
        <v>123</v>
      </c>
      <c r="BX1" s="29" t="s">
        <v>124</v>
      </c>
      <c r="BY1" s="29" t="s">
        <v>125</v>
      </c>
      <c r="BZ1" s="29" t="s">
        <v>127</v>
      </c>
    </row>
    <row r="2" spans="1:78" s="10" customFormat="1" ht="81" x14ac:dyDescent="0.3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25</v>
      </c>
      <c r="AA2" s="9" t="s">
        <v>26</v>
      </c>
      <c r="AB2" s="9" t="s">
        <v>27</v>
      </c>
      <c r="AC2" s="9" t="s">
        <v>28</v>
      </c>
      <c r="AD2" s="9" t="s">
        <v>29</v>
      </c>
      <c r="AE2" s="9" t="s">
        <v>30</v>
      </c>
      <c r="AF2" s="9" t="s">
        <v>31</v>
      </c>
      <c r="AG2" s="9" t="s">
        <v>43</v>
      </c>
      <c r="AH2" s="9" t="s">
        <v>44</v>
      </c>
      <c r="AI2" s="9" t="s">
        <v>32</v>
      </c>
      <c r="AJ2" s="9" t="s">
        <v>33</v>
      </c>
      <c r="AK2" s="9" t="s">
        <v>34</v>
      </c>
      <c r="AL2" s="9" t="s">
        <v>35</v>
      </c>
      <c r="AM2" s="9" t="s">
        <v>36</v>
      </c>
      <c r="AN2" s="9" t="s">
        <v>37</v>
      </c>
      <c r="AO2" s="30" t="s">
        <v>83</v>
      </c>
      <c r="AP2" s="31" t="s">
        <v>84</v>
      </c>
      <c r="AQ2" s="31" t="s">
        <v>85</v>
      </c>
      <c r="AR2" s="31" t="s">
        <v>86</v>
      </c>
      <c r="AS2" s="31" t="s">
        <v>87</v>
      </c>
      <c r="AT2" s="31" t="s">
        <v>88</v>
      </c>
      <c r="AU2" s="31" t="s">
        <v>89</v>
      </c>
      <c r="AV2" s="32" t="s">
        <v>90</v>
      </c>
      <c r="AW2" s="30" t="s">
        <v>91</v>
      </c>
      <c r="AX2" s="32" t="s">
        <v>93</v>
      </c>
      <c r="AY2" s="32" t="s">
        <v>95</v>
      </c>
      <c r="AZ2" s="32" t="s">
        <v>96</v>
      </c>
      <c r="BA2" s="32" t="s">
        <v>97</v>
      </c>
      <c r="BB2" s="32" t="s">
        <v>98</v>
      </c>
      <c r="BC2" s="32" t="s">
        <v>99</v>
      </c>
      <c r="BD2" s="32" t="s">
        <v>102</v>
      </c>
      <c r="BE2" s="30" t="s">
        <v>103</v>
      </c>
      <c r="BF2" s="30" t="s">
        <v>104</v>
      </c>
      <c r="BG2" s="30" t="s">
        <v>106</v>
      </c>
      <c r="BH2" s="30" t="s">
        <v>107</v>
      </c>
      <c r="BI2" s="33" t="s">
        <v>108</v>
      </c>
      <c r="BJ2" s="33" t="s">
        <v>109</v>
      </c>
      <c r="BK2" s="30" t="s">
        <v>110</v>
      </c>
      <c r="BL2" s="33" t="s">
        <v>111</v>
      </c>
      <c r="BM2" s="33" t="s">
        <v>112</v>
      </c>
      <c r="BN2" s="30" t="s">
        <v>114</v>
      </c>
      <c r="BO2" s="30" t="s">
        <v>115</v>
      </c>
      <c r="BP2" s="30" t="s">
        <v>116</v>
      </c>
      <c r="BQ2" s="30" t="s">
        <v>117</v>
      </c>
      <c r="BR2" s="30" t="s">
        <v>118</v>
      </c>
      <c r="BS2" s="30" t="s">
        <v>120</v>
      </c>
      <c r="BT2" s="34" t="s">
        <v>119</v>
      </c>
      <c r="BU2" s="35" t="s">
        <v>129</v>
      </c>
      <c r="BV2" s="35" t="s">
        <v>130</v>
      </c>
      <c r="BW2" s="35" t="s">
        <v>131</v>
      </c>
      <c r="BX2" s="35" t="s">
        <v>132</v>
      </c>
      <c r="BY2" s="35" t="s">
        <v>133</v>
      </c>
      <c r="BZ2" s="35" t="s">
        <v>137</v>
      </c>
    </row>
    <row r="3" spans="1:78" s="10" customFormat="1" ht="18.75" customHeight="1" x14ac:dyDescent="0.3">
      <c r="A3" s="11" t="s">
        <v>155</v>
      </c>
      <c r="B3" s="11" t="s">
        <v>140</v>
      </c>
      <c r="C3" s="11" t="s">
        <v>148</v>
      </c>
      <c r="D3" s="11" t="s">
        <v>156</v>
      </c>
      <c r="E3" s="11" t="s">
        <v>132</v>
      </c>
      <c r="F3" s="12">
        <v>10572</v>
      </c>
      <c r="G3" s="12">
        <v>4017</v>
      </c>
      <c r="H3" s="12">
        <v>3698</v>
      </c>
      <c r="I3" s="11" t="s">
        <v>157</v>
      </c>
      <c r="J3" s="13">
        <v>26</v>
      </c>
      <c r="K3" s="11" t="s">
        <v>143</v>
      </c>
      <c r="L3" s="11" t="s">
        <v>144</v>
      </c>
      <c r="M3" s="11" t="s">
        <v>134</v>
      </c>
      <c r="N3" s="14">
        <v>8</v>
      </c>
      <c r="O3" s="14">
        <v>8</v>
      </c>
      <c r="P3" s="14">
        <v>0</v>
      </c>
      <c r="Q3" s="15">
        <v>0</v>
      </c>
      <c r="R3" s="15">
        <v>2.19</v>
      </c>
      <c r="S3" s="15">
        <v>0.3333333</v>
      </c>
      <c r="T3" s="15">
        <v>0.29199999999999998</v>
      </c>
      <c r="U3" s="15">
        <v>87.600009999999997</v>
      </c>
      <c r="V3" s="15">
        <v>4.1666660000000001E-2</v>
      </c>
      <c r="W3" s="15">
        <v>318.72000000000003</v>
      </c>
      <c r="X3" s="15">
        <f>10*S3</f>
        <v>3.3333330000000001</v>
      </c>
      <c r="Y3" s="15">
        <v>0</v>
      </c>
      <c r="Z3" s="15">
        <v>0.28333330000000001</v>
      </c>
      <c r="AA3" s="15">
        <v>0.05</v>
      </c>
      <c r="AB3" s="15">
        <v>15</v>
      </c>
      <c r="AC3" s="15">
        <v>-8.6666829999999997E-3</v>
      </c>
      <c r="AD3" s="15">
        <v>-2.6000049999999999</v>
      </c>
      <c r="AE3" s="15">
        <v>13.28</v>
      </c>
      <c r="AF3" s="15">
        <v>4.5599999999999996</v>
      </c>
      <c r="AG3" s="15">
        <v>0</v>
      </c>
      <c r="AH3" s="15">
        <v>0</v>
      </c>
      <c r="AI3" s="15">
        <v>0.29199999999999998</v>
      </c>
      <c r="AJ3" s="15">
        <v>0.28333330000000001</v>
      </c>
      <c r="AK3" s="16">
        <v>0.85</v>
      </c>
      <c r="AL3" s="16">
        <v>1.0305880000000001</v>
      </c>
      <c r="AM3" s="16">
        <v>1</v>
      </c>
      <c r="AN3" s="16">
        <v>0.87600009999999995</v>
      </c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>
        <v>5.000000074505806E-2</v>
      </c>
      <c r="BJ3" s="17"/>
      <c r="BK3" s="17"/>
      <c r="BL3" s="17"/>
      <c r="BM3" s="17"/>
      <c r="BN3" s="17"/>
      <c r="BO3" s="17"/>
      <c r="BP3" s="26"/>
      <c r="BQ3" s="26"/>
      <c r="BR3" s="26"/>
      <c r="BS3" s="26"/>
      <c r="BT3" s="26"/>
      <c r="BU3" s="18"/>
      <c r="BV3" s="18"/>
      <c r="BW3" s="18"/>
      <c r="BX3" s="18"/>
      <c r="BY3" s="18"/>
      <c r="BZ3" s="18"/>
    </row>
    <row r="4" spans="1:78" s="10" customFormat="1" ht="20.25" x14ac:dyDescent="0.3">
      <c r="A4" s="11" t="s">
        <v>158</v>
      </c>
      <c r="B4" s="11" t="s">
        <v>140</v>
      </c>
      <c r="C4" s="11" t="s">
        <v>148</v>
      </c>
      <c r="D4" s="11" t="s">
        <v>156</v>
      </c>
      <c r="E4" s="11" t="s">
        <v>135</v>
      </c>
      <c r="F4" s="12">
        <v>15277</v>
      </c>
      <c r="G4" s="12">
        <v>4087</v>
      </c>
      <c r="H4" s="12">
        <v>3712</v>
      </c>
      <c r="I4" s="11" t="s">
        <v>159</v>
      </c>
      <c r="J4" s="13">
        <v>39</v>
      </c>
      <c r="K4" s="11" t="s">
        <v>143</v>
      </c>
      <c r="L4" s="11" t="s">
        <v>160</v>
      </c>
      <c r="M4" s="11" t="s">
        <v>134</v>
      </c>
      <c r="N4" s="14">
        <v>21</v>
      </c>
      <c r="O4" s="14">
        <v>21</v>
      </c>
      <c r="P4" s="14">
        <v>0</v>
      </c>
      <c r="Q4" s="15">
        <v>0</v>
      </c>
      <c r="R4" s="15">
        <v>5.48</v>
      </c>
      <c r="S4" s="15">
        <v>2.6666669999999999</v>
      </c>
      <c r="T4" s="15">
        <v>1.9179999999999999</v>
      </c>
      <c r="U4" s="15">
        <v>71.924989999999994</v>
      </c>
      <c r="V4" s="15">
        <v>0.3333334</v>
      </c>
      <c r="W4" s="15">
        <v>199.71</v>
      </c>
      <c r="X4" s="15">
        <v>26.666669845581101</v>
      </c>
      <c r="Y4" s="15">
        <v>0.593383809454609</v>
      </c>
      <c r="Z4" s="15">
        <v>1.7333339999999999</v>
      </c>
      <c r="AA4" s="15">
        <v>0.93333330000000003</v>
      </c>
      <c r="AB4" s="15">
        <v>35</v>
      </c>
      <c r="AC4" s="15">
        <v>-0.18466630000000001</v>
      </c>
      <c r="AD4" s="15">
        <v>-6.9249869999999998</v>
      </c>
      <c r="AE4" s="15">
        <v>66.569999999999993</v>
      </c>
      <c r="AF4" s="15">
        <v>44.94</v>
      </c>
      <c r="AG4" s="15">
        <v>0</v>
      </c>
      <c r="AH4" s="15">
        <v>0</v>
      </c>
      <c r="AI4" s="15">
        <v>1.9179999999999999</v>
      </c>
      <c r="AJ4" s="15">
        <v>1.7333339999999999</v>
      </c>
      <c r="AK4" s="16">
        <v>0.65</v>
      </c>
      <c r="AL4" s="16">
        <v>1.106538</v>
      </c>
      <c r="AM4" s="16">
        <v>1</v>
      </c>
      <c r="AN4" s="16">
        <v>0.7192499</v>
      </c>
      <c r="AO4" s="17"/>
      <c r="AP4" s="17">
        <v>0.25</v>
      </c>
      <c r="AQ4" s="17">
        <v>8.3333335816860199E-2</v>
      </c>
      <c r="AR4" s="17">
        <v>8.3333335816860199E-2</v>
      </c>
      <c r="AS4" s="17">
        <v>8.3333335816860199E-2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>
        <v>8.3333335816860199E-2</v>
      </c>
      <c r="BJ4" s="17"/>
      <c r="BK4" s="17"/>
      <c r="BL4" s="17"/>
      <c r="BM4" s="17"/>
      <c r="BN4" s="17"/>
      <c r="BO4" s="17"/>
      <c r="BP4" s="26"/>
      <c r="BQ4" s="26">
        <v>0.25</v>
      </c>
      <c r="BR4" s="26"/>
      <c r="BS4" s="26">
        <v>0.10000000149011612</v>
      </c>
      <c r="BT4" s="26"/>
      <c r="BU4" s="18"/>
      <c r="BV4" s="18"/>
      <c r="BW4" s="18"/>
      <c r="BX4" s="18"/>
      <c r="BY4" s="18"/>
      <c r="BZ4" s="18"/>
    </row>
    <row r="5" spans="1:78" s="10" customFormat="1" ht="20.25" x14ac:dyDescent="0.3">
      <c r="A5" s="11" t="s">
        <v>158</v>
      </c>
      <c r="B5" s="11" t="s">
        <v>140</v>
      </c>
      <c r="C5" s="11" t="s">
        <v>148</v>
      </c>
      <c r="D5" s="11" t="s">
        <v>161</v>
      </c>
      <c r="E5" s="11" t="s">
        <v>135</v>
      </c>
      <c r="F5" s="12">
        <v>15277</v>
      </c>
      <c r="G5" s="12">
        <v>4017</v>
      </c>
      <c r="H5" s="12">
        <v>3698</v>
      </c>
      <c r="I5" s="11" t="s">
        <v>159</v>
      </c>
      <c r="J5" s="13">
        <v>39</v>
      </c>
      <c r="K5" s="11" t="s">
        <v>143</v>
      </c>
      <c r="L5" s="11" t="s">
        <v>160</v>
      </c>
      <c r="M5" s="11" t="s">
        <v>134</v>
      </c>
      <c r="N5" s="14">
        <v>21</v>
      </c>
      <c r="O5" s="14">
        <v>21</v>
      </c>
      <c r="P5" s="14">
        <v>0</v>
      </c>
      <c r="Q5" s="15">
        <v>0</v>
      </c>
      <c r="R5" s="15">
        <v>5.48</v>
      </c>
      <c r="S5" s="15">
        <v>2.6666669999999999</v>
      </c>
      <c r="T5" s="15">
        <v>1.9179999999999999</v>
      </c>
      <c r="U5" s="15">
        <v>71.924989999999994</v>
      </c>
      <c r="V5" s="15">
        <v>0.3333334</v>
      </c>
      <c r="W5" s="15">
        <v>199.71</v>
      </c>
      <c r="X5" s="15">
        <v>26.666669845581101</v>
      </c>
      <c r="Y5" s="15">
        <v>0.593383809454609</v>
      </c>
      <c r="Z5" s="15">
        <v>1.95</v>
      </c>
      <c r="AA5" s="15">
        <v>0.71666669999999999</v>
      </c>
      <c r="AB5" s="15">
        <v>26.875</v>
      </c>
      <c r="AC5" s="15">
        <v>3.2000300000000002E-2</v>
      </c>
      <c r="AD5" s="15">
        <v>1.2000109999999999</v>
      </c>
      <c r="AE5" s="15">
        <v>66.569999999999993</v>
      </c>
      <c r="AF5" s="15">
        <v>44.94</v>
      </c>
      <c r="AG5" s="15">
        <v>0</v>
      </c>
      <c r="AH5" s="15">
        <v>0</v>
      </c>
      <c r="AI5" s="15">
        <v>1.9179999999999999</v>
      </c>
      <c r="AJ5" s="15">
        <v>1.95</v>
      </c>
      <c r="AK5" s="16">
        <v>0.73124999999999996</v>
      </c>
      <c r="AL5" s="16">
        <v>0.98358959999999995</v>
      </c>
      <c r="AM5" s="16">
        <v>1</v>
      </c>
      <c r="AN5" s="16">
        <v>0.71924999999999994</v>
      </c>
      <c r="AO5" s="17"/>
      <c r="AP5" s="17">
        <v>0.1666666716337204</v>
      </c>
      <c r="AQ5" s="17">
        <v>5.000000074505806E-2</v>
      </c>
      <c r="AR5" s="17">
        <v>8.3333335816860199E-2</v>
      </c>
      <c r="AS5" s="17">
        <v>8.3333335816860199E-2</v>
      </c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26"/>
      <c r="BQ5" s="26">
        <v>0.25</v>
      </c>
      <c r="BR5" s="26">
        <v>8.3333335816860199E-2</v>
      </c>
      <c r="BS5" s="26"/>
      <c r="BT5" s="26"/>
      <c r="BU5" s="18"/>
      <c r="BV5" s="18"/>
      <c r="BW5" s="18"/>
      <c r="BX5" s="18"/>
      <c r="BY5" s="18"/>
      <c r="BZ5" s="18"/>
    </row>
    <row r="6" spans="1:78" s="10" customFormat="1" ht="20.25" x14ac:dyDescent="0.3">
      <c r="A6" s="11" t="s">
        <v>158</v>
      </c>
      <c r="B6" s="11" t="s">
        <v>162</v>
      </c>
      <c r="C6" s="11" t="s">
        <v>148</v>
      </c>
      <c r="D6" s="11" t="s">
        <v>156</v>
      </c>
      <c r="E6" s="11" t="s">
        <v>135</v>
      </c>
      <c r="F6" s="12">
        <v>15277</v>
      </c>
      <c r="G6" s="12">
        <v>4087</v>
      </c>
      <c r="H6" s="12">
        <v>3712</v>
      </c>
      <c r="I6" s="11" t="s">
        <v>159</v>
      </c>
      <c r="J6" s="13">
        <v>39</v>
      </c>
      <c r="K6" s="11" t="s">
        <v>143</v>
      </c>
      <c r="L6" s="11" t="s">
        <v>160</v>
      </c>
      <c r="M6" s="11" t="s">
        <v>134</v>
      </c>
      <c r="N6" s="14">
        <v>14</v>
      </c>
      <c r="O6" s="14">
        <v>14</v>
      </c>
      <c r="P6" s="14">
        <v>0</v>
      </c>
      <c r="Q6" s="15">
        <v>0</v>
      </c>
      <c r="R6" s="15">
        <v>5.48</v>
      </c>
      <c r="S6" s="15">
        <v>1.8333330000000001</v>
      </c>
      <c r="T6" s="15">
        <v>1.278667</v>
      </c>
      <c r="U6" s="15">
        <v>69.745469999999997</v>
      </c>
      <c r="V6" s="15">
        <v>0.2291666</v>
      </c>
      <c r="W6" s="15">
        <v>193.65819999999999</v>
      </c>
      <c r="X6" s="15">
        <v>18.333330154418899</v>
      </c>
      <c r="Y6" s="15">
        <v>0.61192688743313906</v>
      </c>
      <c r="Z6" s="15">
        <v>1.716666</v>
      </c>
      <c r="AA6" s="15">
        <v>0.1166667</v>
      </c>
      <c r="AB6" s="15">
        <v>6.3636379999999999</v>
      </c>
      <c r="AC6" s="15">
        <v>0.43799959999999999</v>
      </c>
      <c r="AD6" s="15">
        <v>23.890889999999999</v>
      </c>
      <c r="AE6" s="15">
        <v>44.38</v>
      </c>
      <c r="AF6" s="15">
        <v>29.96</v>
      </c>
      <c r="AG6" s="15">
        <v>0</v>
      </c>
      <c r="AH6" s="15">
        <v>0</v>
      </c>
      <c r="AI6" s="15">
        <v>1.278667</v>
      </c>
      <c r="AJ6" s="15">
        <v>1.716666</v>
      </c>
      <c r="AK6" s="16">
        <v>0.93636359999999996</v>
      </c>
      <c r="AL6" s="16">
        <v>0.74485460000000003</v>
      </c>
      <c r="AM6" s="16">
        <v>1</v>
      </c>
      <c r="AN6" s="16">
        <v>0.69745480000000004</v>
      </c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>
        <v>8.3333335816860199E-2</v>
      </c>
      <c r="BJ6" s="17"/>
      <c r="BK6" s="17"/>
      <c r="BL6" s="17"/>
      <c r="BM6" s="17"/>
      <c r="BN6" s="17"/>
      <c r="BO6" s="17"/>
      <c r="BP6" s="26"/>
      <c r="BQ6" s="26"/>
      <c r="BR6" s="26"/>
      <c r="BS6" s="26">
        <v>3.3333335071802139E-2</v>
      </c>
      <c r="BT6" s="26"/>
      <c r="BU6" s="18"/>
      <c r="BV6" s="18"/>
      <c r="BW6" s="18"/>
      <c r="BX6" s="18"/>
      <c r="BY6" s="18"/>
      <c r="BZ6" s="18"/>
    </row>
    <row r="7" spans="1:78" s="10" customFormat="1" ht="20.25" x14ac:dyDescent="0.3">
      <c r="A7" s="11" t="s">
        <v>158</v>
      </c>
      <c r="B7" s="11" t="s">
        <v>162</v>
      </c>
      <c r="C7" s="11" t="s">
        <v>148</v>
      </c>
      <c r="D7" s="11" t="s">
        <v>161</v>
      </c>
      <c r="E7" s="11" t="s">
        <v>135</v>
      </c>
      <c r="F7" s="12">
        <v>15277</v>
      </c>
      <c r="G7" s="12">
        <v>4017</v>
      </c>
      <c r="H7" s="12">
        <v>3698</v>
      </c>
      <c r="I7" s="11" t="s">
        <v>159</v>
      </c>
      <c r="J7" s="13">
        <v>39</v>
      </c>
      <c r="K7" s="11" t="s">
        <v>143</v>
      </c>
      <c r="L7" s="11" t="s">
        <v>160</v>
      </c>
      <c r="M7" s="11" t="s">
        <v>134</v>
      </c>
      <c r="N7" s="14">
        <v>14</v>
      </c>
      <c r="O7" s="14">
        <v>14</v>
      </c>
      <c r="P7" s="14">
        <v>0</v>
      </c>
      <c r="Q7" s="15">
        <v>0</v>
      </c>
      <c r="R7" s="15">
        <v>5.48</v>
      </c>
      <c r="S7" s="15">
        <v>1.6666669999999999</v>
      </c>
      <c r="T7" s="15">
        <v>1.278667</v>
      </c>
      <c r="U7" s="15">
        <v>76.720010000000002</v>
      </c>
      <c r="V7" s="15">
        <v>0.2083333</v>
      </c>
      <c r="W7" s="15">
        <v>213.024</v>
      </c>
      <c r="X7" s="15">
        <v>16.6666662693024</v>
      </c>
      <c r="Y7" s="15">
        <v>0.55629725358994997</v>
      </c>
      <c r="Z7" s="15">
        <v>1.25</v>
      </c>
      <c r="AA7" s="15">
        <v>0.4166667</v>
      </c>
      <c r="AB7" s="15">
        <v>25</v>
      </c>
      <c r="AC7" s="15">
        <v>-2.8666790000000001E-2</v>
      </c>
      <c r="AD7" s="15">
        <v>-1.720008</v>
      </c>
      <c r="AE7" s="15">
        <v>44.38</v>
      </c>
      <c r="AF7" s="15">
        <v>29.96</v>
      </c>
      <c r="AG7" s="15">
        <v>0</v>
      </c>
      <c r="AH7" s="15">
        <v>0</v>
      </c>
      <c r="AI7" s="15">
        <v>1.278667</v>
      </c>
      <c r="AJ7" s="15">
        <v>1.25</v>
      </c>
      <c r="AK7" s="16">
        <v>0.75</v>
      </c>
      <c r="AL7" s="16">
        <v>1.0229330000000001</v>
      </c>
      <c r="AM7" s="16">
        <v>1</v>
      </c>
      <c r="AN7" s="16">
        <v>0.76719999999999999</v>
      </c>
      <c r="AO7" s="17"/>
      <c r="AP7" s="17"/>
      <c r="AQ7" s="17"/>
      <c r="AR7" s="17"/>
      <c r="AS7" s="17"/>
      <c r="AT7" s="17"/>
      <c r="AU7" s="17"/>
      <c r="AV7" s="17"/>
      <c r="AW7" s="17"/>
      <c r="AX7" s="17">
        <v>0.3333333432674408</v>
      </c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>
        <v>8.3333335816860199E-2</v>
      </c>
      <c r="BJ7" s="17"/>
      <c r="BK7" s="17"/>
      <c r="BL7" s="17"/>
      <c r="BM7" s="17"/>
      <c r="BN7" s="17"/>
      <c r="BO7" s="17"/>
      <c r="BP7" s="26"/>
      <c r="BQ7" s="26"/>
      <c r="BR7" s="26"/>
      <c r="BS7" s="26"/>
      <c r="BT7" s="26"/>
      <c r="BU7" s="18"/>
      <c r="BV7" s="18"/>
      <c r="BW7" s="18"/>
      <c r="BX7" s="18"/>
      <c r="BY7" s="18"/>
      <c r="BZ7" s="18"/>
    </row>
    <row r="8" spans="1:78" s="10" customFormat="1" ht="20.25" x14ac:dyDescent="0.3">
      <c r="A8" s="11" t="s">
        <v>158</v>
      </c>
      <c r="B8" s="11" t="s">
        <v>163</v>
      </c>
      <c r="C8" s="11" t="s">
        <v>148</v>
      </c>
      <c r="D8" s="11" t="s">
        <v>156</v>
      </c>
      <c r="E8" s="11" t="s">
        <v>135</v>
      </c>
      <c r="F8" s="12">
        <v>15277</v>
      </c>
      <c r="G8" s="12">
        <v>4087</v>
      </c>
      <c r="H8" s="12">
        <v>3712</v>
      </c>
      <c r="I8" s="11" t="s">
        <v>159</v>
      </c>
      <c r="J8" s="13">
        <v>39</v>
      </c>
      <c r="K8" s="11" t="s">
        <v>143</v>
      </c>
      <c r="L8" s="11" t="s">
        <v>160</v>
      </c>
      <c r="M8" s="11" t="s">
        <v>134</v>
      </c>
      <c r="N8" s="14">
        <v>8</v>
      </c>
      <c r="O8" s="14">
        <v>8</v>
      </c>
      <c r="P8" s="14">
        <v>0</v>
      </c>
      <c r="Q8" s="15">
        <v>0</v>
      </c>
      <c r="R8" s="15">
        <v>5.48</v>
      </c>
      <c r="S8" s="15">
        <v>0.83333330000000005</v>
      </c>
      <c r="T8" s="15">
        <v>0.7306667</v>
      </c>
      <c r="U8" s="15">
        <v>87.680019999999999</v>
      </c>
      <c r="V8" s="15">
        <v>0.1041667</v>
      </c>
      <c r="W8" s="15">
        <v>243.45599999999999</v>
      </c>
      <c r="X8" s="15">
        <v>8.3333325386047399</v>
      </c>
      <c r="Y8" s="15">
        <v>0.48676005432823799</v>
      </c>
      <c r="Z8" s="15">
        <v>0.69999979999999995</v>
      </c>
      <c r="AA8" s="15">
        <v>0.13333339999999999</v>
      </c>
      <c r="AB8" s="15">
        <v>16.000019999999999</v>
      </c>
      <c r="AC8" s="15">
        <v>-3.0666889999999999E-2</v>
      </c>
      <c r="AD8" s="15">
        <v>-3.6800269999999999</v>
      </c>
      <c r="AE8" s="15">
        <v>25.36</v>
      </c>
      <c r="AF8" s="15">
        <v>17.12</v>
      </c>
      <c r="AG8" s="15">
        <v>0</v>
      </c>
      <c r="AH8" s="15">
        <v>0</v>
      </c>
      <c r="AI8" s="15">
        <v>0.7306667</v>
      </c>
      <c r="AJ8" s="15">
        <v>0.69999979999999995</v>
      </c>
      <c r="AK8" s="16">
        <v>0.83999990000000002</v>
      </c>
      <c r="AL8" s="16">
        <v>1.0438099999999999</v>
      </c>
      <c r="AM8" s="16">
        <v>1</v>
      </c>
      <c r="AN8" s="16">
        <v>0.87680020000000003</v>
      </c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>
        <v>0.10000000149011612</v>
      </c>
      <c r="BJ8" s="17"/>
      <c r="BK8" s="17"/>
      <c r="BL8" s="17"/>
      <c r="BM8" s="17"/>
      <c r="BN8" s="17"/>
      <c r="BO8" s="17"/>
      <c r="BP8" s="26"/>
      <c r="BQ8" s="26"/>
      <c r="BR8" s="26"/>
      <c r="BS8" s="26">
        <v>3.3333335071802139E-2</v>
      </c>
      <c r="BT8" s="26">
        <v>2.6666667461395264</v>
      </c>
      <c r="BU8" s="18"/>
      <c r="BV8" s="18"/>
      <c r="BW8" s="18"/>
      <c r="BX8" s="18"/>
      <c r="BY8" s="18"/>
      <c r="BZ8" s="18"/>
    </row>
    <row r="9" spans="1:78" s="10" customFormat="1" ht="20.25" x14ac:dyDescent="0.3">
      <c r="A9" s="11" t="s">
        <v>158</v>
      </c>
      <c r="B9" s="11" t="s">
        <v>163</v>
      </c>
      <c r="C9" s="11" t="s">
        <v>148</v>
      </c>
      <c r="D9" s="11" t="s">
        <v>161</v>
      </c>
      <c r="E9" s="11" t="s">
        <v>135</v>
      </c>
      <c r="F9" s="12">
        <v>15277</v>
      </c>
      <c r="G9" s="12">
        <v>4017</v>
      </c>
      <c r="H9" s="12">
        <v>3698</v>
      </c>
      <c r="I9" s="11" t="s">
        <v>159</v>
      </c>
      <c r="J9" s="13">
        <v>39</v>
      </c>
      <c r="K9" s="11" t="s">
        <v>143</v>
      </c>
      <c r="L9" s="11" t="s">
        <v>160</v>
      </c>
      <c r="M9" s="11" t="s">
        <v>134</v>
      </c>
      <c r="N9" s="14">
        <v>8</v>
      </c>
      <c r="O9" s="14">
        <v>8</v>
      </c>
      <c r="P9" s="14">
        <v>0</v>
      </c>
      <c r="Q9" s="15">
        <v>0</v>
      </c>
      <c r="R9" s="15">
        <v>5.48</v>
      </c>
      <c r="S9" s="15">
        <v>1</v>
      </c>
      <c r="T9" s="15">
        <v>0.7306667</v>
      </c>
      <c r="U9" s="15">
        <v>73.066649999999996</v>
      </c>
      <c r="V9" s="15">
        <v>0.125</v>
      </c>
      <c r="W9" s="15">
        <v>202.88</v>
      </c>
      <c r="X9" s="15">
        <v>10.0000023841858</v>
      </c>
      <c r="Y9" s="15">
        <v>0.58411226016234097</v>
      </c>
      <c r="Z9" s="15">
        <v>0.81666680000000003</v>
      </c>
      <c r="AA9" s="15">
        <v>0.18333340000000001</v>
      </c>
      <c r="AB9" s="15">
        <v>18.33334</v>
      </c>
      <c r="AC9" s="15">
        <v>8.6000140000000003E-2</v>
      </c>
      <c r="AD9" s="15">
        <v>8.6000119999999995</v>
      </c>
      <c r="AE9" s="15">
        <v>25.36</v>
      </c>
      <c r="AF9" s="15">
        <v>17.12</v>
      </c>
      <c r="AG9" s="15">
        <v>0</v>
      </c>
      <c r="AH9" s="15">
        <v>0</v>
      </c>
      <c r="AI9" s="15">
        <v>0.7306667</v>
      </c>
      <c r="AJ9" s="15">
        <v>0.81666680000000003</v>
      </c>
      <c r="AK9" s="16">
        <v>0.81666669999999997</v>
      </c>
      <c r="AL9" s="16">
        <v>0.89469370000000004</v>
      </c>
      <c r="AM9" s="16">
        <v>1</v>
      </c>
      <c r="AN9" s="16">
        <v>0.7306665</v>
      </c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>
        <v>0.10000000149011612</v>
      </c>
      <c r="BJ9" s="17"/>
      <c r="BK9" s="17"/>
      <c r="BL9" s="17"/>
      <c r="BM9" s="17"/>
      <c r="BN9" s="17"/>
      <c r="BO9" s="17">
        <v>8.3333335816860199E-2</v>
      </c>
      <c r="BP9" s="26"/>
      <c r="BQ9" s="26"/>
      <c r="BR9" s="26"/>
      <c r="BS9" s="26"/>
      <c r="BT9" s="26">
        <v>2.6666667461395264</v>
      </c>
      <c r="BU9" s="18"/>
      <c r="BV9" s="18"/>
      <c r="BW9" s="18"/>
      <c r="BX9" s="18"/>
      <c r="BY9" s="18"/>
      <c r="BZ9" s="18"/>
    </row>
    <row r="10" spans="1:78" s="10" customFormat="1" ht="20.25" hidden="1" x14ac:dyDescent="0.3">
      <c r="A10" s="11" t="s">
        <v>164</v>
      </c>
      <c r="B10" s="11" t="s">
        <v>140</v>
      </c>
      <c r="C10" s="11" t="s">
        <v>148</v>
      </c>
      <c r="D10" s="11" t="s">
        <v>156</v>
      </c>
      <c r="E10" s="11" t="s">
        <v>132</v>
      </c>
      <c r="F10" s="12">
        <v>10348</v>
      </c>
      <c r="G10" s="12">
        <v>4087</v>
      </c>
      <c r="H10" s="12">
        <v>3712</v>
      </c>
      <c r="I10" s="11" t="s">
        <v>165</v>
      </c>
      <c r="J10" s="13">
        <v>62.8</v>
      </c>
      <c r="K10" s="11" t="s">
        <v>150</v>
      </c>
      <c r="L10" s="11" t="s">
        <v>160</v>
      </c>
      <c r="M10" s="11" t="s">
        <v>134</v>
      </c>
      <c r="N10" s="14">
        <v>5</v>
      </c>
      <c r="O10" s="14">
        <v>5</v>
      </c>
      <c r="P10" s="14">
        <v>0</v>
      </c>
      <c r="Q10" s="15">
        <v>0</v>
      </c>
      <c r="R10" s="15">
        <v>6.74</v>
      </c>
      <c r="S10" s="15">
        <v>1.4166669999999999</v>
      </c>
      <c r="T10" s="15">
        <v>0.56166660000000002</v>
      </c>
      <c r="U10" s="15">
        <v>39.64705</v>
      </c>
      <c r="V10" s="15">
        <v>0.1770834</v>
      </c>
      <c r="W10" s="15">
        <v>130.16470000000001</v>
      </c>
      <c r="X10" s="15">
        <v>14.166669845581101</v>
      </c>
      <c r="Y10" s="15">
        <v>0.93819003229734799</v>
      </c>
      <c r="Z10" s="15">
        <v>0.61666699999999997</v>
      </c>
      <c r="AA10" s="15">
        <v>0.8</v>
      </c>
      <c r="AB10" s="15">
        <v>56.470579999999998</v>
      </c>
      <c r="AC10" s="15">
        <v>5.5000359999999998E-2</v>
      </c>
      <c r="AD10" s="15">
        <v>3.8823780000000001</v>
      </c>
      <c r="AE10" s="15">
        <v>23.05</v>
      </c>
      <c r="AF10" s="15">
        <v>15.1</v>
      </c>
      <c r="AG10" s="15">
        <v>0</v>
      </c>
      <c r="AH10" s="15">
        <v>0</v>
      </c>
      <c r="AI10" s="15">
        <v>0.56166660000000002</v>
      </c>
      <c r="AJ10" s="15">
        <v>0.61666699999999997</v>
      </c>
      <c r="AK10" s="16">
        <v>0.43529420000000002</v>
      </c>
      <c r="AL10" s="16">
        <v>0.91081029999999996</v>
      </c>
      <c r="AM10" s="16">
        <v>1</v>
      </c>
      <c r="AN10" s="16">
        <v>0.3964705</v>
      </c>
      <c r="AO10" s="17"/>
      <c r="AP10" s="17">
        <v>0.36666667461395264</v>
      </c>
      <c r="AQ10" s="17">
        <v>8.3333335816860199E-2</v>
      </c>
      <c r="AR10" s="17">
        <v>8.3333335816860199E-2</v>
      </c>
      <c r="AS10" s="17">
        <v>0.18333333730697632</v>
      </c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26"/>
      <c r="BQ10" s="26">
        <v>8.3333335816860199E-2</v>
      </c>
      <c r="BR10" s="26"/>
      <c r="BS10" s="26"/>
      <c r="BT10" s="26"/>
      <c r="BU10" s="18"/>
      <c r="BV10" s="18"/>
      <c r="BW10" s="18"/>
      <c r="BX10" s="18"/>
      <c r="BY10" s="18"/>
      <c r="BZ10" s="18"/>
    </row>
    <row r="11" spans="1:78" s="10" customFormat="1" ht="20.25" hidden="1" x14ac:dyDescent="0.3">
      <c r="A11" s="11" t="s">
        <v>164</v>
      </c>
      <c r="B11" s="11" t="s">
        <v>140</v>
      </c>
      <c r="C11" s="11" t="s">
        <v>148</v>
      </c>
      <c r="D11" s="11" t="s">
        <v>161</v>
      </c>
      <c r="E11" s="11" t="s">
        <v>132</v>
      </c>
      <c r="F11" s="12">
        <v>10348</v>
      </c>
      <c r="G11" s="12">
        <v>4017</v>
      </c>
      <c r="H11" s="12">
        <v>3698</v>
      </c>
      <c r="I11" s="11" t="s">
        <v>165</v>
      </c>
      <c r="J11" s="13">
        <v>62.8</v>
      </c>
      <c r="K11" s="11" t="s">
        <v>150</v>
      </c>
      <c r="L11" s="11" t="s">
        <v>160</v>
      </c>
      <c r="M11" s="11" t="s">
        <v>134</v>
      </c>
      <c r="N11" s="14">
        <v>5</v>
      </c>
      <c r="O11" s="14">
        <v>5</v>
      </c>
      <c r="P11" s="14">
        <v>0</v>
      </c>
      <c r="Q11" s="15">
        <v>0</v>
      </c>
      <c r="R11" s="15">
        <v>6.74</v>
      </c>
      <c r="S11" s="15">
        <v>2.4166669999999999</v>
      </c>
      <c r="T11" s="15">
        <v>0.56166660000000002</v>
      </c>
      <c r="U11" s="15">
        <v>23.24137</v>
      </c>
      <c r="V11" s="15">
        <v>0.3020834</v>
      </c>
      <c r="W11" s="15">
        <v>76.303439999999995</v>
      </c>
      <c r="X11" s="15">
        <v>24.166669845581101</v>
      </c>
      <c r="Y11" s="15">
        <v>1.60044167119609</v>
      </c>
      <c r="Z11" s="15">
        <v>0.58333360000000001</v>
      </c>
      <c r="AA11" s="15">
        <v>1.8333330000000001</v>
      </c>
      <c r="AB11" s="15">
        <v>75.86206</v>
      </c>
      <c r="AC11" s="15">
        <v>2.1666999999999999E-2</v>
      </c>
      <c r="AD11" s="15">
        <v>0.89656550000000002</v>
      </c>
      <c r="AE11" s="15">
        <v>23.05</v>
      </c>
      <c r="AF11" s="15">
        <v>15.1</v>
      </c>
      <c r="AG11" s="15">
        <v>0</v>
      </c>
      <c r="AH11" s="15">
        <v>0</v>
      </c>
      <c r="AI11" s="15">
        <v>0.56166660000000002</v>
      </c>
      <c r="AJ11" s="15">
        <v>0.58333360000000001</v>
      </c>
      <c r="AK11" s="16">
        <v>0.24137939999999999</v>
      </c>
      <c r="AL11" s="16">
        <v>0.96285659999999995</v>
      </c>
      <c r="AM11" s="16">
        <v>1</v>
      </c>
      <c r="AN11" s="16">
        <v>0.2324137</v>
      </c>
      <c r="AO11" s="17"/>
      <c r="AP11" s="17">
        <v>0.25</v>
      </c>
      <c r="AQ11" s="17">
        <v>5.000000074505806E-2</v>
      </c>
      <c r="AR11" s="17">
        <v>0.11666666716337204</v>
      </c>
      <c r="AS11" s="17">
        <v>8.3333335816860199E-2</v>
      </c>
      <c r="AT11" s="17"/>
      <c r="AU11" s="17"/>
      <c r="AV11" s="17"/>
      <c r="AW11" s="17"/>
      <c r="AX11" s="17"/>
      <c r="AY11" s="17">
        <v>0.53333336114883423</v>
      </c>
      <c r="AZ11" s="17"/>
      <c r="BA11" s="17"/>
      <c r="BB11" s="17"/>
      <c r="BC11" s="17"/>
      <c r="BD11" s="17"/>
      <c r="BE11" s="17">
        <v>0.80000001192092896</v>
      </c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6"/>
      <c r="BQ11" s="26"/>
      <c r="BR11" s="26"/>
      <c r="BS11" s="26"/>
      <c r="BT11" s="26"/>
      <c r="BU11" s="18"/>
      <c r="BV11" s="18"/>
      <c r="BW11" s="18"/>
      <c r="BX11" s="18"/>
      <c r="BY11" s="18"/>
      <c r="BZ11" s="18"/>
    </row>
    <row r="12" spans="1:78" s="10" customFormat="1" ht="20.25" hidden="1" x14ac:dyDescent="0.3">
      <c r="A12" s="11" t="s">
        <v>164</v>
      </c>
      <c r="B12" s="11" t="s">
        <v>162</v>
      </c>
      <c r="C12" s="11" t="s">
        <v>148</v>
      </c>
      <c r="D12" s="11" t="s">
        <v>156</v>
      </c>
      <c r="E12" s="11" t="s">
        <v>132</v>
      </c>
      <c r="F12" s="12">
        <v>10348</v>
      </c>
      <c r="G12" s="12">
        <v>4087</v>
      </c>
      <c r="H12" s="12">
        <v>3712</v>
      </c>
      <c r="I12" s="11" t="s">
        <v>165</v>
      </c>
      <c r="J12" s="13">
        <v>62.8</v>
      </c>
      <c r="K12" s="11" t="s">
        <v>150</v>
      </c>
      <c r="L12" s="11" t="s">
        <v>160</v>
      </c>
      <c r="M12" s="11" t="s">
        <v>134</v>
      </c>
      <c r="N12" s="14">
        <v>23</v>
      </c>
      <c r="O12" s="14">
        <v>23</v>
      </c>
      <c r="P12" s="14">
        <v>0</v>
      </c>
      <c r="Q12" s="15">
        <v>0</v>
      </c>
      <c r="R12" s="15">
        <v>6.74</v>
      </c>
      <c r="S12" s="15">
        <v>2.75</v>
      </c>
      <c r="T12" s="15">
        <v>2.5836670000000002</v>
      </c>
      <c r="U12" s="15">
        <v>93.951509999999999</v>
      </c>
      <c r="V12" s="15">
        <v>0.34375</v>
      </c>
      <c r="W12" s="15">
        <v>308.45089999999999</v>
      </c>
      <c r="X12" s="15">
        <v>27.5</v>
      </c>
      <c r="Y12" s="15">
        <v>0.39591132108361099</v>
      </c>
      <c r="Z12" s="15">
        <v>2.65</v>
      </c>
      <c r="AA12" s="15">
        <v>0.1</v>
      </c>
      <c r="AB12" s="15">
        <v>3.6363639999999999</v>
      </c>
      <c r="AC12" s="15">
        <v>6.6333439999999994E-2</v>
      </c>
      <c r="AD12" s="15">
        <v>2.4121250000000001</v>
      </c>
      <c r="AE12" s="15">
        <v>106.03</v>
      </c>
      <c r="AF12" s="15">
        <v>69.459999999999994</v>
      </c>
      <c r="AG12" s="15">
        <v>0</v>
      </c>
      <c r="AH12" s="15">
        <v>0</v>
      </c>
      <c r="AI12" s="15">
        <v>2.5836670000000002</v>
      </c>
      <c r="AJ12" s="15">
        <v>2.65</v>
      </c>
      <c r="AK12" s="16">
        <v>0.96363639999999995</v>
      </c>
      <c r="AL12" s="16">
        <v>0.97496850000000002</v>
      </c>
      <c r="AM12" s="16">
        <v>1</v>
      </c>
      <c r="AN12" s="16">
        <v>0.93951510000000005</v>
      </c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26"/>
      <c r="BQ12" s="26"/>
      <c r="BR12" s="26"/>
      <c r="BS12" s="26">
        <v>0.10000000149011612</v>
      </c>
      <c r="BT12" s="26"/>
      <c r="BU12" s="18"/>
      <c r="BV12" s="18"/>
      <c r="BW12" s="18"/>
      <c r="BX12" s="18"/>
      <c r="BY12" s="18"/>
      <c r="BZ12" s="18"/>
    </row>
    <row r="13" spans="1:78" s="10" customFormat="1" ht="20.25" hidden="1" x14ac:dyDescent="0.3">
      <c r="A13" s="11" t="s">
        <v>164</v>
      </c>
      <c r="B13" s="11" t="s">
        <v>162</v>
      </c>
      <c r="C13" s="11" t="s">
        <v>148</v>
      </c>
      <c r="D13" s="11" t="s">
        <v>161</v>
      </c>
      <c r="E13" s="11" t="s">
        <v>132</v>
      </c>
      <c r="F13" s="12">
        <v>10348</v>
      </c>
      <c r="G13" s="12">
        <v>4017</v>
      </c>
      <c r="H13" s="12">
        <v>3698</v>
      </c>
      <c r="I13" s="11" t="s">
        <v>165</v>
      </c>
      <c r="J13" s="13">
        <v>62.8</v>
      </c>
      <c r="K13" s="11" t="s">
        <v>150</v>
      </c>
      <c r="L13" s="11" t="s">
        <v>160</v>
      </c>
      <c r="M13" s="11" t="s">
        <v>134</v>
      </c>
      <c r="N13" s="14">
        <v>22</v>
      </c>
      <c r="O13" s="14">
        <v>21</v>
      </c>
      <c r="P13" s="14">
        <v>1</v>
      </c>
      <c r="Q13" s="15">
        <v>4.5454549999999996</v>
      </c>
      <c r="R13" s="15">
        <v>6.74</v>
      </c>
      <c r="S13" s="15">
        <v>8</v>
      </c>
      <c r="T13" s="15">
        <v>2.359</v>
      </c>
      <c r="U13" s="15">
        <v>29.487500000000001</v>
      </c>
      <c r="V13" s="15">
        <v>1</v>
      </c>
      <c r="W13" s="15">
        <v>96.810010000000005</v>
      </c>
      <c r="X13" s="15">
        <v>80</v>
      </c>
      <c r="Y13" s="15">
        <v>1.2614317614277899</v>
      </c>
      <c r="Z13" s="15">
        <v>6.8</v>
      </c>
      <c r="AA13" s="15">
        <v>1.2</v>
      </c>
      <c r="AB13" s="15">
        <v>15</v>
      </c>
      <c r="AC13" s="15">
        <v>4.3286670000000003</v>
      </c>
      <c r="AD13" s="15">
        <v>54.108330000000002</v>
      </c>
      <c r="AE13" s="15">
        <v>96.810010000000005</v>
      </c>
      <c r="AF13" s="15">
        <v>63.42</v>
      </c>
      <c r="AG13" s="15">
        <v>0.1123333</v>
      </c>
      <c r="AH13" s="15">
        <v>1.4041669999999999</v>
      </c>
      <c r="AI13" s="15">
        <v>2.471333</v>
      </c>
      <c r="AJ13" s="15">
        <v>6.8</v>
      </c>
      <c r="AK13" s="16">
        <v>0.85</v>
      </c>
      <c r="AL13" s="16">
        <v>0.36343140000000002</v>
      </c>
      <c r="AM13" s="16">
        <v>0.95454539999999999</v>
      </c>
      <c r="AN13" s="16">
        <v>0.294875</v>
      </c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>
        <v>0.46666666865348816</v>
      </c>
      <c r="AZ13" s="17"/>
      <c r="BA13" s="17">
        <v>0.28333333134651184</v>
      </c>
      <c r="BB13" s="17"/>
      <c r="BC13" s="17"/>
      <c r="BD13" s="17"/>
      <c r="BE13" s="17"/>
      <c r="BF13" s="17"/>
      <c r="BG13" s="17"/>
      <c r="BH13" s="17"/>
      <c r="BI13" s="17">
        <v>0.30000001192092896</v>
      </c>
      <c r="BJ13" s="17"/>
      <c r="BK13" s="17"/>
      <c r="BL13" s="17"/>
      <c r="BM13" s="17"/>
      <c r="BN13" s="17"/>
      <c r="BO13" s="17"/>
      <c r="BP13" s="26"/>
      <c r="BQ13" s="26"/>
      <c r="BR13" s="26"/>
      <c r="BS13" s="26">
        <v>0.15000000596046448</v>
      </c>
      <c r="BT13" s="26"/>
      <c r="BU13" s="18"/>
      <c r="BV13" s="18"/>
      <c r="BW13" s="18">
        <v>1</v>
      </c>
      <c r="BX13" s="18"/>
      <c r="BY13" s="18"/>
      <c r="BZ13" s="18"/>
    </row>
    <row r="14" spans="1:78" s="10" customFormat="1" ht="20.25" hidden="1" x14ac:dyDescent="0.3">
      <c r="A14" s="11" t="s">
        <v>164</v>
      </c>
      <c r="B14" s="11" t="s">
        <v>163</v>
      </c>
      <c r="C14" s="11" t="s">
        <v>148</v>
      </c>
      <c r="D14" s="11" t="s">
        <v>156</v>
      </c>
      <c r="E14" s="11" t="s">
        <v>132</v>
      </c>
      <c r="F14" s="12">
        <v>10348</v>
      </c>
      <c r="G14" s="12">
        <v>4087</v>
      </c>
      <c r="H14" s="12">
        <v>3712</v>
      </c>
      <c r="I14" s="11" t="s">
        <v>165</v>
      </c>
      <c r="J14" s="13">
        <v>62.8</v>
      </c>
      <c r="K14" s="11" t="s">
        <v>150</v>
      </c>
      <c r="L14" s="11" t="s">
        <v>160</v>
      </c>
      <c r="M14" s="11" t="s">
        <v>134</v>
      </c>
      <c r="N14" s="14">
        <v>18</v>
      </c>
      <c r="O14" s="14">
        <v>18</v>
      </c>
      <c r="P14" s="14">
        <v>0</v>
      </c>
      <c r="Q14" s="15">
        <v>0</v>
      </c>
      <c r="R14" s="15">
        <v>6.74</v>
      </c>
      <c r="S14" s="15">
        <v>3.8333330000000001</v>
      </c>
      <c r="T14" s="15">
        <v>2.0219999999999998</v>
      </c>
      <c r="U14" s="15">
        <v>52.74783</v>
      </c>
      <c r="V14" s="15">
        <v>0.4791666</v>
      </c>
      <c r="W14" s="15">
        <v>173.17570000000001</v>
      </c>
      <c r="X14" s="15">
        <v>38.333330154418903</v>
      </c>
      <c r="Y14" s="15">
        <v>0.705175307652945</v>
      </c>
      <c r="Z14" s="15">
        <v>2.2833329999999998</v>
      </c>
      <c r="AA14" s="15">
        <v>1.55</v>
      </c>
      <c r="AB14" s="15">
        <v>40.434780000000003</v>
      </c>
      <c r="AC14" s="15">
        <v>0.26133319999999999</v>
      </c>
      <c r="AD14" s="15">
        <v>6.8173890000000004</v>
      </c>
      <c r="AE14" s="15">
        <v>82.98</v>
      </c>
      <c r="AF14" s="15">
        <v>54.36</v>
      </c>
      <c r="AG14" s="15">
        <v>0</v>
      </c>
      <c r="AH14" s="15">
        <v>0</v>
      </c>
      <c r="AI14" s="15">
        <v>2.0219999999999998</v>
      </c>
      <c r="AJ14" s="15">
        <v>2.2833329999999998</v>
      </c>
      <c r="AK14" s="16">
        <v>0.59565219999999997</v>
      </c>
      <c r="AL14" s="16">
        <v>0.88554750000000004</v>
      </c>
      <c r="AM14" s="16">
        <v>1</v>
      </c>
      <c r="AN14" s="16">
        <v>0.52747829999999996</v>
      </c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>
        <v>0.73333334922790527</v>
      </c>
      <c r="AZ14" s="17">
        <v>0.58333331346511841</v>
      </c>
      <c r="BA14" s="17"/>
      <c r="BB14" s="17"/>
      <c r="BC14" s="17"/>
      <c r="BD14" s="17"/>
      <c r="BE14" s="17"/>
      <c r="BF14" s="17"/>
      <c r="BG14" s="17"/>
      <c r="BH14" s="17"/>
      <c r="BI14" s="17">
        <v>0.1666666716337204</v>
      </c>
      <c r="BJ14" s="17"/>
      <c r="BK14" s="17"/>
      <c r="BL14" s="17"/>
      <c r="BM14" s="17"/>
      <c r="BN14" s="17"/>
      <c r="BO14" s="17"/>
      <c r="BP14" s="26"/>
      <c r="BQ14" s="26"/>
      <c r="BR14" s="26"/>
      <c r="BS14" s="26">
        <v>6.6666670143604279E-2</v>
      </c>
      <c r="BT14" s="26"/>
      <c r="BU14" s="18"/>
      <c r="BV14" s="18"/>
      <c r="BW14" s="18"/>
      <c r="BX14" s="18"/>
      <c r="BY14" s="18"/>
      <c r="BZ14" s="18"/>
    </row>
    <row r="15" spans="1:78" s="10" customFormat="1" ht="20.25" hidden="1" x14ac:dyDescent="0.3">
      <c r="A15" s="11" t="s">
        <v>164</v>
      </c>
      <c r="B15" s="11" t="s">
        <v>163</v>
      </c>
      <c r="C15" s="11" t="s">
        <v>148</v>
      </c>
      <c r="D15" s="11" t="s">
        <v>161</v>
      </c>
      <c r="E15" s="11" t="s">
        <v>132</v>
      </c>
      <c r="F15" s="12">
        <v>10348</v>
      </c>
      <c r="G15" s="12">
        <v>4017</v>
      </c>
      <c r="H15" s="12">
        <v>3698</v>
      </c>
      <c r="I15" s="11" t="s">
        <v>165</v>
      </c>
      <c r="J15" s="13">
        <v>62.8</v>
      </c>
      <c r="K15" s="11" t="s">
        <v>150</v>
      </c>
      <c r="L15" s="11" t="s">
        <v>160</v>
      </c>
      <c r="M15" s="11" t="s">
        <v>134</v>
      </c>
      <c r="N15" s="14">
        <v>6</v>
      </c>
      <c r="O15" s="14">
        <v>6</v>
      </c>
      <c r="P15" s="14">
        <v>0</v>
      </c>
      <c r="Q15" s="15">
        <v>0</v>
      </c>
      <c r="R15" s="15">
        <v>6.74</v>
      </c>
      <c r="S15" s="15">
        <v>2</v>
      </c>
      <c r="T15" s="15">
        <v>0.67400000000000004</v>
      </c>
      <c r="U15" s="15">
        <v>33.700000000000003</v>
      </c>
      <c r="V15" s="15">
        <v>0.25</v>
      </c>
      <c r="W15" s="15">
        <v>110.64</v>
      </c>
      <c r="X15" s="15">
        <v>20</v>
      </c>
      <c r="Y15" s="15">
        <v>1.10375282444455</v>
      </c>
      <c r="Z15" s="15">
        <v>0.93333330000000003</v>
      </c>
      <c r="AA15" s="15">
        <v>1.066667</v>
      </c>
      <c r="AB15" s="15">
        <v>53.33334</v>
      </c>
      <c r="AC15" s="15">
        <v>0.25933329999999999</v>
      </c>
      <c r="AD15" s="15">
        <v>12.966659999999999</v>
      </c>
      <c r="AE15" s="15">
        <v>27.66</v>
      </c>
      <c r="AF15" s="15">
        <v>18.12</v>
      </c>
      <c r="AG15" s="15">
        <v>0</v>
      </c>
      <c r="AH15" s="15">
        <v>0</v>
      </c>
      <c r="AI15" s="15">
        <v>0.67400000000000004</v>
      </c>
      <c r="AJ15" s="15">
        <v>0.93333330000000003</v>
      </c>
      <c r="AK15" s="16">
        <v>0.46666659999999999</v>
      </c>
      <c r="AL15" s="16">
        <v>0.72214290000000003</v>
      </c>
      <c r="AM15" s="16">
        <v>1</v>
      </c>
      <c r="AN15" s="16">
        <v>0.33700000000000002</v>
      </c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>
        <v>0.80000001192092896</v>
      </c>
      <c r="BD15" s="17"/>
      <c r="BE15" s="17"/>
      <c r="BF15" s="17"/>
      <c r="BG15" s="17"/>
      <c r="BH15" s="17"/>
      <c r="BI15" s="17">
        <v>0.10000000149011612</v>
      </c>
      <c r="BJ15" s="17"/>
      <c r="BK15" s="17"/>
      <c r="BL15" s="17"/>
      <c r="BM15" s="17"/>
      <c r="BN15" s="17"/>
      <c r="BO15" s="17"/>
      <c r="BP15" s="26"/>
      <c r="BQ15" s="26">
        <v>0.1666666716337204</v>
      </c>
      <c r="BR15" s="26"/>
      <c r="BS15" s="26"/>
      <c r="BT15" s="26"/>
      <c r="BU15" s="18"/>
      <c r="BV15" s="18"/>
      <c r="BW15" s="18"/>
      <c r="BX15" s="18"/>
      <c r="BY15" s="18"/>
      <c r="BZ15" s="18"/>
    </row>
    <row r="16" spans="1:78" s="10" customFormat="1" ht="20.25" hidden="1" x14ac:dyDescent="0.3">
      <c r="A16" s="11" t="s">
        <v>166</v>
      </c>
      <c r="B16" s="11" t="s">
        <v>140</v>
      </c>
      <c r="C16" s="11" t="s">
        <v>148</v>
      </c>
      <c r="D16" s="11" t="s">
        <v>156</v>
      </c>
      <c r="E16" s="11" t="s">
        <v>132</v>
      </c>
      <c r="F16" s="12">
        <v>10348</v>
      </c>
      <c r="G16" s="12">
        <v>4087</v>
      </c>
      <c r="H16" s="12">
        <v>3712</v>
      </c>
      <c r="I16" s="11" t="s">
        <v>165</v>
      </c>
      <c r="J16" s="13">
        <v>62.8</v>
      </c>
      <c r="K16" s="11" t="s">
        <v>150</v>
      </c>
      <c r="L16" s="11" t="s">
        <v>160</v>
      </c>
      <c r="M16" s="11" t="s">
        <v>134</v>
      </c>
      <c r="N16" s="14">
        <v>41</v>
      </c>
      <c r="O16" s="14">
        <v>41</v>
      </c>
      <c r="P16" s="14">
        <v>0</v>
      </c>
      <c r="Q16" s="15">
        <v>0</v>
      </c>
      <c r="R16" s="15">
        <v>6.74</v>
      </c>
      <c r="S16" s="15">
        <v>8</v>
      </c>
      <c r="T16" s="15">
        <v>4.6056670000000004</v>
      </c>
      <c r="U16" s="15">
        <v>57.570830000000001</v>
      </c>
      <c r="V16" s="15">
        <v>1</v>
      </c>
      <c r="W16" s="15">
        <v>189.01</v>
      </c>
      <c r="X16" s="15">
        <v>80</v>
      </c>
      <c r="Y16" s="15">
        <v>0.64609917781597304</v>
      </c>
      <c r="Z16" s="15">
        <v>4.8</v>
      </c>
      <c r="AA16" s="15">
        <v>3.2</v>
      </c>
      <c r="AB16" s="15">
        <v>40</v>
      </c>
      <c r="AC16" s="15">
        <v>0.19433329999999999</v>
      </c>
      <c r="AD16" s="15">
        <v>2.4291659999999999</v>
      </c>
      <c r="AE16" s="15">
        <v>189.01</v>
      </c>
      <c r="AF16" s="15">
        <v>123.82</v>
      </c>
      <c r="AG16" s="15">
        <v>0</v>
      </c>
      <c r="AH16" s="15">
        <v>0</v>
      </c>
      <c r="AI16" s="15">
        <v>4.6056670000000004</v>
      </c>
      <c r="AJ16" s="15">
        <v>4.8</v>
      </c>
      <c r="AK16" s="16">
        <v>0.6</v>
      </c>
      <c r="AL16" s="16">
        <v>0.95951379999999997</v>
      </c>
      <c r="AM16" s="16">
        <v>1</v>
      </c>
      <c r="AN16" s="16">
        <v>0.57570829999999995</v>
      </c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>
        <v>1.4166666716337204</v>
      </c>
      <c r="AZ16" s="17">
        <v>0.3333333432674408</v>
      </c>
      <c r="BA16" s="17"/>
      <c r="BB16" s="17"/>
      <c r="BC16" s="17"/>
      <c r="BD16" s="17"/>
      <c r="BE16" s="17"/>
      <c r="BF16" s="17"/>
      <c r="BG16" s="17"/>
      <c r="BH16" s="17"/>
      <c r="BI16" s="17">
        <v>0.25</v>
      </c>
      <c r="BJ16" s="17"/>
      <c r="BK16" s="17"/>
      <c r="BL16" s="17"/>
      <c r="BM16" s="17"/>
      <c r="BN16" s="17"/>
      <c r="BO16" s="17"/>
      <c r="BP16" s="26">
        <v>1</v>
      </c>
      <c r="BQ16" s="26"/>
      <c r="BR16" s="26"/>
      <c r="BS16" s="26">
        <v>0.20000000298023224</v>
      </c>
      <c r="BT16" s="26"/>
      <c r="BU16" s="18"/>
      <c r="BV16" s="18"/>
      <c r="BW16" s="18"/>
      <c r="BX16" s="18"/>
      <c r="BY16" s="18"/>
      <c r="BZ16" s="18"/>
    </row>
    <row r="17" spans="1:78" s="10" customFormat="1" ht="20.25" hidden="1" x14ac:dyDescent="0.3">
      <c r="A17" s="11" t="s">
        <v>166</v>
      </c>
      <c r="B17" s="11" t="s">
        <v>140</v>
      </c>
      <c r="C17" s="11" t="s">
        <v>148</v>
      </c>
      <c r="D17" s="11" t="s">
        <v>161</v>
      </c>
      <c r="E17" s="11" t="s">
        <v>132</v>
      </c>
      <c r="F17" s="12">
        <v>10348</v>
      </c>
      <c r="G17" s="12">
        <v>4017</v>
      </c>
      <c r="H17" s="12">
        <v>3698</v>
      </c>
      <c r="I17" s="11" t="s">
        <v>165</v>
      </c>
      <c r="J17" s="13">
        <v>62.8</v>
      </c>
      <c r="K17" s="11" t="s">
        <v>150</v>
      </c>
      <c r="L17" s="11" t="s">
        <v>160</v>
      </c>
      <c r="M17" s="11" t="s">
        <v>134</v>
      </c>
      <c r="N17" s="14">
        <v>45</v>
      </c>
      <c r="O17" s="14">
        <v>45</v>
      </c>
      <c r="P17" s="14">
        <v>0</v>
      </c>
      <c r="Q17" s="15">
        <v>0</v>
      </c>
      <c r="R17" s="15">
        <v>6.74</v>
      </c>
      <c r="S17" s="15">
        <v>8</v>
      </c>
      <c r="T17" s="15">
        <v>5.0549999999999997</v>
      </c>
      <c r="U17" s="15">
        <v>63.1875</v>
      </c>
      <c r="V17" s="15">
        <v>1</v>
      </c>
      <c r="W17" s="15">
        <v>207.45</v>
      </c>
      <c r="X17" s="15">
        <v>80</v>
      </c>
      <c r="Y17" s="15">
        <v>0.58866816477516803</v>
      </c>
      <c r="Z17" s="15">
        <v>5.1833330000000002</v>
      </c>
      <c r="AA17" s="15">
        <v>2.8166669999999998</v>
      </c>
      <c r="AB17" s="15">
        <v>35.208329999999997</v>
      </c>
      <c r="AC17" s="15">
        <v>0.12833359999999999</v>
      </c>
      <c r="AD17" s="15">
        <v>1.6041700000000001</v>
      </c>
      <c r="AE17" s="15">
        <v>207.45</v>
      </c>
      <c r="AF17" s="15">
        <v>135.9</v>
      </c>
      <c r="AG17" s="15">
        <v>0</v>
      </c>
      <c r="AH17" s="15">
        <v>0</v>
      </c>
      <c r="AI17" s="15">
        <v>5.0549999999999997</v>
      </c>
      <c r="AJ17" s="15">
        <v>5.1833330000000002</v>
      </c>
      <c r="AK17" s="16">
        <v>0.64791670000000001</v>
      </c>
      <c r="AL17" s="16">
        <v>0.97524109999999997</v>
      </c>
      <c r="AM17" s="16">
        <v>1</v>
      </c>
      <c r="AN17" s="16">
        <v>0.63187499999999996</v>
      </c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>
        <v>0.98333332687616348</v>
      </c>
      <c r="BA17" s="17"/>
      <c r="BB17" s="17"/>
      <c r="BC17" s="17"/>
      <c r="BD17" s="17"/>
      <c r="BE17" s="17"/>
      <c r="BF17" s="17"/>
      <c r="BG17" s="17"/>
      <c r="BH17" s="17"/>
      <c r="BI17" s="17">
        <v>0.3333333432674408</v>
      </c>
      <c r="BJ17" s="17"/>
      <c r="BK17" s="17"/>
      <c r="BL17" s="17"/>
      <c r="BM17" s="17"/>
      <c r="BN17" s="17"/>
      <c r="BO17" s="17">
        <v>8.3333335816860199E-2</v>
      </c>
      <c r="BP17" s="26">
        <v>1</v>
      </c>
      <c r="BQ17" s="26">
        <v>8.3333335816860199E-2</v>
      </c>
      <c r="BR17" s="26">
        <v>8.3333335816860199E-2</v>
      </c>
      <c r="BS17" s="26">
        <v>0.25</v>
      </c>
      <c r="BT17" s="26"/>
      <c r="BU17" s="18"/>
      <c r="BV17" s="18"/>
      <c r="BW17" s="18"/>
      <c r="BX17" s="18"/>
      <c r="BY17" s="18"/>
      <c r="BZ17" s="18"/>
    </row>
    <row r="18" spans="1:78" s="10" customFormat="1" ht="20.25" hidden="1" x14ac:dyDescent="0.3">
      <c r="A18" s="11" t="s">
        <v>167</v>
      </c>
      <c r="B18" s="11" t="s">
        <v>140</v>
      </c>
      <c r="C18" s="11" t="s">
        <v>148</v>
      </c>
      <c r="D18" s="11" t="s">
        <v>156</v>
      </c>
      <c r="E18" s="11" t="s">
        <v>132</v>
      </c>
      <c r="F18" s="12">
        <v>10348</v>
      </c>
      <c r="G18" s="12">
        <v>4087</v>
      </c>
      <c r="H18" s="12">
        <v>3712</v>
      </c>
      <c r="I18" s="11" t="s">
        <v>165</v>
      </c>
      <c r="J18" s="13">
        <v>62.8</v>
      </c>
      <c r="K18" s="11" t="s">
        <v>150</v>
      </c>
      <c r="L18" s="11" t="s">
        <v>160</v>
      </c>
      <c r="M18" s="11" t="s">
        <v>134</v>
      </c>
      <c r="N18" s="14">
        <v>54</v>
      </c>
      <c r="O18" s="14">
        <v>54</v>
      </c>
      <c r="P18" s="14">
        <v>0</v>
      </c>
      <c r="Q18" s="15">
        <v>0</v>
      </c>
      <c r="R18" s="15">
        <v>6.74</v>
      </c>
      <c r="S18" s="15">
        <v>8</v>
      </c>
      <c r="T18" s="15">
        <v>6.0659999999999998</v>
      </c>
      <c r="U18" s="15">
        <v>75.825000000000003</v>
      </c>
      <c r="V18" s="15">
        <v>1</v>
      </c>
      <c r="W18" s="15">
        <v>248.94</v>
      </c>
      <c r="X18" s="15">
        <v>80</v>
      </c>
      <c r="Y18" s="15">
        <v>0.49055677643956203</v>
      </c>
      <c r="Z18" s="15">
        <v>6.3</v>
      </c>
      <c r="AA18" s="15">
        <v>1.7</v>
      </c>
      <c r="AB18" s="15">
        <v>21.25</v>
      </c>
      <c r="AC18" s="15">
        <v>0.23400000000000001</v>
      </c>
      <c r="AD18" s="15">
        <v>2.9249999999999998</v>
      </c>
      <c r="AE18" s="15">
        <v>248.94</v>
      </c>
      <c r="AF18" s="15">
        <v>163.08000000000001</v>
      </c>
      <c r="AG18" s="15">
        <v>0</v>
      </c>
      <c r="AH18" s="15">
        <v>0</v>
      </c>
      <c r="AI18" s="15">
        <v>6.0659999999999998</v>
      </c>
      <c r="AJ18" s="15">
        <v>6.3</v>
      </c>
      <c r="AK18" s="16">
        <v>0.78749999999999998</v>
      </c>
      <c r="AL18" s="16">
        <v>0.96285710000000002</v>
      </c>
      <c r="AM18" s="16">
        <v>1</v>
      </c>
      <c r="AN18" s="16">
        <v>0.75824999999999998</v>
      </c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>
        <v>1.0833333134651184</v>
      </c>
      <c r="BA18" s="17"/>
      <c r="BB18" s="17"/>
      <c r="BC18" s="17"/>
      <c r="BD18" s="17"/>
      <c r="BE18" s="17"/>
      <c r="BF18" s="17"/>
      <c r="BG18" s="17"/>
      <c r="BH18" s="17"/>
      <c r="BI18" s="17">
        <v>0.1666666716337204</v>
      </c>
      <c r="BJ18" s="17"/>
      <c r="BK18" s="17"/>
      <c r="BL18" s="17"/>
      <c r="BM18" s="17"/>
      <c r="BN18" s="17"/>
      <c r="BO18" s="17">
        <v>8.3333335816860199E-2</v>
      </c>
      <c r="BP18" s="26"/>
      <c r="BQ18" s="26">
        <v>8.3333335816860199E-2</v>
      </c>
      <c r="BR18" s="26"/>
      <c r="BS18" s="26">
        <v>0.28333333134651184</v>
      </c>
      <c r="BT18" s="26"/>
      <c r="BU18" s="18"/>
      <c r="BV18" s="18"/>
      <c r="BW18" s="18"/>
      <c r="BX18" s="18"/>
      <c r="BY18" s="18"/>
      <c r="BZ18" s="18"/>
    </row>
    <row r="19" spans="1:78" s="10" customFormat="1" ht="20.25" hidden="1" x14ac:dyDescent="0.3">
      <c r="A19" s="11" t="s">
        <v>167</v>
      </c>
      <c r="B19" s="11" t="s">
        <v>140</v>
      </c>
      <c r="C19" s="11" t="s">
        <v>148</v>
      </c>
      <c r="D19" s="11" t="s">
        <v>161</v>
      </c>
      <c r="E19" s="11" t="s">
        <v>132</v>
      </c>
      <c r="F19" s="12">
        <v>10348</v>
      </c>
      <c r="G19" s="12">
        <v>4017</v>
      </c>
      <c r="H19" s="12">
        <v>3698</v>
      </c>
      <c r="I19" s="11" t="s">
        <v>165</v>
      </c>
      <c r="J19" s="13">
        <v>62.8</v>
      </c>
      <c r="K19" s="11" t="s">
        <v>150</v>
      </c>
      <c r="L19" s="11" t="s">
        <v>160</v>
      </c>
      <c r="M19" s="11" t="s">
        <v>134</v>
      </c>
      <c r="N19" s="14">
        <v>59</v>
      </c>
      <c r="O19" s="14">
        <v>58</v>
      </c>
      <c r="P19" s="14">
        <v>1</v>
      </c>
      <c r="Q19" s="15">
        <v>1.6949149999999999</v>
      </c>
      <c r="R19" s="15">
        <v>6.74</v>
      </c>
      <c r="S19" s="15">
        <v>8</v>
      </c>
      <c r="T19" s="15">
        <v>6.515333</v>
      </c>
      <c r="U19" s="15">
        <v>81.441670000000002</v>
      </c>
      <c r="V19" s="15">
        <v>1</v>
      </c>
      <c r="W19" s="15">
        <v>267.38</v>
      </c>
      <c r="X19" s="15">
        <v>80</v>
      </c>
      <c r="Y19" s="15">
        <v>0.45672527019537601</v>
      </c>
      <c r="Z19" s="15">
        <v>6.7166670000000002</v>
      </c>
      <c r="AA19" s="15">
        <v>1.2833330000000001</v>
      </c>
      <c r="AB19" s="15">
        <v>16.04167</v>
      </c>
      <c r="AC19" s="15">
        <v>8.9000200000000002E-2</v>
      </c>
      <c r="AD19" s="15">
        <v>1.1125020000000001</v>
      </c>
      <c r="AE19" s="15">
        <v>267.38</v>
      </c>
      <c r="AF19" s="15">
        <v>175.16</v>
      </c>
      <c r="AG19" s="15">
        <v>0.1123333</v>
      </c>
      <c r="AH19" s="15">
        <v>1.4041669999999999</v>
      </c>
      <c r="AI19" s="15">
        <v>6.6276659999999996</v>
      </c>
      <c r="AJ19" s="15">
        <v>6.7166670000000002</v>
      </c>
      <c r="AK19" s="16">
        <v>0.83958330000000003</v>
      </c>
      <c r="AL19" s="16">
        <v>0.98674930000000005</v>
      </c>
      <c r="AM19" s="16">
        <v>0.9830508</v>
      </c>
      <c r="AN19" s="16">
        <v>0.81441660000000005</v>
      </c>
      <c r="AO19" s="17"/>
      <c r="AP19" s="17"/>
      <c r="AQ19" s="17"/>
      <c r="AR19" s="17"/>
      <c r="AS19" s="17"/>
      <c r="AT19" s="17"/>
      <c r="AU19" s="17"/>
      <c r="AV19" s="17"/>
      <c r="AW19" s="17">
        <v>0.10000000149011612</v>
      </c>
      <c r="AX19" s="17"/>
      <c r="AY19" s="17"/>
      <c r="AZ19" s="17"/>
      <c r="BA19" s="17">
        <v>0.15000000596046448</v>
      </c>
      <c r="BB19" s="17"/>
      <c r="BC19" s="17"/>
      <c r="BD19" s="17"/>
      <c r="BE19" s="17"/>
      <c r="BF19" s="17"/>
      <c r="BG19" s="17"/>
      <c r="BH19" s="17"/>
      <c r="BI19" s="17">
        <v>0.5</v>
      </c>
      <c r="BJ19" s="17"/>
      <c r="BK19" s="17"/>
      <c r="BL19" s="17"/>
      <c r="BM19" s="17">
        <v>0.18333333730697632</v>
      </c>
      <c r="BN19" s="17"/>
      <c r="BO19" s="17">
        <v>8.3333335816860199E-2</v>
      </c>
      <c r="BP19" s="26"/>
      <c r="BQ19" s="26">
        <v>8.3333335816860199E-2</v>
      </c>
      <c r="BR19" s="26">
        <v>8.3333335816860199E-2</v>
      </c>
      <c r="BS19" s="26">
        <v>0.10000000149011612</v>
      </c>
      <c r="BT19" s="26"/>
      <c r="BU19" s="18"/>
      <c r="BV19" s="18">
        <v>1</v>
      </c>
      <c r="BW19" s="18"/>
      <c r="BX19" s="18"/>
      <c r="BY19" s="18"/>
      <c r="BZ19" s="18"/>
    </row>
    <row r="20" spans="1:78" s="10" customFormat="1" ht="20.25" hidden="1" x14ac:dyDescent="0.3">
      <c r="A20" s="11" t="s">
        <v>168</v>
      </c>
      <c r="B20" s="11" t="s">
        <v>140</v>
      </c>
      <c r="C20" s="11" t="s">
        <v>148</v>
      </c>
      <c r="D20" s="11" t="s">
        <v>156</v>
      </c>
      <c r="E20" s="11" t="s">
        <v>132</v>
      </c>
      <c r="F20" s="12">
        <v>10334</v>
      </c>
      <c r="G20" s="12">
        <v>4087</v>
      </c>
      <c r="H20" s="12">
        <v>3712</v>
      </c>
      <c r="I20" s="11" t="s">
        <v>165</v>
      </c>
      <c r="J20" s="13">
        <v>62.8</v>
      </c>
      <c r="K20" s="11" t="s">
        <v>169</v>
      </c>
      <c r="L20" s="11" t="s">
        <v>160</v>
      </c>
      <c r="M20" s="11" t="s">
        <v>134</v>
      </c>
      <c r="N20" s="14">
        <v>2</v>
      </c>
      <c r="O20" s="14">
        <v>2</v>
      </c>
      <c r="P20" s="14">
        <v>0</v>
      </c>
      <c r="Q20" s="15">
        <v>0</v>
      </c>
      <c r="R20" s="15">
        <v>8.85</v>
      </c>
      <c r="S20" s="15">
        <v>0.5</v>
      </c>
      <c r="T20" s="15">
        <v>0.29499999999999998</v>
      </c>
      <c r="U20" s="15">
        <v>59</v>
      </c>
      <c r="V20" s="15">
        <v>6.25E-2</v>
      </c>
      <c r="W20" s="15">
        <v>171.84</v>
      </c>
      <c r="X20" s="15">
        <v>5</v>
      </c>
      <c r="Y20" s="15">
        <v>0.68681316701934902</v>
      </c>
      <c r="Z20" s="15">
        <v>0.3333333</v>
      </c>
      <c r="AA20" s="15">
        <v>0.1666667</v>
      </c>
      <c r="AB20" s="15">
        <v>33.33334</v>
      </c>
      <c r="AC20" s="15">
        <v>3.8333310000000002E-2</v>
      </c>
      <c r="AD20" s="15">
        <v>7.6666619999999996</v>
      </c>
      <c r="AE20" s="15">
        <v>10.74</v>
      </c>
      <c r="AF20" s="15">
        <v>7.28</v>
      </c>
      <c r="AG20" s="15">
        <v>0</v>
      </c>
      <c r="AH20" s="15">
        <v>0</v>
      </c>
      <c r="AI20" s="15">
        <v>0.29499999999999998</v>
      </c>
      <c r="AJ20" s="15">
        <v>0.3333333</v>
      </c>
      <c r="AK20" s="16">
        <v>0.6666666</v>
      </c>
      <c r="AL20" s="16">
        <v>0.88500009999999996</v>
      </c>
      <c r="AM20" s="16">
        <v>1</v>
      </c>
      <c r="AN20" s="16">
        <v>0.59</v>
      </c>
      <c r="AO20" s="17"/>
      <c r="AP20" s="17">
        <v>0.1666666716337204</v>
      </c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26"/>
      <c r="BQ20" s="26"/>
      <c r="BR20" s="26"/>
      <c r="BS20" s="26"/>
      <c r="BT20" s="26"/>
      <c r="BU20" s="18"/>
      <c r="BV20" s="18"/>
      <c r="BW20" s="18"/>
      <c r="BX20" s="18"/>
      <c r="BY20" s="18"/>
      <c r="BZ20" s="18"/>
    </row>
    <row r="21" spans="1:78" s="10" customFormat="1" ht="20.25" hidden="1" x14ac:dyDescent="0.3">
      <c r="A21" s="11" t="s">
        <v>168</v>
      </c>
      <c r="B21" s="11" t="s">
        <v>140</v>
      </c>
      <c r="C21" s="11" t="s">
        <v>148</v>
      </c>
      <c r="D21" s="11" t="s">
        <v>156</v>
      </c>
      <c r="E21" s="11" t="s">
        <v>132</v>
      </c>
      <c r="F21" s="12">
        <v>10348</v>
      </c>
      <c r="G21" s="12">
        <v>4087</v>
      </c>
      <c r="H21" s="12">
        <v>3712</v>
      </c>
      <c r="I21" s="11" t="s">
        <v>165</v>
      </c>
      <c r="J21" s="13">
        <v>62.8</v>
      </c>
      <c r="K21" s="11" t="s">
        <v>150</v>
      </c>
      <c r="L21" s="11" t="s">
        <v>160</v>
      </c>
      <c r="M21" s="11" t="s">
        <v>134</v>
      </c>
      <c r="N21" s="14">
        <v>54</v>
      </c>
      <c r="O21" s="14">
        <v>54</v>
      </c>
      <c r="P21" s="14">
        <v>0</v>
      </c>
      <c r="Q21" s="15">
        <v>0</v>
      </c>
      <c r="R21" s="15">
        <v>6.74</v>
      </c>
      <c r="S21" s="15">
        <v>7.5</v>
      </c>
      <c r="T21" s="15">
        <v>6.0659999999999998</v>
      </c>
      <c r="U21" s="15">
        <v>80.88</v>
      </c>
      <c r="V21" s="15">
        <v>0.9375</v>
      </c>
      <c r="W21" s="15">
        <v>265.536</v>
      </c>
      <c r="X21" s="15">
        <v>75</v>
      </c>
      <c r="Y21" s="15">
        <v>0.459896977912089</v>
      </c>
      <c r="Z21" s="15">
        <v>6.1666670000000003</v>
      </c>
      <c r="AA21" s="15">
        <v>1.3333330000000001</v>
      </c>
      <c r="AB21" s="15">
        <v>17.77778</v>
      </c>
      <c r="AC21" s="15">
        <v>0.10066659999999999</v>
      </c>
      <c r="AD21" s="15">
        <v>1.342222</v>
      </c>
      <c r="AE21" s="15">
        <v>248.94</v>
      </c>
      <c r="AF21" s="15">
        <v>163.08000000000001</v>
      </c>
      <c r="AG21" s="15">
        <v>0</v>
      </c>
      <c r="AH21" s="15">
        <v>0</v>
      </c>
      <c r="AI21" s="15">
        <v>6.0659999999999998</v>
      </c>
      <c r="AJ21" s="15">
        <v>6.1666670000000003</v>
      </c>
      <c r="AK21" s="16">
        <v>0.82222220000000001</v>
      </c>
      <c r="AL21" s="16">
        <v>0.98367570000000004</v>
      </c>
      <c r="AM21" s="16">
        <v>1</v>
      </c>
      <c r="AN21" s="16">
        <v>0.80879999999999996</v>
      </c>
      <c r="AO21" s="17">
        <v>0.5</v>
      </c>
      <c r="AP21" s="17"/>
      <c r="AQ21" s="17"/>
      <c r="AR21" s="17"/>
      <c r="AS21" s="17"/>
      <c r="AT21" s="17"/>
      <c r="AU21" s="17"/>
      <c r="AV21" s="17"/>
      <c r="AW21" s="17"/>
      <c r="AX21" s="17"/>
      <c r="AY21" s="17">
        <v>0.4166666567325592</v>
      </c>
      <c r="AZ21" s="17"/>
      <c r="BA21" s="17"/>
      <c r="BB21" s="17"/>
      <c r="BC21" s="17"/>
      <c r="BD21" s="17"/>
      <c r="BE21" s="17"/>
      <c r="BF21" s="17"/>
      <c r="BG21" s="17"/>
      <c r="BH21" s="17"/>
      <c r="BI21" s="17">
        <v>8.3333335816860199E-2</v>
      </c>
      <c r="BJ21" s="17"/>
      <c r="BK21" s="17"/>
      <c r="BL21" s="17"/>
      <c r="BM21" s="17"/>
      <c r="BN21" s="17"/>
      <c r="BO21" s="17"/>
      <c r="BP21" s="26"/>
      <c r="BQ21" s="26">
        <v>8.3333335816860199E-2</v>
      </c>
      <c r="BR21" s="26"/>
      <c r="BS21" s="26">
        <v>0.25</v>
      </c>
      <c r="BT21" s="26"/>
      <c r="BU21" s="18"/>
      <c r="BV21" s="18"/>
      <c r="BW21" s="18"/>
      <c r="BX21" s="18"/>
      <c r="BY21" s="18"/>
      <c r="BZ21" s="18"/>
    </row>
    <row r="22" spans="1:78" s="10" customFormat="1" ht="20.25" hidden="1" x14ac:dyDescent="0.3">
      <c r="A22" s="11" t="s">
        <v>168</v>
      </c>
      <c r="B22" s="11" t="s">
        <v>140</v>
      </c>
      <c r="C22" s="11" t="s">
        <v>148</v>
      </c>
      <c r="D22" s="11" t="s">
        <v>161</v>
      </c>
      <c r="E22" s="11" t="s">
        <v>132</v>
      </c>
      <c r="F22" s="12">
        <v>10348</v>
      </c>
      <c r="G22" s="12">
        <v>4061</v>
      </c>
      <c r="H22" s="12">
        <v>3712</v>
      </c>
      <c r="I22" s="11" t="s">
        <v>165</v>
      </c>
      <c r="J22" s="13">
        <v>62.8</v>
      </c>
      <c r="K22" s="11" t="s">
        <v>150</v>
      </c>
      <c r="L22" s="11" t="s">
        <v>160</v>
      </c>
      <c r="M22" s="11" t="s">
        <v>134</v>
      </c>
      <c r="N22" s="14">
        <v>51</v>
      </c>
      <c r="O22" s="14">
        <v>50</v>
      </c>
      <c r="P22" s="14">
        <v>1</v>
      </c>
      <c r="Q22" s="15">
        <v>1.9607840000000001</v>
      </c>
      <c r="R22" s="15">
        <v>6.74</v>
      </c>
      <c r="S22" s="15">
        <v>8</v>
      </c>
      <c r="T22" s="15">
        <v>5.6166669999999996</v>
      </c>
      <c r="U22" s="15">
        <v>70.208340000000007</v>
      </c>
      <c r="V22" s="15">
        <v>1</v>
      </c>
      <c r="W22" s="15">
        <v>230.5</v>
      </c>
      <c r="X22" s="15">
        <v>80</v>
      </c>
      <c r="Y22" s="15">
        <v>0.52980132450331097</v>
      </c>
      <c r="Z22" s="15">
        <v>5.7</v>
      </c>
      <c r="AA22" s="15">
        <v>2.2999999999999998</v>
      </c>
      <c r="AB22" s="15">
        <v>28.75</v>
      </c>
      <c r="AC22" s="15">
        <v>-2.9000069999999999E-2</v>
      </c>
      <c r="AD22" s="15">
        <v>-0.36250090000000001</v>
      </c>
      <c r="AE22" s="15">
        <v>230.5</v>
      </c>
      <c r="AF22" s="15">
        <v>151</v>
      </c>
      <c r="AG22" s="15">
        <v>0.1123333</v>
      </c>
      <c r="AH22" s="15">
        <v>1.4041669999999999</v>
      </c>
      <c r="AI22" s="15">
        <v>5.7290000000000001</v>
      </c>
      <c r="AJ22" s="15">
        <v>5.7</v>
      </c>
      <c r="AK22" s="16">
        <v>0.71250000000000002</v>
      </c>
      <c r="AL22" s="16">
        <v>1.005088</v>
      </c>
      <c r="AM22" s="16">
        <v>0.98039220000000005</v>
      </c>
      <c r="AN22" s="16">
        <v>0.70208329999999997</v>
      </c>
      <c r="AO22" s="17"/>
      <c r="AP22" s="17"/>
      <c r="AQ22" s="17"/>
      <c r="AR22" s="17"/>
      <c r="AS22" s="17"/>
      <c r="AT22" s="17"/>
      <c r="AU22" s="17"/>
      <c r="AV22" s="17"/>
      <c r="AW22" s="17">
        <v>8.3333335816860199E-2</v>
      </c>
      <c r="AX22" s="17"/>
      <c r="AY22" s="17"/>
      <c r="AZ22" s="17">
        <v>0.63333332538604736</v>
      </c>
      <c r="BA22" s="17"/>
      <c r="BB22" s="17"/>
      <c r="BC22" s="17"/>
      <c r="BD22" s="17"/>
      <c r="BE22" s="17"/>
      <c r="BF22" s="17"/>
      <c r="BG22" s="17"/>
      <c r="BH22" s="17"/>
      <c r="BI22" s="17">
        <v>0.76666665077209473</v>
      </c>
      <c r="BJ22" s="17"/>
      <c r="BK22" s="17"/>
      <c r="BL22" s="17">
        <v>0.30000001192092896</v>
      </c>
      <c r="BM22" s="17"/>
      <c r="BN22" s="17"/>
      <c r="BO22" s="17">
        <v>8.3333335816860199E-2</v>
      </c>
      <c r="BP22" s="26"/>
      <c r="BQ22" s="26">
        <v>8.3333335816860199E-2</v>
      </c>
      <c r="BR22" s="26">
        <v>8.3333335816860199E-2</v>
      </c>
      <c r="BS22" s="26">
        <v>0.26666668057441711</v>
      </c>
      <c r="BT22" s="26"/>
      <c r="BU22" s="18"/>
      <c r="BV22" s="18"/>
      <c r="BW22" s="18"/>
      <c r="BX22" s="18"/>
      <c r="BY22" s="18"/>
      <c r="BZ22" s="18">
        <v>1</v>
      </c>
    </row>
    <row r="23" spans="1:78" s="10" customFormat="1" ht="20.25" hidden="1" x14ac:dyDescent="0.3">
      <c r="A23" s="11" t="s">
        <v>170</v>
      </c>
      <c r="B23" s="11" t="s">
        <v>140</v>
      </c>
      <c r="C23" s="11" t="s">
        <v>148</v>
      </c>
      <c r="D23" s="11" t="s">
        <v>156</v>
      </c>
      <c r="E23" s="11" t="s">
        <v>132</v>
      </c>
      <c r="F23" s="12">
        <v>10334</v>
      </c>
      <c r="G23" s="12">
        <v>4087</v>
      </c>
      <c r="H23" s="12">
        <v>3712</v>
      </c>
      <c r="I23" s="11" t="s">
        <v>165</v>
      </c>
      <c r="J23" s="13">
        <v>62.8</v>
      </c>
      <c r="K23" s="11" t="s">
        <v>169</v>
      </c>
      <c r="L23" s="11" t="s">
        <v>160</v>
      </c>
      <c r="M23" s="11" t="s">
        <v>134</v>
      </c>
      <c r="N23" s="14">
        <v>42</v>
      </c>
      <c r="O23" s="14">
        <v>41</v>
      </c>
      <c r="P23" s="14">
        <v>1</v>
      </c>
      <c r="Q23" s="15">
        <v>2.3809520000000002</v>
      </c>
      <c r="R23" s="15">
        <v>8.85</v>
      </c>
      <c r="S23" s="15">
        <v>8</v>
      </c>
      <c r="T23" s="15">
        <v>6.0475000000000003</v>
      </c>
      <c r="U23" s="15">
        <v>75.59375</v>
      </c>
      <c r="V23" s="15">
        <v>1</v>
      </c>
      <c r="W23" s="15">
        <v>220.17</v>
      </c>
      <c r="X23" s="15">
        <v>80</v>
      </c>
      <c r="Y23" s="15">
        <v>0.53604929680644098</v>
      </c>
      <c r="Z23" s="15">
        <v>6.3166669999999998</v>
      </c>
      <c r="AA23" s="15">
        <v>1.683333</v>
      </c>
      <c r="AB23" s="15">
        <v>21.04167</v>
      </c>
      <c r="AC23" s="15">
        <v>0.1216665</v>
      </c>
      <c r="AD23" s="15">
        <v>1.520831</v>
      </c>
      <c r="AE23" s="15">
        <v>220.17</v>
      </c>
      <c r="AF23" s="15">
        <v>149.24</v>
      </c>
      <c r="AG23" s="15">
        <v>0.14749999999999999</v>
      </c>
      <c r="AH23" s="15">
        <v>1.84375</v>
      </c>
      <c r="AI23" s="15">
        <v>6.1950000000000003</v>
      </c>
      <c r="AJ23" s="15">
        <v>6.3166669999999998</v>
      </c>
      <c r="AK23" s="16">
        <v>0.78958329999999999</v>
      </c>
      <c r="AL23" s="16">
        <v>0.98073880000000002</v>
      </c>
      <c r="AM23" s="16">
        <v>0.97619040000000001</v>
      </c>
      <c r="AN23" s="16">
        <v>0.75593750000000004</v>
      </c>
      <c r="AO23" s="17">
        <v>0.5</v>
      </c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>
        <v>0.66666668653488159</v>
      </c>
      <c r="BA23" s="17"/>
      <c r="BB23" s="17"/>
      <c r="BC23" s="17"/>
      <c r="BD23" s="17"/>
      <c r="BE23" s="17"/>
      <c r="BF23" s="17"/>
      <c r="BG23" s="17"/>
      <c r="BH23" s="17"/>
      <c r="BI23" s="17">
        <v>0.1666666716337204</v>
      </c>
      <c r="BJ23" s="17"/>
      <c r="BK23" s="17"/>
      <c r="BL23" s="17"/>
      <c r="BM23" s="17"/>
      <c r="BN23" s="17"/>
      <c r="BO23" s="17"/>
      <c r="BP23" s="26"/>
      <c r="BQ23" s="26">
        <v>8.3333335816860199E-2</v>
      </c>
      <c r="BR23" s="26"/>
      <c r="BS23" s="26">
        <v>0.26666668057441711</v>
      </c>
      <c r="BT23" s="26"/>
      <c r="BU23" s="18"/>
      <c r="BV23" s="18"/>
      <c r="BW23" s="18"/>
      <c r="BX23" s="18"/>
      <c r="BY23" s="18">
        <v>1</v>
      </c>
      <c r="BZ23" s="18"/>
    </row>
    <row r="24" spans="1:78" s="10" customFormat="1" ht="20.25" hidden="1" x14ac:dyDescent="0.3">
      <c r="A24" s="11" t="s">
        <v>170</v>
      </c>
      <c r="B24" s="11" t="s">
        <v>140</v>
      </c>
      <c r="C24" s="11" t="s">
        <v>148</v>
      </c>
      <c r="D24" s="11" t="s">
        <v>161</v>
      </c>
      <c r="E24" s="11" t="s">
        <v>132</v>
      </c>
      <c r="F24" s="12">
        <v>10334</v>
      </c>
      <c r="G24" s="12">
        <v>4017</v>
      </c>
      <c r="H24" s="12">
        <v>3698</v>
      </c>
      <c r="I24" s="11" t="s">
        <v>165</v>
      </c>
      <c r="J24" s="13">
        <v>62.8</v>
      </c>
      <c r="K24" s="11" t="s">
        <v>169</v>
      </c>
      <c r="L24" s="11" t="s">
        <v>160</v>
      </c>
      <c r="M24" s="11" t="s">
        <v>134</v>
      </c>
      <c r="N24" s="14">
        <v>36</v>
      </c>
      <c r="O24" s="14">
        <v>35</v>
      </c>
      <c r="P24" s="14">
        <v>1</v>
      </c>
      <c r="Q24" s="15">
        <v>2.7777780000000001</v>
      </c>
      <c r="R24" s="15">
        <v>8.85</v>
      </c>
      <c r="S24" s="15">
        <v>6.6666670000000003</v>
      </c>
      <c r="T24" s="15">
        <v>5.1624999999999996</v>
      </c>
      <c r="U24" s="15">
        <v>77.4375</v>
      </c>
      <c r="V24" s="15">
        <v>0.8333334</v>
      </c>
      <c r="W24" s="15">
        <v>225.54</v>
      </c>
      <c r="X24" s="15">
        <v>66.666669845581097</v>
      </c>
      <c r="Y24" s="15">
        <v>0.52328625625674696</v>
      </c>
      <c r="Z24" s="15">
        <v>5.4166670000000003</v>
      </c>
      <c r="AA24" s="15">
        <v>1.25</v>
      </c>
      <c r="AB24" s="15">
        <v>18.75</v>
      </c>
      <c r="AC24" s="15">
        <v>0.1066671</v>
      </c>
      <c r="AD24" s="15">
        <v>1.600006</v>
      </c>
      <c r="AE24" s="15">
        <v>187.95</v>
      </c>
      <c r="AF24" s="15">
        <v>127.4</v>
      </c>
      <c r="AG24" s="15">
        <v>0.14749999999999999</v>
      </c>
      <c r="AH24" s="15">
        <v>2.2124999999999999</v>
      </c>
      <c r="AI24" s="15">
        <v>5.31</v>
      </c>
      <c r="AJ24" s="15">
        <v>5.4166670000000003</v>
      </c>
      <c r="AK24" s="16">
        <v>0.8125</v>
      </c>
      <c r="AL24" s="16">
        <v>0.98030759999999995</v>
      </c>
      <c r="AM24" s="16">
        <v>0.97222220000000004</v>
      </c>
      <c r="AN24" s="16">
        <v>0.77437500000000004</v>
      </c>
      <c r="AO24" s="17"/>
      <c r="AP24" s="17">
        <v>0.1666666716337204</v>
      </c>
      <c r="AQ24" s="17"/>
      <c r="AR24" s="17"/>
      <c r="AS24" s="17"/>
      <c r="AT24" s="17"/>
      <c r="AU24" s="17"/>
      <c r="AV24" s="17"/>
      <c r="AW24" s="17">
        <v>0.1666666716337204</v>
      </c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>
        <v>0.58333331346511841</v>
      </c>
      <c r="BJ24" s="17"/>
      <c r="BK24" s="17"/>
      <c r="BL24" s="17"/>
      <c r="BM24" s="17"/>
      <c r="BN24" s="17"/>
      <c r="BO24" s="17"/>
      <c r="BP24" s="26"/>
      <c r="BQ24" s="26"/>
      <c r="BR24" s="26"/>
      <c r="BS24" s="26">
        <v>0.3333333432674408</v>
      </c>
      <c r="BT24" s="26"/>
      <c r="BU24" s="18"/>
      <c r="BV24" s="18"/>
      <c r="BW24" s="18"/>
      <c r="BX24" s="18"/>
      <c r="BY24" s="18">
        <v>1</v>
      </c>
      <c r="BZ24" s="18"/>
    </row>
    <row r="25" spans="1:78" s="10" customFormat="1" ht="20.25" hidden="1" x14ac:dyDescent="0.3">
      <c r="A25" s="11" t="s">
        <v>170</v>
      </c>
      <c r="B25" s="11" t="s">
        <v>140</v>
      </c>
      <c r="C25" s="11" t="s">
        <v>148</v>
      </c>
      <c r="D25" s="11" t="s">
        <v>161</v>
      </c>
      <c r="E25" s="11" t="s">
        <v>132</v>
      </c>
      <c r="F25" s="12">
        <v>10348</v>
      </c>
      <c r="G25" s="12">
        <v>4017</v>
      </c>
      <c r="H25" s="12">
        <v>3698</v>
      </c>
      <c r="I25" s="11" t="s">
        <v>165</v>
      </c>
      <c r="J25" s="13">
        <v>62.8</v>
      </c>
      <c r="K25" s="11" t="s">
        <v>150</v>
      </c>
      <c r="L25" s="11" t="s">
        <v>160</v>
      </c>
      <c r="M25" s="11" t="s">
        <v>134</v>
      </c>
      <c r="N25" s="14">
        <v>10</v>
      </c>
      <c r="O25" s="14">
        <v>10</v>
      </c>
      <c r="P25" s="14">
        <v>0</v>
      </c>
      <c r="Q25" s="15">
        <v>0</v>
      </c>
      <c r="R25" s="15">
        <v>6.74</v>
      </c>
      <c r="S25" s="15">
        <v>1.3333330000000001</v>
      </c>
      <c r="T25" s="15">
        <v>1.1233329999999999</v>
      </c>
      <c r="U25" s="15">
        <v>84.250010000000003</v>
      </c>
      <c r="V25" s="15">
        <v>0.1666666</v>
      </c>
      <c r="W25" s="15">
        <v>276.6001</v>
      </c>
      <c r="X25" s="15">
        <v>13.333330154418899</v>
      </c>
      <c r="Y25" s="15">
        <v>0.44150098733710003</v>
      </c>
      <c r="Z25" s="15">
        <v>1.166666</v>
      </c>
      <c r="AA25" s="15">
        <v>0.1666667</v>
      </c>
      <c r="AB25" s="15">
        <v>12.5</v>
      </c>
      <c r="AC25" s="15">
        <v>4.3333129999999997E-2</v>
      </c>
      <c r="AD25" s="15">
        <v>3.2499850000000001</v>
      </c>
      <c r="AE25" s="15">
        <v>46.1</v>
      </c>
      <c r="AF25" s="15">
        <v>30.2</v>
      </c>
      <c r="AG25" s="15">
        <v>0</v>
      </c>
      <c r="AH25" s="15">
        <v>0</v>
      </c>
      <c r="AI25" s="15">
        <v>1.1233329999999999</v>
      </c>
      <c r="AJ25" s="15">
        <v>1.166666</v>
      </c>
      <c r="AK25" s="16">
        <v>0.875</v>
      </c>
      <c r="AL25" s="16">
        <v>0.96285719999999997</v>
      </c>
      <c r="AM25" s="16">
        <v>1</v>
      </c>
      <c r="AN25" s="16">
        <v>0.84250009999999997</v>
      </c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26"/>
      <c r="BQ25" s="26">
        <v>8.3333335816860199E-2</v>
      </c>
      <c r="BR25" s="26">
        <v>8.3333335816860199E-2</v>
      </c>
      <c r="BS25" s="26"/>
      <c r="BT25" s="26"/>
      <c r="BU25" s="18"/>
      <c r="BV25" s="18"/>
      <c r="BW25" s="18"/>
      <c r="BX25" s="18"/>
      <c r="BY25" s="18"/>
      <c r="BZ25" s="18"/>
    </row>
    <row r="26" spans="1:78" s="10" customFormat="1" ht="20.25" hidden="1" x14ac:dyDescent="0.3">
      <c r="A26" s="11" t="s">
        <v>146</v>
      </c>
      <c r="B26" s="11" t="s">
        <v>140</v>
      </c>
      <c r="C26" s="11" t="s">
        <v>148</v>
      </c>
      <c r="D26" s="11" t="s">
        <v>156</v>
      </c>
      <c r="E26" s="11" t="s">
        <v>132</v>
      </c>
      <c r="F26" s="12">
        <v>10334</v>
      </c>
      <c r="G26" s="12">
        <v>4087</v>
      </c>
      <c r="H26" s="12">
        <v>3712</v>
      </c>
      <c r="I26" s="11" t="s">
        <v>165</v>
      </c>
      <c r="J26" s="13">
        <v>62.8</v>
      </c>
      <c r="K26" s="11" t="s">
        <v>169</v>
      </c>
      <c r="L26" s="11" t="s">
        <v>160</v>
      </c>
      <c r="M26" s="11" t="s">
        <v>134</v>
      </c>
      <c r="N26" s="14">
        <v>11</v>
      </c>
      <c r="O26" s="14">
        <v>11</v>
      </c>
      <c r="P26" s="14">
        <v>0</v>
      </c>
      <c r="Q26" s="15">
        <v>0</v>
      </c>
      <c r="R26" s="15">
        <v>8.85</v>
      </c>
      <c r="S26" s="15">
        <v>3.3333330000000001</v>
      </c>
      <c r="T26" s="15">
        <v>1.6225000000000001</v>
      </c>
      <c r="U26" s="15">
        <v>48.67501</v>
      </c>
      <c r="V26" s="15">
        <v>0.4166666</v>
      </c>
      <c r="W26" s="15">
        <v>141.768</v>
      </c>
      <c r="X26" s="15">
        <v>33.333330154418903</v>
      </c>
      <c r="Y26" s="15">
        <v>0.832500734071972</v>
      </c>
      <c r="Z26" s="15">
        <v>1.8</v>
      </c>
      <c r="AA26" s="15">
        <v>1.5333330000000001</v>
      </c>
      <c r="AB26" s="15">
        <v>46</v>
      </c>
      <c r="AC26" s="15">
        <v>0.17749970000000001</v>
      </c>
      <c r="AD26" s="15">
        <v>5.3249899999999997</v>
      </c>
      <c r="AE26" s="15">
        <v>59.07</v>
      </c>
      <c r="AF26" s="15">
        <v>40.04</v>
      </c>
      <c r="AG26" s="15">
        <v>0</v>
      </c>
      <c r="AH26" s="15">
        <v>0</v>
      </c>
      <c r="AI26" s="15">
        <v>1.6225000000000001</v>
      </c>
      <c r="AJ26" s="15">
        <v>1.8</v>
      </c>
      <c r="AK26" s="16">
        <v>0.54</v>
      </c>
      <c r="AL26" s="16">
        <v>0.90138910000000005</v>
      </c>
      <c r="AM26" s="16">
        <v>1</v>
      </c>
      <c r="AN26" s="16">
        <v>0.48675010000000002</v>
      </c>
      <c r="AO26" s="17">
        <v>0.5</v>
      </c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>
        <v>0.4166666567325592</v>
      </c>
      <c r="BG26" s="17">
        <v>0.3333333432674408</v>
      </c>
      <c r="BH26" s="17"/>
      <c r="BI26" s="17"/>
      <c r="BJ26" s="17"/>
      <c r="BK26" s="17"/>
      <c r="BL26" s="17"/>
      <c r="BM26" s="17"/>
      <c r="BN26" s="17"/>
      <c r="BO26" s="17"/>
      <c r="BP26" s="26"/>
      <c r="BQ26" s="26">
        <v>0.25</v>
      </c>
      <c r="BR26" s="26"/>
      <c r="BS26" s="26">
        <v>3.3333335071802139E-2</v>
      </c>
      <c r="BT26" s="26"/>
      <c r="BU26" s="18"/>
      <c r="BV26" s="18"/>
      <c r="BW26" s="18"/>
      <c r="BX26" s="18"/>
      <c r="BY26" s="18"/>
      <c r="BZ26" s="18"/>
    </row>
    <row r="27" spans="1:78" s="10" customFormat="1" ht="20.25" hidden="1" x14ac:dyDescent="0.3">
      <c r="A27" s="11" t="s">
        <v>146</v>
      </c>
      <c r="B27" s="11" t="s">
        <v>140</v>
      </c>
      <c r="C27" s="11" t="s">
        <v>148</v>
      </c>
      <c r="D27" s="11" t="s">
        <v>161</v>
      </c>
      <c r="E27" s="11" t="s">
        <v>132</v>
      </c>
      <c r="F27" s="12">
        <v>10334</v>
      </c>
      <c r="G27" s="12">
        <v>4017</v>
      </c>
      <c r="H27" s="12">
        <v>3698</v>
      </c>
      <c r="I27" s="11" t="s">
        <v>165</v>
      </c>
      <c r="J27" s="13">
        <v>62.8</v>
      </c>
      <c r="K27" s="11" t="s">
        <v>169</v>
      </c>
      <c r="L27" s="11" t="s">
        <v>160</v>
      </c>
      <c r="M27" s="11" t="s">
        <v>134</v>
      </c>
      <c r="N27" s="14">
        <v>19</v>
      </c>
      <c r="O27" s="14">
        <v>18</v>
      </c>
      <c r="P27" s="14">
        <v>1</v>
      </c>
      <c r="Q27" s="15">
        <v>5.2631579999999998</v>
      </c>
      <c r="R27" s="15">
        <v>8.85</v>
      </c>
      <c r="S27" s="15">
        <v>4.1666670000000003</v>
      </c>
      <c r="T27" s="15">
        <v>2.6549999999999998</v>
      </c>
      <c r="U27" s="15">
        <v>63.719990000000003</v>
      </c>
      <c r="V27" s="15">
        <v>0.5208334</v>
      </c>
      <c r="W27" s="15">
        <v>185.5872</v>
      </c>
      <c r="X27" s="15">
        <v>41.666669845581097</v>
      </c>
      <c r="Y27" s="15">
        <v>0.63593814298779305</v>
      </c>
      <c r="Z27" s="15">
        <v>3.033334</v>
      </c>
      <c r="AA27" s="15">
        <v>1.1333329999999999</v>
      </c>
      <c r="AB27" s="15">
        <v>27.2</v>
      </c>
      <c r="AC27" s="15">
        <v>0.2308337</v>
      </c>
      <c r="AD27" s="15">
        <v>5.5400080000000003</v>
      </c>
      <c r="AE27" s="15">
        <v>96.66</v>
      </c>
      <c r="AF27" s="15">
        <v>65.52</v>
      </c>
      <c r="AG27" s="15">
        <v>0.14749999999999999</v>
      </c>
      <c r="AH27" s="15">
        <v>3.54</v>
      </c>
      <c r="AI27" s="15">
        <v>2.8025000000000002</v>
      </c>
      <c r="AJ27" s="15">
        <v>3.033334</v>
      </c>
      <c r="AK27" s="16">
        <v>0.72799999999999998</v>
      </c>
      <c r="AL27" s="16">
        <v>0.92390099999999997</v>
      </c>
      <c r="AM27" s="16">
        <v>0.9473684</v>
      </c>
      <c r="AN27" s="16">
        <v>0.63719999999999999</v>
      </c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>
        <v>0.23333333432674408</v>
      </c>
      <c r="BI27" s="17">
        <v>0.3333333432674408</v>
      </c>
      <c r="BJ27" s="17"/>
      <c r="BK27" s="17"/>
      <c r="BL27" s="17"/>
      <c r="BM27" s="17"/>
      <c r="BN27" s="17"/>
      <c r="BO27" s="17"/>
      <c r="BP27" s="26"/>
      <c r="BQ27" s="26">
        <v>0.25</v>
      </c>
      <c r="BR27" s="26">
        <v>8.3333335816860199E-2</v>
      </c>
      <c r="BS27" s="26">
        <v>0.23333333432674408</v>
      </c>
      <c r="BT27" s="26"/>
      <c r="BU27" s="18"/>
      <c r="BV27" s="18"/>
      <c r="BW27" s="18"/>
      <c r="BX27" s="18"/>
      <c r="BY27" s="18">
        <v>1</v>
      </c>
      <c r="BZ27" s="18"/>
    </row>
    <row r="28" spans="1:78" s="10" customFormat="1" ht="20.25" hidden="1" x14ac:dyDescent="0.3">
      <c r="A28" s="11" t="s">
        <v>146</v>
      </c>
      <c r="B28" s="11" t="s">
        <v>140</v>
      </c>
      <c r="C28" s="11" t="s">
        <v>148</v>
      </c>
      <c r="D28" s="11" t="s">
        <v>156</v>
      </c>
      <c r="E28" s="11" t="s">
        <v>132</v>
      </c>
      <c r="F28" s="12">
        <v>10337</v>
      </c>
      <c r="G28" s="12">
        <v>4087</v>
      </c>
      <c r="H28" s="12">
        <v>3712</v>
      </c>
      <c r="I28" s="11" t="s">
        <v>171</v>
      </c>
      <c r="J28" s="13">
        <v>53.5</v>
      </c>
      <c r="K28" s="11" t="s">
        <v>150</v>
      </c>
      <c r="L28" s="11" t="s">
        <v>160</v>
      </c>
      <c r="M28" s="11" t="s">
        <v>134</v>
      </c>
      <c r="N28" s="14">
        <v>29</v>
      </c>
      <c r="O28" s="14">
        <v>29</v>
      </c>
      <c r="P28" s="14">
        <v>0</v>
      </c>
      <c r="Q28" s="15">
        <v>0</v>
      </c>
      <c r="R28" s="15">
        <v>6.85</v>
      </c>
      <c r="S28" s="15">
        <v>4.6666670000000003</v>
      </c>
      <c r="T28" s="15">
        <v>3.3108330000000001</v>
      </c>
      <c r="U28" s="15">
        <v>70.946420000000003</v>
      </c>
      <c r="V28" s="15">
        <v>0.5833334</v>
      </c>
      <c r="W28" s="15">
        <v>216.25710000000001</v>
      </c>
      <c r="X28" s="15">
        <v>46.666669845581097</v>
      </c>
      <c r="Y28" s="15">
        <v>0.57063671487110601</v>
      </c>
      <c r="Z28" s="15">
        <v>3.4833340000000002</v>
      </c>
      <c r="AA28" s="15">
        <v>1.183333</v>
      </c>
      <c r="AB28" s="15">
        <v>25.357140000000001</v>
      </c>
      <c r="AC28" s="15">
        <v>0.1725004</v>
      </c>
      <c r="AD28" s="15">
        <v>3.6964359999999998</v>
      </c>
      <c r="AE28" s="15">
        <v>126.15</v>
      </c>
      <c r="AF28" s="15">
        <v>81.78</v>
      </c>
      <c r="AG28" s="15">
        <v>0</v>
      </c>
      <c r="AH28" s="15">
        <v>0</v>
      </c>
      <c r="AI28" s="15">
        <v>3.3108330000000001</v>
      </c>
      <c r="AJ28" s="15">
        <v>3.4833340000000002</v>
      </c>
      <c r="AK28" s="16">
        <v>0.74642850000000005</v>
      </c>
      <c r="AL28" s="16">
        <v>0.95047839999999995</v>
      </c>
      <c r="AM28" s="16">
        <v>1</v>
      </c>
      <c r="AN28" s="16">
        <v>0.70946419999999999</v>
      </c>
      <c r="AO28" s="17"/>
      <c r="AP28" s="17">
        <v>0.36666667461395264</v>
      </c>
      <c r="AQ28" s="17">
        <v>8.3333335816860199E-2</v>
      </c>
      <c r="AR28" s="17">
        <v>8.3333335816860199E-2</v>
      </c>
      <c r="AS28" s="17">
        <v>0.13333334028720856</v>
      </c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>
        <v>0.25</v>
      </c>
      <c r="BG28" s="17"/>
      <c r="BH28" s="17"/>
      <c r="BI28" s="17">
        <v>0.1666666716337204</v>
      </c>
      <c r="BJ28" s="17"/>
      <c r="BK28" s="17"/>
      <c r="BL28" s="17"/>
      <c r="BM28" s="17"/>
      <c r="BN28" s="17"/>
      <c r="BO28" s="17"/>
      <c r="BP28" s="26"/>
      <c r="BQ28" s="26"/>
      <c r="BR28" s="26"/>
      <c r="BS28" s="26">
        <v>0.10000000149011612</v>
      </c>
      <c r="BT28" s="26"/>
      <c r="BU28" s="18"/>
      <c r="BV28" s="18"/>
      <c r="BW28" s="18"/>
      <c r="BX28" s="18"/>
      <c r="BY28" s="18"/>
      <c r="BZ28" s="18"/>
    </row>
    <row r="29" spans="1:78" s="10" customFormat="1" ht="20.25" hidden="1" x14ac:dyDescent="0.3">
      <c r="A29" s="11" t="s">
        <v>146</v>
      </c>
      <c r="B29" s="11" t="s">
        <v>140</v>
      </c>
      <c r="C29" s="11" t="s">
        <v>148</v>
      </c>
      <c r="D29" s="11" t="s">
        <v>161</v>
      </c>
      <c r="E29" s="11" t="s">
        <v>132</v>
      </c>
      <c r="F29" s="12">
        <v>10337</v>
      </c>
      <c r="G29" s="12">
        <v>4017</v>
      </c>
      <c r="H29" s="12">
        <v>3698</v>
      </c>
      <c r="I29" s="11" t="s">
        <v>171</v>
      </c>
      <c r="J29" s="13">
        <v>53.5</v>
      </c>
      <c r="K29" s="11" t="s">
        <v>150</v>
      </c>
      <c r="L29" s="11" t="s">
        <v>160</v>
      </c>
      <c r="M29" s="11" t="s">
        <v>134</v>
      </c>
      <c r="N29" s="14">
        <v>18</v>
      </c>
      <c r="O29" s="14">
        <v>17</v>
      </c>
      <c r="P29" s="14">
        <v>1</v>
      </c>
      <c r="Q29" s="15">
        <v>5.555555</v>
      </c>
      <c r="R29" s="15">
        <v>6.85</v>
      </c>
      <c r="S29" s="15">
        <v>3.8333330000000001</v>
      </c>
      <c r="T29" s="15">
        <v>1.940833</v>
      </c>
      <c r="U29" s="15">
        <v>50.63044</v>
      </c>
      <c r="V29" s="15">
        <v>0.4791666</v>
      </c>
      <c r="W29" s="15">
        <v>154.3304</v>
      </c>
      <c r="X29" s="15">
        <v>38.333330154418903</v>
      </c>
      <c r="Y29" s="15">
        <v>0.79961058098700399</v>
      </c>
      <c r="Z29" s="15">
        <v>2.1666669999999999</v>
      </c>
      <c r="AA29" s="15">
        <v>1.6666669999999999</v>
      </c>
      <c r="AB29" s="15">
        <v>43.478259999999999</v>
      </c>
      <c r="AC29" s="15">
        <v>0.1116664</v>
      </c>
      <c r="AD29" s="15">
        <v>2.9130370000000001</v>
      </c>
      <c r="AE29" s="15">
        <v>73.95</v>
      </c>
      <c r="AF29" s="15">
        <v>47.94</v>
      </c>
      <c r="AG29" s="15">
        <v>0.1141667</v>
      </c>
      <c r="AH29" s="15">
        <v>2.9782609999999998</v>
      </c>
      <c r="AI29" s="15">
        <v>2.0550000000000002</v>
      </c>
      <c r="AJ29" s="15">
        <v>2.1666669999999999</v>
      </c>
      <c r="AK29" s="16">
        <v>0.56521739999999998</v>
      </c>
      <c r="AL29" s="16">
        <v>0.94846149999999996</v>
      </c>
      <c r="AM29" s="16">
        <v>0.94444439999999996</v>
      </c>
      <c r="AN29" s="16">
        <v>0.50630430000000004</v>
      </c>
      <c r="AO29" s="17"/>
      <c r="AP29" s="17">
        <v>0.25</v>
      </c>
      <c r="AQ29" s="17">
        <v>5.000000074505806E-2</v>
      </c>
      <c r="AR29" s="17">
        <v>0.11666666716337204</v>
      </c>
      <c r="AS29" s="17">
        <v>8.3333335816860199E-2</v>
      </c>
      <c r="AT29" s="17"/>
      <c r="AU29" s="17"/>
      <c r="AV29" s="17">
        <v>0.75</v>
      </c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>
        <v>0.4166666567325592</v>
      </c>
      <c r="BJ29" s="17"/>
      <c r="BK29" s="17"/>
      <c r="BL29" s="17"/>
      <c r="BM29" s="17"/>
      <c r="BN29" s="17"/>
      <c r="BO29" s="17"/>
      <c r="BP29" s="26"/>
      <c r="BQ29" s="26"/>
      <c r="BR29" s="26"/>
      <c r="BS29" s="26"/>
      <c r="BT29" s="26"/>
      <c r="BU29" s="18"/>
      <c r="BV29" s="18"/>
      <c r="BW29" s="18"/>
      <c r="BX29" s="18"/>
      <c r="BY29" s="18">
        <v>1</v>
      </c>
      <c r="BZ29" s="18"/>
    </row>
    <row r="30" spans="1:78" s="10" customFormat="1" ht="20.25" hidden="1" x14ac:dyDescent="0.3">
      <c r="A30" s="11" t="s">
        <v>172</v>
      </c>
      <c r="B30" s="11" t="s">
        <v>140</v>
      </c>
      <c r="C30" s="11" t="s">
        <v>148</v>
      </c>
      <c r="D30" s="11" t="s">
        <v>156</v>
      </c>
      <c r="E30" s="11" t="s">
        <v>132</v>
      </c>
      <c r="F30" s="12">
        <v>10337</v>
      </c>
      <c r="G30" s="12">
        <v>4087</v>
      </c>
      <c r="H30" s="12">
        <v>3712</v>
      </c>
      <c r="I30" s="11" t="s">
        <v>171</v>
      </c>
      <c r="J30" s="13">
        <v>53.5</v>
      </c>
      <c r="K30" s="11" t="s">
        <v>150</v>
      </c>
      <c r="L30" s="11" t="s">
        <v>160</v>
      </c>
      <c r="M30" s="11" t="s">
        <v>134</v>
      </c>
      <c r="N30" s="14">
        <v>43</v>
      </c>
      <c r="O30" s="14">
        <v>43</v>
      </c>
      <c r="P30" s="14">
        <v>0</v>
      </c>
      <c r="Q30" s="15">
        <v>0</v>
      </c>
      <c r="R30" s="15">
        <v>6.85</v>
      </c>
      <c r="S30" s="15">
        <v>6.4166670000000003</v>
      </c>
      <c r="T30" s="15">
        <v>4.9091659999999999</v>
      </c>
      <c r="U30" s="15">
        <v>76.506479999999996</v>
      </c>
      <c r="V30" s="15">
        <v>0.8020834</v>
      </c>
      <c r="W30" s="15">
        <v>233.20519999999999</v>
      </c>
      <c r="X30" s="15">
        <v>64.166669845581097</v>
      </c>
      <c r="Y30" s="15">
        <v>0.52916602962540704</v>
      </c>
      <c r="Z30" s="15">
        <v>5.0833329999999997</v>
      </c>
      <c r="AA30" s="15">
        <v>1.3333330000000001</v>
      </c>
      <c r="AB30" s="15">
        <v>20.779219999999999</v>
      </c>
      <c r="AC30" s="15">
        <v>0.1741673</v>
      </c>
      <c r="AD30" s="15">
        <v>2.7142949999999999</v>
      </c>
      <c r="AE30" s="15">
        <v>187.05</v>
      </c>
      <c r="AF30" s="15">
        <v>121.26</v>
      </c>
      <c r="AG30" s="15">
        <v>0</v>
      </c>
      <c r="AH30" s="15">
        <v>0</v>
      </c>
      <c r="AI30" s="15">
        <v>4.9091659999999999</v>
      </c>
      <c r="AJ30" s="15">
        <v>5.0833329999999997</v>
      </c>
      <c r="AK30" s="16">
        <v>0.79220780000000002</v>
      </c>
      <c r="AL30" s="16">
        <v>0.96573759999999997</v>
      </c>
      <c r="AM30" s="16">
        <v>1</v>
      </c>
      <c r="AN30" s="16">
        <v>0.76506479999999999</v>
      </c>
      <c r="AO30" s="17">
        <v>0.5</v>
      </c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>
        <v>0.13333334028720856</v>
      </c>
      <c r="BE30" s="17"/>
      <c r="BF30" s="17">
        <v>0.25</v>
      </c>
      <c r="BG30" s="17"/>
      <c r="BH30" s="17"/>
      <c r="BI30" s="17">
        <v>8.3333335816860199E-2</v>
      </c>
      <c r="BJ30" s="17"/>
      <c r="BK30" s="17"/>
      <c r="BL30" s="17"/>
      <c r="BM30" s="17"/>
      <c r="BN30" s="17"/>
      <c r="BO30" s="17"/>
      <c r="BP30" s="26"/>
      <c r="BQ30" s="26">
        <v>8.3333335816860199E-2</v>
      </c>
      <c r="BR30" s="26"/>
      <c r="BS30" s="26">
        <v>0.18333333730697632</v>
      </c>
      <c r="BT30" s="26"/>
      <c r="BU30" s="18"/>
      <c r="BV30" s="18"/>
      <c r="BW30" s="18"/>
      <c r="BX30" s="18"/>
      <c r="BY30" s="18"/>
      <c r="BZ30" s="18"/>
    </row>
    <row r="31" spans="1:78" s="10" customFormat="1" ht="20.25" hidden="1" x14ac:dyDescent="0.3">
      <c r="A31" s="11" t="s">
        <v>172</v>
      </c>
      <c r="B31" s="11" t="s">
        <v>140</v>
      </c>
      <c r="C31" s="11" t="s">
        <v>148</v>
      </c>
      <c r="D31" s="11" t="s">
        <v>161</v>
      </c>
      <c r="E31" s="11" t="s">
        <v>132</v>
      </c>
      <c r="F31" s="12">
        <v>10337</v>
      </c>
      <c r="G31" s="12">
        <v>4017</v>
      </c>
      <c r="H31" s="12">
        <v>3712</v>
      </c>
      <c r="I31" s="11" t="s">
        <v>171</v>
      </c>
      <c r="J31" s="13">
        <v>53.5</v>
      </c>
      <c r="K31" s="11" t="s">
        <v>150</v>
      </c>
      <c r="L31" s="11" t="s">
        <v>160</v>
      </c>
      <c r="M31" s="11" t="s">
        <v>134</v>
      </c>
      <c r="N31" s="14">
        <v>56</v>
      </c>
      <c r="O31" s="14">
        <v>55</v>
      </c>
      <c r="P31" s="14">
        <v>1</v>
      </c>
      <c r="Q31" s="15">
        <v>1.785714</v>
      </c>
      <c r="R31" s="15">
        <v>6.85</v>
      </c>
      <c r="S31" s="15">
        <v>8</v>
      </c>
      <c r="T31" s="15">
        <v>6.2791670000000002</v>
      </c>
      <c r="U31" s="15">
        <v>78.489590000000007</v>
      </c>
      <c r="V31" s="15">
        <v>1</v>
      </c>
      <c r="W31" s="15">
        <v>239.25</v>
      </c>
      <c r="X31" s="15">
        <v>80</v>
      </c>
      <c r="Y31" s="15">
        <v>0.51579629092363699</v>
      </c>
      <c r="Z31" s="15">
        <v>6.3166669999999998</v>
      </c>
      <c r="AA31" s="15">
        <v>1.683333</v>
      </c>
      <c r="AB31" s="15">
        <v>21.04167</v>
      </c>
      <c r="AC31" s="15">
        <v>-7.666676E-2</v>
      </c>
      <c r="AD31" s="15">
        <v>-0.95833440000000003</v>
      </c>
      <c r="AE31" s="15">
        <v>239.25</v>
      </c>
      <c r="AF31" s="15">
        <v>155.1</v>
      </c>
      <c r="AG31" s="15">
        <v>0.1141667</v>
      </c>
      <c r="AH31" s="15">
        <v>1.4270830000000001</v>
      </c>
      <c r="AI31" s="15">
        <v>6.3933330000000002</v>
      </c>
      <c r="AJ31" s="15">
        <v>6.3166669999999998</v>
      </c>
      <c r="AK31" s="16">
        <v>0.78958329999999999</v>
      </c>
      <c r="AL31" s="16">
        <v>1.0121370000000001</v>
      </c>
      <c r="AM31" s="16">
        <v>0.98214290000000004</v>
      </c>
      <c r="AN31" s="16">
        <v>0.78489580000000003</v>
      </c>
      <c r="AO31" s="17"/>
      <c r="AP31" s="17"/>
      <c r="AQ31" s="17"/>
      <c r="AR31" s="17"/>
      <c r="AS31" s="17"/>
      <c r="AT31" s="17"/>
      <c r="AU31" s="17"/>
      <c r="AV31" s="17"/>
      <c r="AW31" s="17">
        <v>0.10000000149011612</v>
      </c>
      <c r="AX31" s="17"/>
      <c r="AY31" s="17"/>
      <c r="AZ31" s="17"/>
      <c r="BA31" s="17"/>
      <c r="BB31" s="17">
        <v>0.10000000149011612</v>
      </c>
      <c r="BC31" s="17"/>
      <c r="BD31" s="17"/>
      <c r="BE31" s="17"/>
      <c r="BF31" s="17"/>
      <c r="BG31" s="17"/>
      <c r="BH31" s="17"/>
      <c r="BI31" s="17">
        <v>0.98333334922790527</v>
      </c>
      <c r="BJ31" s="17"/>
      <c r="BK31" s="17"/>
      <c r="BL31" s="17"/>
      <c r="BM31" s="17"/>
      <c r="BN31" s="17"/>
      <c r="BO31" s="17"/>
      <c r="BP31" s="26"/>
      <c r="BQ31" s="26">
        <v>8.3333335816860199E-2</v>
      </c>
      <c r="BR31" s="26">
        <v>8.3333335816860199E-2</v>
      </c>
      <c r="BS31" s="26">
        <v>0.3333333432674408</v>
      </c>
      <c r="BT31" s="26"/>
      <c r="BU31" s="18"/>
      <c r="BV31" s="18"/>
      <c r="BW31" s="18"/>
      <c r="BX31" s="18"/>
      <c r="BY31" s="18"/>
      <c r="BZ31" s="18">
        <v>1</v>
      </c>
    </row>
    <row r="32" spans="1:78" s="10" customFormat="1" ht="20.25" x14ac:dyDescent="0.3">
      <c r="A32" s="11" t="s">
        <v>172</v>
      </c>
      <c r="B32" s="11" t="s">
        <v>140</v>
      </c>
      <c r="C32" s="11" t="s">
        <v>148</v>
      </c>
      <c r="D32" s="11" t="s">
        <v>156</v>
      </c>
      <c r="E32" s="11" t="s">
        <v>135</v>
      </c>
      <c r="F32" s="12">
        <v>15277</v>
      </c>
      <c r="G32" s="12">
        <v>4087</v>
      </c>
      <c r="H32" s="12">
        <v>3712</v>
      </c>
      <c r="I32" s="11" t="s">
        <v>159</v>
      </c>
      <c r="J32" s="13">
        <v>39</v>
      </c>
      <c r="K32" s="11" t="s">
        <v>143</v>
      </c>
      <c r="L32" s="11" t="s">
        <v>160</v>
      </c>
      <c r="M32" s="11" t="s">
        <v>134</v>
      </c>
      <c r="N32" s="14">
        <v>9</v>
      </c>
      <c r="O32" s="14">
        <v>9</v>
      </c>
      <c r="P32" s="14">
        <v>0</v>
      </c>
      <c r="Q32" s="15">
        <v>0</v>
      </c>
      <c r="R32" s="15">
        <v>5.48</v>
      </c>
      <c r="S32" s="15">
        <v>1.5833330000000001</v>
      </c>
      <c r="T32" s="15">
        <v>0.82199999999999995</v>
      </c>
      <c r="U32" s="15">
        <v>51.915799999999997</v>
      </c>
      <c r="V32" s="15">
        <v>0.1979166</v>
      </c>
      <c r="W32" s="15">
        <v>144.1516</v>
      </c>
      <c r="X32" s="15">
        <v>15.833330154418899</v>
      </c>
      <c r="Y32" s="15">
        <v>0.82208359118686103</v>
      </c>
      <c r="Z32" s="15">
        <v>0.96666629999999998</v>
      </c>
      <c r="AA32" s="15">
        <v>0.61666670000000001</v>
      </c>
      <c r="AB32" s="15">
        <v>38.947380000000003</v>
      </c>
      <c r="AC32" s="15">
        <v>0.1446664</v>
      </c>
      <c r="AD32" s="15">
        <v>9.1368259999999992</v>
      </c>
      <c r="AE32" s="15">
        <v>28.53</v>
      </c>
      <c r="AF32" s="15">
        <v>19.260000000000002</v>
      </c>
      <c r="AG32" s="15">
        <v>0</v>
      </c>
      <c r="AH32" s="15">
        <v>0</v>
      </c>
      <c r="AI32" s="15">
        <v>0.82199999999999995</v>
      </c>
      <c r="AJ32" s="15">
        <v>0.96666629999999998</v>
      </c>
      <c r="AK32" s="16">
        <v>0.61052620000000002</v>
      </c>
      <c r="AL32" s="16">
        <v>0.85034509999999996</v>
      </c>
      <c r="AM32" s="16">
        <v>1</v>
      </c>
      <c r="AN32" s="16">
        <v>0.51915789999999995</v>
      </c>
      <c r="AO32" s="17"/>
      <c r="AP32" s="17">
        <v>0.36666667461395264</v>
      </c>
      <c r="AQ32" s="17">
        <v>8.3333335816860199E-2</v>
      </c>
      <c r="AR32" s="17">
        <v>8.3333335816860199E-2</v>
      </c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>
        <v>8.3333335816860199E-2</v>
      </c>
      <c r="BJ32" s="17"/>
      <c r="BK32" s="17"/>
      <c r="BL32" s="17"/>
      <c r="BM32" s="17"/>
      <c r="BN32" s="17"/>
      <c r="BO32" s="17"/>
      <c r="BP32" s="26"/>
      <c r="BQ32" s="26"/>
      <c r="BR32" s="26"/>
      <c r="BS32" s="26"/>
      <c r="BT32" s="26"/>
      <c r="BU32" s="18"/>
      <c r="BV32" s="18"/>
      <c r="BW32" s="18"/>
      <c r="BX32" s="18"/>
      <c r="BY32" s="18"/>
      <c r="BZ32" s="18"/>
    </row>
    <row r="33" spans="1:78" s="10" customFormat="1" ht="20.25" hidden="1" x14ac:dyDescent="0.3">
      <c r="A33" s="11" t="s">
        <v>173</v>
      </c>
      <c r="B33" s="11" t="s">
        <v>140</v>
      </c>
      <c r="C33" s="11" t="s">
        <v>148</v>
      </c>
      <c r="D33" s="11" t="s">
        <v>156</v>
      </c>
      <c r="E33" s="11" t="s">
        <v>132</v>
      </c>
      <c r="F33" s="12">
        <v>10602</v>
      </c>
      <c r="G33" s="12">
        <v>4087</v>
      </c>
      <c r="H33" s="12">
        <v>4076</v>
      </c>
      <c r="I33" s="11" t="s">
        <v>159</v>
      </c>
      <c r="J33" s="13">
        <v>39</v>
      </c>
      <c r="K33" s="11" t="s">
        <v>143</v>
      </c>
      <c r="L33" s="11" t="s">
        <v>174</v>
      </c>
      <c r="M33" s="11" t="s">
        <v>134</v>
      </c>
      <c r="N33" s="14">
        <v>20</v>
      </c>
      <c r="O33" s="14">
        <v>20</v>
      </c>
      <c r="P33" s="14">
        <v>0</v>
      </c>
      <c r="Q33" s="15">
        <v>0</v>
      </c>
      <c r="R33" s="15">
        <v>3.1</v>
      </c>
      <c r="S33" s="15">
        <v>1.5</v>
      </c>
      <c r="T33" s="15">
        <v>1.0333330000000001</v>
      </c>
      <c r="U33" s="15">
        <v>68.888890000000004</v>
      </c>
      <c r="V33" s="15">
        <v>0.1875</v>
      </c>
      <c r="W33" s="15">
        <v>242.13329999999999</v>
      </c>
      <c r="X33" s="15">
        <f t="shared" ref="X33:X37" si="0">10*S33</f>
        <v>15</v>
      </c>
      <c r="Y33" s="15">
        <v>0</v>
      </c>
      <c r="Z33" s="15">
        <v>0.96666669999999999</v>
      </c>
      <c r="AA33" s="15">
        <v>0.53333330000000001</v>
      </c>
      <c r="AB33" s="15">
        <v>35.555549999999997</v>
      </c>
      <c r="AC33" s="15">
        <v>-6.6666600000000006E-2</v>
      </c>
      <c r="AD33" s="15">
        <v>-4.4444400000000002</v>
      </c>
      <c r="AE33" s="15">
        <v>45.4</v>
      </c>
      <c r="AF33" s="15">
        <v>30.6</v>
      </c>
      <c r="AG33" s="15">
        <v>0</v>
      </c>
      <c r="AH33" s="15">
        <v>0</v>
      </c>
      <c r="AI33" s="15">
        <v>1.0333330000000001</v>
      </c>
      <c r="AJ33" s="15">
        <v>0.96666669999999999</v>
      </c>
      <c r="AK33" s="16">
        <v>0.64444449999999998</v>
      </c>
      <c r="AL33" s="16">
        <v>1.0689649999999999</v>
      </c>
      <c r="AM33" s="16">
        <v>1</v>
      </c>
      <c r="AN33" s="16">
        <v>0.68888879999999997</v>
      </c>
      <c r="AO33" s="17"/>
      <c r="AP33" s="17">
        <v>0.25</v>
      </c>
      <c r="AQ33" s="17">
        <v>8.3333335816860199E-2</v>
      </c>
      <c r="AR33" s="17">
        <v>8.3333335816860199E-2</v>
      </c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26"/>
      <c r="BQ33" s="26">
        <v>8.3333335816860199E-2</v>
      </c>
      <c r="BR33" s="26"/>
      <c r="BS33" s="26">
        <v>3.3333335071802139E-2</v>
      </c>
      <c r="BT33" s="26">
        <v>6.5</v>
      </c>
      <c r="BU33" s="18"/>
      <c r="BV33" s="18"/>
      <c r="BW33" s="18"/>
      <c r="BX33" s="18"/>
      <c r="BY33" s="18"/>
      <c r="BZ33" s="18"/>
    </row>
    <row r="34" spans="1:78" s="10" customFormat="1" ht="20.25" hidden="1" x14ac:dyDescent="0.3">
      <c r="A34" s="11" t="s">
        <v>173</v>
      </c>
      <c r="B34" s="11" t="s">
        <v>140</v>
      </c>
      <c r="C34" s="11" t="s">
        <v>148</v>
      </c>
      <c r="D34" s="11" t="s">
        <v>161</v>
      </c>
      <c r="E34" s="11" t="s">
        <v>132</v>
      </c>
      <c r="F34" s="12">
        <v>10602</v>
      </c>
      <c r="G34" s="12">
        <v>4017</v>
      </c>
      <c r="H34" s="12">
        <v>4076</v>
      </c>
      <c r="I34" s="11" t="s">
        <v>159</v>
      </c>
      <c r="J34" s="13">
        <v>39</v>
      </c>
      <c r="K34" s="11" t="s">
        <v>143</v>
      </c>
      <c r="L34" s="11" t="s">
        <v>174</v>
      </c>
      <c r="M34" s="11" t="s">
        <v>134</v>
      </c>
      <c r="N34" s="14">
        <v>22</v>
      </c>
      <c r="O34" s="14">
        <v>20</v>
      </c>
      <c r="P34" s="14">
        <v>2</v>
      </c>
      <c r="Q34" s="15">
        <v>9.0909089999999999</v>
      </c>
      <c r="R34" s="15">
        <v>3.1</v>
      </c>
      <c r="S34" s="15">
        <v>1.5</v>
      </c>
      <c r="T34" s="15">
        <v>1.0333330000000001</v>
      </c>
      <c r="U34" s="15">
        <v>68.888909999999996</v>
      </c>
      <c r="V34" s="15">
        <v>0.1874999</v>
      </c>
      <c r="W34" s="15">
        <v>242.13339999999999</v>
      </c>
      <c r="X34" s="15">
        <f t="shared" si="0"/>
        <v>15</v>
      </c>
      <c r="Y34" s="15">
        <v>0</v>
      </c>
      <c r="Z34" s="15">
        <v>0.96666620000000003</v>
      </c>
      <c r="AA34" s="15">
        <v>0.53333330000000001</v>
      </c>
      <c r="AB34" s="15">
        <v>35.55556</v>
      </c>
      <c r="AC34" s="15">
        <v>-0.1700004</v>
      </c>
      <c r="AD34" s="15">
        <v>-11.333360000000001</v>
      </c>
      <c r="AE34" s="15">
        <v>45.4</v>
      </c>
      <c r="AF34" s="15">
        <v>30.6</v>
      </c>
      <c r="AG34" s="15">
        <v>0.1033333</v>
      </c>
      <c r="AH34" s="15">
        <v>6.8888910000000001</v>
      </c>
      <c r="AI34" s="15">
        <v>1.1366670000000001</v>
      </c>
      <c r="AJ34" s="15">
        <v>0.96666620000000003</v>
      </c>
      <c r="AK34" s="16">
        <v>0.64444429999999997</v>
      </c>
      <c r="AL34" s="16">
        <v>1.1758630000000001</v>
      </c>
      <c r="AM34" s="16">
        <v>0.90909090000000004</v>
      </c>
      <c r="AN34" s="16">
        <v>0.68888910000000003</v>
      </c>
      <c r="AO34" s="17"/>
      <c r="AP34" s="17">
        <v>8.3333335816860199E-2</v>
      </c>
      <c r="AQ34" s="17">
        <v>3.3333335071802139E-2</v>
      </c>
      <c r="AR34" s="17">
        <v>5.000000074505806E-2</v>
      </c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>
        <v>0.36666667461395264</v>
      </c>
      <c r="BJ34" s="17"/>
      <c r="BK34" s="17"/>
      <c r="BL34" s="17"/>
      <c r="BM34" s="17"/>
      <c r="BN34" s="17"/>
      <c r="BO34" s="17"/>
      <c r="BP34" s="26"/>
      <c r="BQ34" s="26"/>
      <c r="BR34" s="26"/>
      <c r="BS34" s="26"/>
      <c r="BT34" s="26">
        <v>5.3333334922790527</v>
      </c>
      <c r="BU34" s="18"/>
      <c r="BV34" s="18"/>
      <c r="BW34" s="18"/>
      <c r="BX34" s="18">
        <v>2</v>
      </c>
      <c r="BY34" s="18"/>
      <c r="BZ34" s="18"/>
    </row>
    <row r="35" spans="1:78" s="10" customFormat="1" ht="20.25" x14ac:dyDescent="0.3">
      <c r="A35" s="11" t="s">
        <v>173</v>
      </c>
      <c r="B35" s="11" t="s">
        <v>140</v>
      </c>
      <c r="C35" s="11" t="s">
        <v>148</v>
      </c>
      <c r="D35" s="11" t="s">
        <v>161</v>
      </c>
      <c r="E35" s="11" t="s">
        <v>135</v>
      </c>
      <c r="F35" s="12">
        <v>15277</v>
      </c>
      <c r="G35" s="12">
        <v>4017</v>
      </c>
      <c r="H35" s="12">
        <v>4076</v>
      </c>
      <c r="I35" s="11" t="s">
        <v>159</v>
      </c>
      <c r="J35" s="13">
        <v>39</v>
      </c>
      <c r="K35" s="11" t="s">
        <v>143</v>
      </c>
      <c r="L35" s="11" t="s">
        <v>160</v>
      </c>
      <c r="M35" s="11" t="s">
        <v>134</v>
      </c>
      <c r="N35" s="14">
        <v>9</v>
      </c>
      <c r="O35" s="14">
        <v>9</v>
      </c>
      <c r="P35" s="14">
        <v>0</v>
      </c>
      <c r="Q35" s="15">
        <v>0</v>
      </c>
      <c r="R35" s="15">
        <v>5.48</v>
      </c>
      <c r="S35" s="15">
        <v>1.1666669999999999</v>
      </c>
      <c r="T35" s="15">
        <v>0.82199999999999995</v>
      </c>
      <c r="U35" s="15">
        <v>70.457120000000003</v>
      </c>
      <c r="V35" s="15">
        <v>0.1458334</v>
      </c>
      <c r="W35" s="15">
        <v>195.63419999999999</v>
      </c>
      <c r="X35" s="15">
        <f t="shared" si="0"/>
        <v>11.66667</v>
      </c>
      <c r="Y35" s="15">
        <v>0</v>
      </c>
      <c r="Z35" s="15">
        <v>0.83333360000000001</v>
      </c>
      <c r="AA35" s="15">
        <v>0.3333333</v>
      </c>
      <c r="AB35" s="15">
        <v>28.57142</v>
      </c>
      <c r="AC35" s="15">
        <v>1.1333670000000001E-2</v>
      </c>
      <c r="AD35" s="15">
        <v>0.97145749999999997</v>
      </c>
      <c r="AE35" s="15">
        <v>28.53</v>
      </c>
      <c r="AF35" s="15">
        <v>19.260000000000002</v>
      </c>
      <c r="AG35" s="15">
        <v>0</v>
      </c>
      <c r="AH35" s="15">
        <v>0</v>
      </c>
      <c r="AI35" s="15">
        <v>0.82199999999999995</v>
      </c>
      <c r="AJ35" s="15">
        <v>0.83333360000000001</v>
      </c>
      <c r="AK35" s="16">
        <v>0.71428570000000002</v>
      </c>
      <c r="AL35" s="16">
        <v>0.98639969999999999</v>
      </c>
      <c r="AM35" s="16">
        <v>1</v>
      </c>
      <c r="AN35" s="16">
        <v>0.70457119999999995</v>
      </c>
      <c r="AO35" s="17"/>
      <c r="AP35" s="17">
        <v>0.1666666716337204</v>
      </c>
      <c r="AQ35" s="17">
        <v>6.6666670143604279E-2</v>
      </c>
      <c r="AR35" s="17">
        <v>0.10000000149011612</v>
      </c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26"/>
      <c r="BQ35" s="26"/>
      <c r="BR35" s="26"/>
      <c r="BS35" s="26"/>
      <c r="BT35" s="26"/>
      <c r="BU35" s="18"/>
      <c r="BV35" s="18"/>
      <c r="BW35" s="18"/>
      <c r="BX35" s="18"/>
      <c r="BY35" s="18"/>
      <c r="BZ35" s="18"/>
    </row>
    <row r="36" spans="1:78" s="10" customFormat="1" ht="20.25" hidden="1" x14ac:dyDescent="0.3">
      <c r="A36" s="11" t="s">
        <v>153</v>
      </c>
      <c r="B36" s="11" t="s">
        <v>148</v>
      </c>
      <c r="C36" s="11" t="s">
        <v>148</v>
      </c>
      <c r="D36" s="11" t="s">
        <v>156</v>
      </c>
      <c r="E36" s="11" t="s">
        <v>132</v>
      </c>
      <c r="F36" s="12">
        <v>10334</v>
      </c>
      <c r="G36" s="12">
        <v>4087</v>
      </c>
      <c r="H36" s="12">
        <v>4076</v>
      </c>
      <c r="I36" s="11" t="s">
        <v>165</v>
      </c>
      <c r="J36" s="13">
        <v>62.8</v>
      </c>
      <c r="K36" s="11" t="s">
        <v>169</v>
      </c>
      <c r="L36" s="11" t="s">
        <v>160</v>
      </c>
      <c r="M36" s="11" t="s">
        <v>134</v>
      </c>
      <c r="N36" s="14">
        <v>26</v>
      </c>
      <c r="O36" s="14">
        <v>26</v>
      </c>
      <c r="P36" s="14">
        <v>0</v>
      </c>
      <c r="Q36" s="15">
        <v>0</v>
      </c>
      <c r="R36" s="15">
        <v>8.85</v>
      </c>
      <c r="S36" s="15">
        <v>5.8333329999999997</v>
      </c>
      <c r="T36" s="15">
        <v>3.835</v>
      </c>
      <c r="U36" s="15">
        <v>65.742859999999993</v>
      </c>
      <c r="V36" s="15">
        <v>0.7291666</v>
      </c>
      <c r="W36" s="15">
        <v>191.47890000000001</v>
      </c>
      <c r="X36" s="15">
        <f t="shared" si="0"/>
        <v>58.333329999999997</v>
      </c>
      <c r="Y36" s="15">
        <v>0</v>
      </c>
      <c r="Z36" s="15">
        <v>4.0999999999999996</v>
      </c>
      <c r="AA36" s="15">
        <v>1.733333</v>
      </c>
      <c r="AB36" s="15">
        <v>29.714289999999998</v>
      </c>
      <c r="AC36" s="15">
        <v>0.2649996</v>
      </c>
      <c r="AD36" s="15">
        <v>4.5428509999999998</v>
      </c>
      <c r="AE36" s="15">
        <v>139.62</v>
      </c>
      <c r="AF36" s="15">
        <v>94.64</v>
      </c>
      <c r="AG36" s="15">
        <v>0</v>
      </c>
      <c r="AH36" s="15">
        <v>0</v>
      </c>
      <c r="AI36" s="15">
        <v>3.835</v>
      </c>
      <c r="AJ36" s="15">
        <v>4.0999990000000004</v>
      </c>
      <c r="AK36" s="16">
        <v>0.70285710000000001</v>
      </c>
      <c r="AL36" s="16">
        <v>0.93536600000000003</v>
      </c>
      <c r="AM36" s="16">
        <v>1</v>
      </c>
      <c r="AN36" s="16">
        <v>0.65742860000000003</v>
      </c>
      <c r="AO36" s="17"/>
      <c r="AP36" s="17">
        <v>0.36666667461395264</v>
      </c>
      <c r="AQ36" s="17">
        <v>8.3333335816860199E-2</v>
      </c>
      <c r="AR36" s="17">
        <v>8.3333335816860199E-2</v>
      </c>
      <c r="AS36" s="17">
        <v>0.21666666865348816</v>
      </c>
      <c r="AT36" s="17"/>
      <c r="AU36" s="17"/>
      <c r="AV36" s="17">
        <v>0.1666666716337204</v>
      </c>
      <c r="AW36" s="17"/>
      <c r="AX36" s="17"/>
      <c r="AY36" s="17"/>
      <c r="AZ36" s="17">
        <v>0.5</v>
      </c>
      <c r="BA36" s="17"/>
      <c r="BB36" s="17"/>
      <c r="BC36" s="17"/>
      <c r="BD36" s="17">
        <v>0.1666666716337204</v>
      </c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26"/>
      <c r="BQ36" s="26"/>
      <c r="BR36" s="26"/>
      <c r="BS36" s="26">
        <v>0.15000000596046448</v>
      </c>
      <c r="BT36" s="26">
        <v>2.1666667461395264</v>
      </c>
      <c r="BU36" s="18"/>
      <c r="BV36" s="18"/>
      <c r="BW36" s="18"/>
      <c r="BX36" s="18"/>
      <c r="BY36" s="18"/>
      <c r="BZ36" s="18"/>
    </row>
    <row r="37" spans="1:78" s="10" customFormat="1" ht="20.25" hidden="1" x14ac:dyDescent="0.3">
      <c r="A37" s="11" t="s">
        <v>153</v>
      </c>
      <c r="B37" s="11" t="s">
        <v>148</v>
      </c>
      <c r="C37" s="11" t="s">
        <v>148</v>
      </c>
      <c r="D37" s="11" t="s">
        <v>161</v>
      </c>
      <c r="E37" s="11" t="s">
        <v>132</v>
      </c>
      <c r="F37" s="12">
        <v>10334</v>
      </c>
      <c r="G37" s="12">
        <v>4017</v>
      </c>
      <c r="H37" s="12">
        <v>3698</v>
      </c>
      <c r="I37" s="11" t="s">
        <v>165</v>
      </c>
      <c r="J37" s="13">
        <v>62.8</v>
      </c>
      <c r="K37" s="11" t="s">
        <v>169</v>
      </c>
      <c r="L37" s="11" t="s">
        <v>160</v>
      </c>
      <c r="M37" s="11" t="s">
        <v>134</v>
      </c>
      <c r="N37" s="14">
        <v>27</v>
      </c>
      <c r="O37" s="14">
        <v>26</v>
      </c>
      <c r="P37" s="14">
        <v>1</v>
      </c>
      <c r="Q37" s="15">
        <v>3.7037040000000001</v>
      </c>
      <c r="R37" s="15">
        <v>8.85</v>
      </c>
      <c r="S37" s="15">
        <v>6</v>
      </c>
      <c r="T37" s="15">
        <v>3.835</v>
      </c>
      <c r="U37" s="15">
        <v>63.91666</v>
      </c>
      <c r="V37" s="15">
        <v>0.75</v>
      </c>
      <c r="W37" s="15">
        <v>186.16</v>
      </c>
      <c r="X37" s="15">
        <f t="shared" si="0"/>
        <v>60</v>
      </c>
      <c r="Y37" s="15">
        <v>0</v>
      </c>
      <c r="Z37" s="15">
        <v>3.9166669999999999</v>
      </c>
      <c r="AA37" s="15">
        <v>2.0833330000000001</v>
      </c>
      <c r="AB37" s="15">
        <v>34.722230000000003</v>
      </c>
      <c r="AC37" s="15">
        <v>-6.5833539999999996E-2</v>
      </c>
      <c r="AD37" s="15">
        <v>-1.097226</v>
      </c>
      <c r="AE37" s="15">
        <v>139.62</v>
      </c>
      <c r="AF37" s="15">
        <v>94.64</v>
      </c>
      <c r="AG37" s="15">
        <v>0.14749999999999999</v>
      </c>
      <c r="AH37" s="15">
        <v>2.4583330000000001</v>
      </c>
      <c r="AI37" s="15">
        <v>3.9824999999999999</v>
      </c>
      <c r="AJ37" s="15">
        <v>3.9166669999999999</v>
      </c>
      <c r="AK37" s="16">
        <v>0.65277770000000002</v>
      </c>
      <c r="AL37" s="16">
        <v>1.0168090000000001</v>
      </c>
      <c r="AM37" s="16">
        <v>0.96296300000000001</v>
      </c>
      <c r="AN37" s="16">
        <v>0.63916669999999998</v>
      </c>
      <c r="AO37" s="17"/>
      <c r="AP37" s="17">
        <v>0.25</v>
      </c>
      <c r="AQ37" s="17">
        <v>3.3333335071802139E-2</v>
      </c>
      <c r="AR37" s="17">
        <v>0.13333334028720856</v>
      </c>
      <c r="AS37" s="17">
        <v>8.3333335816860199E-2</v>
      </c>
      <c r="AT37" s="17"/>
      <c r="AU37" s="17"/>
      <c r="AV37" s="17"/>
      <c r="AW37" s="17"/>
      <c r="AX37" s="17"/>
      <c r="AY37" s="17">
        <v>0.94999998807907104</v>
      </c>
      <c r="AZ37" s="17"/>
      <c r="BA37" s="17"/>
      <c r="BB37" s="17"/>
      <c r="BC37" s="17"/>
      <c r="BD37" s="17"/>
      <c r="BE37" s="17"/>
      <c r="BF37" s="17"/>
      <c r="BG37" s="17"/>
      <c r="BH37" s="17"/>
      <c r="BI37" s="17">
        <v>0.3333333432674408</v>
      </c>
      <c r="BJ37" s="17"/>
      <c r="BK37" s="17"/>
      <c r="BL37" s="17"/>
      <c r="BM37" s="17"/>
      <c r="BN37" s="17"/>
      <c r="BO37" s="17"/>
      <c r="BP37" s="26"/>
      <c r="BQ37" s="26"/>
      <c r="BR37" s="26"/>
      <c r="BS37" s="26">
        <v>0.30000001192092896</v>
      </c>
      <c r="BT37" s="26">
        <v>2</v>
      </c>
      <c r="BU37" s="18"/>
      <c r="BV37" s="18"/>
      <c r="BW37" s="18">
        <v>1</v>
      </c>
      <c r="BX37" s="18"/>
      <c r="BY37" s="18"/>
      <c r="BZ37" s="18"/>
    </row>
    <row r="38" spans="1:78" s="10" customFormat="1" ht="20.25" hidden="1" x14ac:dyDescent="0.3">
      <c r="A38" s="11" t="s">
        <v>175</v>
      </c>
      <c r="B38" s="11" t="s">
        <v>140</v>
      </c>
      <c r="C38" s="11" t="s">
        <v>148</v>
      </c>
      <c r="D38" s="11" t="s">
        <v>156</v>
      </c>
      <c r="E38" s="11" t="s">
        <v>132</v>
      </c>
      <c r="F38" s="12">
        <v>10334</v>
      </c>
      <c r="G38" s="12">
        <v>4061</v>
      </c>
      <c r="H38" s="12">
        <v>4161</v>
      </c>
      <c r="I38" s="11" t="s">
        <v>165</v>
      </c>
      <c r="J38" s="13">
        <v>62.8</v>
      </c>
      <c r="K38" s="11" t="s">
        <v>169</v>
      </c>
      <c r="L38" s="11" t="s">
        <v>160</v>
      </c>
      <c r="M38" s="11" t="s">
        <v>134</v>
      </c>
      <c r="N38" s="14">
        <v>29</v>
      </c>
      <c r="O38" s="14">
        <v>26</v>
      </c>
      <c r="P38" s="14">
        <v>3</v>
      </c>
      <c r="Q38" s="15">
        <v>10.34483</v>
      </c>
      <c r="R38" s="15">
        <v>8.85</v>
      </c>
      <c r="S38" s="15">
        <v>8</v>
      </c>
      <c r="T38" s="15">
        <v>3.835</v>
      </c>
      <c r="U38" s="15">
        <v>47.9375</v>
      </c>
      <c r="V38" s="15">
        <v>1</v>
      </c>
      <c r="W38" s="15">
        <v>139.62</v>
      </c>
      <c r="X38" s="15">
        <v>80</v>
      </c>
      <c r="Y38" s="15">
        <v>0.84530854306778702</v>
      </c>
      <c r="Z38" s="15">
        <v>4.6666670000000003</v>
      </c>
      <c r="AA38" s="15">
        <v>3.3333330000000001</v>
      </c>
      <c r="AB38" s="15">
        <v>41.666670000000003</v>
      </c>
      <c r="AC38" s="15">
        <v>0.38916640000000002</v>
      </c>
      <c r="AD38" s="15">
        <v>4.8645810000000003</v>
      </c>
      <c r="AE38" s="15">
        <v>139.62</v>
      </c>
      <c r="AF38" s="15">
        <v>94.64</v>
      </c>
      <c r="AG38" s="15">
        <v>0.4425</v>
      </c>
      <c r="AH38" s="15">
        <v>5.53125</v>
      </c>
      <c r="AI38" s="15">
        <v>4.277501</v>
      </c>
      <c r="AJ38" s="15">
        <v>4.6666670000000003</v>
      </c>
      <c r="AK38" s="16">
        <v>0.58333330000000005</v>
      </c>
      <c r="AL38" s="16">
        <v>0.91660730000000001</v>
      </c>
      <c r="AM38" s="16">
        <v>0.89655169999999995</v>
      </c>
      <c r="AN38" s="16">
        <v>0.4793751</v>
      </c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>
        <v>2.7000000178813934</v>
      </c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>
        <v>0.30000001192092896</v>
      </c>
      <c r="BL38" s="17"/>
      <c r="BM38" s="17"/>
      <c r="BN38" s="17"/>
      <c r="BO38" s="17"/>
      <c r="BP38" s="26"/>
      <c r="BQ38" s="26">
        <v>8.3333335816860199E-2</v>
      </c>
      <c r="BR38" s="26">
        <v>8.3333335816860199E-2</v>
      </c>
      <c r="BS38" s="26">
        <v>0.1666666716337204</v>
      </c>
      <c r="BT38" s="26"/>
      <c r="BU38" s="18">
        <v>2</v>
      </c>
      <c r="BV38" s="18"/>
      <c r="BW38" s="18"/>
      <c r="BX38" s="18"/>
      <c r="BY38" s="18">
        <v>1</v>
      </c>
      <c r="BZ38" s="18"/>
    </row>
    <row r="39" spans="1:78" s="10" customFormat="1" ht="20.25" hidden="1" x14ac:dyDescent="0.3">
      <c r="A39" s="11" t="s">
        <v>175</v>
      </c>
      <c r="B39" s="11" t="s">
        <v>140</v>
      </c>
      <c r="C39" s="11" t="s">
        <v>148</v>
      </c>
      <c r="D39" s="11" t="s">
        <v>161</v>
      </c>
      <c r="E39" s="11" t="s">
        <v>132</v>
      </c>
      <c r="F39" s="12">
        <v>10334</v>
      </c>
      <c r="G39" s="12">
        <v>3866</v>
      </c>
      <c r="H39" s="12">
        <v>3712</v>
      </c>
      <c r="I39" s="11" t="s">
        <v>165</v>
      </c>
      <c r="J39" s="13">
        <v>62.8</v>
      </c>
      <c r="K39" s="11" t="s">
        <v>169</v>
      </c>
      <c r="L39" s="11" t="s">
        <v>160</v>
      </c>
      <c r="M39" s="11" t="s">
        <v>134</v>
      </c>
      <c r="N39" s="14">
        <v>32</v>
      </c>
      <c r="O39" s="14">
        <v>32</v>
      </c>
      <c r="P39" s="14">
        <v>0</v>
      </c>
      <c r="Q39" s="15">
        <v>0</v>
      </c>
      <c r="R39" s="15">
        <v>8.85</v>
      </c>
      <c r="S39" s="15">
        <v>8</v>
      </c>
      <c r="T39" s="15">
        <v>4.72</v>
      </c>
      <c r="U39" s="15">
        <v>59</v>
      </c>
      <c r="V39" s="15">
        <v>1</v>
      </c>
      <c r="W39" s="15">
        <v>171.84</v>
      </c>
      <c r="X39" s="15">
        <v>80</v>
      </c>
      <c r="Y39" s="15">
        <v>0.68681316701934902</v>
      </c>
      <c r="Z39" s="15">
        <v>5</v>
      </c>
      <c r="AA39" s="15">
        <v>3</v>
      </c>
      <c r="AB39" s="15">
        <v>37.5</v>
      </c>
      <c r="AC39" s="15">
        <v>0.27999970000000002</v>
      </c>
      <c r="AD39" s="15">
        <v>3.499997</v>
      </c>
      <c r="AE39" s="15">
        <v>171.84</v>
      </c>
      <c r="AF39" s="15">
        <v>116.48</v>
      </c>
      <c r="AG39" s="15">
        <v>0</v>
      </c>
      <c r="AH39" s="15">
        <v>0</v>
      </c>
      <c r="AI39" s="15">
        <v>4.72</v>
      </c>
      <c r="AJ39" s="15">
        <v>5</v>
      </c>
      <c r="AK39" s="16">
        <v>0.625</v>
      </c>
      <c r="AL39" s="16">
        <v>0.94400010000000001</v>
      </c>
      <c r="AM39" s="16">
        <v>1</v>
      </c>
      <c r="AN39" s="16">
        <v>0.59</v>
      </c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>
        <v>2.3333333134651184</v>
      </c>
      <c r="AZ39" s="17"/>
      <c r="BA39" s="17"/>
      <c r="BB39" s="17"/>
      <c r="BC39" s="17"/>
      <c r="BD39" s="17"/>
      <c r="BE39" s="17"/>
      <c r="BF39" s="17"/>
      <c r="BG39" s="17"/>
      <c r="BH39" s="17"/>
      <c r="BI39" s="17">
        <v>0.3333333432674408</v>
      </c>
      <c r="BJ39" s="17"/>
      <c r="BK39" s="17"/>
      <c r="BL39" s="17"/>
      <c r="BM39" s="17"/>
      <c r="BN39" s="17"/>
      <c r="BO39" s="17"/>
      <c r="BP39" s="26"/>
      <c r="BQ39" s="26"/>
      <c r="BR39" s="26"/>
      <c r="BS39" s="26">
        <v>0.3333333432674408</v>
      </c>
      <c r="BT39" s="26"/>
      <c r="BU39" s="18"/>
      <c r="BV39" s="18"/>
      <c r="BW39" s="18"/>
      <c r="BX39" s="18"/>
      <c r="BY39" s="18"/>
      <c r="BZ39" s="18"/>
    </row>
    <row r="40" spans="1:78" s="10" customFormat="1" ht="20.25" hidden="1" x14ac:dyDescent="0.3">
      <c r="A40" s="11" t="s">
        <v>175</v>
      </c>
      <c r="B40" s="11" t="s">
        <v>148</v>
      </c>
      <c r="C40" s="11" t="s">
        <v>148</v>
      </c>
      <c r="D40" s="11" t="s">
        <v>156</v>
      </c>
      <c r="E40" s="11" t="s">
        <v>132</v>
      </c>
      <c r="F40" s="12">
        <v>10334</v>
      </c>
      <c r="G40" s="12">
        <v>4087</v>
      </c>
      <c r="H40" s="12">
        <v>4076</v>
      </c>
      <c r="I40" s="11" t="s">
        <v>165</v>
      </c>
      <c r="J40" s="13">
        <v>62.8</v>
      </c>
      <c r="K40" s="11" t="s">
        <v>169</v>
      </c>
      <c r="L40" s="11" t="s">
        <v>160</v>
      </c>
      <c r="M40" s="11" t="s">
        <v>134</v>
      </c>
      <c r="N40" s="14">
        <v>12</v>
      </c>
      <c r="O40" s="14">
        <v>12</v>
      </c>
      <c r="P40" s="14">
        <v>0</v>
      </c>
      <c r="Q40" s="15">
        <v>0</v>
      </c>
      <c r="R40" s="15">
        <v>8.85</v>
      </c>
      <c r="S40" s="15">
        <v>2</v>
      </c>
      <c r="T40" s="15">
        <v>1.77</v>
      </c>
      <c r="U40" s="15">
        <v>88.500010000000003</v>
      </c>
      <c r="V40" s="15">
        <v>0.25</v>
      </c>
      <c r="W40" s="15">
        <v>257.76</v>
      </c>
      <c r="X40" s="15">
        <f t="shared" ref="X40:X43" si="1">10*S40</f>
        <v>20</v>
      </c>
      <c r="Y40" s="15">
        <v>0</v>
      </c>
      <c r="Z40" s="15">
        <v>1.8833329999999999</v>
      </c>
      <c r="AA40" s="15">
        <v>0.1166667</v>
      </c>
      <c r="AB40" s="15">
        <v>5.8333339999999998</v>
      </c>
      <c r="AC40" s="15">
        <v>0.1133332</v>
      </c>
      <c r="AD40" s="15">
        <v>5.6666610000000004</v>
      </c>
      <c r="AE40" s="15">
        <v>64.44</v>
      </c>
      <c r="AF40" s="15">
        <v>43.68</v>
      </c>
      <c r="AG40" s="15">
        <v>0</v>
      </c>
      <c r="AH40" s="15">
        <v>0</v>
      </c>
      <c r="AI40" s="15">
        <v>1.77</v>
      </c>
      <c r="AJ40" s="15">
        <v>1.8833329999999999</v>
      </c>
      <c r="AK40" s="16">
        <v>0.94166669999999997</v>
      </c>
      <c r="AL40" s="16">
        <v>0.93982310000000002</v>
      </c>
      <c r="AM40" s="16">
        <v>1</v>
      </c>
      <c r="AN40" s="16">
        <v>0.88500009999999996</v>
      </c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>
        <v>8.3333335816860199E-2</v>
      </c>
      <c r="BJ40" s="17"/>
      <c r="BK40" s="17"/>
      <c r="BL40" s="17"/>
      <c r="BM40" s="17"/>
      <c r="BN40" s="17"/>
      <c r="BO40" s="17"/>
      <c r="BP40" s="26"/>
      <c r="BQ40" s="26"/>
      <c r="BR40" s="26"/>
      <c r="BS40" s="26">
        <v>3.3333335071802139E-2</v>
      </c>
      <c r="BT40" s="26"/>
      <c r="BU40" s="18"/>
      <c r="BV40" s="18"/>
      <c r="BW40" s="18"/>
      <c r="BX40" s="18"/>
      <c r="BY40" s="18"/>
      <c r="BZ40" s="18"/>
    </row>
    <row r="41" spans="1:78" s="10" customFormat="1" ht="20.25" hidden="1" x14ac:dyDescent="0.3">
      <c r="A41" s="11" t="s">
        <v>175</v>
      </c>
      <c r="B41" s="11" t="s">
        <v>148</v>
      </c>
      <c r="C41" s="11" t="s">
        <v>148</v>
      </c>
      <c r="D41" s="11" t="s">
        <v>161</v>
      </c>
      <c r="E41" s="11" t="s">
        <v>132</v>
      </c>
      <c r="F41" s="12">
        <v>10334</v>
      </c>
      <c r="G41" s="12">
        <v>4017</v>
      </c>
      <c r="H41" s="12">
        <v>3698</v>
      </c>
      <c r="I41" s="11" t="s">
        <v>165</v>
      </c>
      <c r="J41" s="13">
        <v>62.8</v>
      </c>
      <c r="K41" s="11" t="s">
        <v>169</v>
      </c>
      <c r="L41" s="11" t="s">
        <v>160</v>
      </c>
      <c r="M41" s="11" t="s">
        <v>134</v>
      </c>
      <c r="N41" s="14">
        <v>12</v>
      </c>
      <c r="O41" s="14">
        <v>12</v>
      </c>
      <c r="P41" s="14">
        <v>0</v>
      </c>
      <c r="Q41" s="15">
        <v>0</v>
      </c>
      <c r="R41" s="15">
        <v>8.85</v>
      </c>
      <c r="S41" s="15">
        <v>2.1666669999999999</v>
      </c>
      <c r="T41" s="15">
        <v>1.77</v>
      </c>
      <c r="U41" s="15">
        <v>81.692300000000003</v>
      </c>
      <c r="V41" s="15">
        <v>0.2708334</v>
      </c>
      <c r="W41" s="15">
        <v>237.9323</v>
      </c>
      <c r="X41" s="15">
        <f t="shared" si="1"/>
        <v>21.66667</v>
      </c>
      <c r="Y41" s="15">
        <v>0</v>
      </c>
      <c r="Z41" s="15">
        <v>1.8</v>
      </c>
      <c r="AA41" s="15">
        <v>0.36666670000000001</v>
      </c>
      <c r="AB41" s="15">
        <v>16.923069999999999</v>
      </c>
      <c r="AC41" s="15">
        <v>3.0000209999999999E-2</v>
      </c>
      <c r="AD41" s="15">
        <v>1.384625</v>
      </c>
      <c r="AE41" s="15">
        <v>64.44</v>
      </c>
      <c r="AF41" s="15">
        <v>43.68</v>
      </c>
      <c r="AG41" s="15">
        <v>0</v>
      </c>
      <c r="AH41" s="15">
        <v>0</v>
      </c>
      <c r="AI41" s="15">
        <v>1.77</v>
      </c>
      <c r="AJ41" s="15">
        <v>1.8</v>
      </c>
      <c r="AK41" s="16">
        <v>0.83076919999999999</v>
      </c>
      <c r="AL41" s="16">
        <v>0.98333320000000002</v>
      </c>
      <c r="AM41" s="16">
        <v>1</v>
      </c>
      <c r="AN41" s="16">
        <v>0.81692299999999995</v>
      </c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>
        <v>8.3333335816860199E-2</v>
      </c>
      <c r="BJ41" s="17"/>
      <c r="BK41" s="17"/>
      <c r="BL41" s="17"/>
      <c r="BM41" s="17"/>
      <c r="BN41" s="17"/>
      <c r="BO41" s="17"/>
      <c r="BP41" s="26"/>
      <c r="BQ41" s="26">
        <v>8.3333335816860199E-2</v>
      </c>
      <c r="BR41" s="26">
        <v>8.3333335816860199E-2</v>
      </c>
      <c r="BS41" s="26">
        <v>0.11666666716337204</v>
      </c>
      <c r="BT41" s="26"/>
      <c r="BU41" s="18"/>
      <c r="BV41" s="18"/>
      <c r="BW41" s="18"/>
      <c r="BX41" s="18"/>
      <c r="BY41" s="18"/>
      <c r="BZ41" s="18"/>
    </row>
    <row r="42" spans="1:78" s="10" customFormat="1" ht="20.25" hidden="1" x14ac:dyDescent="0.3">
      <c r="A42" s="11" t="s">
        <v>175</v>
      </c>
      <c r="B42" s="11" t="s">
        <v>148</v>
      </c>
      <c r="C42" s="11" t="s">
        <v>148</v>
      </c>
      <c r="D42" s="11" t="s">
        <v>156</v>
      </c>
      <c r="E42" s="11" t="s">
        <v>132</v>
      </c>
      <c r="F42" s="12">
        <v>10645</v>
      </c>
      <c r="G42" s="12">
        <v>4087</v>
      </c>
      <c r="H42" s="12">
        <v>4076</v>
      </c>
      <c r="I42" s="11" t="s">
        <v>159</v>
      </c>
      <c r="J42" s="13">
        <v>55.3</v>
      </c>
      <c r="K42" s="11" t="s">
        <v>150</v>
      </c>
      <c r="L42" s="11" t="s">
        <v>160</v>
      </c>
      <c r="M42" s="11" t="s">
        <v>134</v>
      </c>
      <c r="N42" s="14">
        <v>13</v>
      </c>
      <c r="O42" s="14">
        <v>13</v>
      </c>
      <c r="P42" s="14">
        <v>0</v>
      </c>
      <c r="Q42" s="15">
        <v>0</v>
      </c>
      <c r="R42" s="15">
        <v>6.95</v>
      </c>
      <c r="S42" s="15">
        <v>6</v>
      </c>
      <c r="T42" s="15">
        <v>1.505833</v>
      </c>
      <c r="U42" s="15">
        <v>25.09722</v>
      </c>
      <c r="V42" s="15">
        <v>0.75</v>
      </c>
      <c r="W42" s="15">
        <v>68.293329999999997</v>
      </c>
      <c r="X42" s="15">
        <f t="shared" si="1"/>
        <v>60</v>
      </c>
      <c r="Y42" s="15">
        <v>0</v>
      </c>
      <c r="Z42" s="15">
        <v>1.683333</v>
      </c>
      <c r="AA42" s="15">
        <v>4.3166669999999998</v>
      </c>
      <c r="AB42" s="15">
        <v>71.94444</v>
      </c>
      <c r="AC42" s="15">
        <v>0.1775002</v>
      </c>
      <c r="AD42" s="15">
        <v>2.9583370000000002</v>
      </c>
      <c r="AE42" s="15">
        <v>51.22</v>
      </c>
      <c r="AF42" s="15">
        <v>35.229999999999997</v>
      </c>
      <c r="AG42" s="15">
        <v>0</v>
      </c>
      <c r="AH42" s="15">
        <v>0</v>
      </c>
      <c r="AI42" s="15">
        <v>1.505833</v>
      </c>
      <c r="AJ42" s="15">
        <v>1.683333</v>
      </c>
      <c r="AK42" s="16">
        <v>0.28055560000000002</v>
      </c>
      <c r="AL42" s="16">
        <v>0.89455439999999997</v>
      </c>
      <c r="AM42" s="16">
        <v>1</v>
      </c>
      <c r="AN42" s="16">
        <v>0.25097219999999998</v>
      </c>
      <c r="AO42" s="17"/>
      <c r="AP42" s="17"/>
      <c r="AQ42" s="17">
        <v>8.3333335816860199E-2</v>
      </c>
      <c r="AR42" s="17">
        <v>8.3333335816860199E-2</v>
      </c>
      <c r="AS42" s="17">
        <v>0.66666668653488159</v>
      </c>
      <c r="AT42" s="17"/>
      <c r="AU42" s="17">
        <v>1.5</v>
      </c>
      <c r="AV42" s="17">
        <v>0.25</v>
      </c>
      <c r="AW42" s="17"/>
      <c r="AX42" s="17"/>
      <c r="AY42" s="17"/>
      <c r="AZ42" s="17">
        <v>0.25</v>
      </c>
      <c r="BA42" s="17"/>
      <c r="BB42" s="17"/>
      <c r="BC42" s="17"/>
      <c r="BD42" s="17"/>
      <c r="BE42" s="17"/>
      <c r="BF42" s="17"/>
      <c r="BG42" s="17"/>
      <c r="BH42" s="17"/>
      <c r="BI42" s="17">
        <v>0.1666666716337204</v>
      </c>
      <c r="BJ42" s="17"/>
      <c r="BK42" s="17"/>
      <c r="BL42" s="17"/>
      <c r="BM42" s="17"/>
      <c r="BN42" s="17">
        <v>1.25</v>
      </c>
      <c r="BO42" s="17"/>
      <c r="BP42" s="26"/>
      <c r="BQ42" s="26"/>
      <c r="BR42" s="26"/>
      <c r="BS42" s="26">
        <v>6.6666670143604279E-2</v>
      </c>
      <c r="BT42" s="26"/>
      <c r="BU42" s="18"/>
      <c r="BV42" s="18"/>
      <c r="BW42" s="18"/>
      <c r="BX42" s="18"/>
      <c r="BY42" s="18"/>
      <c r="BZ42" s="18"/>
    </row>
    <row r="43" spans="1:78" s="10" customFormat="1" ht="20.25" hidden="1" x14ac:dyDescent="0.3">
      <c r="A43" s="11" t="s">
        <v>175</v>
      </c>
      <c r="B43" s="11" t="s">
        <v>148</v>
      </c>
      <c r="C43" s="11" t="s">
        <v>148</v>
      </c>
      <c r="D43" s="11" t="s">
        <v>161</v>
      </c>
      <c r="E43" s="11" t="s">
        <v>132</v>
      </c>
      <c r="F43" s="12">
        <v>10645</v>
      </c>
      <c r="G43" s="12">
        <v>4017</v>
      </c>
      <c r="H43" s="12">
        <v>3698</v>
      </c>
      <c r="I43" s="11" t="s">
        <v>159</v>
      </c>
      <c r="J43" s="13">
        <v>55.3</v>
      </c>
      <c r="K43" s="11" t="s">
        <v>150</v>
      </c>
      <c r="L43" s="11" t="s">
        <v>160</v>
      </c>
      <c r="M43" s="11" t="s">
        <v>134</v>
      </c>
      <c r="N43" s="14">
        <v>13</v>
      </c>
      <c r="O43" s="14">
        <v>13</v>
      </c>
      <c r="P43" s="14">
        <v>0</v>
      </c>
      <c r="Q43" s="15">
        <v>0</v>
      </c>
      <c r="R43" s="15">
        <v>6.95</v>
      </c>
      <c r="S43" s="15">
        <v>7.8333329999999997</v>
      </c>
      <c r="T43" s="15">
        <v>1.505833</v>
      </c>
      <c r="U43" s="15">
        <v>19.223400000000002</v>
      </c>
      <c r="V43" s="15">
        <v>0.9791666</v>
      </c>
      <c r="W43" s="15">
        <v>52.30979</v>
      </c>
      <c r="X43" s="15">
        <f t="shared" si="1"/>
        <v>78.333329999999989</v>
      </c>
      <c r="Y43" s="15">
        <v>0</v>
      </c>
      <c r="Z43" s="15">
        <v>3.6666669999999999</v>
      </c>
      <c r="AA43" s="15">
        <v>4.1666670000000003</v>
      </c>
      <c r="AB43" s="15">
        <v>53.191490000000002</v>
      </c>
      <c r="AC43" s="15">
        <v>2.1608329999999998</v>
      </c>
      <c r="AD43" s="15">
        <v>27.58511</v>
      </c>
      <c r="AE43" s="15">
        <v>51.22</v>
      </c>
      <c r="AF43" s="15">
        <v>35.229999999999997</v>
      </c>
      <c r="AG43" s="15">
        <v>0</v>
      </c>
      <c r="AH43" s="15">
        <v>0</v>
      </c>
      <c r="AI43" s="15">
        <v>1.505833</v>
      </c>
      <c r="AJ43" s="15">
        <v>3.6666669999999999</v>
      </c>
      <c r="AK43" s="16">
        <v>0.46808509999999998</v>
      </c>
      <c r="AL43" s="16">
        <v>0.41068179999999999</v>
      </c>
      <c r="AM43" s="16">
        <v>1</v>
      </c>
      <c r="AN43" s="16">
        <v>0.19223399999999999</v>
      </c>
      <c r="AO43" s="17"/>
      <c r="AP43" s="17">
        <v>1.3333333432674408</v>
      </c>
      <c r="AQ43" s="17">
        <v>8.3333335816860199E-2</v>
      </c>
      <c r="AR43" s="17">
        <v>0.3333333432674408</v>
      </c>
      <c r="AS43" s="17">
        <v>0.1666666716337204</v>
      </c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>
        <v>0.75</v>
      </c>
      <c r="BG43" s="17"/>
      <c r="BH43" s="17"/>
      <c r="BI43" s="17">
        <v>0.1666666716337204</v>
      </c>
      <c r="BJ43" s="17"/>
      <c r="BK43" s="17"/>
      <c r="BL43" s="17"/>
      <c r="BM43" s="17"/>
      <c r="BN43" s="17">
        <v>1.3333333134651184</v>
      </c>
      <c r="BO43" s="17"/>
      <c r="BP43" s="26"/>
      <c r="BQ43" s="26"/>
      <c r="BR43" s="26"/>
      <c r="BS43" s="26"/>
      <c r="BT43" s="26"/>
      <c r="BU43" s="18"/>
      <c r="BV43" s="18"/>
      <c r="BW43" s="18"/>
      <c r="BX43" s="18"/>
      <c r="BY43" s="18"/>
      <c r="BZ43" s="18"/>
    </row>
    <row r="44" spans="1:78" s="10" customFormat="1" ht="20.25" hidden="1" x14ac:dyDescent="0.3">
      <c r="A44" s="11" t="s">
        <v>176</v>
      </c>
      <c r="B44" s="11" t="s">
        <v>140</v>
      </c>
      <c r="C44" s="11" t="s">
        <v>148</v>
      </c>
      <c r="D44" s="11" t="s">
        <v>156</v>
      </c>
      <c r="E44" s="11" t="s">
        <v>132</v>
      </c>
      <c r="F44" s="12">
        <v>10645</v>
      </c>
      <c r="G44" s="12">
        <v>4061</v>
      </c>
      <c r="H44" s="12">
        <v>4161</v>
      </c>
      <c r="I44" s="11" t="s">
        <v>159</v>
      </c>
      <c r="J44" s="13">
        <v>55.3</v>
      </c>
      <c r="K44" s="11" t="s">
        <v>150</v>
      </c>
      <c r="L44" s="11" t="s">
        <v>160</v>
      </c>
      <c r="M44" s="11" t="s">
        <v>134</v>
      </c>
      <c r="N44" s="14">
        <v>33</v>
      </c>
      <c r="O44" s="14">
        <v>30</v>
      </c>
      <c r="P44" s="14">
        <v>3</v>
      </c>
      <c r="Q44" s="15">
        <v>9.0909089999999999</v>
      </c>
      <c r="R44" s="15">
        <v>6.95</v>
      </c>
      <c r="S44" s="15">
        <v>8</v>
      </c>
      <c r="T44" s="15">
        <v>3.4750000000000001</v>
      </c>
      <c r="U44" s="15">
        <v>43.4375</v>
      </c>
      <c r="V44" s="15">
        <v>1</v>
      </c>
      <c r="W44" s="15">
        <v>118.2</v>
      </c>
      <c r="X44" s="15">
        <v>80</v>
      </c>
      <c r="Y44" s="15">
        <v>0.984009803161628</v>
      </c>
      <c r="Z44" s="15">
        <v>4.55</v>
      </c>
      <c r="AA44" s="15">
        <v>3.45</v>
      </c>
      <c r="AB44" s="15">
        <v>43.125</v>
      </c>
      <c r="AC44" s="15">
        <v>0.72750009999999998</v>
      </c>
      <c r="AD44" s="15">
        <v>9.0937509999999993</v>
      </c>
      <c r="AE44" s="15">
        <v>118.2</v>
      </c>
      <c r="AF44" s="15">
        <v>81.3</v>
      </c>
      <c r="AG44" s="15">
        <v>0.34749999999999998</v>
      </c>
      <c r="AH44" s="15">
        <v>4.34375</v>
      </c>
      <c r="AI44" s="15">
        <v>3.8224999999999998</v>
      </c>
      <c r="AJ44" s="15">
        <v>4.55</v>
      </c>
      <c r="AK44" s="16">
        <v>0.56874999999999998</v>
      </c>
      <c r="AL44" s="16">
        <v>0.84010980000000002</v>
      </c>
      <c r="AM44" s="16">
        <v>0.90909090000000004</v>
      </c>
      <c r="AN44" s="16">
        <v>0.43437500000000001</v>
      </c>
      <c r="AO44" s="17"/>
      <c r="AP44" s="17"/>
      <c r="AQ44" s="17">
        <v>0.1666666716337204</v>
      </c>
      <c r="AR44" s="17"/>
      <c r="AS44" s="17"/>
      <c r="AT44" s="17"/>
      <c r="AU44" s="17"/>
      <c r="AV44" s="17">
        <v>0.60000002384185791</v>
      </c>
      <c r="AW44" s="17">
        <v>0.13333334028720856</v>
      </c>
      <c r="AX44" s="17"/>
      <c r="AY44" s="17"/>
      <c r="AZ44" s="17"/>
      <c r="BA44" s="17"/>
      <c r="BB44" s="17"/>
      <c r="BC44" s="17">
        <v>0.34999999403953552</v>
      </c>
      <c r="BD44" s="17"/>
      <c r="BE44" s="17"/>
      <c r="BF44" s="17"/>
      <c r="BG44" s="17"/>
      <c r="BH44" s="17"/>
      <c r="BI44" s="17">
        <v>0.58333331346511841</v>
      </c>
      <c r="BJ44" s="17">
        <v>0.93333333730697632</v>
      </c>
      <c r="BK44" s="17"/>
      <c r="BL44" s="17"/>
      <c r="BM44" s="17">
        <v>0.1666666716337204</v>
      </c>
      <c r="BN44" s="17"/>
      <c r="BO44" s="17">
        <v>8.3333335816860199E-2</v>
      </c>
      <c r="BP44" s="26"/>
      <c r="BQ44" s="26">
        <v>0.1666666716337204</v>
      </c>
      <c r="BR44" s="26">
        <v>8.3333335816860199E-2</v>
      </c>
      <c r="BS44" s="26">
        <v>0.18333333730697632</v>
      </c>
      <c r="BT44" s="26"/>
      <c r="BU44" s="18"/>
      <c r="BV44" s="18"/>
      <c r="BW44" s="18"/>
      <c r="BX44" s="18"/>
      <c r="BY44" s="18">
        <v>3</v>
      </c>
      <c r="BZ44" s="18"/>
    </row>
    <row r="45" spans="1:78" s="10" customFormat="1" ht="20.25" hidden="1" x14ac:dyDescent="0.3">
      <c r="A45" s="11" t="s">
        <v>176</v>
      </c>
      <c r="B45" s="11" t="s">
        <v>140</v>
      </c>
      <c r="C45" s="11" t="s">
        <v>148</v>
      </c>
      <c r="D45" s="11" t="s">
        <v>161</v>
      </c>
      <c r="E45" s="11" t="s">
        <v>132</v>
      </c>
      <c r="F45" s="12">
        <v>10645</v>
      </c>
      <c r="G45" s="12">
        <v>3866</v>
      </c>
      <c r="H45" s="12">
        <v>3712</v>
      </c>
      <c r="I45" s="11" t="s">
        <v>159</v>
      </c>
      <c r="J45" s="13">
        <v>55.3</v>
      </c>
      <c r="K45" s="11" t="s">
        <v>150</v>
      </c>
      <c r="L45" s="11" t="s">
        <v>160</v>
      </c>
      <c r="M45" s="11" t="s">
        <v>134</v>
      </c>
      <c r="N45" s="14">
        <v>35</v>
      </c>
      <c r="O45" s="14">
        <v>34</v>
      </c>
      <c r="P45" s="14">
        <v>1</v>
      </c>
      <c r="Q45" s="15">
        <v>2.8571430000000002</v>
      </c>
      <c r="R45" s="15">
        <v>6.95</v>
      </c>
      <c r="S45" s="15">
        <v>8</v>
      </c>
      <c r="T45" s="15">
        <v>3.9383330000000001</v>
      </c>
      <c r="U45" s="15">
        <v>49.22916</v>
      </c>
      <c r="V45" s="15">
        <v>1</v>
      </c>
      <c r="W45" s="15">
        <v>133.96</v>
      </c>
      <c r="X45" s="15">
        <v>80</v>
      </c>
      <c r="Y45" s="15">
        <v>0.86824398230881406</v>
      </c>
      <c r="Z45" s="15">
        <v>5.25</v>
      </c>
      <c r="AA45" s="15">
        <v>2.75</v>
      </c>
      <c r="AB45" s="15">
        <v>34.375</v>
      </c>
      <c r="AC45" s="15">
        <v>1.1958340000000001</v>
      </c>
      <c r="AD45" s="15">
        <v>14.94792</v>
      </c>
      <c r="AE45" s="15">
        <v>133.96</v>
      </c>
      <c r="AF45" s="15">
        <v>92.14</v>
      </c>
      <c r="AG45" s="15">
        <v>0.1158333</v>
      </c>
      <c r="AH45" s="15">
        <v>1.4479169999999999</v>
      </c>
      <c r="AI45" s="15">
        <v>4.0541669999999996</v>
      </c>
      <c r="AJ45" s="15">
        <v>5.25</v>
      </c>
      <c r="AK45" s="16">
        <v>0.65625</v>
      </c>
      <c r="AL45" s="16">
        <v>0.77222219999999997</v>
      </c>
      <c r="AM45" s="16">
        <v>0.97142859999999998</v>
      </c>
      <c r="AN45" s="16">
        <v>0.4922917</v>
      </c>
      <c r="AO45" s="17"/>
      <c r="AP45" s="17"/>
      <c r="AQ45" s="17"/>
      <c r="AR45" s="17"/>
      <c r="AS45" s="17"/>
      <c r="AT45" s="17"/>
      <c r="AU45" s="17"/>
      <c r="AV45" s="17"/>
      <c r="AW45" s="17">
        <v>0.25</v>
      </c>
      <c r="AX45" s="17"/>
      <c r="AY45" s="17"/>
      <c r="AZ45" s="17">
        <v>0.3333333432674408</v>
      </c>
      <c r="BA45" s="17"/>
      <c r="BB45" s="17"/>
      <c r="BC45" s="17"/>
      <c r="BD45" s="17"/>
      <c r="BE45" s="17"/>
      <c r="BF45" s="17">
        <v>1.1666666269302368</v>
      </c>
      <c r="BG45" s="17"/>
      <c r="BH45" s="17"/>
      <c r="BI45" s="17">
        <v>0.6666666716337204</v>
      </c>
      <c r="BJ45" s="17"/>
      <c r="BK45" s="17"/>
      <c r="BL45" s="17"/>
      <c r="BM45" s="17"/>
      <c r="BN45" s="17"/>
      <c r="BO45" s="17"/>
      <c r="BP45" s="26"/>
      <c r="BQ45" s="26"/>
      <c r="BR45" s="26"/>
      <c r="BS45" s="26">
        <v>0.3333333432674408</v>
      </c>
      <c r="BT45" s="26"/>
      <c r="BU45" s="18"/>
      <c r="BV45" s="18"/>
      <c r="BW45" s="18"/>
      <c r="BX45" s="18"/>
      <c r="BY45" s="18"/>
      <c r="BZ45" s="18">
        <v>1</v>
      </c>
    </row>
    <row r="46" spans="1:78" s="10" customFormat="1" ht="20.25" hidden="1" x14ac:dyDescent="0.3">
      <c r="A46" s="11" t="s">
        <v>176</v>
      </c>
      <c r="B46" s="11" t="s">
        <v>148</v>
      </c>
      <c r="C46" s="11" t="s">
        <v>148</v>
      </c>
      <c r="D46" s="11" t="s">
        <v>156</v>
      </c>
      <c r="E46" s="11" t="s">
        <v>132</v>
      </c>
      <c r="F46" s="12">
        <v>10645</v>
      </c>
      <c r="G46" s="12">
        <v>4087</v>
      </c>
      <c r="H46" s="12">
        <v>4076</v>
      </c>
      <c r="I46" s="11" t="s">
        <v>159</v>
      </c>
      <c r="J46" s="13">
        <v>55.3</v>
      </c>
      <c r="K46" s="11" t="s">
        <v>150</v>
      </c>
      <c r="L46" s="11" t="s">
        <v>160</v>
      </c>
      <c r="M46" s="11" t="s">
        <v>134</v>
      </c>
      <c r="N46" s="14">
        <v>52</v>
      </c>
      <c r="O46" s="14">
        <v>52</v>
      </c>
      <c r="P46" s="14">
        <v>0</v>
      </c>
      <c r="Q46" s="15">
        <v>0</v>
      </c>
      <c r="R46" s="15">
        <v>6.95</v>
      </c>
      <c r="S46" s="15">
        <v>8</v>
      </c>
      <c r="T46" s="15">
        <v>6.023333</v>
      </c>
      <c r="U46" s="15">
        <v>75.291659999999993</v>
      </c>
      <c r="V46" s="15">
        <v>1</v>
      </c>
      <c r="W46" s="15">
        <v>204.88</v>
      </c>
      <c r="X46" s="15">
        <f t="shared" ref="X46:X47" si="2">10*S46</f>
        <v>80</v>
      </c>
      <c r="Y46" s="15">
        <v>0</v>
      </c>
      <c r="Z46" s="15">
        <v>6.3833330000000004</v>
      </c>
      <c r="AA46" s="15">
        <v>1.6166670000000001</v>
      </c>
      <c r="AB46" s="15">
        <v>20.20833</v>
      </c>
      <c r="AC46" s="15">
        <v>0.3600003</v>
      </c>
      <c r="AD46" s="15">
        <v>4.5000030000000004</v>
      </c>
      <c r="AE46" s="15">
        <v>204.88</v>
      </c>
      <c r="AF46" s="15">
        <v>140.91999999999999</v>
      </c>
      <c r="AG46" s="15">
        <v>0</v>
      </c>
      <c r="AH46" s="15">
        <v>0</v>
      </c>
      <c r="AI46" s="15">
        <v>6.023333</v>
      </c>
      <c r="AJ46" s="15">
        <v>6.3833330000000004</v>
      </c>
      <c r="AK46" s="16">
        <v>0.79791670000000003</v>
      </c>
      <c r="AL46" s="16">
        <v>0.94360310000000003</v>
      </c>
      <c r="AM46" s="16">
        <v>1</v>
      </c>
      <c r="AN46" s="16">
        <v>0.75291660000000005</v>
      </c>
      <c r="AO46" s="17"/>
      <c r="AP46" s="17"/>
      <c r="AQ46" s="17"/>
      <c r="AR46" s="17"/>
      <c r="AS46" s="17"/>
      <c r="AT46" s="17"/>
      <c r="AU46" s="17"/>
      <c r="AV46" s="17"/>
      <c r="AW46" s="17">
        <v>8.3333335816860199E-2</v>
      </c>
      <c r="AX46" s="17"/>
      <c r="AY46" s="17"/>
      <c r="AZ46" s="17"/>
      <c r="BA46" s="17"/>
      <c r="BB46" s="17"/>
      <c r="BC46" s="17"/>
      <c r="BD46" s="17">
        <v>0.3333333432674408</v>
      </c>
      <c r="BE46" s="17"/>
      <c r="BF46" s="17"/>
      <c r="BG46" s="17"/>
      <c r="BH46" s="17"/>
      <c r="BI46" s="17">
        <v>0.75</v>
      </c>
      <c r="BJ46" s="17"/>
      <c r="BK46" s="17"/>
      <c r="BL46" s="17"/>
      <c r="BM46" s="17"/>
      <c r="BN46" s="17"/>
      <c r="BO46" s="17"/>
      <c r="BP46" s="26"/>
      <c r="BQ46" s="26">
        <v>0.1666666716337204</v>
      </c>
      <c r="BR46" s="26"/>
      <c r="BS46" s="26">
        <v>0.28333333134651184</v>
      </c>
      <c r="BT46" s="26"/>
      <c r="BU46" s="18"/>
      <c r="BV46" s="18"/>
      <c r="BW46" s="18"/>
      <c r="BX46" s="18"/>
      <c r="BY46" s="18"/>
      <c r="BZ46" s="18"/>
    </row>
    <row r="47" spans="1:78" s="10" customFormat="1" ht="20.25" hidden="1" x14ac:dyDescent="0.3">
      <c r="A47" s="11" t="s">
        <v>176</v>
      </c>
      <c r="B47" s="11" t="s">
        <v>148</v>
      </c>
      <c r="C47" s="11" t="s">
        <v>148</v>
      </c>
      <c r="D47" s="11" t="s">
        <v>161</v>
      </c>
      <c r="E47" s="11" t="s">
        <v>132</v>
      </c>
      <c r="F47" s="12">
        <v>10645</v>
      </c>
      <c r="G47" s="12">
        <v>4017</v>
      </c>
      <c r="H47" s="12">
        <v>3698</v>
      </c>
      <c r="I47" s="11" t="s">
        <v>159</v>
      </c>
      <c r="J47" s="13">
        <v>55.3</v>
      </c>
      <c r="K47" s="11" t="s">
        <v>150</v>
      </c>
      <c r="L47" s="11" t="s">
        <v>160</v>
      </c>
      <c r="M47" s="11" t="s">
        <v>134</v>
      </c>
      <c r="N47" s="14">
        <v>50</v>
      </c>
      <c r="O47" s="14">
        <v>50</v>
      </c>
      <c r="P47" s="14">
        <v>0</v>
      </c>
      <c r="Q47" s="15">
        <v>0</v>
      </c>
      <c r="R47" s="15">
        <v>6.95</v>
      </c>
      <c r="S47" s="15">
        <v>8</v>
      </c>
      <c r="T47" s="15">
        <v>5.7916670000000003</v>
      </c>
      <c r="U47" s="15">
        <v>72.395830000000004</v>
      </c>
      <c r="V47" s="15">
        <v>1</v>
      </c>
      <c r="W47" s="15">
        <v>197</v>
      </c>
      <c r="X47" s="15">
        <f t="shared" si="2"/>
        <v>80</v>
      </c>
      <c r="Y47" s="15">
        <v>0</v>
      </c>
      <c r="Z47" s="15">
        <v>5.9166670000000003</v>
      </c>
      <c r="AA47" s="15">
        <v>2.0833330000000001</v>
      </c>
      <c r="AB47" s="15">
        <v>26.04167</v>
      </c>
      <c r="AC47" s="15">
        <v>0.12500020000000001</v>
      </c>
      <c r="AD47" s="15">
        <v>1.562503</v>
      </c>
      <c r="AE47" s="15">
        <v>197</v>
      </c>
      <c r="AF47" s="15">
        <v>135.5</v>
      </c>
      <c r="AG47" s="15">
        <v>0</v>
      </c>
      <c r="AH47" s="15">
        <v>0</v>
      </c>
      <c r="AI47" s="15">
        <v>5.7916670000000003</v>
      </c>
      <c r="AJ47" s="15">
        <v>5.9166670000000003</v>
      </c>
      <c r="AK47" s="16">
        <v>0.7395834</v>
      </c>
      <c r="AL47" s="16">
        <v>0.97887310000000005</v>
      </c>
      <c r="AM47" s="16">
        <v>1</v>
      </c>
      <c r="AN47" s="16">
        <v>0.72395830000000005</v>
      </c>
      <c r="AO47" s="17"/>
      <c r="AP47" s="17"/>
      <c r="AQ47" s="17"/>
      <c r="AR47" s="17"/>
      <c r="AS47" s="17"/>
      <c r="AT47" s="17"/>
      <c r="AU47" s="17"/>
      <c r="AV47" s="17"/>
      <c r="AW47" s="17">
        <v>0.1666666716337204</v>
      </c>
      <c r="AX47" s="17"/>
      <c r="AY47" s="17"/>
      <c r="AZ47" s="17"/>
      <c r="BA47" s="17"/>
      <c r="BB47" s="17"/>
      <c r="BC47" s="17"/>
      <c r="BD47" s="17"/>
      <c r="BE47" s="17"/>
      <c r="BF47" s="17">
        <v>0.68333333730697632</v>
      </c>
      <c r="BG47" s="17"/>
      <c r="BH47" s="17"/>
      <c r="BI47" s="17">
        <v>0.75</v>
      </c>
      <c r="BJ47" s="17"/>
      <c r="BK47" s="17"/>
      <c r="BL47" s="17"/>
      <c r="BM47" s="17"/>
      <c r="BN47" s="17"/>
      <c r="BO47" s="17"/>
      <c r="BP47" s="26"/>
      <c r="BQ47" s="26">
        <v>8.3333335816860199E-2</v>
      </c>
      <c r="BR47" s="26">
        <v>8.3333335816860199E-2</v>
      </c>
      <c r="BS47" s="26">
        <v>0.31666666269302368</v>
      </c>
      <c r="BT47" s="26"/>
      <c r="BU47" s="18"/>
      <c r="BV47" s="18"/>
      <c r="BW47" s="18"/>
      <c r="BX47" s="18"/>
      <c r="BY47" s="18"/>
      <c r="BZ47" s="18"/>
    </row>
    <row r="48" spans="1:78" s="10" customFormat="1" ht="20.25" x14ac:dyDescent="0.3">
      <c r="A48" s="19"/>
      <c r="B48" s="19"/>
      <c r="C48" s="19"/>
      <c r="D48" s="19"/>
      <c r="E48" s="19"/>
      <c r="F48" s="12"/>
      <c r="G48" s="12"/>
      <c r="H48" s="12"/>
      <c r="I48" s="19"/>
      <c r="J48" s="19"/>
      <c r="K48" s="19"/>
      <c r="L48" s="19"/>
      <c r="M48" s="19"/>
      <c r="N48" s="20">
        <f>SUM(N3:N47)</f>
        <v>1137</v>
      </c>
      <c r="O48" s="20">
        <f>SUM(O3:O47)</f>
        <v>1119</v>
      </c>
      <c r="P48" s="20">
        <f>SUM(P3:P47)</f>
        <v>18</v>
      </c>
      <c r="Q48" s="21">
        <f>100*P48/N48</f>
        <v>1.5831134564643798</v>
      </c>
      <c r="R48" s="21"/>
      <c r="S48" s="21">
        <f>SUM(S3:S47)</f>
        <v>209.41666759999998</v>
      </c>
      <c r="T48" s="21">
        <f>SUM(T3:T47)</f>
        <v>129.89483159999995</v>
      </c>
      <c r="U48" s="21">
        <f>100*T48/S48</f>
        <v>62.026978601391875</v>
      </c>
      <c r="V48" s="21">
        <f>SUM(V3:V47)</f>
        <v>26.177083359999997</v>
      </c>
      <c r="W48" s="21">
        <f>AE48/V48</f>
        <v>187.51936350177101</v>
      </c>
      <c r="X48" s="21">
        <f>SUM(X3:X47)</f>
        <v>2094.1666738832555</v>
      </c>
      <c r="Y48" s="21">
        <f>X48/AF48</f>
        <v>0.64046494968537615</v>
      </c>
      <c r="Z48" s="21">
        <f>SUM(Z3:Z47)</f>
        <v>144.8500019</v>
      </c>
      <c r="AA48" s="21">
        <f>SUM(AA3:AA47)</f>
        <v>64.566664600000024</v>
      </c>
      <c r="AB48" s="21">
        <f>100*AA48/S48</f>
        <v>30.831674164220168</v>
      </c>
      <c r="AC48" s="21">
        <f>SUM(AC3:AC47)</f>
        <v>12.790668527000001</v>
      </c>
      <c r="AD48" s="21">
        <f>100*AC48/S48</f>
        <v>6.1077605109403441</v>
      </c>
      <c r="AE48" s="21">
        <f>SUM(AE3:AE47)</f>
        <v>4908.7100100000007</v>
      </c>
      <c r="AF48" s="21">
        <f>SUM(AF3:AF47)</f>
        <v>3269.7599999999998</v>
      </c>
      <c r="AG48" s="21">
        <f>SUM(AG3:AG47)</f>
        <v>2.1644999</v>
      </c>
      <c r="AH48" s="21">
        <f>100*AG48/S48</f>
        <v>1.0335853037898308</v>
      </c>
      <c r="AI48" s="21">
        <f>(SUM(AI3:AI47))</f>
        <v>132.0593326</v>
      </c>
      <c r="AJ48" s="21">
        <f>(SUM(AJ3:AJ47))</f>
        <v>144.8500009</v>
      </c>
      <c r="AK48" s="22">
        <f>AJ48/S48</f>
        <v>0.69168324832994343</v>
      </c>
      <c r="AL48" s="22">
        <f>AI48/AJ48</f>
        <v>0.91169714725214068</v>
      </c>
      <c r="AM48" s="22">
        <f>O48/N48</f>
        <v>0.9841688654353562</v>
      </c>
      <c r="AN48" s="22">
        <f>AM48*AL48*AK48</f>
        <v>0.62062244149229495</v>
      </c>
      <c r="AO48" s="23">
        <f t="shared" ref="AO48:BT48" si="3">(SUM(AO3:AO47) / $S$48*100)</f>
        <v>0.95503381985818592</v>
      </c>
      <c r="AP48" s="23">
        <f t="shared" si="3"/>
        <v>2.2920811982565392</v>
      </c>
      <c r="AQ48" s="23">
        <f t="shared" si="3"/>
        <v>0.53322723233467439</v>
      </c>
      <c r="AR48" s="23">
        <f t="shared" si="3"/>
        <v>0.72423399915253417</v>
      </c>
      <c r="AS48" s="23">
        <f t="shared" si="3"/>
        <v>0.85157184666258923</v>
      </c>
      <c r="AT48" s="23">
        <f t="shared" si="3"/>
        <v>0</v>
      </c>
      <c r="AU48" s="23">
        <f t="shared" si="3"/>
        <v>0.71627536489363952</v>
      </c>
      <c r="AV48" s="23">
        <f t="shared" si="3"/>
        <v>0.84361322129814009</v>
      </c>
      <c r="AW48" s="23">
        <f t="shared" si="3"/>
        <v>0.51730999761577823</v>
      </c>
      <c r="AX48" s="23">
        <f t="shared" si="3"/>
        <v>0.15917230805340196</v>
      </c>
      <c r="AY48" s="23">
        <f t="shared" si="3"/>
        <v>3.2709908372836209</v>
      </c>
      <c r="AZ48" s="23">
        <f t="shared" si="3"/>
        <v>3.8519697417549801</v>
      </c>
      <c r="BA48" s="23">
        <f t="shared" si="3"/>
        <v>0.20692399620008869</v>
      </c>
      <c r="BB48" s="23">
        <f t="shared" si="3"/>
        <v>4.7751691704464944E-2</v>
      </c>
      <c r="BC48" s="23">
        <f t="shared" si="3"/>
        <v>0.54914444926467954</v>
      </c>
      <c r="BD48" s="23">
        <f t="shared" si="3"/>
        <v>0.30242738672457503</v>
      </c>
      <c r="BE48" s="23">
        <f t="shared" si="3"/>
        <v>0.38201353363571955</v>
      </c>
      <c r="BF48" s="23">
        <f t="shared" si="3"/>
        <v>1.6792677780962706</v>
      </c>
      <c r="BG48" s="23">
        <f t="shared" si="3"/>
        <v>0.15917230805340196</v>
      </c>
      <c r="BH48" s="23">
        <f t="shared" si="3"/>
        <v>0.11142061279115879</v>
      </c>
      <c r="BI48" s="23">
        <f t="shared" si="3"/>
        <v>4.9025069752632104</v>
      </c>
      <c r="BJ48" s="23">
        <f t="shared" si="3"/>
        <v>0.44568245116463517</v>
      </c>
      <c r="BK48" s="23">
        <f t="shared" si="3"/>
        <v>0.14325507867117307</v>
      </c>
      <c r="BL48" s="23">
        <f t="shared" si="3"/>
        <v>0.14325507867117307</v>
      </c>
      <c r="BM48" s="23">
        <f t="shared" si="3"/>
        <v>0.16713092274451641</v>
      </c>
      <c r="BN48" s="23">
        <f t="shared" si="3"/>
        <v>1.2335853411627482</v>
      </c>
      <c r="BO48" s="23">
        <f t="shared" si="3"/>
        <v>0.23875846208010293</v>
      </c>
      <c r="BP48" s="25">
        <f t="shared" si="3"/>
        <v>0.95503381985818592</v>
      </c>
      <c r="BQ48" s="25">
        <f t="shared" si="3"/>
        <v>1.2733784501961027</v>
      </c>
      <c r="BR48" s="25">
        <f t="shared" si="3"/>
        <v>0.43772384714685536</v>
      </c>
      <c r="BS48" s="25">
        <f t="shared" si="3"/>
        <v>2.6900119844000461</v>
      </c>
      <c r="BT48" s="25">
        <f t="shared" si="3"/>
        <v>10.187027601568822</v>
      </c>
      <c r="BU48" s="24">
        <f t="shared" ref="BU48:BZ48" si="4">(SUM(BU3:BU47))</f>
        <v>2</v>
      </c>
      <c r="BV48" s="24">
        <f t="shared" si="4"/>
        <v>1</v>
      </c>
      <c r="BW48" s="24">
        <f t="shared" si="4"/>
        <v>2</v>
      </c>
      <c r="BX48" s="24">
        <f t="shared" si="4"/>
        <v>2</v>
      </c>
      <c r="BY48" s="24">
        <f t="shared" si="4"/>
        <v>8</v>
      </c>
      <c r="BZ48" s="24">
        <f t="shared" si="4"/>
        <v>3</v>
      </c>
    </row>
    <row r="49" spans="1:72" s="10" customFormat="1" ht="20.25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36">
        <f>X48/2</f>
        <v>1047.0833369416277</v>
      </c>
      <c r="Y49" s="19"/>
      <c r="Z49" s="19"/>
      <c r="AA49" s="19"/>
      <c r="AB49" s="19"/>
      <c r="AC49" s="19"/>
      <c r="AD49" s="19"/>
      <c r="AE49" s="36">
        <f>AE48/2</f>
        <v>2454.3550050000003</v>
      </c>
      <c r="AF49" s="36">
        <f>AF48/2</f>
        <v>1634.8799999999999</v>
      </c>
      <c r="AG49" s="19"/>
      <c r="AH49" s="19"/>
      <c r="AI49" s="19"/>
      <c r="AJ49" s="19"/>
      <c r="AK49" s="16"/>
      <c r="AL49" s="16"/>
      <c r="AM49" s="16"/>
      <c r="AN49" s="16"/>
      <c r="AO49" s="26">
        <f t="shared" ref="AO49:BT49" si="5">(SUM(AO3:AO47))</f>
        <v>2</v>
      </c>
      <c r="AP49" s="26">
        <f t="shared" si="5"/>
        <v>4.8000000640749931</v>
      </c>
      <c r="AQ49" s="26">
        <f t="shared" si="5"/>
        <v>1.1166667006909847</v>
      </c>
      <c r="AR49" s="26">
        <f t="shared" si="5"/>
        <v>1.5166667066514492</v>
      </c>
      <c r="AS49" s="26">
        <f t="shared" si="5"/>
        <v>1.783333383500576</v>
      </c>
      <c r="AT49" s="26">
        <f t="shared" si="5"/>
        <v>0</v>
      </c>
      <c r="AU49" s="26">
        <f t="shared" si="5"/>
        <v>1.5</v>
      </c>
      <c r="AV49" s="26">
        <f t="shared" si="5"/>
        <v>1.7666666954755783</v>
      </c>
      <c r="AW49" s="26">
        <f t="shared" si="5"/>
        <v>1.083333358168602</v>
      </c>
      <c r="AX49" s="26">
        <f t="shared" si="5"/>
        <v>0.3333333432674408</v>
      </c>
      <c r="AY49" s="26">
        <f t="shared" si="5"/>
        <v>6.8500000089406967</v>
      </c>
      <c r="AZ49" s="26">
        <f t="shared" si="5"/>
        <v>8.0666666701436043</v>
      </c>
      <c r="BA49" s="26">
        <f t="shared" si="5"/>
        <v>0.43333333730697632</v>
      </c>
      <c r="BB49" s="26">
        <f t="shared" si="5"/>
        <v>0.10000000149011612</v>
      </c>
      <c r="BC49" s="26">
        <f t="shared" si="5"/>
        <v>1.1500000059604645</v>
      </c>
      <c r="BD49" s="26">
        <f t="shared" si="5"/>
        <v>0.63333335518836975</v>
      </c>
      <c r="BE49" s="26">
        <f t="shared" si="5"/>
        <v>0.80000001192092896</v>
      </c>
      <c r="BF49" s="26">
        <f t="shared" si="5"/>
        <v>3.5166666209697723</v>
      </c>
      <c r="BG49" s="26">
        <f t="shared" si="5"/>
        <v>0.3333333432674408</v>
      </c>
      <c r="BH49" s="26">
        <f t="shared" si="5"/>
        <v>0.23333333432674408</v>
      </c>
      <c r="BI49" s="26">
        <f t="shared" si="5"/>
        <v>10.266666736453772</v>
      </c>
      <c r="BJ49" s="26">
        <f t="shared" si="5"/>
        <v>0.93333333730697632</v>
      </c>
      <c r="BK49" s="26">
        <f t="shared" si="5"/>
        <v>0.30000001192092896</v>
      </c>
      <c r="BL49" s="26">
        <f t="shared" si="5"/>
        <v>0.30000001192092896</v>
      </c>
      <c r="BM49" s="26">
        <f t="shared" si="5"/>
        <v>0.35000000894069672</v>
      </c>
      <c r="BN49" s="26">
        <f t="shared" si="5"/>
        <v>2.5833333134651184</v>
      </c>
      <c r="BO49" s="26">
        <f t="shared" si="5"/>
        <v>0.50000001490116119</v>
      </c>
      <c r="BP49" s="26">
        <f t="shared" si="5"/>
        <v>2</v>
      </c>
      <c r="BQ49" s="26">
        <f t="shared" si="5"/>
        <v>2.666666716337204</v>
      </c>
      <c r="BR49" s="26">
        <f t="shared" si="5"/>
        <v>0.91666669398546219</v>
      </c>
      <c r="BS49" s="26">
        <f t="shared" si="5"/>
        <v>5.6333334557712078</v>
      </c>
      <c r="BT49" s="26">
        <f t="shared" si="5"/>
        <v>21.333333730697632</v>
      </c>
    </row>
    <row r="50" spans="1:72" s="10" customFormat="1" ht="20.25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6"/>
      <c r="AL50" s="16"/>
      <c r="AM50" s="16"/>
      <c r="AN50" s="16"/>
      <c r="BP50" s="26"/>
      <c r="BQ50" s="26"/>
      <c r="BR50" s="26"/>
      <c r="BS50" s="26"/>
      <c r="BT50" s="26"/>
    </row>
    <row r="51" spans="1:72" s="10" customFormat="1" ht="20.25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6"/>
      <c r="AL51" s="16"/>
      <c r="AM51" s="16"/>
      <c r="AN51" s="16"/>
      <c r="BP51" s="26"/>
      <c r="BQ51" s="26"/>
      <c r="BR51" s="26"/>
      <c r="BS51" s="26"/>
      <c r="BT51" s="26"/>
    </row>
    <row r="52" spans="1:72" s="10" customFormat="1" ht="20.25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6"/>
      <c r="AL52" s="16"/>
      <c r="AM52" s="16"/>
      <c r="AN52" s="16"/>
      <c r="BP52" s="26"/>
      <c r="BQ52" s="26"/>
      <c r="BR52" s="26"/>
      <c r="BS52" s="26"/>
      <c r="BT52" s="26"/>
    </row>
    <row r="53" spans="1:72" s="10" customFormat="1" ht="20.25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6"/>
      <c r="AL53" s="16"/>
      <c r="AM53" s="16"/>
      <c r="AN53" s="16"/>
      <c r="BP53" s="26"/>
      <c r="BQ53" s="26"/>
      <c r="BR53" s="26"/>
      <c r="BS53" s="26"/>
      <c r="BT53" s="26"/>
    </row>
    <row r="54" spans="1:72" s="10" customFormat="1" ht="20.25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6"/>
      <c r="AL54" s="16"/>
      <c r="AM54" s="16"/>
      <c r="AN54" s="16"/>
      <c r="BP54" s="26"/>
      <c r="BQ54" s="26"/>
      <c r="BR54" s="26"/>
      <c r="BS54" s="26"/>
      <c r="BT54" s="26"/>
    </row>
    <row r="55" spans="1:72" s="10" customFormat="1" ht="20.25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6"/>
      <c r="AL55" s="16"/>
      <c r="AM55" s="16"/>
      <c r="AN55" s="16"/>
      <c r="BP55" s="26"/>
      <c r="BQ55" s="26"/>
      <c r="BR55" s="26"/>
      <c r="BS55" s="26"/>
      <c r="BT55" s="26"/>
    </row>
    <row r="56" spans="1:72" s="10" customFormat="1" ht="20.25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6"/>
      <c r="AL56" s="16"/>
      <c r="AM56" s="16"/>
      <c r="AN56" s="16"/>
      <c r="BP56" s="26"/>
      <c r="BQ56" s="26"/>
      <c r="BR56" s="26"/>
      <c r="BS56" s="26"/>
      <c r="BT56" s="26"/>
    </row>
    <row r="57" spans="1:72" s="10" customFormat="1" ht="20.25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6"/>
      <c r="AL57" s="16"/>
      <c r="AM57" s="16"/>
      <c r="AN57" s="16"/>
      <c r="BP57" s="26"/>
      <c r="BQ57" s="26"/>
      <c r="BR57" s="26"/>
      <c r="BS57" s="26"/>
      <c r="BT57" s="26"/>
    </row>
    <row r="58" spans="1:72" s="10" customFormat="1" ht="20.25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6"/>
      <c r="AL58" s="16"/>
      <c r="AM58" s="16"/>
      <c r="AN58" s="16"/>
      <c r="BP58" s="26"/>
      <c r="BQ58" s="26"/>
      <c r="BR58" s="26"/>
      <c r="BS58" s="26"/>
      <c r="BT58" s="26"/>
    </row>
    <row r="59" spans="1:72" s="10" customFormat="1" ht="20.25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6"/>
      <c r="AL59" s="16"/>
      <c r="AM59" s="16"/>
      <c r="AN59" s="16"/>
      <c r="BP59" s="26"/>
      <c r="BQ59" s="26"/>
      <c r="BR59" s="26"/>
      <c r="BS59" s="26"/>
      <c r="BT59" s="26"/>
    </row>
    <row r="60" spans="1:72" s="10" customFormat="1" ht="20.25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6"/>
      <c r="AL60" s="16"/>
      <c r="AM60" s="16"/>
      <c r="AN60" s="16"/>
      <c r="BP60" s="26"/>
      <c r="BQ60" s="26"/>
      <c r="BR60" s="26"/>
      <c r="BS60" s="26"/>
      <c r="BT60" s="26"/>
    </row>
    <row r="61" spans="1:72" s="10" customFormat="1" ht="20.25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6"/>
      <c r="AL61" s="16"/>
      <c r="AM61" s="16"/>
      <c r="AN61" s="16"/>
      <c r="BP61" s="26"/>
      <c r="BQ61" s="26"/>
      <c r="BR61" s="26"/>
      <c r="BS61" s="26"/>
      <c r="BT61" s="26"/>
    </row>
    <row r="62" spans="1:72" s="10" customFormat="1" ht="20.25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6"/>
      <c r="AL62" s="16"/>
      <c r="AM62" s="16"/>
      <c r="AN62" s="16"/>
      <c r="BP62" s="26"/>
      <c r="BQ62" s="26"/>
      <c r="BR62" s="26"/>
      <c r="BS62" s="26"/>
      <c r="BT62" s="26"/>
    </row>
    <row r="63" spans="1:72" s="10" customFormat="1" ht="20.25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6"/>
      <c r="AL63" s="16"/>
      <c r="AM63" s="16"/>
      <c r="AN63" s="16"/>
      <c r="BP63" s="26"/>
      <c r="BQ63" s="26"/>
      <c r="BR63" s="26"/>
      <c r="BS63" s="26"/>
      <c r="BT63" s="26"/>
    </row>
    <row r="64" spans="1:72" s="10" customFormat="1" ht="20.25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6"/>
      <c r="AL64" s="16"/>
      <c r="AM64" s="16"/>
      <c r="AN64" s="16"/>
      <c r="BP64" s="26"/>
      <c r="BQ64" s="26"/>
      <c r="BR64" s="26"/>
      <c r="BS64" s="26"/>
      <c r="BT64" s="26"/>
    </row>
    <row r="65" spans="1:72" s="10" customFormat="1" ht="20.25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6"/>
      <c r="AL65" s="16"/>
      <c r="AM65" s="16"/>
      <c r="AN65" s="16"/>
      <c r="BP65" s="26"/>
      <c r="BQ65" s="26"/>
      <c r="BR65" s="26"/>
      <c r="BS65" s="26"/>
      <c r="BT65" s="26"/>
    </row>
    <row r="66" spans="1:72" s="10" customFormat="1" ht="20.25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6"/>
      <c r="AL66" s="16"/>
      <c r="AM66" s="16"/>
      <c r="AN66" s="16"/>
      <c r="BP66" s="26"/>
      <c r="BQ66" s="26"/>
      <c r="BR66" s="26"/>
      <c r="BS66" s="26"/>
      <c r="BT66" s="26"/>
    </row>
    <row r="67" spans="1:72" s="10" customFormat="1" ht="20.25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6"/>
      <c r="AL67" s="16"/>
      <c r="AM67" s="16"/>
      <c r="AN67" s="16"/>
      <c r="BP67" s="26"/>
      <c r="BQ67" s="26"/>
      <c r="BR67" s="26"/>
      <c r="BS67" s="26"/>
      <c r="BT67" s="26"/>
    </row>
    <row r="68" spans="1:72" s="10" customFormat="1" ht="20.25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6"/>
      <c r="AL68" s="16"/>
      <c r="AM68" s="16"/>
      <c r="AN68" s="16"/>
      <c r="BP68" s="26"/>
      <c r="BQ68" s="26"/>
      <c r="BR68" s="26"/>
      <c r="BS68" s="26"/>
      <c r="BT68" s="26"/>
    </row>
    <row r="69" spans="1:72" s="10" customFormat="1" ht="20.25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6"/>
      <c r="AL69" s="16"/>
      <c r="AM69" s="16"/>
      <c r="AN69" s="16"/>
      <c r="BP69" s="26"/>
      <c r="BQ69" s="26"/>
      <c r="BR69" s="26"/>
      <c r="BS69" s="26"/>
      <c r="BT69" s="26"/>
    </row>
    <row r="70" spans="1:72" s="10" customFormat="1" ht="20.25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6"/>
      <c r="AL70" s="16"/>
      <c r="AM70" s="16"/>
      <c r="AN70" s="16"/>
      <c r="BP70" s="26"/>
      <c r="BQ70" s="26"/>
      <c r="BR70" s="26"/>
      <c r="BS70" s="26"/>
      <c r="BT70" s="26"/>
    </row>
    <row r="71" spans="1:72" s="10" customFormat="1" ht="20.25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6"/>
      <c r="AL71" s="16"/>
      <c r="AM71" s="16"/>
      <c r="AN71" s="16"/>
      <c r="BP71" s="26"/>
      <c r="BQ71" s="26"/>
      <c r="BR71" s="26"/>
      <c r="BS71" s="26"/>
      <c r="BT71" s="26"/>
    </row>
    <row r="72" spans="1:72" s="10" customFormat="1" ht="20.25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6"/>
      <c r="AL72" s="16"/>
      <c r="AM72" s="16"/>
      <c r="AN72" s="16"/>
      <c r="BP72" s="26"/>
      <c r="BQ72" s="26"/>
      <c r="BR72" s="26"/>
      <c r="BS72" s="26"/>
      <c r="BT72" s="26"/>
    </row>
    <row r="73" spans="1:72" s="10" customFormat="1" ht="20.25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6"/>
      <c r="AL73" s="16"/>
      <c r="AM73" s="16"/>
      <c r="AN73" s="16"/>
      <c r="BP73" s="26"/>
      <c r="BQ73" s="26"/>
      <c r="BR73" s="26"/>
      <c r="BS73" s="26"/>
      <c r="BT73" s="26"/>
    </row>
    <row r="74" spans="1:72" s="10" customFormat="1" ht="20.25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6"/>
      <c r="AL74" s="16"/>
      <c r="AM74" s="16"/>
      <c r="AN74" s="16"/>
      <c r="BP74" s="26"/>
      <c r="BQ74" s="26"/>
      <c r="BR74" s="26"/>
      <c r="BS74" s="26"/>
      <c r="BT74" s="26"/>
    </row>
    <row r="75" spans="1:72" s="10" customFormat="1" ht="20.25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6"/>
      <c r="AL75" s="16"/>
      <c r="AM75" s="16"/>
      <c r="AN75" s="16"/>
      <c r="BP75" s="26"/>
      <c r="BQ75" s="26"/>
      <c r="BR75" s="26"/>
      <c r="BS75" s="26"/>
      <c r="BT75" s="26"/>
    </row>
    <row r="76" spans="1:72" s="10" customFormat="1" ht="20.25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6"/>
      <c r="AL76" s="16"/>
      <c r="AM76" s="16"/>
      <c r="AN76" s="16"/>
      <c r="BP76" s="26"/>
      <c r="BQ76" s="26"/>
      <c r="BR76" s="26"/>
      <c r="BS76" s="26"/>
      <c r="BT76" s="26"/>
    </row>
    <row r="77" spans="1:72" s="10" customFormat="1" ht="20.25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6"/>
      <c r="AL77" s="16"/>
      <c r="AM77" s="16"/>
      <c r="AN77" s="16"/>
      <c r="BP77" s="26"/>
      <c r="BQ77" s="26"/>
      <c r="BR77" s="26"/>
      <c r="BS77" s="26"/>
      <c r="BT77" s="26"/>
    </row>
    <row r="78" spans="1:72" s="10" customFormat="1" ht="20.25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6"/>
      <c r="AL78" s="16"/>
      <c r="AM78" s="16"/>
      <c r="AN78" s="16"/>
      <c r="BP78" s="26"/>
      <c r="BQ78" s="26"/>
      <c r="BR78" s="26"/>
      <c r="BS78" s="26"/>
      <c r="BT78" s="26"/>
    </row>
    <row r="79" spans="1:72" s="10" customFormat="1" ht="20.25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6"/>
      <c r="AL79" s="16"/>
      <c r="AM79" s="16"/>
      <c r="AN79" s="16"/>
      <c r="BP79" s="26"/>
      <c r="BQ79" s="26"/>
      <c r="BR79" s="26"/>
      <c r="BS79" s="26"/>
      <c r="BT79" s="26"/>
    </row>
    <row r="80" spans="1:72" s="10" customFormat="1" ht="20.25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6"/>
      <c r="AL80" s="16"/>
      <c r="AM80" s="16"/>
      <c r="AN80" s="16"/>
      <c r="BP80" s="26"/>
      <c r="BQ80" s="26"/>
      <c r="BR80" s="26"/>
      <c r="BS80" s="26"/>
      <c r="BT80" s="26"/>
    </row>
    <row r="81" spans="1:72" s="10" customFormat="1" ht="20.25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6"/>
      <c r="AL81" s="16"/>
      <c r="AM81" s="16"/>
      <c r="AN81" s="16"/>
      <c r="BP81" s="26"/>
      <c r="BQ81" s="26"/>
      <c r="BR81" s="26"/>
      <c r="BS81" s="26"/>
      <c r="BT81" s="26"/>
    </row>
    <row r="82" spans="1:72" s="10" customFormat="1" ht="20.25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6"/>
      <c r="AL82" s="16"/>
      <c r="AM82" s="16"/>
      <c r="AN82" s="16"/>
      <c r="BP82" s="26"/>
      <c r="BQ82" s="26"/>
      <c r="BR82" s="26"/>
      <c r="BS82" s="26"/>
      <c r="BT82" s="26"/>
    </row>
    <row r="83" spans="1:72" s="10" customFormat="1" ht="20.25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6"/>
      <c r="AL83" s="16"/>
      <c r="AM83" s="16"/>
      <c r="AN83" s="16"/>
      <c r="BP83" s="26"/>
      <c r="BQ83" s="26"/>
      <c r="BR83" s="26"/>
      <c r="BS83" s="26"/>
      <c r="BT83" s="26"/>
    </row>
  </sheetData>
  <autoFilter ref="A2:CB49">
    <filterColumn colId="4">
      <filters>
        <filter val="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L-A</vt:lpstr>
      <vt:lpstr>L-B</vt:lpstr>
    </vt:vector>
  </TitlesOfParts>
  <Company>V&amp;M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VARGAS Sheyla</dc:creator>
  <cp:lastModifiedBy>BRAVO, Eduardo</cp:lastModifiedBy>
  <dcterms:created xsi:type="dcterms:W3CDTF">2025-06-27T15:00:27Z</dcterms:created>
  <dcterms:modified xsi:type="dcterms:W3CDTF">2025-08-18T17:00:12Z</dcterms:modified>
</cp:coreProperties>
</file>