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45" activeTab="2"/>
  </bookViews>
  <sheets>
    <sheet name="L-A" sheetId="6" r:id="rId1"/>
    <sheet name="L-B" sheetId="7" r:id="rId2"/>
    <sheet name="L-C" sheetId="8" r:id="rId3"/>
  </sheets>
  <definedNames>
    <definedName name="_xlnm._FilterDatabase" localSheetId="0" hidden="1">'L-A'!$A$2:$BU$21</definedName>
    <definedName name="_xlnm._FilterDatabase" localSheetId="1" hidden="1">'L-B'!$A$2:$CG$66</definedName>
    <definedName name="_xlnm._FilterDatabase" localSheetId="2" hidden="1">'L-C'!$A$2:$BB$12</definedName>
  </definedNames>
  <calcPr calcId="145621"/>
</workbook>
</file>

<file path=xl/calcChain.xml><?xml version="1.0" encoding="utf-8"?>
<calcChain xmlns="http://schemas.openxmlformats.org/spreadsheetml/2006/main">
  <c r="BA12" i="8" l="1"/>
  <c r="AZ12" i="8"/>
  <c r="AY12" i="8"/>
  <c r="AX12" i="8"/>
  <c r="AW12" i="8"/>
  <c r="AV12" i="8"/>
  <c r="AU12" i="8"/>
  <c r="AT12" i="8"/>
  <c r="AS12" i="8"/>
  <c r="AR12" i="8"/>
  <c r="AQ12" i="8"/>
  <c r="AP12" i="8"/>
  <c r="AO12" i="8"/>
  <c r="BB11" i="8"/>
  <c r="AJ11" i="8"/>
  <c r="AI11" i="8"/>
  <c r="AL11" i="8" s="1"/>
  <c r="AG11" i="8"/>
  <c r="AC11" i="8"/>
  <c r="AA11" i="8"/>
  <c r="Z11" i="8"/>
  <c r="V11" i="8"/>
  <c r="T11" i="8"/>
  <c r="U11" i="8" s="1"/>
  <c r="S11" i="8"/>
  <c r="AZ11" i="8" s="1"/>
  <c r="BA11" i="8"/>
  <c r="P11" i="8"/>
  <c r="O11" i="8"/>
  <c r="N11" i="8"/>
  <c r="AF11" i="8"/>
  <c r="AF12" i="8" s="1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CE65" i="7"/>
  <c r="CD65" i="7"/>
  <c r="CC65" i="7"/>
  <c r="CB65" i="7"/>
  <c r="CA65" i="7"/>
  <c r="BZ65" i="7"/>
  <c r="BY65" i="7"/>
  <c r="BX65" i="7"/>
  <c r="BW65" i="7"/>
  <c r="BV65" i="7"/>
  <c r="AJ65" i="7"/>
  <c r="AI65" i="7"/>
  <c r="AL65" i="7" s="1"/>
  <c r="AG65" i="7"/>
  <c r="AC65" i="7"/>
  <c r="AA65" i="7"/>
  <c r="Z65" i="7"/>
  <c r="V65" i="7"/>
  <c r="T65" i="7"/>
  <c r="U65" i="7" s="1"/>
  <c r="S65" i="7"/>
  <c r="BU65" i="7" s="1"/>
  <c r="P65" i="7"/>
  <c r="O65" i="7"/>
  <c r="N65" i="7"/>
  <c r="Q65" i="7" s="1"/>
  <c r="AF65" i="7"/>
  <c r="AF66" i="7" s="1"/>
  <c r="AE65" i="7"/>
  <c r="W65" i="7" s="1"/>
  <c r="X64" i="7"/>
  <c r="X63" i="7"/>
  <c r="X62" i="7"/>
  <c r="X59" i="7"/>
  <c r="X56" i="7"/>
  <c r="X55" i="7"/>
  <c r="X51" i="7"/>
  <c r="X50" i="7"/>
  <c r="X49" i="7"/>
  <c r="X48" i="7"/>
  <c r="X47" i="7"/>
  <c r="X44" i="7"/>
  <c r="X41" i="7"/>
  <c r="X40" i="7"/>
  <c r="X39" i="7"/>
  <c r="X38" i="7"/>
  <c r="X35" i="7"/>
  <c r="X34" i="7"/>
  <c r="X33" i="7"/>
  <c r="X32" i="7"/>
  <c r="X15" i="7"/>
  <c r="X14" i="7"/>
  <c r="X8" i="7"/>
  <c r="X7" i="7"/>
  <c r="X65" i="7" s="1"/>
  <c r="Y65" i="7" s="1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BS20" i="6"/>
  <c r="BR20" i="6"/>
  <c r="BQ20" i="6"/>
  <c r="AJ20" i="6"/>
  <c r="AI20" i="6"/>
  <c r="AG20" i="6"/>
  <c r="AH20" i="6" s="1"/>
  <c r="AC20" i="6"/>
  <c r="AD20" i="6" s="1"/>
  <c r="AA20" i="6"/>
  <c r="AB20" i="6" s="1"/>
  <c r="Z20" i="6"/>
  <c r="V20" i="6"/>
  <c r="T20" i="6"/>
  <c r="S20" i="6"/>
  <c r="AV20" i="6" s="1"/>
  <c r="P20" i="6"/>
  <c r="O20" i="6"/>
  <c r="N20" i="6"/>
  <c r="AE20" i="6"/>
  <c r="AE21" i="6" s="1"/>
  <c r="X18" i="6"/>
  <c r="X20" i="6" s="1"/>
  <c r="Y20" i="6" s="1"/>
  <c r="X17" i="6"/>
  <c r="AM65" i="7"/>
  <c r="X11" i="8"/>
  <c r="Y11" i="8" s="1"/>
  <c r="AM11" i="8"/>
  <c r="AN11" i="8" s="1"/>
  <c r="AE11" i="8"/>
  <c r="W11" i="8" s="1"/>
  <c r="AE12" i="8"/>
  <c r="Q11" i="8"/>
  <c r="AK11" i="8"/>
  <c r="AB65" i="7"/>
  <c r="AD65" i="7"/>
  <c r="AH65" i="7"/>
  <c r="AK65" i="7"/>
  <c r="AL20" i="6"/>
  <c r="U20" i="6"/>
  <c r="AF20" i="6"/>
  <c r="AF21" i="6" s="1"/>
  <c r="AK20" i="6"/>
  <c r="AO11" i="8"/>
  <c r="AP11" i="8"/>
  <c r="AE66" i="7"/>
  <c r="AT65" i="7"/>
  <c r="BA65" i="7"/>
  <c r="BH65" i="7"/>
  <c r="BN65" i="7"/>
  <c r="BQ65" i="7"/>
  <c r="AV65" i="7"/>
  <c r="BC65" i="7"/>
  <c r="BI65" i="7"/>
  <c r="BB65" i="7"/>
  <c r="BD65" i="7"/>
  <c r="BJ65" i="7"/>
  <c r="BR65" i="7"/>
  <c r="AO65" i="7"/>
  <c r="AW65" i="7"/>
  <c r="BE65" i="7"/>
  <c r="BS65" i="7"/>
  <c r="AP65" i="7"/>
  <c r="AU65" i="7"/>
  <c r="BO65" i="7"/>
  <c r="AQ65" i="7"/>
  <c r="AX65" i="7"/>
  <c r="BF65" i="7"/>
  <c r="BK65" i="7"/>
  <c r="BT65" i="7"/>
  <c r="AR65" i="7"/>
  <c r="AY65" i="7"/>
  <c r="BG65" i="7"/>
  <c r="BL65" i="7"/>
  <c r="AS65" i="7"/>
  <c r="AZ65" i="7"/>
  <c r="BM65" i="7"/>
  <c r="BP65" i="7"/>
  <c r="BL20" i="6"/>
  <c r="AT20" i="6"/>
  <c r="AY20" i="6"/>
  <c r="BD20" i="6"/>
  <c r="BM20" i="6"/>
  <c r="BE20" i="6"/>
  <c r="BI20" i="6"/>
  <c r="BN20" i="6"/>
  <c r="AO20" i="6"/>
  <c r="AZ20" i="6"/>
  <c r="BF20" i="6"/>
  <c r="BO20" i="6"/>
  <c r="AP20" i="6"/>
  <c r="AU20" i="6"/>
  <c r="AW20" i="6"/>
  <c r="BA20" i="6"/>
  <c r="BJ20" i="6"/>
  <c r="AQ20" i="6"/>
  <c r="BB20" i="6"/>
  <c r="BG20" i="6"/>
  <c r="AR20" i="6"/>
  <c r="AX20" i="6"/>
  <c r="BH20" i="6"/>
  <c r="AS20" i="6"/>
  <c r="BC20" i="6"/>
  <c r="BK20" i="6"/>
  <c r="AY11" i="8" l="1"/>
  <c r="AB11" i="8"/>
  <c r="AW11" i="8"/>
  <c r="AR11" i="8"/>
  <c r="AS11" i="8"/>
  <c r="AT11" i="8"/>
  <c r="AH11" i="8"/>
  <c r="AQ11" i="8"/>
  <c r="AX11" i="8"/>
  <c r="X12" i="8"/>
  <c r="AV11" i="8"/>
  <c r="AU11" i="8"/>
  <c r="AD11" i="8"/>
  <c r="AN65" i="7"/>
  <c r="X66" i="7"/>
  <c r="AM20" i="6"/>
  <c r="AN20" i="6" s="1"/>
  <c r="Q20" i="6"/>
  <c r="BP20" i="6"/>
  <c r="X21" i="6"/>
  <c r="W20" i="6"/>
</calcChain>
</file>

<file path=xl/sharedStrings.xml><?xml version="1.0" encoding="utf-8"?>
<sst xmlns="http://schemas.openxmlformats.org/spreadsheetml/2006/main" count="1118" uniqueCount="202">
  <si>
    <t>Fecha</t>
  </si>
  <si>
    <t>Turno</t>
  </si>
  <si>
    <t>Area</t>
  </si>
  <si>
    <t>Maquina</t>
  </si>
  <si>
    <t>TipoMaterial</t>
  </si>
  <si>
    <t>OP</t>
  </si>
  <si>
    <t>Operador</t>
  </si>
  <si>
    <t>Inspector</t>
  </si>
  <si>
    <t>Diametro</t>
  </si>
  <si>
    <t>Libraje</t>
  </si>
  <si>
    <t>Acero</t>
  </si>
  <si>
    <t>Rosca</t>
  </si>
  <si>
    <t>Corte</t>
  </si>
  <si>
    <t>TotalPiezas</t>
  </si>
  <si>
    <t>PzasOK</t>
  </si>
  <si>
    <t>PzasRech</t>
  </si>
  <si>
    <t>Rechazos</t>
  </si>
  <si>
    <t>TpoCiclo</t>
  </si>
  <si>
    <t>TpoAbierto</t>
  </si>
  <si>
    <t>TpoTeorico</t>
  </si>
  <si>
    <t>TRS</t>
  </si>
  <si>
    <t>Turnos</t>
  </si>
  <si>
    <t>OutPut</t>
  </si>
  <si>
    <t>Cuadrilla</t>
  </si>
  <si>
    <t>HH.MEQS</t>
  </si>
  <si>
    <t>TpoProductivo</t>
  </si>
  <si>
    <t>TpoImproductivo</t>
  </si>
  <si>
    <t>Improductivo</t>
  </si>
  <si>
    <t>TpoPerdCadencia</t>
  </si>
  <si>
    <t>PerdCadencia</t>
  </si>
  <si>
    <t>JEQS</t>
  </si>
  <si>
    <t>MEQS</t>
  </si>
  <si>
    <t>TpoTeoProd</t>
  </si>
  <si>
    <t>TpoOperacion</t>
  </si>
  <si>
    <t>Disponibilidad</t>
  </si>
  <si>
    <t>Rendimiento</t>
  </si>
  <si>
    <t>Calidad</t>
  </si>
  <si>
    <t>OEE</t>
  </si>
  <si>
    <t>MIN.</t>
  </si>
  <si>
    <t>HRS.</t>
  </si>
  <si>
    <t>%</t>
  </si>
  <si>
    <t>HRS.HOMBRE</t>
  </si>
  <si>
    <t>Tiempo Rechazo</t>
  </si>
  <si>
    <t>(HRS)</t>
  </si>
  <si>
    <t>(%)</t>
  </si>
  <si>
    <t>Comida</t>
  </si>
  <si>
    <t>Cambio de Operación Normal (Líneas y Coples)</t>
  </si>
  <si>
    <t>Inspección dimensional</t>
  </si>
  <si>
    <t>Ajuste en Pieza</t>
  </si>
  <si>
    <t>Ajuste de Steady Rest</t>
  </si>
  <si>
    <t>Espera de intervencion</t>
  </si>
  <si>
    <t>Espera de intervención MTTO</t>
  </si>
  <si>
    <t>Falla de Fluido: Hidráulico</t>
  </si>
  <si>
    <t>Falla de Fluido: Neumático</t>
  </si>
  <si>
    <t>MTTO Autónomo Planos de Conservación</t>
  </si>
  <si>
    <t>Falla Suajadora</t>
  </si>
  <si>
    <t>Falla Aprieta Coples</t>
  </si>
  <si>
    <t>Falla  Fosfatizadora</t>
  </si>
  <si>
    <t>Falla otro Torno CNC</t>
  </si>
  <si>
    <t>Equipo Auxiliar: Lunetas / Steady Rest</t>
  </si>
  <si>
    <t>Equipo Auxiliar: Falla Rolos</t>
  </si>
  <si>
    <t>Equipo Auxiliar: Falla Walker Beam</t>
  </si>
  <si>
    <t>TORNO: Control Torno</t>
  </si>
  <si>
    <t>Falla de chuck centrador</t>
  </si>
  <si>
    <t>TORNO: Torreta</t>
  </si>
  <si>
    <t>TORNO: Falla de Máquina Ejes</t>
  </si>
  <si>
    <t>TORNO: Chuck</t>
  </si>
  <si>
    <t>TORNO: Transportador de Rebaba</t>
  </si>
  <si>
    <t>Falta de Tubería Preparada (Suajadora, Torno Anterior)</t>
  </si>
  <si>
    <t>Desfase (torno)</t>
  </si>
  <si>
    <t>Soaking Time</t>
  </si>
  <si>
    <t>Proceso Saldos (Cambio de Operación Normal o Urgencia)</t>
  </si>
  <si>
    <t>Ruptura de Inserto</t>
  </si>
  <si>
    <t>Puntas Chuecas</t>
  </si>
  <si>
    <t>Mal Acabado</t>
  </si>
  <si>
    <t>Vibracion de rosca</t>
  </si>
  <si>
    <t>Sello rayado</t>
  </si>
  <si>
    <t>Problema con rebaba en rosca</t>
  </si>
  <si>
    <t>Variación de Sello y/o Rosca</t>
  </si>
  <si>
    <t>Ovalamiento</t>
  </si>
  <si>
    <t>Pruebas de Método</t>
  </si>
  <si>
    <t>Inspección de rosca en maquina</t>
  </si>
  <si>
    <t>Capacitación</t>
  </si>
  <si>
    <t>Reunión de Trabajo</t>
  </si>
  <si>
    <t>GMC</t>
  </si>
  <si>
    <t>Equipos autónomos</t>
  </si>
  <si>
    <t>Falta de Carga por Falta de Tubería Externa</t>
  </si>
  <si>
    <t>Cambio de inserto/peine</t>
  </si>
  <si>
    <t>C</t>
  </si>
  <si>
    <t>CO1</t>
  </si>
  <si>
    <t>CO13</t>
  </si>
  <si>
    <t>CO2</t>
  </si>
  <si>
    <t>CO4</t>
  </si>
  <si>
    <t>EI</t>
  </si>
  <si>
    <t>EI1</t>
  </si>
  <si>
    <t>F1</t>
  </si>
  <si>
    <t>F2</t>
  </si>
  <si>
    <t>MA1</t>
  </si>
  <si>
    <t>MC12</t>
  </si>
  <si>
    <t>MC13</t>
  </si>
  <si>
    <t>MC14</t>
  </si>
  <si>
    <t>MC15</t>
  </si>
  <si>
    <t>MC16</t>
  </si>
  <si>
    <t>MC17</t>
  </si>
  <si>
    <t>MC18</t>
  </si>
  <si>
    <t>MC2</t>
  </si>
  <si>
    <t>MC23</t>
  </si>
  <si>
    <t>MC3</t>
  </si>
  <si>
    <t>MC4</t>
  </si>
  <si>
    <t>MC6</t>
  </si>
  <si>
    <t>MC9</t>
  </si>
  <si>
    <t>MP2</t>
  </si>
  <si>
    <t>MP6</t>
  </si>
  <si>
    <t>MP9</t>
  </si>
  <si>
    <t>NC1</t>
  </si>
  <si>
    <t>NC18</t>
  </si>
  <si>
    <t>NC19</t>
  </si>
  <si>
    <t>NC2</t>
  </si>
  <si>
    <t>NC31</t>
  </si>
  <si>
    <t>NC32</t>
  </si>
  <si>
    <t>NC33</t>
  </si>
  <si>
    <t>NC5</t>
  </si>
  <si>
    <t>NC6</t>
  </si>
  <si>
    <t>PM1</t>
  </si>
  <si>
    <t>PM10</t>
  </si>
  <si>
    <t>RE1</t>
  </si>
  <si>
    <t>RE2</t>
  </si>
  <si>
    <t>RE3</t>
  </si>
  <si>
    <t>RE5</t>
  </si>
  <si>
    <t>X</t>
  </si>
  <si>
    <t>Y</t>
  </si>
  <si>
    <t>CALIBRADOR DE SELLO FRONTAL (-</t>
  </si>
  <si>
    <t>ROSCA VIBRADA</t>
  </si>
  <si>
    <t>ESCALON EN ROSCA</t>
  </si>
  <si>
    <t>PROCESO  INCONCLUSO</t>
  </si>
  <si>
    <t>RECHAZO POR AJUSTE</t>
  </si>
  <si>
    <t>DEFECTO DE MATERIAL</t>
  </si>
  <si>
    <t>HILOS NEGROS</t>
  </si>
  <si>
    <t>GOLPE EN ROSCA O SELLO</t>
  </si>
  <si>
    <t>SELLO VIBRADO</t>
  </si>
  <si>
    <t>SELLO RAYADO</t>
  </si>
  <si>
    <t>HOMBRO MAL MAQUINADO</t>
  </si>
  <si>
    <t>H</t>
  </si>
  <si>
    <t>I</t>
  </si>
  <si>
    <t>N</t>
  </si>
  <si>
    <t>O</t>
  </si>
  <si>
    <t>P</t>
  </si>
  <si>
    <t>R</t>
  </si>
  <si>
    <t>RA</t>
  </si>
  <si>
    <t>S</t>
  </si>
  <si>
    <t>U</t>
  </si>
  <si>
    <t>V</t>
  </si>
  <si>
    <t>W</t>
  </si>
  <si>
    <t>Z</t>
  </si>
  <si>
    <t>08/05/2025</t>
  </si>
  <si>
    <t xml:space="preserve">1 </t>
  </si>
  <si>
    <t>D-003</t>
  </si>
  <si>
    <t>5 1/2</t>
  </si>
  <si>
    <t>TAC-140</t>
  </si>
  <si>
    <t>VAM SLIJ-II</t>
  </si>
  <si>
    <t>D-004</t>
  </si>
  <si>
    <t>3 1/2</t>
  </si>
  <si>
    <t>TRC-95</t>
  </si>
  <si>
    <t>VAM FJL</t>
  </si>
  <si>
    <t>09/05/2025</t>
  </si>
  <si>
    <t>16/05/2025</t>
  </si>
  <si>
    <t xml:space="preserve">2 </t>
  </si>
  <si>
    <t>2 7/8</t>
  </si>
  <si>
    <t>L-80 TYPE 1</t>
  </si>
  <si>
    <t>VAM TOP</t>
  </si>
  <si>
    <t>17/05/2025</t>
  </si>
  <si>
    <t>27/05/2025</t>
  </si>
  <si>
    <t>28/05/2025</t>
  </si>
  <si>
    <t>29/05/2025</t>
  </si>
  <si>
    <t>03/05/2025</t>
  </si>
  <si>
    <t>E-003</t>
  </si>
  <si>
    <t>9 7/8</t>
  </si>
  <si>
    <t>TRC-110</t>
  </si>
  <si>
    <t>E-004</t>
  </si>
  <si>
    <t>06/05/2025</t>
  </si>
  <si>
    <t>07/05/2025</t>
  </si>
  <si>
    <t>9 5/8</t>
  </si>
  <si>
    <t>10/05/2025</t>
  </si>
  <si>
    <t>12/05/2025</t>
  </si>
  <si>
    <t>7 5/8</t>
  </si>
  <si>
    <t>13/05/2025</t>
  </si>
  <si>
    <t>2A</t>
  </si>
  <si>
    <t>19/05/2025</t>
  </si>
  <si>
    <t>20/05/2025</t>
  </si>
  <si>
    <t>TAC-110</t>
  </si>
  <si>
    <t>21/05/2025</t>
  </si>
  <si>
    <t>22/05/2025</t>
  </si>
  <si>
    <t>23/05/2025</t>
  </si>
  <si>
    <t>7</t>
  </si>
  <si>
    <t>P-110</t>
  </si>
  <si>
    <t>14/05/2025</t>
  </si>
  <si>
    <t xml:space="preserve">3 </t>
  </si>
  <si>
    <t xml:space="preserve">F-16 </t>
  </si>
  <si>
    <t>11 7/8</t>
  </si>
  <si>
    <t xml:space="preserve">F-17 </t>
  </si>
  <si>
    <t>15/05/2025</t>
  </si>
  <si>
    <t>'Reporte del 28 de Abril al 29 de 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</si>
</sst>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6"/>
      <color indexed="8"/>
      <name val="Calibri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8"/>
      <name val="Calibri"/>
      <family val="2"/>
    </font>
    <font>
      <b/>
      <i/>
      <sz val="16"/>
      <name val="Arial"/>
      <family val="2"/>
    </font>
    <font>
      <b/>
      <i/>
      <sz val="16"/>
      <color indexed="9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80"/>
    </xf>
    <xf numFmtId="2" fontId="1" fillId="0" borderId="0" xfId="0" applyNumberFormat="1" applyFont="1"/>
    <xf numFmtId="0" fontId="3" fillId="0" borderId="0" xfId="2" quotePrefix="1" applyFont="1" applyAlignment="1">
      <alignment horizontal="left"/>
    </xf>
    <xf numFmtId="165" fontId="10" fillId="3" borderId="1" xfId="1" applyNumberFormat="1" applyFont="1" applyFill="1" applyBorder="1" applyAlignment="1">
      <alignment horizontal="left" vertical="center" wrapText="1"/>
    </xf>
    <xf numFmtId="0" fontId="4" fillId="0" borderId="0" xfId="0" applyFont="1"/>
    <xf numFmtId="4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4" fontId="5" fillId="0" borderId="2" xfId="0" applyNumberFormat="1" applyFont="1" applyBorder="1"/>
    <xf numFmtId="2" fontId="5" fillId="0" borderId="2" xfId="0" applyNumberFormat="1" applyFont="1" applyBorder="1"/>
    <xf numFmtId="2" fontId="4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5" fillId="0" borderId="2" xfId="0" applyNumberFormat="1" applyFont="1" applyBorder="1" applyAlignment="1">
      <alignment horizontal="left"/>
    </xf>
    <xf numFmtId="4" fontId="5" fillId="0" borderId="2" xfId="0" applyNumberFormat="1" applyFont="1" applyBorder="1" applyAlignment="1">
      <alignment horizontal="left"/>
    </xf>
    <xf numFmtId="10" fontId="1" fillId="0" borderId="0" xfId="0" applyNumberFormat="1" applyFont="1"/>
    <xf numFmtId="10" fontId="1" fillId="0" borderId="0" xfId="0" applyNumberFormat="1" applyFont="1" applyAlignment="1">
      <alignment textRotation="180"/>
    </xf>
    <xf numFmtId="10" fontId="10" fillId="3" borderId="1" xfId="1" applyNumberFormat="1" applyFont="1" applyFill="1" applyBorder="1" applyAlignment="1">
      <alignment horizontal="left" vertical="center" wrapText="1"/>
    </xf>
    <xf numFmtId="10" fontId="4" fillId="0" borderId="0" xfId="0" applyNumberFormat="1" applyFont="1" applyAlignment="1">
      <alignment horizontal="left"/>
    </xf>
    <xf numFmtId="10" fontId="5" fillId="0" borderId="2" xfId="0" applyNumberFormat="1" applyFont="1" applyBorder="1" applyAlignment="1">
      <alignment horizontal="left"/>
    </xf>
    <xf numFmtId="10" fontId="4" fillId="0" borderId="0" xfId="0" applyNumberFormat="1" applyFont="1"/>
    <xf numFmtId="0" fontId="5" fillId="0" borderId="2" xfId="0" applyNumberFormat="1" applyFont="1" applyBorder="1"/>
    <xf numFmtId="1" fontId="6" fillId="0" borderId="0" xfId="1" quotePrefix="1" applyNumberFormat="1" applyFont="1" applyAlignment="1">
      <alignment horizontal="left" vertical="center" textRotation="90" wrapText="1"/>
    </xf>
    <xf numFmtId="1" fontId="7" fillId="4" borderId="2" xfId="1" applyNumberFormat="1" applyFont="1" applyFill="1" applyBorder="1" applyAlignment="1">
      <alignment horizontal="left" vertical="center"/>
    </xf>
    <xf numFmtId="1" fontId="7" fillId="5" borderId="2" xfId="1" applyNumberFormat="1" applyFont="1" applyFill="1" applyBorder="1" applyAlignment="1">
      <alignment horizontal="left" vertical="center"/>
    </xf>
    <xf numFmtId="2" fontId="7" fillId="6" borderId="2" xfId="0" applyNumberFormat="1" applyFont="1" applyFill="1" applyBorder="1" applyAlignment="1">
      <alignment horizontal="left" vertical="center"/>
    </xf>
    <xf numFmtId="43" fontId="8" fillId="2" borderId="2" xfId="1" applyFont="1" applyFill="1" applyBorder="1" applyAlignment="1">
      <alignment horizontal="left" vertical="center"/>
    </xf>
    <xf numFmtId="1" fontId="7" fillId="7" borderId="2" xfId="1" applyNumberFormat="1" applyFont="1" applyFill="1" applyBorder="1" applyAlignment="1">
      <alignment horizontal="left" vertical="center"/>
    </xf>
    <xf numFmtId="0" fontId="10" fillId="8" borderId="2" xfId="1" applyNumberFormat="1" applyFont="1" applyFill="1" applyBorder="1" applyAlignment="1">
      <alignment horizontal="center" vertical="center"/>
    </xf>
    <xf numFmtId="2" fontId="4" fillId="7" borderId="0" xfId="0" applyNumberFormat="1" applyFont="1" applyFill="1" applyAlignment="1">
      <alignment horizontal="left"/>
    </xf>
  </cellXfs>
  <cellStyles count="3">
    <cellStyle name="Millares 2" xfId="1"/>
    <cellStyle name="Normal" xfId="0" builtinId="0"/>
    <cellStyle name="Normal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workbookViewId="0">
      <pane ySplit="2" topLeftCell="A3" activePane="bottomLeft" state="frozen"/>
      <selection activeCell="A6" sqref="A6"/>
      <selection pane="bottomLeft"/>
    </sheetView>
  </sheetViews>
  <sheetFormatPr baseColWidth="10" defaultRowHeight="12" x14ac:dyDescent="0.2"/>
  <cols>
    <col min="1" max="5" width="11.42578125" style="1"/>
    <col min="6" max="8" width="11.5703125" style="1" bestFit="1" customWidth="1"/>
    <col min="9" max="9" width="11.42578125" style="1"/>
    <col min="10" max="10" width="11.5703125" style="1" bestFit="1" customWidth="1"/>
    <col min="11" max="13" width="11.42578125" style="1"/>
    <col min="14" max="17" width="11.7109375" style="1" bestFit="1" customWidth="1"/>
    <col min="18" max="18" width="11.5703125" style="1" bestFit="1" customWidth="1"/>
    <col min="19" max="20" width="14.140625" style="1" bestFit="1" customWidth="1"/>
    <col min="21" max="23" width="11.7109375" style="1" bestFit="1" customWidth="1"/>
    <col min="24" max="24" width="14.140625" style="1" bestFit="1" customWidth="1"/>
    <col min="25" max="25" width="11.7109375" style="1" bestFit="1" customWidth="1"/>
    <col min="26" max="27" width="14.140625" style="1" bestFit="1" customWidth="1"/>
    <col min="28" max="29" width="11.7109375" style="1" bestFit="1" customWidth="1"/>
    <col min="30" max="30" width="11.85546875" style="1" bestFit="1" customWidth="1"/>
    <col min="31" max="32" width="15.85546875" style="1" bestFit="1" customWidth="1"/>
    <col min="33" max="34" width="11.7109375" style="1" bestFit="1" customWidth="1"/>
    <col min="35" max="36" width="14.140625" style="1" bestFit="1" customWidth="1"/>
    <col min="37" max="37" width="14.42578125" style="21" bestFit="1" customWidth="1"/>
    <col min="38" max="40" width="13.42578125" style="21" bestFit="1" customWidth="1"/>
    <col min="41" max="62" width="11.7109375" style="1" bestFit="1" customWidth="1"/>
    <col min="63" max="68" width="11.7109375" style="3" bestFit="1" customWidth="1"/>
    <col min="69" max="71" width="11.7109375" style="1" bestFit="1" customWidth="1"/>
    <col min="72" max="16384" width="11.42578125" style="1"/>
  </cols>
  <sheetData>
    <row r="1" spans="1:71" ht="60.75" customHeight="1" x14ac:dyDescent="0.35">
      <c r="A1" s="4" t="s">
        <v>201</v>
      </c>
      <c r="R1" s="1" t="s">
        <v>38</v>
      </c>
      <c r="S1" s="1" t="s">
        <v>39</v>
      </c>
      <c r="T1" s="1" t="s">
        <v>39</v>
      </c>
      <c r="U1" s="1" t="s">
        <v>40</v>
      </c>
      <c r="X1" s="1" t="s">
        <v>41</v>
      </c>
      <c r="Z1" s="1" t="s">
        <v>39</v>
      </c>
      <c r="AA1" s="1" t="s">
        <v>39</v>
      </c>
      <c r="AB1" s="1" t="s">
        <v>40</v>
      </c>
      <c r="AC1" s="1" t="s">
        <v>39</v>
      </c>
      <c r="AD1" s="1" t="s">
        <v>40</v>
      </c>
      <c r="AG1" s="1" t="s">
        <v>42</v>
      </c>
      <c r="AH1" s="1" t="s">
        <v>42</v>
      </c>
      <c r="AI1" s="2"/>
      <c r="AJ1" s="2"/>
      <c r="AK1" s="22"/>
      <c r="AL1" s="22"/>
      <c r="AM1" s="22"/>
      <c r="AN1" s="22"/>
      <c r="AO1" s="28" t="s">
        <v>45</v>
      </c>
      <c r="AP1" s="28" t="s">
        <v>46</v>
      </c>
      <c r="AQ1" s="28" t="s">
        <v>47</v>
      </c>
      <c r="AR1" s="28" t="s">
        <v>48</v>
      </c>
      <c r="AS1" s="28" t="s">
        <v>49</v>
      </c>
      <c r="AT1" s="28" t="s">
        <v>51</v>
      </c>
      <c r="AU1" s="28" t="s">
        <v>53</v>
      </c>
      <c r="AV1" s="28" t="s">
        <v>54</v>
      </c>
      <c r="AW1" s="28" t="s">
        <v>56</v>
      </c>
      <c r="AX1" s="28" t="s">
        <v>58</v>
      </c>
      <c r="AY1" s="28" t="s">
        <v>61</v>
      </c>
      <c r="AZ1" s="28" t="s">
        <v>63</v>
      </c>
      <c r="BA1" s="28" t="s">
        <v>64</v>
      </c>
      <c r="BB1" s="28" t="s">
        <v>65</v>
      </c>
      <c r="BC1" s="28" t="s">
        <v>66</v>
      </c>
      <c r="BD1" s="28" t="s">
        <v>67</v>
      </c>
      <c r="BE1" s="28" t="s">
        <v>68</v>
      </c>
      <c r="BF1" s="28" t="s">
        <v>69</v>
      </c>
      <c r="BG1" s="28" t="s">
        <v>70</v>
      </c>
      <c r="BH1" s="28" t="s">
        <v>71</v>
      </c>
      <c r="BI1" s="28" t="s">
        <v>74</v>
      </c>
      <c r="BJ1" s="28" t="s">
        <v>75</v>
      </c>
      <c r="BK1" s="28" t="s">
        <v>82</v>
      </c>
      <c r="BL1" s="28" t="s">
        <v>83</v>
      </c>
      <c r="BM1" s="28" t="s">
        <v>84</v>
      </c>
      <c r="BN1" s="28" t="s">
        <v>85</v>
      </c>
      <c r="BO1" s="28" t="s">
        <v>87</v>
      </c>
      <c r="BP1" s="28" t="s">
        <v>86</v>
      </c>
      <c r="BQ1" s="28" t="s">
        <v>133</v>
      </c>
      <c r="BR1" s="28" t="s">
        <v>134</v>
      </c>
      <c r="BS1" s="28" t="s">
        <v>135</v>
      </c>
    </row>
    <row r="2" spans="1:71" s="6" customFormat="1" ht="8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43</v>
      </c>
      <c r="AH2" s="5" t="s">
        <v>44</v>
      </c>
      <c r="AI2" s="5" t="s">
        <v>32</v>
      </c>
      <c r="AJ2" s="5" t="s">
        <v>33</v>
      </c>
      <c r="AK2" s="23" t="s">
        <v>34</v>
      </c>
      <c r="AL2" s="23" t="s">
        <v>35</v>
      </c>
      <c r="AM2" s="23" t="s">
        <v>36</v>
      </c>
      <c r="AN2" s="23" t="s">
        <v>37</v>
      </c>
      <c r="AO2" s="29" t="s">
        <v>88</v>
      </c>
      <c r="AP2" s="30" t="s">
        <v>89</v>
      </c>
      <c r="AQ2" s="30" t="s">
        <v>90</v>
      </c>
      <c r="AR2" s="30" t="s">
        <v>91</v>
      </c>
      <c r="AS2" s="30" t="s">
        <v>92</v>
      </c>
      <c r="AT2" s="31" t="s">
        <v>94</v>
      </c>
      <c r="AU2" s="31" t="s">
        <v>96</v>
      </c>
      <c r="AV2" s="29" t="s">
        <v>97</v>
      </c>
      <c r="AW2" s="31" t="s">
        <v>99</v>
      </c>
      <c r="AX2" s="31" t="s">
        <v>101</v>
      </c>
      <c r="AY2" s="31" t="s">
        <v>104</v>
      </c>
      <c r="AZ2" s="31" t="s">
        <v>106</v>
      </c>
      <c r="BA2" s="31" t="s">
        <v>107</v>
      </c>
      <c r="BB2" s="31" t="s">
        <v>108</v>
      </c>
      <c r="BC2" s="31" t="s">
        <v>109</v>
      </c>
      <c r="BD2" s="31" t="s">
        <v>110</v>
      </c>
      <c r="BE2" s="29" t="s">
        <v>111</v>
      </c>
      <c r="BF2" s="29" t="s">
        <v>112</v>
      </c>
      <c r="BG2" s="29" t="s">
        <v>113</v>
      </c>
      <c r="BH2" s="29" t="s">
        <v>114</v>
      </c>
      <c r="BI2" s="29" t="s">
        <v>117</v>
      </c>
      <c r="BJ2" s="29" t="s">
        <v>118</v>
      </c>
      <c r="BK2" s="29" t="s">
        <v>125</v>
      </c>
      <c r="BL2" s="29" t="s">
        <v>126</v>
      </c>
      <c r="BM2" s="29" t="s">
        <v>127</v>
      </c>
      <c r="BN2" s="29" t="s">
        <v>128</v>
      </c>
      <c r="BO2" s="29" t="s">
        <v>130</v>
      </c>
      <c r="BP2" s="33" t="s">
        <v>129</v>
      </c>
      <c r="BQ2" s="34" t="s">
        <v>145</v>
      </c>
      <c r="BR2" s="34" t="s">
        <v>146</v>
      </c>
      <c r="BS2" s="34" t="s">
        <v>148</v>
      </c>
    </row>
    <row r="3" spans="1:71" s="6" customFormat="1" ht="20.25" x14ac:dyDescent="0.3">
      <c r="A3" s="13" t="s">
        <v>154</v>
      </c>
      <c r="B3" s="13" t="s">
        <v>155</v>
      </c>
      <c r="C3" s="13" t="s">
        <v>155</v>
      </c>
      <c r="D3" s="13" t="s">
        <v>156</v>
      </c>
      <c r="E3" s="13" t="s">
        <v>147</v>
      </c>
      <c r="F3" s="14">
        <v>15211</v>
      </c>
      <c r="G3" s="14">
        <v>4062</v>
      </c>
      <c r="H3" s="14">
        <v>3712</v>
      </c>
      <c r="I3" s="13" t="s">
        <v>157</v>
      </c>
      <c r="J3" s="15">
        <v>23</v>
      </c>
      <c r="K3" s="13" t="s">
        <v>158</v>
      </c>
      <c r="L3" s="13" t="s">
        <v>159</v>
      </c>
      <c r="M3" s="13" t="s">
        <v>146</v>
      </c>
      <c r="N3" s="16">
        <v>32</v>
      </c>
      <c r="O3" s="16">
        <v>32</v>
      </c>
      <c r="P3" s="16">
        <v>0</v>
      </c>
      <c r="Q3" s="17">
        <v>0</v>
      </c>
      <c r="R3" s="17">
        <v>5.41</v>
      </c>
      <c r="S3" s="17">
        <v>5.75</v>
      </c>
      <c r="T3" s="17">
        <v>2.8853330000000001</v>
      </c>
      <c r="U3" s="17">
        <v>50.17971</v>
      </c>
      <c r="V3" s="17">
        <v>0.71875</v>
      </c>
      <c r="W3" s="17">
        <v>153.15479999999999</v>
      </c>
      <c r="X3" s="17">
        <v>57.5</v>
      </c>
      <c r="Y3" s="17">
        <v>0.65579379333790599</v>
      </c>
      <c r="Z3" s="17">
        <v>3.0833330000000001</v>
      </c>
      <c r="AA3" s="17">
        <v>2.6666669999999999</v>
      </c>
      <c r="AB3" s="17">
        <v>46.376809999999999</v>
      </c>
      <c r="AC3" s="17">
        <v>0.19800019999999999</v>
      </c>
      <c r="AD3" s="17">
        <v>3.4434819999999999</v>
      </c>
      <c r="AE3" s="17">
        <v>110.08</v>
      </c>
      <c r="AF3" s="17">
        <v>87.68</v>
      </c>
      <c r="AG3" s="17">
        <v>0</v>
      </c>
      <c r="AH3" s="17">
        <v>0</v>
      </c>
      <c r="AI3" s="17">
        <v>2.8853330000000001</v>
      </c>
      <c r="AJ3" s="17">
        <v>3.0833330000000001</v>
      </c>
      <c r="AK3" s="24">
        <v>0.53623189999999998</v>
      </c>
      <c r="AL3" s="24">
        <v>0.9357837</v>
      </c>
      <c r="AM3" s="24">
        <v>1</v>
      </c>
      <c r="AN3" s="24">
        <v>0.5017971</v>
      </c>
      <c r="AO3" s="7"/>
      <c r="AP3" s="7">
        <v>0.1666666716337204</v>
      </c>
      <c r="AQ3" s="7">
        <v>3.3333335071802139E-2</v>
      </c>
      <c r="AR3" s="7">
        <v>3.3333335071802139E-2</v>
      </c>
      <c r="AS3" s="7">
        <v>0.1666666716337204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>
        <v>2.0833332538604736</v>
      </c>
      <c r="BI3" s="7"/>
      <c r="BJ3" s="7"/>
      <c r="BK3" s="12"/>
      <c r="BL3" s="12"/>
      <c r="BM3" s="12"/>
      <c r="BN3" s="12">
        <v>8.3333335816860199E-2</v>
      </c>
      <c r="BO3" s="12">
        <v>0.10000000149011612</v>
      </c>
      <c r="BP3" s="12"/>
      <c r="BQ3" s="8"/>
      <c r="BR3" s="8"/>
      <c r="BS3" s="8"/>
    </row>
    <row r="4" spans="1:71" s="6" customFormat="1" ht="20.25" x14ac:dyDescent="0.3">
      <c r="A4" s="13" t="s">
        <v>154</v>
      </c>
      <c r="B4" s="13" t="s">
        <v>155</v>
      </c>
      <c r="C4" s="13" t="s">
        <v>155</v>
      </c>
      <c r="D4" s="13" t="s">
        <v>160</v>
      </c>
      <c r="E4" s="13" t="s">
        <v>147</v>
      </c>
      <c r="F4" s="14">
        <v>15211</v>
      </c>
      <c r="G4" s="14">
        <v>4017</v>
      </c>
      <c r="H4" s="14">
        <v>3698</v>
      </c>
      <c r="I4" s="13" t="s">
        <v>157</v>
      </c>
      <c r="J4" s="15">
        <v>23</v>
      </c>
      <c r="K4" s="13" t="s">
        <v>158</v>
      </c>
      <c r="L4" s="13" t="s">
        <v>159</v>
      </c>
      <c r="M4" s="13" t="s">
        <v>146</v>
      </c>
      <c r="N4" s="16">
        <v>34</v>
      </c>
      <c r="O4" s="16">
        <v>32</v>
      </c>
      <c r="P4" s="16">
        <v>2</v>
      </c>
      <c r="Q4" s="17">
        <v>5.8823530000000002</v>
      </c>
      <c r="R4" s="17">
        <v>5.41</v>
      </c>
      <c r="S4" s="17">
        <v>6</v>
      </c>
      <c r="T4" s="17">
        <v>2.8853330000000001</v>
      </c>
      <c r="U4" s="17">
        <v>48.088889999999999</v>
      </c>
      <c r="V4" s="17">
        <v>0.75</v>
      </c>
      <c r="W4" s="17">
        <v>146.77330000000001</v>
      </c>
      <c r="X4" s="17">
        <v>60</v>
      </c>
      <c r="Y4" s="17">
        <v>0.68430656696129299</v>
      </c>
      <c r="Z4" s="17">
        <v>3.983333</v>
      </c>
      <c r="AA4" s="17">
        <v>2.016667</v>
      </c>
      <c r="AB4" s="17">
        <v>33.611109999999996</v>
      </c>
      <c r="AC4" s="17">
        <v>0.91766669999999995</v>
      </c>
      <c r="AD4" s="17">
        <v>15.294449999999999</v>
      </c>
      <c r="AE4" s="17">
        <v>110.08</v>
      </c>
      <c r="AF4" s="17">
        <v>87.68</v>
      </c>
      <c r="AG4" s="17">
        <v>0.1803333</v>
      </c>
      <c r="AH4" s="17">
        <v>3.0055550000000002</v>
      </c>
      <c r="AI4" s="17">
        <v>3.0656669999999999</v>
      </c>
      <c r="AJ4" s="17">
        <v>3.983333</v>
      </c>
      <c r="AK4" s="24">
        <v>0.6638889</v>
      </c>
      <c r="AL4" s="24">
        <v>0.76962350000000002</v>
      </c>
      <c r="AM4" s="24">
        <v>0.94117649999999997</v>
      </c>
      <c r="AN4" s="24">
        <v>0.48088890000000001</v>
      </c>
      <c r="AO4" s="7"/>
      <c r="AP4" s="7">
        <v>0.25</v>
      </c>
      <c r="AQ4" s="7">
        <v>3.3333335071802139E-2</v>
      </c>
      <c r="AR4" s="7">
        <v>3.3333335071802139E-2</v>
      </c>
      <c r="AS4" s="7">
        <v>8.3333335816860199E-2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>
        <v>0.44999998807907104</v>
      </c>
      <c r="BI4" s="7">
        <v>1.0000000298023224</v>
      </c>
      <c r="BJ4" s="7"/>
      <c r="BK4" s="12"/>
      <c r="BL4" s="12">
        <v>8.3333335816860199E-2</v>
      </c>
      <c r="BM4" s="12"/>
      <c r="BN4" s="12">
        <v>8.3333335816860199E-2</v>
      </c>
      <c r="BO4" s="12"/>
      <c r="BP4" s="12"/>
      <c r="BQ4" s="8">
        <v>1</v>
      </c>
      <c r="BR4" s="8">
        <v>1</v>
      </c>
      <c r="BS4" s="8"/>
    </row>
    <row r="5" spans="1:71" s="6" customFormat="1" ht="20.25" x14ac:dyDescent="0.3">
      <c r="A5" s="13" t="s">
        <v>154</v>
      </c>
      <c r="B5" s="13" t="s">
        <v>155</v>
      </c>
      <c r="C5" s="13" t="s">
        <v>155</v>
      </c>
      <c r="D5" s="13" t="s">
        <v>156</v>
      </c>
      <c r="E5" s="13" t="s">
        <v>147</v>
      </c>
      <c r="F5" s="14">
        <v>15344</v>
      </c>
      <c r="G5" s="14">
        <v>4062</v>
      </c>
      <c r="H5" s="14">
        <v>3712</v>
      </c>
      <c r="I5" s="13" t="s">
        <v>161</v>
      </c>
      <c r="J5" s="15">
        <v>9.1999999999999993</v>
      </c>
      <c r="K5" s="13" t="s">
        <v>162</v>
      </c>
      <c r="L5" s="13" t="s">
        <v>163</v>
      </c>
      <c r="M5" s="13" t="s">
        <v>146</v>
      </c>
      <c r="N5" s="16">
        <v>28</v>
      </c>
      <c r="O5" s="16">
        <v>27</v>
      </c>
      <c r="P5" s="16">
        <v>1</v>
      </c>
      <c r="Q5" s="17">
        <v>3.5714290000000002</v>
      </c>
      <c r="R5" s="17">
        <v>2.23</v>
      </c>
      <c r="S5" s="17">
        <v>2.25</v>
      </c>
      <c r="T5" s="17">
        <v>1.0035000000000001</v>
      </c>
      <c r="U5" s="17">
        <v>44.6</v>
      </c>
      <c r="V5" s="17">
        <v>0.28125</v>
      </c>
      <c r="W5" s="17">
        <v>113.28</v>
      </c>
      <c r="X5" s="17">
        <v>22.5</v>
      </c>
      <c r="Y5" s="17">
        <v>0.96899219712093898</v>
      </c>
      <c r="Z5" s="17">
        <v>1.25</v>
      </c>
      <c r="AA5" s="17">
        <v>1</v>
      </c>
      <c r="AB5" s="17">
        <v>44.44444</v>
      </c>
      <c r="AC5" s="17">
        <v>0.2093333</v>
      </c>
      <c r="AD5" s="17">
        <v>9.3037039999999998</v>
      </c>
      <c r="AE5" s="17">
        <v>31.86</v>
      </c>
      <c r="AF5" s="17">
        <v>23.22</v>
      </c>
      <c r="AG5" s="17">
        <v>3.7166669999999999E-2</v>
      </c>
      <c r="AH5" s="17">
        <v>1.6518520000000001</v>
      </c>
      <c r="AI5" s="17">
        <v>1.040667</v>
      </c>
      <c r="AJ5" s="17">
        <v>1.25</v>
      </c>
      <c r="AK5" s="24">
        <v>0.55555560000000004</v>
      </c>
      <c r="AL5" s="24">
        <v>0.83253339999999998</v>
      </c>
      <c r="AM5" s="24">
        <v>0.96428570000000002</v>
      </c>
      <c r="AN5" s="24">
        <v>0.44600000000000001</v>
      </c>
      <c r="AO5" s="7"/>
      <c r="AP5" s="7">
        <v>0.1666666716337204</v>
      </c>
      <c r="AQ5" s="7">
        <v>8.3333335816860199E-2</v>
      </c>
      <c r="AR5" s="7">
        <v>8.3333335816860199E-2</v>
      </c>
      <c r="AS5" s="7">
        <v>0.1666666716337204</v>
      </c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>
        <v>0.5</v>
      </c>
      <c r="BG5" s="7"/>
      <c r="BH5" s="7"/>
      <c r="BI5" s="7"/>
      <c r="BJ5" s="7"/>
      <c r="BK5" s="12"/>
      <c r="BL5" s="12"/>
      <c r="BM5" s="12"/>
      <c r="BN5" s="12"/>
      <c r="BO5" s="12"/>
      <c r="BP5" s="12"/>
      <c r="BQ5" s="8"/>
      <c r="BR5" s="8"/>
      <c r="BS5" s="8">
        <v>1</v>
      </c>
    </row>
    <row r="6" spans="1:71" s="6" customFormat="1" ht="20.25" x14ac:dyDescent="0.3">
      <c r="A6" s="13" t="s">
        <v>154</v>
      </c>
      <c r="B6" s="13" t="s">
        <v>155</v>
      </c>
      <c r="C6" s="13" t="s">
        <v>155</v>
      </c>
      <c r="D6" s="13" t="s">
        <v>160</v>
      </c>
      <c r="E6" s="13" t="s">
        <v>147</v>
      </c>
      <c r="F6" s="14">
        <v>15344</v>
      </c>
      <c r="G6" s="14">
        <v>4017</v>
      </c>
      <c r="H6" s="14">
        <v>3698</v>
      </c>
      <c r="I6" s="13" t="s">
        <v>161</v>
      </c>
      <c r="J6" s="15">
        <v>9.1999999999999993</v>
      </c>
      <c r="K6" s="13" t="s">
        <v>162</v>
      </c>
      <c r="L6" s="13" t="s">
        <v>163</v>
      </c>
      <c r="M6" s="13" t="s">
        <v>146</v>
      </c>
      <c r="N6" s="16">
        <v>6</v>
      </c>
      <c r="O6" s="16">
        <v>5</v>
      </c>
      <c r="P6" s="16">
        <v>1</v>
      </c>
      <c r="Q6" s="17">
        <v>16.66667</v>
      </c>
      <c r="R6" s="17">
        <v>2.23</v>
      </c>
      <c r="S6" s="17">
        <v>2</v>
      </c>
      <c r="T6" s="17">
        <v>0.18583330000000001</v>
      </c>
      <c r="U6" s="17">
        <v>9.2916659999999993</v>
      </c>
      <c r="V6" s="17">
        <v>0.25</v>
      </c>
      <c r="W6" s="17">
        <v>23.6</v>
      </c>
      <c r="X6" s="17">
        <v>20</v>
      </c>
      <c r="Y6" s="17">
        <v>4.6511625843863103</v>
      </c>
      <c r="Z6" s="17">
        <v>0.8333334</v>
      </c>
      <c r="AA6" s="17">
        <v>1.1666669999999999</v>
      </c>
      <c r="AB6" s="17">
        <v>58.333329999999997</v>
      </c>
      <c r="AC6" s="17">
        <v>0.61033340000000003</v>
      </c>
      <c r="AD6" s="17">
        <v>30.516670000000001</v>
      </c>
      <c r="AE6" s="17">
        <v>5.9</v>
      </c>
      <c r="AF6" s="17">
        <v>4.3</v>
      </c>
      <c r="AG6" s="17">
        <v>3.7166669999999999E-2</v>
      </c>
      <c r="AH6" s="17">
        <v>1.858333</v>
      </c>
      <c r="AI6" s="17">
        <v>0.223</v>
      </c>
      <c r="AJ6" s="17">
        <v>0.8333334</v>
      </c>
      <c r="AK6" s="24">
        <v>0.4166667</v>
      </c>
      <c r="AL6" s="24">
        <v>0.2676</v>
      </c>
      <c r="AM6" s="24">
        <v>0.83333330000000005</v>
      </c>
      <c r="AN6" s="24">
        <v>9.2916670000000007E-2</v>
      </c>
      <c r="AO6" s="7"/>
      <c r="AP6" s="7">
        <v>0.5</v>
      </c>
      <c r="AQ6" s="7">
        <v>8.3333335816860199E-2</v>
      </c>
      <c r="AR6" s="7">
        <v>8.3333335816860199E-2</v>
      </c>
      <c r="AS6" s="7">
        <v>8.3333335816860199E-2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>
        <v>0.4166666567325592</v>
      </c>
      <c r="BK6" s="12"/>
      <c r="BL6" s="12"/>
      <c r="BM6" s="12"/>
      <c r="BN6" s="12"/>
      <c r="BO6" s="12"/>
      <c r="BP6" s="12"/>
      <c r="BQ6" s="8"/>
      <c r="BR6" s="8"/>
      <c r="BS6" s="8">
        <v>1</v>
      </c>
    </row>
    <row r="7" spans="1:71" s="6" customFormat="1" ht="20.25" x14ac:dyDescent="0.3">
      <c r="A7" s="13" t="s">
        <v>164</v>
      </c>
      <c r="B7" s="13" t="s">
        <v>155</v>
      </c>
      <c r="C7" s="13" t="s">
        <v>155</v>
      </c>
      <c r="D7" s="13" t="s">
        <v>156</v>
      </c>
      <c r="E7" s="13" t="s">
        <v>147</v>
      </c>
      <c r="F7" s="14">
        <v>15344</v>
      </c>
      <c r="G7" s="14">
        <v>3866</v>
      </c>
      <c r="H7" s="14">
        <v>3712</v>
      </c>
      <c r="I7" s="13" t="s">
        <v>161</v>
      </c>
      <c r="J7" s="15">
        <v>9.1999999999999993</v>
      </c>
      <c r="K7" s="13" t="s">
        <v>162</v>
      </c>
      <c r="L7" s="13" t="s">
        <v>163</v>
      </c>
      <c r="M7" s="13" t="s">
        <v>146</v>
      </c>
      <c r="N7" s="16">
        <v>96</v>
      </c>
      <c r="O7" s="16">
        <v>96</v>
      </c>
      <c r="P7" s="16">
        <v>0</v>
      </c>
      <c r="Q7" s="17">
        <v>0</v>
      </c>
      <c r="R7" s="17">
        <v>2.23</v>
      </c>
      <c r="S7" s="17">
        <v>4.5</v>
      </c>
      <c r="T7" s="17">
        <v>3.5680000000000001</v>
      </c>
      <c r="U7" s="17">
        <v>79.288889999999995</v>
      </c>
      <c r="V7" s="17">
        <v>0.5625</v>
      </c>
      <c r="W7" s="17">
        <v>201.38669999999999</v>
      </c>
      <c r="X7" s="17">
        <v>45</v>
      </c>
      <c r="Y7" s="17">
        <v>0.54505815565296001</v>
      </c>
      <c r="Z7" s="17">
        <v>4.2333340000000002</v>
      </c>
      <c r="AA7" s="17">
        <v>0.26666669999999998</v>
      </c>
      <c r="AB7" s="17">
        <v>5.9259259999999996</v>
      </c>
      <c r="AC7" s="17">
        <v>0.66533330000000002</v>
      </c>
      <c r="AD7" s="17">
        <v>14.78518</v>
      </c>
      <c r="AE7" s="17">
        <v>113.28</v>
      </c>
      <c r="AF7" s="17">
        <v>82.56</v>
      </c>
      <c r="AG7" s="17">
        <v>0</v>
      </c>
      <c r="AH7" s="17">
        <v>0</v>
      </c>
      <c r="AI7" s="17">
        <v>3.5680000000000001</v>
      </c>
      <c r="AJ7" s="17">
        <v>4.2333340000000002</v>
      </c>
      <c r="AK7" s="24">
        <v>0.94074080000000004</v>
      </c>
      <c r="AL7" s="24">
        <v>0.84283459999999999</v>
      </c>
      <c r="AM7" s="24">
        <v>1</v>
      </c>
      <c r="AN7" s="24">
        <v>0.79288890000000001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>
        <v>0.1666666716337204</v>
      </c>
      <c r="BC7" s="7"/>
      <c r="BD7" s="7"/>
      <c r="BE7" s="7"/>
      <c r="BF7" s="7"/>
      <c r="BG7" s="7"/>
      <c r="BH7" s="7"/>
      <c r="BI7" s="7"/>
      <c r="BJ7" s="7"/>
      <c r="BK7" s="12"/>
      <c r="BL7" s="12"/>
      <c r="BM7" s="12"/>
      <c r="BN7" s="12"/>
      <c r="BO7" s="12">
        <v>0.10000000149011612</v>
      </c>
      <c r="BP7" s="12">
        <v>3.5</v>
      </c>
      <c r="BQ7" s="8"/>
      <c r="BR7" s="8"/>
      <c r="BS7" s="8"/>
    </row>
    <row r="8" spans="1:71" s="6" customFormat="1" ht="20.25" x14ac:dyDescent="0.3">
      <c r="A8" s="13" t="s">
        <v>164</v>
      </c>
      <c r="B8" s="13" t="s">
        <v>155</v>
      </c>
      <c r="C8" s="13" t="s">
        <v>155</v>
      </c>
      <c r="D8" s="13" t="s">
        <v>160</v>
      </c>
      <c r="E8" s="13" t="s">
        <v>147</v>
      </c>
      <c r="F8" s="14">
        <v>15344</v>
      </c>
      <c r="G8" s="14">
        <v>4017</v>
      </c>
      <c r="H8" s="14">
        <v>3698</v>
      </c>
      <c r="I8" s="13" t="s">
        <v>161</v>
      </c>
      <c r="J8" s="15">
        <v>9.1999999999999993</v>
      </c>
      <c r="K8" s="13" t="s">
        <v>162</v>
      </c>
      <c r="L8" s="13" t="s">
        <v>163</v>
      </c>
      <c r="M8" s="13" t="s">
        <v>146</v>
      </c>
      <c r="N8" s="16">
        <v>119</v>
      </c>
      <c r="O8" s="16">
        <v>119</v>
      </c>
      <c r="P8" s="16">
        <v>0</v>
      </c>
      <c r="Q8" s="17">
        <v>0</v>
      </c>
      <c r="R8" s="17">
        <v>2.23</v>
      </c>
      <c r="S8" s="17">
        <v>8</v>
      </c>
      <c r="T8" s="17">
        <v>4.4228329999999998</v>
      </c>
      <c r="U8" s="17">
        <v>55.285420000000002</v>
      </c>
      <c r="V8" s="17">
        <v>1</v>
      </c>
      <c r="W8" s="17">
        <v>140.41999999999999</v>
      </c>
      <c r="X8" s="17">
        <v>80</v>
      </c>
      <c r="Y8" s="17">
        <v>0.78170800174654498</v>
      </c>
      <c r="Z8" s="17">
        <v>5.05</v>
      </c>
      <c r="AA8" s="17">
        <v>2.95</v>
      </c>
      <c r="AB8" s="17">
        <v>36.875</v>
      </c>
      <c r="AC8" s="17">
        <v>0.62716649999999996</v>
      </c>
      <c r="AD8" s="17">
        <v>7.8395809999999999</v>
      </c>
      <c r="AE8" s="17">
        <v>140.41999999999999</v>
      </c>
      <c r="AF8" s="17">
        <v>102.34</v>
      </c>
      <c r="AG8" s="17">
        <v>0</v>
      </c>
      <c r="AH8" s="17">
        <v>0</v>
      </c>
      <c r="AI8" s="17">
        <v>4.4228329999999998</v>
      </c>
      <c r="AJ8" s="17">
        <v>5.05</v>
      </c>
      <c r="AK8" s="24">
        <v>0.63124999999999998</v>
      </c>
      <c r="AL8" s="24">
        <v>0.87580860000000005</v>
      </c>
      <c r="AM8" s="24">
        <v>1</v>
      </c>
      <c r="AN8" s="24">
        <v>0.55285419999999996</v>
      </c>
      <c r="AO8" s="7">
        <v>1.6666666269302368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>
        <v>0.25</v>
      </c>
      <c r="BE8" s="7"/>
      <c r="BF8" s="7"/>
      <c r="BG8" s="7"/>
      <c r="BH8" s="7"/>
      <c r="BI8" s="7">
        <v>0.3333333432674408</v>
      </c>
      <c r="BJ8" s="7">
        <v>0.4166666567325592</v>
      </c>
      <c r="BK8" s="12"/>
      <c r="BL8" s="12">
        <v>8.3333335816860199E-2</v>
      </c>
      <c r="BM8" s="12"/>
      <c r="BN8" s="12">
        <v>8.3333335816860199E-2</v>
      </c>
      <c r="BO8" s="12">
        <v>0.11666666716337204</v>
      </c>
      <c r="BP8" s="12"/>
      <c r="BQ8" s="8"/>
      <c r="BR8" s="8"/>
      <c r="BS8" s="8"/>
    </row>
    <row r="9" spans="1:71" s="6" customFormat="1" ht="20.25" x14ac:dyDescent="0.3">
      <c r="A9" s="13" t="s">
        <v>165</v>
      </c>
      <c r="B9" s="13" t="s">
        <v>166</v>
      </c>
      <c r="C9" s="13" t="s">
        <v>155</v>
      </c>
      <c r="D9" s="13" t="s">
        <v>156</v>
      </c>
      <c r="E9" s="13" t="s">
        <v>144</v>
      </c>
      <c r="F9" s="14">
        <v>10743</v>
      </c>
      <c r="G9" s="14">
        <v>4062</v>
      </c>
      <c r="H9" s="14">
        <v>4161</v>
      </c>
      <c r="I9" s="13" t="s">
        <v>167</v>
      </c>
      <c r="J9" s="15">
        <v>6.4</v>
      </c>
      <c r="K9" s="13" t="s">
        <v>168</v>
      </c>
      <c r="L9" s="13" t="s">
        <v>169</v>
      </c>
      <c r="M9" s="13" t="s">
        <v>146</v>
      </c>
      <c r="N9" s="16">
        <v>103</v>
      </c>
      <c r="O9" s="16">
        <v>102</v>
      </c>
      <c r="P9" s="16">
        <v>1</v>
      </c>
      <c r="Q9" s="17">
        <v>0.97087380000000001</v>
      </c>
      <c r="R9" s="17">
        <v>0.89</v>
      </c>
      <c r="S9" s="17">
        <v>8</v>
      </c>
      <c r="T9" s="17">
        <v>1.5129999999999999</v>
      </c>
      <c r="U9" s="17">
        <v>18.912500000000001</v>
      </c>
      <c r="V9" s="17">
        <v>1</v>
      </c>
      <c r="W9" s="17">
        <v>72.42</v>
      </c>
      <c r="X9" s="17">
        <v>80</v>
      </c>
      <c r="Y9" s="17">
        <v>2.3767082698353201</v>
      </c>
      <c r="Z9" s="17">
        <v>1.9166669999999999</v>
      </c>
      <c r="AA9" s="17">
        <v>6.0833329999999997</v>
      </c>
      <c r="AB9" s="17">
        <v>76.041659999999993</v>
      </c>
      <c r="AC9" s="17">
        <v>0.3888336</v>
      </c>
      <c r="AD9" s="17">
        <v>4.8604209999999997</v>
      </c>
      <c r="AE9" s="17">
        <v>72.42</v>
      </c>
      <c r="AF9" s="17">
        <v>33.659999999999997</v>
      </c>
      <c r="AG9" s="17">
        <v>1.483333E-2</v>
      </c>
      <c r="AH9" s="17">
        <v>0.18541669999999999</v>
      </c>
      <c r="AI9" s="17">
        <v>1.527833</v>
      </c>
      <c r="AJ9" s="17">
        <v>1.9166669999999999</v>
      </c>
      <c r="AK9" s="24">
        <v>0.2395834</v>
      </c>
      <c r="AL9" s="24">
        <v>0.79713029999999996</v>
      </c>
      <c r="AM9" s="24">
        <v>0.99029120000000004</v>
      </c>
      <c r="AN9" s="24">
        <v>0.18912499999999999</v>
      </c>
      <c r="AO9" s="7"/>
      <c r="AP9" s="7">
        <v>0.1666666716337204</v>
      </c>
      <c r="AQ9" s="7">
        <v>8.3333335816860199E-2</v>
      </c>
      <c r="AR9" s="7">
        <v>0.1666666716337204</v>
      </c>
      <c r="AS9" s="7">
        <v>0.1666666716337204</v>
      </c>
      <c r="AT9" s="7"/>
      <c r="AU9" s="7"/>
      <c r="AV9" s="7"/>
      <c r="AW9" s="7"/>
      <c r="AX9" s="7">
        <v>4.9166665077209473</v>
      </c>
      <c r="AY9" s="7"/>
      <c r="AZ9" s="7">
        <v>0.1666666716337204</v>
      </c>
      <c r="BA9" s="7"/>
      <c r="BB9" s="7"/>
      <c r="BC9" s="7"/>
      <c r="BD9" s="7"/>
      <c r="BE9" s="7"/>
      <c r="BF9" s="7"/>
      <c r="BG9" s="7">
        <v>0.25</v>
      </c>
      <c r="BH9" s="7"/>
      <c r="BI9" s="7"/>
      <c r="BJ9" s="7"/>
      <c r="BK9" s="12">
        <v>0.1666666716337204</v>
      </c>
      <c r="BL9" s="12"/>
      <c r="BM9" s="12"/>
      <c r="BN9" s="12"/>
      <c r="BO9" s="12"/>
      <c r="BP9" s="12"/>
      <c r="BQ9" s="8"/>
      <c r="BR9" s="8"/>
      <c r="BS9" s="8">
        <v>1</v>
      </c>
    </row>
    <row r="10" spans="1:71" s="6" customFormat="1" ht="20.25" x14ac:dyDescent="0.3">
      <c r="A10" s="13" t="s">
        <v>165</v>
      </c>
      <c r="B10" s="13" t="s">
        <v>166</v>
      </c>
      <c r="C10" s="13" t="s">
        <v>155</v>
      </c>
      <c r="D10" s="13" t="s">
        <v>160</v>
      </c>
      <c r="E10" s="13" t="s">
        <v>144</v>
      </c>
      <c r="F10" s="14">
        <v>10743</v>
      </c>
      <c r="G10" s="14">
        <v>3866</v>
      </c>
      <c r="H10" s="14">
        <v>3712</v>
      </c>
      <c r="I10" s="13" t="s">
        <v>167</v>
      </c>
      <c r="J10" s="15">
        <v>6.4</v>
      </c>
      <c r="K10" s="13" t="s">
        <v>168</v>
      </c>
      <c r="L10" s="13" t="s">
        <v>169</v>
      </c>
      <c r="M10" s="13" t="s">
        <v>146</v>
      </c>
      <c r="N10" s="16">
        <v>90</v>
      </c>
      <c r="O10" s="16">
        <v>90</v>
      </c>
      <c r="P10" s="16">
        <v>0</v>
      </c>
      <c r="Q10" s="17">
        <v>0</v>
      </c>
      <c r="R10" s="17">
        <v>0.89</v>
      </c>
      <c r="S10" s="17">
        <v>8</v>
      </c>
      <c r="T10" s="17">
        <v>1.335</v>
      </c>
      <c r="U10" s="17">
        <v>16.6875</v>
      </c>
      <c r="V10" s="17">
        <v>1</v>
      </c>
      <c r="W10" s="17">
        <v>63.9</v>
      </c>
      <c r="X10" s="17">
        <v>80</v>
      </c>
      <c r="Y10" s="17">
        <v>2.6936026244089</v>
      </c>
      <c r="Z10" s="17">
        <v>1.95</v>
      </c>
      <c r="AA10" s="17">
        <v>6.05</v>
      </c>
      <c r="AB10" s="17">
        <v>75.625</v>
      </c>
      <c r="AC10" s="17">
        <v>0.61499979999999999</v>
      </c>
      <c r="AD10" s="17">
        <v>7.6874969999999996</v>
      </c>
      <c r="AE10" s="17">
        <v>63.9</v>
      </c>
      <c r="AF10" s="17">
        <v>29.7</v>
      </c>
      <c r="AG10" s="17">
        <v>0</v>
      </c>
      <c r="AH10" s="17">
        <v>0</v>
      </c>
      <c r="AI10" s="17">
        <v>1.335</v>
      </c>
      <c r="AJ10" s="17">
        <v>1.95</v>
      </c>
      <c r="AK10" s="24">
        <v>0.24374999999999999</v>
      </c>
      <c r="AL10" s="24">
        <v>0.68461539999999999</v>
      </c>
      <c r="AM10" s="24">
        <v>1</v>
      </c>
      <c r="AN10" s="24">
        <v>0.166875</v>
      </c>
      <c r="AO10" s="7"/>
      <c r="AP10" s="7">
        <v>0.5</v>
      </c>
      <c r="AQ10" s="7">
        <v>0.11666666716337204</v>
      </c>
      <c r="AR10" s="7">
        <v>0.13333334028720856</v>
      </c>
      <c r="AS10" s="7"/>
      <c r="AT10" s="7"/>
      <c r="AU10" s="7"/>
      <c r="AV10" s="7"/>
      <c r="AW10" s="7"/>
      <c r="AX10" s="7"/>
      <c r="AY10" s="7">
        <v>4.5500001907348633</v>
      </c>
      <c r="AZ10" s="7"/>
      <c r="BA10" s="7"/>
      <c r="BB10" s="7"/>
      <c r="BC10" s="7"/>
      <c r="BD10" s="7"/>
      <c r="BE10" s="7"/>
      <c r="BF10" s="7">
        <v>0.25</v>
      </c>
      <c r="BG10" s="7">
        <v>0.3333333432674408</v>
      </c>
      <c r="BH10" s="7"/>
      <c r="BI10" s="7"/>
      <c r="BJ10" s="7"/>
      <c r="BK10" s="12">
        <v>0.1666666716337204</v>
      </c>
      <c r="BL10" s="12"/>
      <c r="BM10" s="12"/>
      <c r="BN10" s="12"/>
      <c r="BO10" s="12"/>
      <c r="BP10" s="12"/>
      <c r="BQ10" s="8"/>
      <c r="BR10" s="8"/>
      <c r="BS10" s="8"/>
    </row>
    <row r="11" spans="1:71" s="6" customFormat="1" ht="20.25" x14ac:dyDescent="0.3">
      <c r="A11" s="13" t="s">
        <v>170</v>
      </c>
      <c r="B11" s="13" t="s">
        <v>155</v>
      </c>
      <c r="C11" s="13" t="s">
        <v>155</v>
      </c>
      <c r="D11" s="13" t="s">
        <v>156</v>
      </c>
      <c r="E11" s="13" t="s">
        <v>144</v>
      </c>
      <c r="F11" s="14">
        <v>10743</v>
      </c>
      <c r="G11" s="14">
        <v>4087</v>
      </c>
      <c r="H11" s="14">
        <v>4091</v>
      </c>
      <c r="I11" s="13" t="s">
        <v>167</v>
      </c>
      <c r="J11" s="15">
        <v>6.4</v>
      </c>
      <c r="K11" s="13" t="s">
        <v>168</v>
      </c>
      <c r="L11" s="13" t="s">
        <v>169</v>
      </c>
      <c r="M11" s="13" t="s">
        <v>146</v>
      </c>
      <c r="N11" s="16">
        <v>171</v>
      </c>
      <c r="O11" s="16">
        <v>171</v>
      </c>
      <c r="P11" s="16">
        <v>0</v>
      </c>
      <c r="Q11" s="17">
        <v>0</v>
      </c>
      <c r="R11" s="17">
        <v>0.89</v>
      </c>
      <c r="S11" s="17">
        <v>3.5</v>
      </c>
      <c r="T11" s="17">
        <v>2.5365000000000002</v>
      </c>
      <c r="U11" s="17">
        <v>72.471429999999998</v>
      </c>
      <c r="V11" s="17">
        <v>0.4375</v>
      </c>
      <c r="W11" s="17">
        <v>277.5086</v>
      </c>
      <c r="X11" s="17">
        <v>35</v>
      </c>
      <c r="Y11" s="17">
        <v>0.62023741706008495</v>
      </c>
      <c r="Z11" s="17">
        <v>2.6666669999999999</v>
      </c>
      <c r="AA11" s="17">
        <v>0.83333349999999995</v>
      </c>
      <c r="AB11" s="17">
        <v>23.809529999999999</v>
      </c>
      <c r="AC11" s="17">
        <v>0.13016649999999999</v>
      </c>
      <c r="AD11" s="17">
        <v>3.7190439999999998</v>
      </c>
      <c r="AE11" s="17">
        <v>121.41</v>
      </c>
      <c r="AF11" s="17">
        <v>56.43</v>
      </c>
      <c r="AG11" s="17">
        <v>0</v>
      </c>
      <c r="AH11" s="17">
        <v>0</v>
      </c>
      <c r="AI11" s="17">
        <v>2.5365000000000002</v>
      </c>
      <c r="AJ11" s="17">
        <v>2.6666669999999999</v>
      </c>
      <c r="AK11" s="24">
        <v>0.76190469999999999</v>
      </c>
      <c r="AL11" s="24">
        <v>0.95118760000000002</v>
      </c>
      <c r="AM11" s="24">
        <v>1</v>
      </c>
      <c r="AN11" s="24">
        <v>0.72471430000000003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>
        <v>0.58333331346511841</v>
      </c>
      <c r="BH11" s="7"/>
      <c r="BI11" s="7"/>
      <c r="BJ11" s="7"/>
      <c r="BK11" s="12"/>
      <c r="BL11" s="12">
        <v>0.1666666716337204</v>
      </c>
      <c r="BM11" s="12"/>
      <c r="BN11" s="12"/>
      <c r="BO11" s="12">
        <v>8.3333335816860199E-2</v>
      </c>
      <c r="BP11" s="12">
        <v>4.5</v>
      </c>
      <c r="BQ11" s="8"/>
      <c r="BR11" s="8"/>
      <c r="BS11" s="8"/>
    </row>
    <row r="12" spans="1:71" s="6" customFormat="1" ht="20.25" x14ac:dyDescent="0.3">
      <c r="A12" s="13" t="s">
        <v>170</v>
      </c>
      <c r="B12" s="13" t="s">
        <v>155</v>
      </c>
      <c r="C12" s="13" t="s">
        <v>155</v>
      </c>
      <c r="D12" s="13" t="s">
        <v>160</v>
      </c>
      <c r="E12" s="13" t="s">
        <v>144</v>
      </c>
      <c r="F12" s="14">
        <v>10743</v>
      </c>
      <c r="G12" s="14">
        <v>4017</v>
      </c>
      <c r="H12" s="14">
        <v>3698</v>
      </c>
      <c r="I12" s="13" t="s">
        <v>167</v>
      </c>
      <c r="J12" s="15">
        <v>6.4</v>
      </c>
      <c r="K12" s="13" t="s">
        <v>168</v>
      </c>
      <c r="L12" s="13" t="s">
        <v>169</v>
      </c>
      <c r="M12" s="13" t="s">
        <v>146</v>
      </c>
      <c r="N12" s="16">
        <v>180</v>
      </c>
      <c r="O12" s="16">
        <v>180</v>
      </c>
      <c r="P12" s="16">
        <v>0</v>
      </c>
      <c r="Q12" s="17">
        <v>0</v>
      </c>
      <c r="R12" s="17">
        <v>0.89</v>
      </c>
      <c r="S12" s="17">
        <v>3.6666669999999999</v>
      </c>
      <c r="T12" s="17">
        <v>2.67</v>
      </c>
      <c r="U12" s="17">
        <v>72.818179999999998</v>
      </c>
      <c r="V12" s="17">
        <v>0.4583333</v>
      </c>
      <c r="W12" s="17">
        <v>278.83640000000003</v>
      </c>
      <c r="X12" s="17">
        <v>36.666665077209501</v>
      </c>
      <c r="Y12" s="17">
        <v>0.61728390800183497</v>
      </c>
      <c r="Z12" s="17">
        <v>2.7</v>
      </c>
      <c r="AA12" s="17">
        <v>0.96666669999999999</v>
      </c>
      <c r="AB12" s="17">
        <v>26.36364</v>
      </c>
      <c r="AC12" s="17">
        <v>2.9999970000000001E-2</v>
      </c>
      <c r="AD12" s="17">
        <v>0.81818100000000005</v>
      </c>
      <c r="AE12" s="17">
        <v>127.8</v>
      </c>
      <c r="AF12" s="17">
        <v>59.4</v>
      </c>
      <c r="AG12" s="17">
        <v>0</v>
      </c>
      <c r="AH12" s="17">
        <v>0</v>
      </c>
      <c r="AI12" s="17">
        <v>2.67</v>
      </c>
      <c r="AJ12" s="17">
        <v>2.7</v>
      </c>
      <c r="AK12" s="24">
        <v>0.73636360000000001</v>
      </c>
      <c r="AL12" s="24">
        <v>0.98888889999999996</v>
      </c>
      <c r="AM12" s="24">
        <v>1</v>
      </c>
      <c r="AN12" s="24">
        <v>0.72818179999999999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>
        <v>0.79999998211860657</v>
      </c>
      <c r="BH12" s="7"/>
      <c r="BI12" s="7"/>
      <c r="BJ12" s="7"/>
      <c r="BK12" s="12"/>
      <c r="BL12" s="12">
        <v>8.3333335816860199E-2</v>
      </c>
      <c r="BM12" s="12"/>
      <c r="BN12" s="12">
        <v>8.3333335816860199E-2</v>
      </c>
      <c r="BO12" s="12"/>
      <c r="BP12" s="12">
        <v>4.3333334922790527</v>
      </c>
      <c r="BQ12" s="8"/>
      <c r="BR12" s="8"/>
      <c r="BS12" s="8"/>
    </row>
    <row r="13" spans="1:71" s="6" customFormat="1" ht="20.25" x14ac:dyDescent="0.3">
      <c r="A13" s="13" t="s">
        <v>171</v>
      </c>
      <c r="B13" s="13" t="s">
        <v>155</v>
      </c>
      <c r="C13" s="13" t="s">
        <v>155</v>
      </c>
      <c r="D13" s="13" t="s">
        <v>156</v>
      </c>
      <c r="E13" s="13" t="s">
        <v>144</v>
      </c>
      <c r="F13" s="14">
        <v>10662</v>
      </c>
      <c r="G13" s="14">
        <v>4087</v>
      </c>
      <c r="H13" s="14">
        <v>3698</v>
      </c>
      <c r="I13" s="13" t="s">
        <v>161</v>
      </c>
      <c r="J13" s="15">
        <v>9.1999999999999993</v>
      </c>
      <c r="K13" s="13" t="s">
        <v>162</v>
      </c>
      <c r="L13" s="13" t="s">
        <v>169</v>
      </c>
      <c r="M13" s="13" t="s">
        <v>146</v>
      </c>
      <c r="N13" s="16">
        <v>299</v>
      </c>
      <c r="O13" s="16">
        <v>298</v>
      </c>
      <c r="P13" s="16">
        <v>1</v>
      </c>
      <c r="Q13" s="17">
        <v>0.33444819999999997</v>
      </c>
      <c r="R13" s="17">
        <v>0.93</v>
      </c>
      <c r="S13" s="17">
        <v>8</v>
      </c>
      <c r="T13" s="17">
        <v>4.6189999999999998</v>
      </c>
      <c r="U13" s="17">
        <v>57.73751</v>
      </c>
      <c r="V13" s="17">
        <v>1</v>
      </c>
      <c r="W13" s="17">
        <v>232.44</v>
      </c>
      <c r="X13" s="17">
        <v>80</v>
      </c>
      <c r="Y13" s="17">
        <v>0.59656976481550605</v>
      </c>
      <c r="Z13" s="17">
        <v>4.9166670000000003</v>
      </c>
      <c r="AA13" s="17">
        <v>3.0833330000000001</v>
      </c>
      <c r="AB13" s="17">
        <v>38.54166</v>
      </c>
      <c r="AC13" s="17">
        <v>0.28216629999999998</v>
      </c>
      <c r="AD13" s="17">
        <v>3.5270790000000001</v>
      </c>
      <c r="AE13" s="17">
        <v>232.44</v>
      </c>
      <c r="AF13" s="17">
        <v>134.1</v>
      </c>
      <c r="AG13" s="17">
        <v>1.55E-2</v>
      </c>
      <c r="AH13" s="17">
        <v>0.19375000000000001</v>
      </c>
      <c r="AI13" s="17">
        <v>4.6345000000000001</v>
      </c>
      <c r="AJ13" s="17">
        <v>4.9166670000000003</v>
      </c>
      <c r="AK13" s="24">
        <v>0.6145834</v>
      </c>
      <c r="AL13" s="24">
        <v>0.94261010000000001</v>
      </c>
      <c r="AM13" s="24">
        <v>0.99665550000000003</v>
      </c>
      <c r="AN13" s="24">
        <v>0.57737499999999997</v>
      </c>
      <c r="AO13" s="7"/>
      <c r="AP13" s="7">
        <v>0.23333333432674408</v>
      </c>
      <c r="AQ13" s="7">
        <v>8.3333335816860199E-2</v>
      </c>
      <c r="AR13" s="7">
        <v>8.3333335816860199E-2</v>
      </c>
      <c r="AS13" s="7">
        <v>0.3333333432674408</v>
      </c>
      <c r="AT13" s="7">
        <v>0.43333333730697632</v>
      </c>
      <c r="AU13" s="7"/>
      <c r="AV13" s="7"/>
      <c r="AW13" s="7"/>
      <c r="AX13" s="7">
        <v>1</v>
      </c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12">
        <v>0.75</v>
      </c>
      <c r="BL13" s="12"/>
      <c r="BM13" s="12"/>
      <c r="BN13" s="12"/>
      <c r="BO13" s="12">
        <v>0.1666666716337204</v>
      </c>
      <c r="BP13" s="12"/>
      <c r="BQ13" s="8">
        <v>1</v>
      </c>
      <c r="BR13" s="8"/>
      <c r="BS13" s="8"/>
    </row>
    <row r="14" spans="1:71" s="6" customFormat="1" ht="20.25" x14ac:dyDescent="0.3">
      <c r="A14" s="13" t="s">
        <v>171</v>
      </c>
      <c r="B14" s="13" t="s">
        <v>155</v>
      </c>
      <c r="C14" s="13" t="s">
        <v>155</v>
      </c>
      <c r="D14" s="13" t="s">
        <v>160</v>
      </c>
      <c r="E14" s="13" t="s">
        <v>144</v>
      </c>
      <c r="F14" s="14">
        <v>10662</v>
      </c>
      <c r="G14" s="14">
        <v>4017</v>
      </c>
      <c r="H14" s="14">
        <v>3712</v>
      </c>
      <c r="I14" s="13" t="s">
        <v>161</v>
      </c>
      <c r="J14" s="15">
        <v>9.1999999999999993</v>
      </c>
      <c r="K14" s="13" t="s">
        <v>162</v>
      </c>
      <c r="L14" s="13" t="s">
        <v>169</v>
      </c>
      <c r="M14" s="13" t="s">
        <v>146</v>
      </c>
      <c r="N14" s="16">
        <v>247</v>
      </c>
      <c r="O14" s="16">
        <v>246</v>
      </c>
      <c r="P14" s="16">
        <v>1</v>
      </c>
      <c r="Q14" s="17">
        <v>0.4048583</v>
      </c>
      <c r="R14" s="17">
        <v>0.93</v>
      </c>
      <c r="S14" s="17">
        <v>8</v>
      </c>
      <c r="T14" s="17">
        <v>3.8130000000000002</v>
      </c>
      <c r="U14" s="17">
        <v>47.662500000000001</v>
      </c>
      <c r="V14" s="17">
        <v>1</v>
      </c>
      <c r="W14" s="17">
        <v>191.88</v>
      </c>
      <c r="X14" s="17">
        <v>80</v>
      </c>
      <c r="Y14" s="17">
        <v>0.72267391332814601</v>
      </c>
      <c r="Z14" s="17">
        <v>4.5333329999999998</v>
      </c>
      <c r="AA14" s="17">
        <v>3.4666670000000002</v>
      </c>
      <c r="AB14" s="17">
        <v>43.333329999999997</v>
      </c>
      <c r="AC14" s="17">
        <v>0.70483359999999995</v>
      </c>
      <c r="AD14" s="17">
        <v>8.8104200000000006</v>
      </c>
      <c r="AE14" s="17">
        <v>191.88</v>
      </c>
      <c r="AF14" s="17">
        <v>110.7</v>
      </c>
      <c r="AG14" s="17">
        <v>1.55E-2</v>
      </c>
      <c r="AH14" s="17">
        <v>0.19375000000000001</v>
      </c>
      <c r="AI14" s="17">
        <v>3.8285</v>
      </c>
      <c r="AJ14" s="17">
        <v>4.5333329999999998</v>
      </c>
      <c r="AK14" s="24">
        <v>0.56666669999999997</v>
      </c>
      <c r="AL14" s="24">
        <v>0.84452210000000005</v>
      </c>
      <c r="AM14" s="24">
        <v>0.99595140000000004</v>
      </c>
      <c r="AN14" s="24">
        <v>0.47662500000000002</v>
      </c>
      <c r="AO14" s="7"/>
      <c r="AP14" s="7">
        <v>0.25</v>
      </c>
      <c r="AQ14" s="7">
        <v>3.3333335071802139E-2</v>
      </c>
      <c r="AR14" s="7">
        <v>3.3333335071802139E-2</v>
      </c>
      <c r="AS14" s="7">
        <v>8.3333335816860199E-2</v>
      </c>
      <c r="AT14" s="7">
        <v>0.1666666716337204</v>
      </c>
      <c r="AU14" s="7"/>
      <c r="AV14" s="7"/>
      <c r="AW14" s="7">
        <v>0.63333332538604736</v>
      </c>
      <c r="AX14" s="7"/>
      <c r="AY14" s="7"/>
      <c r="AZ14" s="7"/>
      <c r="BA14" s="7">
        <v>1</v>
      </c>
      <c r="BB14" s="7"/>
      <c r="BC14" s="7">
        <v>0.25</v>
      </c>
      <c r="BD14" s="7"/>
      <c r="BE14" s="7">
        <v>0.25</v>
      </c>
      <c r="BF14" s="7"/>
      <c r="BG14" s="7"/>
      <c r="BH14" s="7"/>
      <c r="BI14" s="7"/>
      <c r="BJ14" s="7"/>
      <c r="BK14" s="12">
        <v>0.58333331346511841</v>
      </c>
      <c r="BL14" s="12">
        <v>8.3333335816860199E-2</v>
      </c>
      <c r="BM14" s="12"/>
      <c r="BN14" s="12"/>
      <c r="BO14" s="12">
        <v>0.10000000149011612</v>
      </c>
      <c r="BP14" s="12"/>
      <c r="BQ14" s="8"/>
      <c r="BR14" s="8"/>
      <c r="BS14" s="8">
        <v>1</v>
      </c>
    </row>
    <row r="15" spans="1:71" s="6" customFormat="1" ht="20.25" x14ac:dyDescent="0.3">
      <c r="A15" s="13" t="s">
        <v>172</v>
      </c>
      <c r="B15" s="13" t="s">
        <v>155</v>
      </c>
      <c r="C15" s="13" t="s">
        <v>155</v>
      </c>
      <c r="D15" s="13" t="s">
        <v>156</v>
      </c>
      <c r="E15" s="13" t="s">
        <v>144</v>
      </c>
      <c r="F15" s="14">
        <v>10662</v>
      </c>
      <c r="G15" s="14">
        <v>4087</v>
      </c>
      <c r="H15" s="14">
        <v>3698</v>
      </c>
      <c r="I15" s="13" t="s">
        <v>161</v>
      </c>
      <c r="J15" s="15">
        <v>9.1999999999999993</v>
      </c>
      <c r="K15" s="13" t="s">
        <v>162</v>
      </c>
      <c r="L15" s="13" t="s">
        <v>169</v>
      </c>
      <c r="M15" s="13" t="s">
        <v>146</v>
      </c>
      <c r="N15" s="16">
        <v>190</v>
      </c>
      <c r="O15" s="16">
        <v>190</v>
      </c>
      <c r="P15" s="16">
        <v>0</v>
      </c>
      <c r="Q15" s="17">
        <v>0</v>
      </c>
      <c r="R15" s="17">
        <v>0.93</v>
      </c>
      <c r="S15" s="17">
        <v>8</v>
      </c>
      <c r="T15" s="17">
        <v>2.9449999999999998</v>
      </c>
      <c r="U15" s="17">
        <v>36.8125</v>
      </c>
      <c r="V15" s="17">
        <v>1</v>
      </c>
      <c r="W15" s="17">
        <v>148.19999999999999</v>
      </c>
      <c r="X15" s="17">
        <v>80</v>
      </c>
      <c r="Y15" s="17">
        <v>0.93567251461988299</v>
      </c>
      <c r="Z15" s="17">
        <v>3.1333329999999999</v>
      </c>
      <c r="AA15" s="17">
        <v>4.8666669999999996</v>
      </c>
      <c r="AB15" s="17">
        <v>60.83334</v>
      </c>
      <c r="AC15" s="17">
        <v>0.18833349999999999</v>
      </c>
      <c r="AD15" s="17">
        <v>2.3541690000000002</v>
      </c>
      <c r="AE15" s="17">
        <v>148.19999999999999</v>
      </c>
      <c r="AF15" s="17">
        <v>85.5</v>
      </c>
      <c r="AG15" s="17">
        <v>0</v>
      </c>
      <c r="AH15" s="17">
        <v>0</v>
      </c>
      <c r="AI15" s="17">
        <v>2.9449999999999998</v>
      </c>
      <c r="AJ15" s="17">
        <v>3.1333329999999999</v>
      </c>
      <c r="AK15" s="24">
        <v>0.39166669999999998</v>
      </c>
      <c r="AL15" s="24">
        <v>0.93989370000000005</v>
      </c>
      <c r="AM15" s="24">
        <v>1</v>
      </c>
      <c r="AN15" s="24">
        <v>0.36812499999999998</v>
      </c>
      <c r="AO15" s="7"/>
      <c r="AP15" s="7"/>
      <c r="AQ15" s="7"/>
      <c r="AR15" s="7"/>
      <c r="AS15" s="7"/>
      <c r="AT15" s="7"/>
      <c r="AU15" s="7"/>
      <c r="AV15" s="7"/>
      <c r="AW15" s="7">
        <v>0.66666668653488159</v>
      </c>
      <c r="AX15" s="7">
        <v>4.0833332538604736</v>
      </c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12"/>
      <c r="BL15" s="12"/>
      <c r="BM15" s="12"/>
      <c r="BN15" s="12"/>
      <c r="BO15" s="12">
        <v>0.11666666716337204</v>
      </c>
      <c r="BP15" s="12"/>
      <c r="BQ15" s="8"/>
      <c r="BR15" s="8"/>
      <c r="BS15" s="8"/>
    </row>
    <row r="16" spans="1:71" s="6" customFormat="1" ht="20.25" x14ac:dyDescent="0.3">
      <c r="A16" s="13" t="s">
        <v>172</v>
      </c>
      <c r="B16" s="13" t="s">
        <v>155</v>
      </c>
      <c r="C16" s="13" t="s">
        <v>155</v>
      </c>
      <c r="D16" s="13" t="s">
        <v>160</v>
      </c>
      <c r="E16" s="13" t="s">
        <v>144</v>
      </c>
      <c r="F16" s="14">
        <v>10662</v>
      </c>
      <c r="G16" s="14">
        <v>4017</v>
      </c>
      <c r="H16" s="14">
        <v>3712</v>
      </c>
      <c r="I16" s="13" t="s">
        <v>161</v>
      </c>
      <c r="J16" s="15">
        <v>9.1999999999999993</v>
      </c>
      <c r="K16" s="13" t="s">
        <v>162</v>
      </c>
      <c r="L16" s="13" t="s">
        <v>169</v>
      </c>
      <c r="M16" s="13" t="s">
        <v>146</v>
      </c>
      <c r="N16" s="16">
        <v>117</v>
      </c>
      <c r="O16" s="16">
        <v>116</v>
      </c>
      <c r="P16" s="16">
        <v>1</v>
      </c>
      <c r="Q16" s="17">
        <v>0.85470089999999999</v>
      </c>
      <c r="R16" s="17">
        <v>0.93</v>
      </c>
      <c r="S16" s="17">
        <v>8</v>
      </c>
      <c r="T16" s="17">
        <v>1.798</v>
      </c>
      <c r="U16" s="17">
        <v>22.475000000000001</v>
      </c>
      <c r="V16" s="17">
        <v>1</v>
      </c>
      <c r="W16" s="17">
        <v>90.48</v>
      </c>
      <c r="X16" s="17">
        <v>80</v>
      </c>
      <c r="Y16" s="17">
        <v>1.5325671394065901</v>
      </c>
      <c r="Z16" s="17">
        <v>1.9833339999999999</v>
      </c>
      <c r="AA16" s="17">
        <v>6.0166659999999998</v>
      </c>
      <c r="AB16" s="17">
        <v>75.208330000000004</v>
      </c>
      <c r="AC16" s="17">
        <v>0.1698337</v>
      </c>
      <c r="AD16" s="17">
        <v>2.122922</v>
      </c>
      <c r="AE16" s="17">
        <v>90.48</v>
      </c>
      <c r="AF16" s="17">
        <v>52.2</v>
      </c>
      <c r="AG16" s="17">
        <v>1.55E-2</v>
      </c>
      <c r="AH16" s="17">
        <v>0.19375000000000001</v>
      </c>
      <c r="AI16" s="17">
        <v>1.8134999999999999</v>
      </c>
      <c r="AJ16" s="17">
        <v>1.9833339999999999</v>
      </c>
      <c r="AK16" s="24">
        <v>0.24791669999999999</v>
      </c>
      <c r="AL16" s="24">
        <v>0.9143696</v>
      </c>
      <c r="AM16" s="24">
        <v>0.99145300000000003</v>
      </c>
      <c r="AN16" s="24">
        <v>0.22475000000000001</v>
      </c>
      <c r="AO16" s="7"/>
      <c r="AP16" s="7"/>
      <c r="AQ16" s="7"/>
      <c r="AR16" s="7"/>
      <c r="AS16" s="7"/>
      <c r="AT16" s="7"/>
      <c r="AU16" s="7"/>
      <c r="AV16" s="7">
        <v>0.1666666716337204</v>
      </c>
      <c r="AW16" s="7">
        <v>0.68333333730697632</v>
      </c>
      <c r="AX16" s="7"/>
      <c r="AY16" s="7"/>
      <c r="AZ16" s="7"/>
      <c r="BA16" s="7">
        <v>5.1666665077209473</v>
      </c>
      <c r="BB16" s="7"/>
      <c r="BC16" s="7"/>
      <c r="BD16" s="7"/>
      <c r="BE16" s="7"/>
      <c r="BF16" s="7"/>
      <c r="BG16" s="7"/>
      <c r="BH16" s="7"/>
      <c r="BI16" s="7"/>
      <c r="BJ16" s="7"/>
      <c r="BK16" s="12"/>
      <c r="BL16" s="12"/>
      <c r="BM16" s="12"/>
      <c r="BN16" s="12"/>
      <c r="BO16" s="12"/>
      <c r="BP16" s="12"/>
      <c r="BQ16" s="8"/>
      <c r="BR16" s="8"/>
      <c r="BS16" s="8">
        <v>1</v>
      </c>
    </row>
    <row r="17" spans="1:71" s="6" customFormat="1" ht="20.25" x14ac:dyDescent="0.3">
      <c r="A17" s="13" t="s">
        <v>173</v>
      </c>
      <c r="B17" s="13" t="s">
        <v>166</v>
      </c>
      <c r="C17" s="13" t="s">
        <v>155</v>
      </c>
      <c r="D17" s="13" t="s">
        <v>156</v>
      </c>
      <c r="E17" s="13" t="s">
        <v>144</v>
      </c>
      <c r="F17" s="14">
        <v>10573</v>
      </c>
      <c r="G17" s="14">
        <v>4061</v>
      </c>
      <c r="H17" s="14">
        <v>4161</v>
      </c>
      <c r="I17" s="13" t="s">
        <v>157</v>
      </c>
      <c r="J17" s="15">
        <v>17</v>
      </c>
      <c r="K17" s="13" t="s">
        <v>162</v>
      </c>
      <c r="L17" s="13" t="s">
        <v>169</v>
      </c>
      <c r="M17" s="13" t="s">
        <v>146</v>
      </c>
      <c r="N17" s="16">
        <v>183</v>
      </c>
      <c r="O17" s="16">
        <v>183</v>
      </c>
      <c r="P17" s="16">
        <v>0</v>
      </c>
      <c r="Q17" s="17">
        <v>0</v>
      </c>
      <c r="R17" s="17">
        <v>1.27</v>
      </c>
      <c r="S17" s="17">
        <v>5</v>
      </c>
      <c r="T17" s="17">
        <v>3.8734999999999999</v>
      </c>
      <c r="U17" s="17">
        <v>77.47</v>
      </c>
      <c r="V17" s="17">
        <v>0.625</v>
      </c>
      <c r="W17" s="17">
        <v>330.86399999999998</v>
      </c>
      <c r="X17" s="17">
        <f>10*S17</f>
        <v>50</v>
      </c>
      <c r="Y17" s="17">
        <v>0</v>
      </c>
      <c r="Z17" s="17">
        <v>4</v>
      </c>
      <c r="AA17" s="17">
        <v>1</v>
      </c>
      <c r="AB17" s="17">
        <v>20</v>
      </c>
      <c r="AC17" s="17">
        <v>0.1264999</v>
      </c>
      <c r="AD17" s="17">
        <v>2.529998</v>
      </c>
      <c r="AE17" s="17">
        <v>206.79</v>
      </c>
      <c r="AF17" s="17">
        <v>78.69</v>
      </c>
      <c r="AG17" s="17">
        <v>0</v>
      </c>
      <c r="AH17" s="17">
        <v>0</v>
      </c>
      <c r="AI17" s="17">
        <v>3.8734999999999999</v>
      </c>
      <c r="AJ17" s="17">
        <v>4</v>
      </c>
      <c r="AK17" s="24">
        <v>0.8</v>
      </c>
      <c r="AL17" s="24">
        <v>0.96837499999999999</v>
      </c>
      <c r="AM17" s="24">
        <v>1</v>
      </c>
      <c r="AN17" s="24">
        <v>0.77470000000000006</v>
      </c>
      <c r="AO17" s="7"/>
      <c r="AP17" s="7">
        <v>0.3333333432674408</v>
      </c>
      <c r="AQ17" s="7">
        <v>3.3333335071802139E-2</v>
      </c>
      <c r="AR17" s="7">
        <v>5.000000074505806E-2</v>
      </c>
      <c r="AS17" s="7">
        <v>0.25</v>
      </c>
      <c r="AT17" s="7">
        <v>0.1666666716337204</v>
      </c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  <c r="BL17" s="12"/>
      <c r="BM17" s="12"/>
      <c r="BN17" s="12"/>
      <c r="BO17" s="12">
        <v>0.1666666716337204</v>
      </c>
      <c r="BP17" s="12">
        <v>3</v>
      </c>
      <c r="BQ17" s="8"/>
      <c r="BR17" s="8"/>
      <c r="BS17" s="8"/>
    </row>
    <row r="18" spans="1:71" s="6" customFormat="1" ht="20.25" x14ac:dyDescent="0.3">
      <c r="A18" s="13" t="s">
        <v>173</v>
      </c>
      <c r="B18" s="13" t="s">
        <v>166</v>
      </c>
      <c r="C18" s="13" t="s">
        <v>155</v>
      </c>
      <c r="D18" s="13" t="s">
        <v>160</v>
      </c>
      <c r="E18" s="13" t="s">
        <v>144</v>
      </c>
      <c r="F18" s="14">
        <v>10573</v>
      </c>
      <c r="G18" s="14">
        <v>4062</v>
      </c>
      <c r="H18" s="14">
        <v>3712</v>
      </c>
      <c r="I18" s="13" t="s">
        <v>157</v>
      </c>
      <c r="J18" s="15">
        <v>17</v>
      </c>
      <c r="K18" s="13" t="s">
        <v>162</v>
      </c>
      <c r="L18" s="13" t="s">
        <v>169</v>
      </c>
      <c r="M18" s="13" t="s">
        <v>146</v>
      </c>
      <c r="N18" s="16">
        <v>183</v>
      </c>
      <c r="O18" s="16">
        <v>183</v>
      </c>
      <c r="P18" s="16">
        <v>0</v>
      </c>
      <c r="Q18" s="17">
        <v>0</v>
      </c>
      <c r="R18" s="17">
        <v>1.27</v>
      </c>
      <c r="S18" s="17">
        <v>5</v>
      </c>
      <c r="T18" s="17">
        <v>3.8734999999999999</v>
      </c>
      <c r="U18" s="17">
        <v>77.47</v>
      </c>
      <c r="V18" s="17">
        <v>0.625</v>
      </c>
      <c r="W18" s="17">
        <v>330.86399999999998</v>
      </c>
      <c r="X18" s="17">
        <f>10*S18</f>
        <v>50</v>
      </c>
      <c r="Y18" s="17">
        <v>0</v>
      </c>
      <c r="Z18" s="17">
        <v>4.1166669999999996</v>
      </c>
      <c r="AA18" s="17">
        <v>0.88333340000000005</v>
      </c>
      <c r="AB18" s="17">
        <v>17.66667</v>
      </c>
      <c r="AC18" s="17">
        <v>0.2431664</v>
      </c>
      <c r="AD18" s="17">
        <v>4.8633290000000002</v>
      </c>
      <c r="AE18" s="17">
        <v>206.79</v>
      </c>
      <c r="AF18" s="17">
        <v>78.69</v>
      </c>
      <c r="AG18" s="17">
        <v>0</v>
      </c>
      <c r="AH18" s="17">
        <v>0</v>
      </c>
      <c r="AI18" s="17">
        <v>3.8734999999999999</v>
      </c>
      <c r="AJ18" s="17">
        <v>4.1166669999999996</v>
      </c>
      <c r="AK18" s="24">
        <v>0.82333339999999999</v>
      </c>
      <c r="AL18" s="24">
        <v>0.94093119999999997</v>
      </c>
      <c r="AM18" s="24">
        <v>1</v>
      </c>
      <c r="AN18" s="24">
        <v>0.77470000000000006</v>
      </c>
      <c r="AO18" s="7"/>
      <c r="AP18" s="7">
        <v>0.1666666716337204</v>
      </c>
      <c r="AQ18" s="7">
        <v>3.3333335071802139E-2</v>
      </c>
      <c r="AR18" s="7">
        <v>3.3333335071802139E-2</v>
      </c>
      <c r="AS18" s="7">
        <v>0.1666666716337204</v>
      </c>
      <c r="AT18" s="7"/>
      <c r="AU18" s="7">
        <v>0.36666667461395264</v>
      </c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  <c r="BL18" s="12"/>
      <c r="BM18" s="12"/>
      <c r="BN18" s="12"/>
      <c r="BO18" s="12">
        <v>0.11666666716337204</v>
      </c>
      <c r="BP18" s="12">
        <v>3</v>
      </c>
      <c r="BQ18" s="8"/>
      <c r="BR18" s="8"/>
      <c r="BS18" s="8"/>
    </row>
    <row r="19" spans="1:71" s="6" customFormat="1" ht="20.25" x14ac:dyDescent="0.3">
      <c r="A19" s="13" t="s">
        <v>173</v>
      </c>
      <c r="B19" s="13" t="s">
        <v>155</v>
      </c>
      <c r="C19" s="13" t="s">
        <v>155</v>
      </c>
      <c r="D19" s="13" t="s">
        <v>156</v>
      </c>
      <c r="E19" s="13" t="s">
        <v>144</v>
      </c>
      <c r="F19" s="14">
        <v>10662</v>
      </c>
      <c r="G19" s="14">
        <v>4087</v>
      </c>
      <c r="H19" s="14">
        <v>4091</v>
      </c>
      <c r="I19" s="13" t="s">
        <v>161</v>
      </c>
      <c r="J19" s="15">
        <v>9.1999999999999993</v>
      </c>
      <c r="K19" s="13" t="s">
        <v>162</v>
      </c>
      <c r="L19" s="13" t="s">
        <v>169</v>
      </c>
      <c r="M19" s="13" t="s">
        <v>146</v>
      </c>
      <c r="N19" s="16">
        <v>206</v>
      </c>
      <c r="O19" s="16">
        <v>206</v>
      </c>
      <c r="P19" s="16">
        <v>0</v>
      </c>
      <c r="Q19" s="17">
        <v>0</v>
      </c>
      <c r="R19" s="17">
        <v>0.93</v>
      </c>
      <c r="S19" s="17">
        <v>8</v>
      </c>
      <c r="T19" s="17">
        <v>3.1930000000000001</v>
      </c>
      <c r="U19" s="17">
        <v>39.912500000000001</v>
      </c>
      <c r="V19" s="17">
        <v>1</v>
      </c>
      <c r="W19" s="17">
        <v>160.68</v>
      </c>
      <c r="X19" s="17">
        <v>80</v>
      </c>
      <c r="Y19" s="17">
        <v>0.862998949661961</v>
      </c>
      <c r="Z19" s="17">
        <v>3.5</v>
      </c>
      <c r="AA19" s="17">
        <v>4.5</v>
      </c>
      <c r="AB19" s="17">
        <v>56.25</v>
      </c>
      <c r="AC19" s="17">
        <v>0.3070002</v>
      </c>
      <c r="AD19" s="17">
        <v>3.8375020000000002</v>
      </c>
      <c r="AE19" s="17">
        <v>160.68</v>
      </c>
      <c r="AF19" s="17">
        <v>92.7</v>
      </c>
      <c r="AG19" s="17">
        <v>0</v>
      </c>
      <c r="AH19" s="17">
        <v>0</v>
      </c>
      <c r="AI19" s="17">
        <v>3.1930000000000001</v>
      </c>
      <c r="AJ19" s="17">
        <v>3.5</v>
      </c>
      <c r="AK19" s="24">
        <v>0.4375</v>
      </c>
      <c r="AL19" s="24">
        <v>0.91228569999999998</v>
      </c>
      <c r="AM19" s="24">
        <v>1</v>
      </c>
      <c r="AN19" s="24">
        <v>0.39912500000000001</v>
      </c>
      <c r="AO19" s="7"/>
      <c r="AP19" s="7"/>
      <c r="AQ19" s="7"/>
      <c r="AR19" s="7"/>
      <c r="AS19" s="7"/>
      <c r="AT19" s="7"/>
      <c r="AU19" s="7"/>
      <c r="AV19" s="7"/>
      <c r="AW19" s="7">
        <v>2.4166666269302368</v>
      </c>
      <c r="AX19" s="7">
        <v>2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  <c r="BL19" s="12"/>
      <c r="BM19" s="12"/>
      <c r="BN19" s="12"/>
      <c r="BO19" s="12">
        <v>8.3333335816860199E-2</v>
      </c>
      <c r="BP19" s="12"/>
      <c r="BQ19" s="8"/>
      <c r="BR19" s="8"/>
      <c r="BS19" s="8"/>
    </row>
    <row r="20" spans="1:71" s="6" customFormat="1" ht="20.25" x14ac:dyDescent="0.3">
      <c r="A20" s="18"/>
      <c r="B20" s="18"/>
      <c r="C20" s="18"/>
      <c r="D20" s="18"/>
      <c r="E20" s="18"/>
      <c r="F20" s="14"/>
      <c r="G20" s="14"/>
      <c r="H20" s="14"/>
      <c r="I20" s="18"/>
      <c r="J20" s="18"/>
      <c r="K20" s="18"/>
      <c r="L20" s="18"/>
      <c r="M20" s="18"/>
      <c r="N20" s="19">
        <f>SUM(N3:N19)</f>
        <v>2284</v>
      </c>
      <c r="O20" s="19">
        <f>SUM(O3:O19)</f>
        <v>2276</v>
      </c>
      <c r="P20" s="19">
        <f>SUM(P3:P19)</f>
        <v>8</v>
      </c>
      <c r="Q20" s="20">
        <f>100*P20/N20</f>
        <v>0.35026269702276708</v>
      </c>
      <c r="R20" s="20"/>
      <c r="S20" s="20">
        <f>SUM(S3:S19)</f>
        <v>101.66666699999999</v>
      </c>
      <c r="T20" s="20">
        <f>SUM(T3:T19)</f>
        <v>47.120332299999994</v>
      </c>
      <c r="U20" s="20">
        <f>100*T20/S20</f>
        <v>46.347867684105346</v>
      </c>
      <c r="V20" s="20">
        <f>SUM(V3:V19)</f>
        <v>12.7083333</v>
      </c>
      <c r="W20" s="20">
        <f>AE20/V20</f>
        <v>167.95357421102577</v>
      </c>
      <c r="X20" s="20">
        <f>SUM(X3:X19)</f>
        <v>1016.6666650772095</v>
      </c>
      <c r="Y20" s="20">
        <f>X20/AF20</f>
        <v>0.84754004841583042</v>
      </c>
      <c r="Z20" s="20">
        <f>SUM(Z3:Z19)</f>
        <v>53.850001399999996</v>
      </c>
      <c r="AA20" s="20">
        <f>SUM(AA3:AA19)</f>
        <v>47.816667299999999</v>
      </c>
      <c r="AB20" s="20">
        <f>100*AA20/S20</f>
        <v>47.032787353990862</v>
      </c>
      <c r="AC20" s="20">
        <f>SUM(AC3:AC19)</f>
        <v>6.4136668699999984</v>
      </c>
      <c r="AD20" s="20">
        <f>100*AC20/S20</f>
        <v>6.308524769480246</v>
      </c>
      <c r="AE20" s="20">
        <f>SUM(AE3:AE19)</f>
        <v>2134.41</v>
      </c>
      <c r="AF20" s="20">
        <f>SUM(AF3:AF19)</f>
        <v>1199.5500000000002</v>
      </c>
      <c r="AG20" s="20">
        <f>SUM(AG3:AG19)</f>
        <v>0.31599997000000002</v>
      </c>
      <c r="AH20" s="20">
        <f>100*AG20/S20</f>
        <v>0.3108196416038701</v>
      </c>
      <c r="AI20" s="20">
        <f>(SUM(AI3:AI19))</f>
        <v>47.436332999999998</v>
      </c>
      <c r="AJ20" s="20">
        <f>(SUM(AJ3:AJ19))</f>
        <v>53.850001399999996</v>
      </c>
      <c r="AK20" s="25">
        <f>AJ20/S20</f>
        <v>0.52967214318140288</v>
      </c>
      <c r="AL20" s="25">
        <f>AI20/AJ20</f>
        <v>0.88089752584481829</v>
      </c>
      <c r="AM20" s="25">
        <f>O20/N20</f>
        <v>0.99649737302977237</v>
      </c>
      <c r="AN20" s="25">
        <f>AM20*AL20*AK20</f>
        <v>0.46495260064604566</v>
      </c>
      <c r="AO20" s="10">
        <f t="shared" ref="AO20:BP20" si="0">(SUM(AO3:AO19) / $S$20*100)</f>
        <v>1.6393442178351703</v>
      </c>
      <c r="AP20" s="10">
        <f t="shared" si="0"/>
        <v>2.688524611639985</v>
      </c>
      <c r="AQ20" s="10">
        <f t="shared" si="0"/>
        <v>0.60655739387013008</v>
      </c>
      <c r="AR20" s="10">
        <f t="shared" si="0"/>
        <v>0.72131149967154551</v>
      </c>
      <c r="AS20" s="10">
        <f t="shared" si="0"/>
        <v>1.4754098678703642</v>
      </c>
      <c r="AT20" s="10">
        <f t="shared" si="0"/>
        <v>0.75409837186303863</v>
      </c>
      <c r="AU20" s="10">
        <f t="shared" si="0"/>
        <v>0.36065574433944281</v>
      </c>
      <c r="AV20" s="10">
        <f t="shared" si="0"/>
        <v>0.1639344305776449</v>
      </c>
      <c r="AW20" s="10">
        <f t="shared" si="0"/>
        <v>4.3278688148182756</v>
      </c>
      <c r="AX20" s="10">
        <f t="shared" si="0"/>
        <v>11.803278415315239</v>
      </c>
      <c r="AY20" s="10">
        <f t="shared" si="0"/>
        <v>4.4754100090001607</v>
      </c>
      <c r="AZ20" s="10">
        <f t="shared" si="0"/>
        <v>0.1639344305776449</v>
      </c>
      <c r="BA20" s="10">
        <f t="shared" si="0"/>
        <v>6.0655735942646256</v>
      </c>
      <c r="BB20" s="10">
        <f t="shared" si="0"/>
        <v>0.1639344305776449</v>
      </c>
      <c r="BC20" s="10">
        <f t="shared" si="0"/>
        <v>0.24590163853802743</v>
      </c>
      <c r="BD20" s="10">
        <f t="shared" si="0"/>
        <v>0.24590163853802743</v>
      </c>
      <c r="BE20" s="10">
        <f t="shared" si="0"/>
        <v>0.24590163853802743</v>
      </c>
      <c r="BF20" s="10">
        <f t="shared" si="0"/>
        <v>0.73770491561408236</v>
      </c>
      <c r="BG20" s="10">
        <f t="shared" si="0"/>
        <v>1.9344261958063067</v>
      </c>
      <c r="BH20" s="10">
        <f t="shared" si="0"/>
        <v>2.4918031806231484</v>
      </c>
      <c r="BI20" s="10">
        <f t="shared" si="0"/>
        <v>1.3114754446211592</v>
      </c>
      <c r="BJ20" s="10">
        <f t="shared" si="0"/>
        <v>0.81967210891758513</v>
      </c>
      <c r="BK20" s="11">
        <f t="shared" si="0"/>
        <v>1.6393442471489297</v>
      </c>
      <c r="BL20" s="11">
        <f t="shared" si="0"/>
        <v>0.49180329173293469</v>
      </c>
      <c r="BM20" s="11">
        <f t="shared" si="0"/>
        <v>0</v>
      </c>
      <c r="BN20" s="11">
        <f t="shared" si="0"/>
        <v>0.32786886115528979</v>
      </c>
      <c r="BO20" s="11">
        <f t="shared" si="0"/>
        <v>1.131147557794558</v>
      </c>
      <c r="BP20" s="11">
        <f t="shared" si="0"/>
        <v>18.032786982462063</v>
      </c>
      <c r="BQ20" s="27">
        <f>(SUM(BQ3:BQ19))</f>
        <v>2</v>
      </c>
      <c r="BR20" s="27">
        <f>(SUM(BR3:BR19))</f>
        <v>1</v>
      </c>
      <c r="BS20" s="27">
        <f>(SUM(BS3:BS19))</f>
        <v>5</v>
      </c>
    </row>
    <row r="21" spans="1:71" s="6" customFormat="1" ht="20.25" x14ac:dyDescent="0.3">
      <c r="X21" s="35">
        <f>X20/2</f>
        <v>508.33333253860474</v>
      </c>
      <c r="AE21" s="35">
        <f>AE20/2</f>
        <v>1067.2049999999999</v>
      </c>
      <c r="AF21" s="35">
        <f>AF20/2</f>
        <v>599.77500000000009</v>
      </c>
      <c r="AK21" s="26"/>
      <c r="AL21" s="26"/>
      <c r="AM21" s="26"/>
      <c r="AN21" s="26"/>
      <c r="AO21" s="12">
        <f t="shared" ref="AO21:BP21" si="1">(SUM(AO3:AO19))</f>
        <v>1.6666666269302368</v>
      </c>
      <c r="AP21" s="12">
        <f t="shared" si="1"/>
        <v>2.7333333641290665</v>
      </c>
      <c r="AQ21" s="12">
        <f t="shared" si="1"/>
        <v>0.61666668578982353</v>
      </c>
      <c r="AR21" s="12">
        <f t="shared" si="1"/>
        <v>0.73333336040377617</v>
      </c>
      <c r="AS21" s="12">
        <f t="shared" si="1"/>
        <v>1.500000037252903</v>
      </c>
      <c r="AT21" s="12">
        <f t="shared" si="1"/>
        <v>0.76666668057441711</v>
      </c>
      <c r="AU21" s="12">
        <f t="shared" si="1"/>
        <v>0.36666667461395264</v>
      </c>
      <c r="AV21" s="12">
        <f t="shared" si="1"/>
        <v>0.1666666716337204</v>
      </c>
      <c r="AW21" s="12">
        <f t="shared" si="1"/>
        <v>4.3999999761581421</v>
      </c>
      <c r="AX21" s="12">
        <f t="shared" si="1"/>
        <v>11.999999761581421</v>
      </c>
      <c r="AY21" s="12">
        <f t="shared" si="1"/>
        <v>4.5500001907348633</v>
      </c>
      <c r="AZ21" s="12">
        <f t="shared" si="1"/>
        <v>0.1666666716337204</v>
      </c>
      <c r="BA21" s="12">
        <f t="shared" si="1"/>
        <v>6.1666665077209473</v>
      </c>
      <c r="BB21" s="12">
        <f t="shared" si="1"/>
        <v>0.1666666716337204</v>
      </c>
      <c r="BC21" s="12">
        <f t="shared" si="1"/>
        <v>0.25</v>
      </c>
      <c r="BD21" s="12">
        <f t="shared" si="1"/>
        <v>0.25</v>
      </c>
      <c r="BE21" s="12">
        <f t="shared" si="1"/>
        <v>0.25</v>
      </c>
      <c r="BF21" s="12">
        <f t="shared" si="1"/>
        <v>0.75</v>
      </c>
      <c r="BG21" s="12">
        <f t="shared" si="1"/>
        <v>1.9666666388511658</v>
      </c>
      <c r="BH21" s="12">
        <f t="shared" si="1"/>
        <v>2.5333332419395447</v>
      </c>
      <c r="BI21" s="12">
        <f t="shared" si="1"/>
        <v>1.3333333730697632</v>
      </c>
      <c r="BJ21" s="12">
        <f t="shared" si="1"/>
        <v>0.83333331346511841</v>
      </c>
      <c r="BK21" s="12">
        <f t="shared" si="1"/>
        <v>1.6666666567325592</v>
      </c>
      <c r="BL21" s="12">
        <f t="shared" si="1"/>
        <v>0.50000001490116119</v>
      </c>
      <c r="BM21" s="12">
        <f t="shared" si="1"/>
        <v>0</v>
      </c>
      <c r="BN21" s="12">
        <f t="shared" si="1"/>
        <v>0.3333333432674408</v>
      </c>
      <c r="BO21" s="12">
        <f t="shared" si="1"/>
        <v>1.1500000208616257</v>
      </c>
      <c r="BP21" s="12">
        <f t="shared" si="1"/>
        <v>18.333333492279053</v>
      </c>
    </row>
  </sheetData>
  <autoFilter ref="A2:BU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7"/>
  <sheetViews>
    <sheetView workbookViewId="0">
      <pane ySplit="2" topLeftCell="A3" activePane="bottomLeft" state="frozen"/>
      <selection activeCell="A6" sqref="A6"/>
      <selection pane="bottomLeft" activeCell="G1" sqref="G1"/>
    </sheetView>
  </sheetViews>
  <sheetFormatPr baseColWidth="10" defaultRowHeight="12" x14ac:dyDescent="0.2"/>
  <cols>
    <col min="1" max="5" width="11.42578125" style="1"/>
    <col min="6" max="8" width="11.5703125" style="1" bestFit="1" customWidth="1"/>
    <col min="9" max="9" width="11.42578125" style="1"/>
    <col min="10" max="10" width="11.5703125" style="1" bestFit="1" customWidth="1"/>
    <col min="11" max="13" width="11.42578125" style="1"/>
    <col min="14" max="17" width="11.7109375" style="1" bestFit="1" customWidth="1"/>
    <col min="18" max="18" width="11.5703125" style="1" bestFit="1" customWidth="1"/>
    <col min="19" max="20" width="14.140625" style="1" bestFit="1" customWidth="1"/>
    <col min="21" max="23" width="11.7109375" style="1" bestFit="1" customWidth="1"/>
    <col min="24" max="24" width="14.140625" style="1" bestFit="1" customWidth="1"/>
    <col min="25" max="25" width="11.7109375" style="1" bestFit="1" customWidth="1"/>
    <col min="26" max="27" width="14.140625" style="1" bestFit="1" customWidth="1"/>
    <col min="28" max="29" width="11.7109375" style="1" bestFit="1" customWidth="1"/>
    <col min="30" max="30" width="11.85546875" style="1" bestFit="1" customWidth="1"/>
    <col min="31" max="32" width="15.85546875" style="1" bestFit="1" customWidth="1"/>
    <col min="33" max="34" width="11.7109375" style="1" bestFit="1" customWidth="1"/>
    <col min="35" max="36" width="14.140625" style="1" bestFit="1" customWidth="1"/>
    <col min="37" max="37" width="14.42578125" style="21" bestFit="1" customWidth="1"/>
    <col min="38" max="40" width="13.42578125" style="21" bestFit="1" customWidth="1"/>
    <col min="41" max="66" width="11.7109375" style="1" bestFit="1" customWidth="1"/>
    <col min="67" max="73" width="11.7109375" style="3" bestFit="1" customWidth="1"/>
    <col min="74" max="83" width="11.7109375" style="1" bestFit="1" customWidth="1"/>
    <col min="84" max="16384" width="11.42578125" style="1"/>
  </cols>
  <sheetData>
    <row r="1" spans="1:83" ht="60.75" customHeight="1" x14ac:dyDescent="0.35">
      <c r="A1" s="4" t="s">
        <v>201</v>
      </c>
      <c r="R1" s="1" t="s">
        <v>38</v>
      </c>
      <c r="S1" s="1" t="s">
        <v>39</v>
      </c>
      <c r="T1" s="1" t="s">
        <v>39</v>
      </c>
      <c r="U1" s="1" t="s">
        <v>40</v>
      </c>
      <c r="X1" s="1" t="s">
        <v>41</v>
      </c>
      <c r="Z1" s="1" t="s">
        <v>39</v>
      </c>
      <c r="AA1" s="1" t="s">
        <v>39</v>
      </c>
      <c r="AB1" s="1" t="s">
        <v>40</v>
      </c>
      <c r="AC1" s="1" t="s">
        <v>39</v>
      </c>
      <c r="AD1" s="1" t="s">
        <v>40</v>
      </c>
      <c r="AG1" s="1" t="s">
        <v>42</v>
      </c>
      <c r="AH1" s="1" t="s">
        <v>42</v>
      </c>
      <c r="AI1" s="2"/>
      <c r="AJ1" s="2"/>
      <c r="AK1" s="22"/>
      <c r="AL1" s="22"/>
      <c r="AM1" s="22"/>
      <c r="AN1" s="22"/>
      <c r="AO1" s="28" t="s">
        <v>45</v>
      </c>
      <c r="AP1" s="28" t="s">
        <v>46</v>
      </c>
      <c r="AQ1" s="28" t="s">
        <v>47</v>
      </c>
      <c r="AR1" s="28" t="s">
        <v>48</v>
      </c>
      <c r="AS1" s="28" t="s">
        <v>49</v>
      </c>
      <c r="AT1" s="28" t="s">
        <v>50</v>
      </c>
      <c r="AU1" s="28" t="s">
        <v>53</v>
      </c>
      <c r="AV1" s="28" t="s">
        <v>54</v>
      </c>
      <c r="AW1" s="28" t="s">
        <v>55</v>
      </c>
      <c r="AX1" s="28" t="s">
        <v>57</v>
      </c>
      <c r="AY1" s="28" t="s">
        <v>58</v>
      </c>
      <c r="AZ1" s="28" t="s">
        <v>59</v>
      </c>
      <c r="BA1" s="28" t="s">
        <v>60</v>
      </c>
      <c r="BB1" s="28" t="s">
        <v>62</v>
      </c>
      <c r="BC1" s="28" t="s">
        <v>67</v>
      </c>
      <c r="BD1" s="28" t="s">
        <v>68</v>
      </c>
      <c r="BE1" s="28" t="s">
        <v>69</v>
      </c>
      <c r="BF1" s="28" t="s">
        <v>70</v>
      </c>
      <c r="BG1" s="28" t="s">
        <v>71</v>
      </c>
      <c r="BH1" s="28" t="s">
        <v>72</v>
      </c>
      <c r="BI1" s="28" t="s">
        <v>73</v>
      </c>
      <c r="BJ1" s="28" t="s">
        <v>74</v>
      </c>
      <c r="BK1" s="28" t="s">
        <v>76</v>
      </c>
      <c r="BL1" s="28" t="s">
        <v>77</v>
      </c>
      <c r="BM1" s="28" t="s">
        <v>78</v>
      </c>
      <c r="BN1" s="28" t="s">
        <v>79</v>
      </c>
      <c r="BO1" s="28" t="s">
        <v>81</v>
      </c>
      <c r="BP1" s="28" t="s">
        <v>82</v>
      </c>
      <c r="BQ1" s="28" t="s">
        <v>83</v>
      </c>
      <c r="BR1" s="28" t="s">
        <v>85</v>
      </c>
      <c r="BS1" s="28" t="s">
        <v>87</v>
      </c>
      <c r="BT1" s="28" t="s">
        <v>80</v>
      </c>
      <c r="BU1" s="28" t="s">
        <v>86</v>
      </c>
      <c r="BV1" s="28" t="s">
        <v>131</v>
      </c>
      <c r="BW1" s="28" t="s">
        <v>132</v>
      </c>
      <c r="BX1" s="28" t="s">
        <v>133</v>
      </c>
      <c r="BY1" s="28" t="s">
        <v>135</v>
      </c>
      <c r="BZ1" s="28" t="s">
        <v>136</v>
      </c>
      <c r="CA1" s="28" t="s">
        <v>137</v>
      </c>
      <c r="CB1" s="28" t="s">
        <v>138</v>
      </c>
      <c r="CC1" s="28" t="s">
        <v>139</v>
      </c>
      <c r="CD1" s="28" t="s">
        <v>140</v>
      </c>
      <c r="CE1" s="28" t="s">
        <v>141</v>
      </c>
    </row>
    <row r="2" spans="1:83" s="6" customFormat="1" ht="8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43</v>
      </c>
      <c r="AH2" s="5" t="s">
        <v>44</v>
      </c>
      <c r="AI2" s="5" t="s">
        <v>32</v>
      </c>
      <c r="AJ2" s="5" t="s">
        <v>33</v>
      </c>
      <c r="AK2" s="23" t="s">
        <v>34</v>
      </c>
      <c r="AL2" s="23" t="s">
        <v>35</v>
      </c>
      <c r="AM2" s="23" t="s">
        <v>36</v>
      </c>
      <c r="AN2" s="23" t="s">
        <v>37</v>
      </c>
      <c r="AO2" s="29" t="s">
        <v>88</v>
      </c>
      <c r="AP2" s="30" t="s">
        <v>89</v>
      </c>
      <c r="AQ2" s="30" t="s">
        <v>90</v>
      </c>
      <c r="AR2" s="30" t="s">
        <v>91</v>
      </c>
      <c r="AS2" s="30" t="s">
        <v>92</v>
      </c>
      <c r="AT2" s="31" t="s">
        <v>93</v>
      </c>
      <c r="AU2" s="31" t="s">
        <v>96</v>
      </c>
      <c r="AV2" s="29" t="s">
        <v>97</v>
      </c>
      <c r="AW2" s="31" t="s">
        <v>98</v>
      </c>
      <c r="AX2" s="31" t="s">
        <v>100</v>
      </c>
      <c r="AY2" s="31" t="s">
        <v>101</v>
      </c>
      <c r="AZ2" s="31" t="s">
        <v>102</v>
      </c>
      <c r="BA2" s="31" t="s">
        <v>103</v>
      </c>
      <c r="BB2" s="31" t="s">
        <v>105</v>
      </c>
      <c r="BC2" s="31" t="s">
        <v>110</v>
      </c>
      <c r="BD2" s="29" t="s">
        <v>111</v>
      </c>
      <c r="BE2" s="29" t="s">
        <v>112</v>
      </c>
      <c r="BF2" s="29" t="s">
        <v>113</v>
      </c>
      <c r="BG2" s="29" t="s">
        <v>114</v>
      </c>
      <c r="BH2" s="29" t="s">
        <v>115</v>
      </c>
      <c r="BI2" s="32" t="s">
        <v>116</v>
      </c>
      <c r="BJ2" s="29" t="s">
        <v>117</v>
      </c>
      <c r="BK2" s="32" t="s">
        <v>119</v>
      </c>
      <c r="BL2" s="32" t="s">
        <v>120</v>
      </c>
      <c r="BM2" s="32" t="s">
        <v>121</v>
      </c>
      <c r="BN2" s="32" t="s">
        <v>122</v>
      </c>
      <c r="BO2" s="29" t="s">
        <v>123</v>
      </c>
      <c r="BP2" s="29" t="s">
        <v>125</v>
      </c>
      <c r="BQ2" s="29" t="s">
        <v>126</v>
      </c>
      <c r="BR2" s="29" t="s">
        <v>128</v>
      </c>
      <c r="BS2" s="29" t="s">
        <v>130</v>
      </c>
      <c r="BT2" s="33" t="s">
        <v>124</v>
      </c>
      <c r="BU2" s="33" t="s">
        <v>129</v>
      </c>
      <c r="BV2" s="34" t="s">
        <v>142</v>
      </c>
      <c r="BW2" s="34" t="s">
        <v>143</v>
      </c>
      <c r="BX2" s="34" t="s">
        <v>145</v>
      </c>
      <c r="BY2" s="34" t="s">
        <v>148</v>
      </c>
      <c r="BZ2" s="34" t="s">
        <v>149</v>
      </c>
      <c r="CA2" s="34" t="s">
        <v>150</v>
      </c>
      <c r="CB2" s="34" t="s">
        <v>151</v>
      </c>
      <c r="CC2" s="34" t="s">
        <v>152</v>
      </c>
      <c r="CD2" s="34" t="s">
        <v>130</v>
      </c>
      <c r="CE2" s="34" t="s">
        <v>153</v>
      </c>
    </row>
    <row r="3" spans="1:83" s="6" customFormat="1" ht="20.25" x14ac:dyDescent="0.3">
      <c r="A3" s="13" t="s">
        <v>174</v>
      </c>
      <c r="B3" s="13" t="s">
        <v>155</v>
      </c>
      <c r="C3" s="13" t="s">
        <v>166</v>
      </c>
      <c r="D3" s="13" t="s">
        <v>175</v>
      </c>
      <c r="E3" s="13" t="s">
        <v>144</v>
      </c>
      <c r="F3" s="14">
        <v>10348</v>
      </c>
      <c r="G3" s="14">
        <v>3866</v>
      </c>
      <c r="H3" s="14">
        <v>4091</v>
      </c>
      <c r="I3" s="13" t="s">
        <v>176</v>
      </c>
      <c r="J3" s="15">
        <v>62.8</v>
      </c>
      <c r="K3" s="13" t="s">
        <v>177</v>
      </c>
      <c r="L3" s="13" t="s">
        <v>159</v>
      </c>
      <c r="M3" s="13" t="s">
        <v>146</v>
      </c>
      <c r="N3" s="16">
        <v>45</v>
      </c>
      <c r="O3" s="16">
        <v>45</v>
      </c>
      <c r="P3" s="16">
        <v>0</v>
      </c>
      <c r="Q3" s="17">
        <v>0</v>
      </c>
      <c r="R3" s="17">
        <v>6.74</v>
      </c>
      <c r="S3" s="17">
        <v>6</v>
      </c>
      <c r="T3" s="17">
        <v>5.0549999999999997</v>
      </c>
      <c r="U3" s="17">
        <v>84.25</v>
      </c>
      <c r="V3" s="17">
        <v>0.75</v>
      </c>
      <c r="W3" s="17">
        <v>276.60000000000002</v>
      </c>
      <c r="X3" s="17">
        <v>60</v>
      </c>
      <c r="Y3" s="17">
        <v>0.441501123581376</v>
      </c>
      <c r="Z3" s="17">
        <v>5.25</v>
      </c>
      <c r="AA3" s="17">
        <v>0.75</v>
      </c>
      <c r="AB3" s="17">
        <v>12.5</v>
      </c>
      <c r="AC3" s="17">
        <v>0.19500020000000001</v>
      </c>
      <c r="AD3" s="17">
        <v>3.250003</v>
      </c>
      <c r="AE3" s="17">
        <v>207.45</v>
      </c>
      <c r="AF3" s="17">
        <v>135.9</v>
      </c>
      <c r="AG3" s="17">
        <v>0</v>
      </c>
      <c r="AH3" s="17">
        <v>0</v>
      </c>
      <c r="AI3" s="17">
        <v>5.0549999999999997</v>
      </c>
      <c r="AJ3" s="17">
        <v>5.25</v>
      </c>
      <c r="AK3" s="24">
        <v>0.875</v>
      </c>
      <c r="AL3" s="24">
        <v>0.96285710000000002</v>
      </c>
      <c r="AM3" s="24">
        <v>1</v>
      </c>
      <c r="AN3" s="24">
        <v>0.84250000000000003</v>
      </c>
      <c r="AO3" s="7"/>
      <c r="AP3" s="7"/>
      <c r="AQ3" s="7">
        <v>0.1666666716337204</v>
      </c>
      <c r="AR3" s="7">
        <v>0.1666666716337204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>
        <v>0.1666666716337204</v>
      </c>
      <c r="BI3" s="7"/>
      <c r="BJ3" s="7"/>
      <c r="BK3" s="7"/>
      <c r="BL3" s="7"/>
      <c r="BM3" s="7"/>
      <c r="BN3" s="7"/>
      <c r="BO3" s="12"/>
      <c r="BP3" s="12"/>
      <c r="BQ3" s="12"/>
      <c r="BR3" s="12">
        <v>8.3333335816860199E-2</v>
      </c>
      <c r="BS3" s="12">
        <v>0.1666666716337204</v>
      </c>
      <c r="BT3" s="12"/>
      <c r="BU3" s="12">
        <v>2</v>
      </c>
      <c r="BV3" s="8"/>
      <c r="BW3" s="8"/>
      <c r="BX3" s="8"/>
      <c r="BY3" s="8"/>
      <c r="BZ3" s="8"/>
      <c r="CA3" s="8"/>
      <c r="CB3" s="8"/>
      <c r="CC3" s="8"/>
    </row>
    <row r="4" spans="1:83" s="6" customFormat="1" ht="20.25" x14ac:dyDescent="0.3">
      <c r="A4" s="13" t="s">
        <v>174</v>
      </c>
      <c r="B4" s="13" t="s">
        <v>155</v>
      </c>
      <c r="C4" s="13" t="s">
        <v>166</v>
      </c>
      <c r="D4" s="13" t="s">
        <v>178</v>
      </c>
      <c r="E4" s="13" t="s">
        <v>144</v>
      </c>
      <c r="F4" s="14">
        <v>10348</v>
      </c>
      <c r="G4" s="14">
        <v>4017</v>
      </c>
      <c r="H4" s="14">
        <v>3698</v>
      </c>
      <c r="I4" s="13" t="s">
        <v>176</v>
      </c>
      <c r="J4" s="15">
        <v>62.8</v>
      </c>
      <c r="K4" s="13" t="s">
        <v>177</v>
      </c>
      <c r="L4" s="13" t="s">
        <v>159</v>
      </c>
      <c r="M4" s="13" t="s">
        <v>146</v>
      </c>
      <c r="N4" s="16">
        <v>37</v>
      </c>
      <c r="O4" s="16">
        <v>36</v>
      </c>
      <c r="P4" s="16">
        <v>1</v>
      </c>
      <c r="Q4" s="17">
        <v>2.7027030000000001</v>
      </c>
      <c r="R4" s="17">
        <v>6.74</v>
      </c>
      <c r="S4" s="17">
        <v>5.5</v>
      </c>
      <c r="T4" s="17">
        <v>4.0439999999999996</v>
      </c>
      <c r="U4" s="17">
        <v>73.527270000000001</v>
      </c>
      <c r="V4" s="17">
        <v>0.6875</v>
      </c>
      <c r="W4" s="17">
        <v>241.3964</v>
      </c>
      <c r="X4" s="17">
        <v>55</v>
      </c>
      <c r="Y4" s="17">
        <v>0.50588667570329804</v>
      </c>
      <c r="Z4" s="17">
        <v>4.1500000000000004</v>
      </c>
      <c r="AA4" s="17">
        <v>1.35</v>
      </c>
      <c r="AB4" s="17">
        <v>24.545449999999999</v>
      </c>
      <c r="AC4" s="17">
        <v>-6.3329040000000003E-3</v>
      </c>
      <c r="AD4" s="17">
        <v>-0.1151437</v>
      </c>
      <c r="AE4" s="17">
        <v>165.96</v>
      </c>
      <c r="AF4" s="17">
        <v>108.72</v>
      </c>
      <c r="AG4" s="17">
        <v>0.1123333</v>
      </c>
      <c r="AH4" s="17">
        <v>2.042424</v>
      </c>
      <c r="AI4" s="17">
        <v>4.1563330000000001</v>
      </c>
      <c r="AJ4" s="17">
        <v>4.1500000000000004</v>
      </c>
      <c r="AK4" s="24">
        <v>0.75454549999999998</v>
      </c>
      <c r="AL4" s="24">
        <v>1.0015259999999999</v>
      </c>
      <c r="AM4" s="24">
        <v>0.97297299999999998</v>
      </c>
      <c r="AN4" s="24">
        <v>0.73527260000000005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>
        <v>0.11666666716337204</v>
      </c>
      <c r="BB4" s="7"/>
      <c r="BC4" s="7"/>
      <c r="BD4" s="7"/>
      <c r="BE4" s="7"/>
      <c r="BF4" s="7"/>
      <c r="BG4" s="7"/>
      <c r="BH4" s="7"/>
      <c r="BI4" s="7">
        <v>0.98333331942558289</v>
      </c>
      <c r="BJ4" s="7"/>
      <c r="BK4" s="7"/>
      <c r="BL4" s="7"/>
      <c r="BM4" s="7"/>
      <c r="BN4" s="7"/>
      <c r="BO4" s="12"/>
      <c r="BP4" s="12"/>
      <c r="BQ4" s="12"/>
      <c r="BR4" s="12"/>
      <c r="BS4" s="12">
        <v>0.25</v>
      </c>
      <c r="BT4" s="12"/>
      <c r="BU4" s="12">
        <v>2.5</v>
      </c>
      <c r="BV4" s="8"/>
      <c r="BW4" s="8"/>
      <c r="BX4" s="8"/>
      <c r="BY4" s="8"/>
      <c r="BZ4" s="8"/>
      <c r="CA4" s="8">
        <v>1</v>
      </c>
      <c r="CB4" s="8"/>
      <c r="CC4" s="8"/>
    </row>
    <row r="5" spans="1:83" s="6" customFormat="1" ht="20.25" x14ac:dyDescent="0.3">
      <c r="A5" s="13" t="s">
        <v>179</v>
      </c>
      <c r="B5" s="13" t="s">
        <v>155</v>
      </c>
      <c r="C5" s="13" t="s">
        <v>166</v>
      </c>
      <c r="D5" s="13" t="s">
        <v>175</v>
      </c>
      <c r="E5" s="13" t="s">
        <v>144</v>
      </c>
      <c r="F5" s="14">
        <v>10348</v>
      </c>
      <c r="G5" s="14">
        <v>4062</v>
      </c>
      <c r="H5" s="14">
        <v>4161</v>
      </c>
      <c r="I5" s="13" t="s">
        <v>176</v>
      </c>
      <c r="J5" s="15">
        <v>62.8</v>
      </c>
      <c r="K5" s="13" t="s">
        <v>177</v>
      </c>
      <c r="L5" s="13" t="s">
        <v>159</v>
      </c>
      <c r="M5" s="13" t="s">
        <v>146</v>
      </c>
      <c r="N5" s="16">
        <v>44</v>
      </c>
      <c r="O5" s="16">
        <v>44</v>
      </c>
      <c r="P5" s="16">
        <v>0</v>
      </c>
      <c r="Q5" s="17">
        <v>0</v>
      </c>
      <c r="R5" s="17">
        <v>6.74</v>
      </c>
      <c r="S5" s="17">
        <v>8</v>
      </c>
      <c r="T5" s="17">
        <v>4.9426670000000001</v>
      </c>
      <c r="U5" s="17">
        <v>61.783329999999999</v>
      </c>
      <c r="V5" s="17">
        <v>1</v>
      </c>
      <c r="W5" s="17">
        <v>202.84</v>
      </c>
      <c r="X5" s="17">
        <v>80</v>
      </c>
      <c r="Y5" s="17">
        <v>0.60204693754001903</v>
      </c>
      <c r="Z5" s="17">
        <v>5.35</v>
      </c>
      <c r="AA5" s="17">
        <v>2.65</v>
      </c>
      <c r="AB5" s="17">
        <v>33.125</v>
      </c>
      <c r="AC5" s="17">
        <v>0.40733340000000001</v>
      </c>
      <c r="AD5" s="17">
        <v>5.0916670000000002</v>
      </c>
      <c r="AE5" s="17">
        <v>202.84</v>
      </c>
      <c r="AF5" s="17">
        <v>132.88</v>
      </c>
      <c r="AG5" s="17">
        <v>0</v>
      </c>
      <c r="AH5" s="17">
        <v>0</v>
      </c>
      <c r="AI5" s="17">
        <v>4.9426670000000001</v>
      </c>
      <c r="AJ5" s="17">
        <v>5.35</v>
      </c>
      <c r="AK5" s="24">
        <v>0.66874999999999996</v>
      </c>
      <c r="AL5" s="24">
        <v>0.92386290000000004</v>
      </c>
      <c r="AM5" s="24">
        <v>1</v>
      </c>
      <c r="AN5" s="24">
        <v>0.61783330000000003</v>
      </c>
      <c r="AO5" s="7"/>
      <c r="AP5" s="7"/>
      <c r="AQ5" s="7"/>
      <c r="AR5" s="7"/>
      <c r="AS5" s="7"/>
      <c r="AT5" s="7"/>
      <c r="AU5" s="7"/>
      <c r="AV5" s="7"/>
      <c r="AW5" s="7">
        <v>1.8333333730697632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>
        <v>0.21666666865348816</v>
      </c>
      <c r="BJ5" s="7"/>
      <c r="BK5" s="7"/>
      <c r="BL5" s="7"/>
      <c r="BM5" s="7"/>
      <c r="BN5" s="7"/>
      <c r="BO5" s="12">
        <v>0.1666666716337204</v>
      </c>
      <c r="BP5" s="12"/>
      <c r="BQ5" s="12">
        <v>0.25</v>
      </c>
      <c r="BR5" s="12"/>
      <c r="BS5" s="12">
        <v>0.18333333730697632</v>
      </c>
      <c r="BT5" s="12"/>
      <c r="BU5" s="12"/>
      <c r="BV5" s="8"/>
      <c r="BW5" s="8"/>
      <c r="BX5" s="8"/>
      <c r="BY5" s="8"/>
      <c r="BZ5" s="8"/>
      <c r="CA5" s="8"/>
      <c r="CB5" s="8"/>
      <c r="CC5" s="8"/>
    </row>
    <row r="6" spans="1:83" s="6" customFormat="1" ht="20.25" x14ac:dyDescent="0.3">
      <c r="A6" s="13" t="s">
        <v>179</v>
      </c>
      <c r="B6" s="13" t="s">
        <v>155</v>
      </c>
      <c r="C6" s="13" t="s">
        <v>166</v>
      </c>
      <c r="D6" s="13" t="s">
        <v>178</v>
      </c>
      <c r="E6" s="13" t="s">
        <v>144</v>
      </c>
      <c r="F6" s="14">
        <v>10348</v>
      </c>
      <c r="G6" s="14">
        <v>3999</v>
      </c>
      <c r="H6" s="14">
        <v>3712</v>
      </c>
      <c r="I6" s="13" t="s">
        <v>176</v>
      </c>
      <c r="J6" s="15">
        <v>62.8</v>
      </c>
      <c r="K6" s="13" t="s">
        <v>177</v>
      </c>
      <c r="L6" s="13" t="s">
        <v>159</v>
      </c>
      <c r="M6" s="13" t="s">
        <v>146</v>
      </c>
      <c r="N6" s="16">
        <v>40</v>
      </c>
      <c r="O6" s="16">
        <v>39</v>
      </c>
      <c r="P6" s="16">
        <v>1</v>
      </c>
      <c r="Q6" s="17">
        <v>2.5</v>
      </c>
      <c r="R6" s="17">
        <v>6.74</v>
      </c>
      <c r="S6" s="17">
        <v>8</v>
      </c>
      <c r="T6" s="17">
        <v>4.3810000000000002</v>
      </c>
      <c r="U6" s="17">
        <v>54.76249</v>
      </c>
      <c r="V6" s="17">
        <v>1</v>
      </c>
      <c r="W6" s="17">
        <v>179.79</v>
      </c>
      <c r="X6" s="17">
        <v>80</v>
      </c>
      <c r="Y6" s="17">
        <v>0.67923247435168299</v>
      </c>
      <c r="Z6" s="17">
        <v>5.25</v>
      </c>
      <c r="AA6" s="17">
        <v>2.75</v>
      </c>
      <c r="AB6" s="17">
        <v>34.375</v>
      </c>
      <c r="AC6" s="17">
        <v>0.75666710000000004</v>
      </c>
      <c r="AD6" s="17">
        <v>9.4583399999999997</v>
      </c>
      <c r="AE6" s="17">
        <v>179.79</v>
      </c>
      <c r="AF6" s="17">
        <v>117.78</v>
      </c>
      <c r="AG6" s="17">
        <v>0.1123333</v>
      </c>
      <c r="AH6" s="17">
        <v>1.4041669999999999</v>
      </c>
      <c r="AI6" s="17">
        <v>4.4933329999999998</v>
      </c>
      <c r="AJ6" s="17">
        <v>5.25</v>
      </c>
      <c r="AK6" s="24">
        <v>0.65625</v>
      </c>
      <c r="AL6" s="24">
        <v>0.85587290000000005</v>
      </c>
      <c r="AM6" s="24">
        <v>0.97499999999999998</v>
      </c>
      <c r="AN6" s="24">
        <v>0.54762489999999997</v>
      </c>
      <c r="AO6" s="7"/>
      <c r="AP6" s="7"/>
      <c r="AQ6" s="7"/>
      <c r="AR6" s="7"/>
      <c r="AS6" s="7"/>
      <c r="AT6" s="7"/>
      <c r="AU6" s="7"/>
      <c r="AV6" s="7">
        <v>0.1666666716337204</v>
      </c>
      <c r="AW6" s="7">
        <v>0.25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>
        <v>1.75</v>
      </c>
      <c r="BJ6" s="7"/>
      <c r="BK6" s="7"/>
      <c r="BL6" s="7"/>
      <c r="BM6" s="7"/>
      <c r="BN6" s="7"/>
      <c r="BO6" s="12"/>
      <c r="BP6" s="12"/>
      <c r="BQ6" s="12">
        <v>0.25</v>
      </c>
      <c r="BR6" s="12"/>
      <c r="BS6" s="12">
        <v>0.3333333432674408</v>
      </c>
      <c r="BT6" s="12"/>
      <c r="BU6" s="12"/>
      <c r="BV6" s="8"/>
      <c r="BW6" s="8"/>
      <c r="BX6" s="8"/>
      <c r="BY6" s="8"/>
      <c r="BZ6" s="8">
        <v>1</v>
      </c>
      <c r="CA6" s="8"/>
      <c r="CB6" s="8"/>
      <c r="CC6" s="8"/>
    </row>
    <row r="7" spans="1:83" s="6" customFormat="1" ht="20.25" x14ac:dyDescent="0.3">
      <c r="A7" s="13" t="s">
        <v>179</v>
      </c>
      <c r="B7" s="13" t="s">
        <v>166</v>
      </c>
      <c r="C7" s="13" t="s">
        <v>166</v>
      </c>
      <c r="D7" s="13" t="s">
        <v>175</v>
      </c>
      <c r="E7" s="13" t="s">
        <v>144</v>
      </c>
      <c r="F7" s="14">
        <v>10348</v>
      </c>
      <c r="G7" s="14">
        <v>4087</v>
      </c>
      <c r="H7" s="14">
        <v>4091</v>
      </c>
      <c r="I7" s="13" t="s">
        <v>176</v>
      </c>
      <c r="J7" s="15">
        <v>62.8</v>
      </c>
      <c r="K7" s="13" t="s">
        <v>177</v>
      </c>
      <c r="L7" s="13" t="s">
        <v>159</v>
      </c>
      <c r="M7" s="13" t="s">
        <v>146</v>
      </c>
      <c r="N7" s="16">
        <v>46</v>
      </c>
      <c r="O7" s="16">
        <v>46</v>
      </c>
      <c r="P7" s="16">
        <v>0</v>
      </c>
      <c r="Q7" s="17">
        <v>0</v>
      </c>
      <c r="R7" s="17">
        <v>6.74</v>
      </c>
      <c r="S7" s="17">
        <v>8</v>
      </c>
      <c r="T7" s="17">
        <v>5.1673330000000002</v>
      </c>
      <c r="U7" s="17">
        <v>64.591669999999993</v>
      </c>
      <c r="V7" s="17">
        <v>1</v>
      </c>
      <c r="W7" s="17">
        <v>212.06</v>
      </c>
      <c r="X7" s="17">
        <f>10*S7</f>
        <v>80</v>
      </c>
      <c r="Y7" s="17">
        <v>0</v>
      </c>
      <c r="Z7" s="17">
        <v>5.5666669999999998</v>
      </c>
      <c r="AA7" s="17">
        <v>2.4333330000000002</v>
      </c>
      <c r="AB7" s="17">
        <v>30.41667</v>
      </c>
      <c r="AC7" s="17">
        <v>0.39933350000000001</v>
      </c>
      <c r="AD7" s="17">
        <v>4.9916689999999999</v>
      </c>
      <c r="AE7" s="17">
        <v>212.06</v>
      </c>
      <c r="AF7" s="17">
        <v>138.91999999999999</v>
      </c>
      <c r="AG7" s="17">
        <v>0</v>
      </c>
      <c r="AH7" s="17">
        <v>0</v>
      </c>
      <c r="AI7" s="17">
        <v>5.1673330000000002</v>
      </c>
      <c r="AJ7" s="17">
        <v>5.5666669999999998</v>
      </c>
      <c r="AK7" s="24">
        <v>0.69583329999999999</v>
      </c>
      <c r="AL7" s="24">
        <v>0.92826339999999996</v>
      </c>
      <c r="AM7" s="24">
        <v>1</v>
      </c>
      <c r="AN7" s="24">
        <v>0.64591659999999995</v>
      </c>
      <c r="AO7" s="7">
        <v>0.5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>
        <v>0.66666668653488159</v>
      </c>
      <c r="BH7" s="7"/>
      <c r="BI7" s="7">
        <v>0.83333335816860199</v>
      </c>
      <c r="BJ7" s="7"/>
      <c r="BK7" s="7"/>
      <c r="BL7" s="7"/>
      <c r="BM7" s="7"/>
      <c r="BN7" s="7"/>
      <c r="BO7" s="12"/>
      <c r="BP7" s="12"/>
      <c r="BQ7" s="12">
        <v>0.1666666716337204</v>
      </c>
      <c r="BR7" s="12"/>
      <c r="BS7" s="12">
        <v>0.26666668057441711</v>
      </c>
      <c r="BT7" s="12"/>
      <c r="BU7" s="12"/>
      <c r="BV7" s="8"/>
      <c r="BW7" s="8"/>
      <c r="BX7" s="8"/>
      <c r="BY7" s="8"/>
      <c r="BZ7" s="8"/>
      <c r="CA7" s="8"/>
      <c r="CB7" s="8"/>
      <c r="CC7" s="8"/>
    </row>
    <row r="8" spans="1:83" s="6" customFormat="1" ht="20.25" x14ac:dyDescent="0.3">
      <c r="A8" s="13" t="s">
        <v>179</v>
      </c>
      <c r="B8" s="13" t="s">
        <v>166</v>
      </c>
      <c r="C8" s="13" t="s">
        <v>166</v>
      </c>
      <c r="D8" s="13" t="s">
        <v>178</v>
      </c>
      <c r="E8" s="13" t="s">
        <v>144</v>
      </c>
      <c r="F8" s="14">
        <v>10348</v>
      </c>
      <c r="G8" s="14">
        <v>4017</v>
      </c>
      <c r="H8" s="14">
        <v>3698</v>
      </c>
      <c r="I8" s="13" t="s">
        <v>176</v>
      </c>
      <c r="J8" s="15">
        <v>62.8</v>
      </c>
      <c r="K8" s="13" t="s">
        <v>177</v>
      </c>
      <c r="L8" s="13" t="s">
        <v>159</v>
      </c>
      <c r="M8" s="13" t="s">
        <v>146</v>
      </c>
      <c r="N8" s="16">
        <v>53</v>
      </c>
      <c r="O8" s="16">
        <v>52</v>
      </c>
      <c r="P8" s="16">
        <v>1</v>
      </c>
      <c r="Q8" s="17">
        <v>1.886792</v>
      </c>
      <c r="R8" s="17">
        <v>6.74</v>
      </c>
      <c r="S8" s="17">
        <v>8</v>
      </c>
      <c r="T8" s="17">
        <v>5.8413329999999997</v>
      </c>
      <c r="U8" s="17">
        <v>73.016660000000002</v>
      </c>
      <c r="V8" s="17">
        <v>1</v>
      </c>
      <c r="W8" s="17">
        <v>239.72</v>
      </c>
      <c r="X8" s="17">
        <f>10*S8</f>
        <v>80</v>
      </c>
      <c r="Y8" s="17">
        <v>0</v>
      </c>
      <c r="Z8" s="17">
        <v>6.1</v>
      </c>
      <c r="AA8" s="17">
        <v>1.9</v>
      </c>
      <c r="AB8" s="17">
        <v>23.75</v>
      </c>
      <c r="AC8" s="17">
        <v>0.14633380000000001</v>
      </c>
      <c r="AD8" s="17">
        <v>1.829172</v>
      </c>
      <c r="AE8" s="17">
        <v>239.72</v>
      </c>
      <c r="AF8" s="17">
        <v>157.04</v>
      </c>
      <c r="AG8" s="17">
        <v>0.1123333</v>
      </c>
      <c r="AH8" s="17">
        <v>1.4041669999999999</v>
      </c>
      <c r="AI8" s="17">
        <v>5.9536670000000003</v>
      </c>
      <c r="AJ8" s="17">
        <v>6.1</v>
      </c>
      <c r="AK8" s="24">
        <v>0.76249999999999996</v>
      </c>
      <c r="AL8" s="24">
        <v>0.97601090000000001</v>
      </c>
      <c r="AM8" s="24">
        <v>0.98113209999999995</v>
      </c>
      <c r="AN8" s="24">
        <v>0.73016669999999995</v>
      </c>
      <c r="AO8" s="7"/>
      <c r="AP8" s="7"/>
      <c r="AQ8" s="7"/>
      <c r="AR8" s="7"/>
      <c r="AS8" s="7"/>
      <c r="AT8" s="7"/>
      <c r="AU8" s="7"/>
      <c r="AV8" s="7">
        <v>0.1666666716337204</v>
      </c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>
        <v>1.25</v>
      </c>
      <c r="BJ8" s="7"/>
      <c r="BK8" s="7"/>
      <c r="BL8" s="7"/>
      <c r="BM8" s="7"/>
      <c r="BN8" s="7"/>
      <c r="BO8" s="12"/>
      <c r="BP8" s="12"/>
      <c r="BQ8" s="12">
        <v>8.3333335816860199E-2</v>
      </c>
      <c r="BR8" s="12">
        <v>8.3333335816860199E-2</v>
      </c>
      <c r="BS8" s="12">
        <v>0.31666666269302368</v>
      </c>
      <c r="BT8" s="12"/>
      <c r="BU8" s="12"/>
      <c r="BV8" s="8"/>
      <c r="BW8" s="8"/>
      <c r="BX8" s="8"/>
      <c r="BY8" s="8"/>
      <c r="BZ8" s="8"/>
      <c r="CA8" s="8">
        <v>1</v>
      </c>
      <c r="CB8" s="8"/>
      <c r="CC8" s="8"/>
    </row>
    <row r="9" spans="1:83" s="6" customFormat="1" ht="20.25" x14ac:dyDescent="0.3">
      <c r="A9" s="13" t="s">
        <v>180</v>
      </c>
      <c r="B9" s="13" t="s">
        <v>155</v>
      </c>
      <c r="C9" s="13" t="s">
        <v>166</v>
      </c>
      <c r="D9" s="13" t="s">
        <v>175</v>
      </c>
      <c r="E9" s="13" t="s">
        <v>144</v>
      </c>
      <c r="F9" s="14">
        <v>10335</v>
      </c>
      <c r="G9" s="14">
        <v>4062</v>
      </c>
      <c r="H9" s="14">
        <v>4161</v>
      </c>
      <c r="I9" s="13" t="s">
        <v>181</v>
      </c>
      <c r="J9" s="15">
        <v>53.5</v>
      </c>
      <c r="K9" s="13" t="s">
        <v>162</v>
      </c>
      <c r="L9" s="13" t="s">
        <v>159</v>
      </c>
      <c r="M9" s="13" t="s">
        <v>146</v>
      </c>
      <c r="N9" s="16">
        <v>24</v>
      </c>
      <c r="O9" s="16">
        <v>24</v>
      </c>
      <c r="P9" s="16">
        <v>0</v>
      </c>
      <c r="Q9" s="17">
        <v>0</v>
      </c>
      <c r="R9" s="17">
        <v>5.9020000000000001</v>
      </c>
      <c r="S9" s="17">
        <v>5.25</v>
      </c>
      <c r="T9" s="17">
        <v>2.3607999999999998</v>
      </c>
      <c r="U9" s="17">
        <v>44.967619999999997</v>
      </c>
      <c r="V9" s="17">
        <v>0.65625</v>
      </c>
      <c r="W9" s="17">
        <v>146.6514</v>
      </c>
      <c r="X9" s="17">
        <v>52.5</v>
      </c>
      <c r="Y9" s="17">
        <v>0.86122048537517903</v>
      </c>
      <c r="Z9" s="17">
        <v>2.5499999999999998</v>
      </c>
      <c r="AA9" s="17">
        <v>2.7</v>
      </c>
      <c r="AB9" s="17">
        <v>51.428570000000001</v>
      </c>
      <c r="AC9" s="17">
        <v>0.1891999</v>
      </c>
      <c r="AD9" s="17">
        <v>3.6038079999999999</v>
      </c>
      <c r="AE9" s="17">
        <v>96.240009999999998</v>
      </c>
      <c r="AF9" s="17">
        <v>60.96</v>
      </c>
      <c r="AG9" s="17">
        <v>0</v>
      </c>
      <c r="AH9" s="17">
        <v>0</v>
      </c>
      <c r="AI9" s="17">
        <v>2.3607999999999998</v>
      </c>
      <c r="AJ9" s="17">
        <v>2.5499999999999998</v>
      </c>
      <c r="AK9" s="24">
        <v>0.48571429999999999</v>
      </c>
      <c r="AL9" s="24">
        <v>0.92580399999999996</v>
      </c>
      <c r="AM9" s="24">
        <v>1</v>
      </c>
      <c r="AN9" s="24">
        <v>0.44967620000000003</v>
      </c>
      <c r="AO9" s="7">
        <v>0.5</v>
      </c>
      <c r="AP9" s="7">
        <v>0.25</v>
      </c>
      <c r="AQ9" s="7">
        <v>5.000000074505806E-2</v>
      </c>
      <c r="AR9" s="7">
        <v>5.000000074505806E-2</v>
      </c>
      <c r="AS9" s="7">
        <v>0.1666666716337204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>
        <v>0.34999999403953552</v>
      </c>
      <c r="BF9" s="7"/>
      <c r="BG9" s="7">
        <v>0.23333333432674408</v>
      </c>
      <c r="BH9" s="7"/>
      <c r="BI9" s="7">
        <v>0.25</v>
      </c>
      <c r="BJ9" s="7"/>
      <c r="BK9" s="7"/>
      <c r="BL9" s="7"/>
      <c r="BM9" s="7"/>
      <c r="BN9" s="7"/>
      <c r="BO9" s="12"/>
      <c r="BP9" s="12"/>
      <c r="BQ9" s="12"/>
      <c r="BR9" s="12">
        <v>0.75</v>
      </c>
      <c r="BS9" s="12">
        <v>0.10000000149011612</v>
      </c>
      <c r="BT9" s="12"/>
      <c r="BU9" s="12"/>
      <c r="BV9" s="8"/>
      <c r="BW9" s="8"/>
      <c r="BX9" s="8"/>
      <c r="BY9" s="8"/>
      <c r="BZ9" s="8"/>
      <c r="CA9" s="8"/>
      <c r="CB9" s="8"/>
      <c r="CC9" s="8"/>
    </row>
    <row r="10" spans="1:83" s="6" customFormat="1" ht="20.25" x14ac:dyDescent="0.3">
      <c r="A10" s="13" t="s">
        <v>180</v>
      </c>
      <c r="B10" s="13" t="s">
        <v>155</v>
      </c>
      <c r="C10" s="13" t="s">
        <v>166</v>
      </c>
      <c r="D10" s="13" t="s">
        <v>178</v>
      </c>
      <c r="E10" s="13" t="s">
        <v>144</v>
      </c>
      <c r="F10" s="14">
        <v>10335</v>
      </c>
      <c r="G10" s="14">
        <v>3999</v>
      </c>
      <c r="H10" s="14">
        <v>3712</v>
      </c>
      <c r="I10" s="13" t="s">
        <v>181</v>
      </c>
      <c r="J10" s="15">
        <v>53.5</v>
      </c>
      <c r="K10" s="13" t="s">
        <v>162</v>
      </c>
      <c r="L10" s="13" t="s">
        <v>159</v>
      </c>
      <c r="M10" s="13" t="s">
        <v>146</v>
      </c>
      <c r="N10" s="16">
        <v>25</v>
      </c>
      <c r="O10" s="16">
        <v>24</v>
      </c>
      <c r="P10" s="16">
        <v>1</v>
      </c>
      <c r="Q10" s="17">
        <v>4</v>
      </c>
      <c r="R10" s="17">
        <v>5.9020000000000001</v>
      </c>
      <c r="S10" s="17">
        <v>5.4166670000000003</v>
      </c>
      <c r="T10" s="17">
        <v>2.3607999999999998</v>
      </c>
      <c r="U10" s="17">
        <v>43.584000000000003</v>
      </c>
      <c r="V10" s="17">
        <v>0.6770834</v>
      </c>
      <c r="W10" s="17">
        <v>142.13910000000001</v>
      </c>
      <c r="X10" s="17">
        <v>54.166669845581097</v>
      </c>
      <c r="Y10" s="17">
        <v>0.888560870391779</v>
      </c>
      <c r="Z10" s="17">
        <v>3.0833330000000001</v>
      </c>
      <c r="AA10" s="17">
        <v>2.3333330000000001</v>
      </c>
      <c r="AB10" s="17">
        <v>43.076920000000001</v>
      </c>
      <c r="AC10" s="17">
        <v>0.62416680000000002</v>
      </c>
      <c r="AD10" s="17">
        <v>11.52308</v>
      </c>
      <c r="AE10" s="17">
        <v>96.240009999999998</v>
      </c>
      <c r="AF10" s="17">
        <v>60.96</v>
      </c>
      <c r="AG10" s="17">
        <v>9.8366659999999995E-2</v>
      </c>
      <c r="AH10" s="17">
        <v>1.8160000000000001</v>
      </c>
      <c r="AI10" s="17">
        <v>2.4591669999999999</v>
      </c>
      <c r="AJ10" s="17">
        <v>3.0833330000000001</v>
      </c>
      <c r="AK10" s="24">
        <v>0.56923080000000004</v>
      </c>
      <c r="AL10" s="24">
        <v>0.79756749999999998</v>
      </c>
      <c r="AM10" s="24">
        <v>0.96</v>
      </c>
      <c r="AN10" s="24">
        <v>0.43584000000000001</v>
      </c>
      <c r="AO10" s="7">
        <v>0.5</v>
      </c>
      <c r="AP10" s="7">
        <v>0.5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>
        <v>0.1666666716337204</v>
      </c>
      <c r="BJ10" s="7"/>
      <c r="BK10" s="7"/>
      <c r="BL10" s="7"/>
      <c r="BM10" s="7"/>
      <c r="BN10" s="7"/>
      <c r="BO10" s="12">
        <v>0.13333334028720856</v>
      </c>
      <c r="BP10" s="12"/>
      <c r="BQ10" s="12">
        <v>0.1666666716337204</v>
      </c>
      <c r="BR10" s="12">
        <v>0.66666668653488159</v>
      </c>
      <c r="BS10" s="12">
        <v>0.20000000298023224</v>
      </c>
      <c r="BT10" s="12"/>
      <c r="BU10" s="12"/>
      <c r="BV10" s="8"/>
      <c r="BW10" s="8"/>
      <c r="BX10" s="8"/>
      <c r="BY10" s="8">
        <v>1</v>
      </c>
      <c r="BZ10" s="8"/>
      <c r="CA10" s="8"/>
      <c r="CB10" s="8"/>
      <c r="CC10" s="8"/>
    </row>
    <row r="11" spans="1:83" s="6" customFormat="1" ht="20.25" x14ac:dyDescent="0.3">
      <c r="A11" s="13" t="s">
        <v>180</v>
      </c>
      <c r="B11" s="13" t="s">
        <v>155</v>
      </c>
      <c r="C11" s="13" t="s">
        <v>166</v>
      </c>
      <c r="D11" s="13" t="s">
        <v>178</v>
      </c>
      <c r="E11" s="13" t="s">
        <v>144</v>
      </c>
      <c r="F11" s="14">
        <v>10348</v>
      </c>
      <c r="G11" s="14">
        <v>3999</v>
      </c>
      <c r="H11" s="14">
        <v>3712</v>
      </c>
      <c r="I11" s="13" t="s">
        <v>176</v>
      </c>
      <c r="J11" s="15">
        <v>62.8</v>
      </c>
      <c r="K11" s="13" t="s">
        <v>177</v>
      </c>
      <c r="L11" s="13" t="s">
        <v>159</v>
      </c>
      <c r="M11" s="13" t="s">
        <v>146</v>
      </c>
      <c r="N11" s="16">
        <v>6</v>
      </c>
      <c r="O11" s="16">
        <v>6</v>
      </c>
      <c r="P11" s="16">
        <v>0</v>
      </c>
      <c r="Q11" s="17">
        <v>0</v>
      </c>
      <c r="R11" s="17">
        <v>6.74</v>
      </c>
      <c r="S11" s="17">
        <v>1</v>
      </c>
      <c r="T11" s="17">
        <v>0.67400000000000004</v>
      </c>
      <c r="U11" s="17">
        <v>67.399990000000003</v>
      </c>
      <c r="V11" s="17">
        <v>0.125</v>
      </c>
      <c r="W11" s="17">
        <v>221.28</v>
      </c>
      <c r="X11" s="17">
        <v>10</v>
      </c>
      <c r="Y11" s="17">
        <v>0.55187641222227402</v>
      </c>
      <c r="Z11" s="17">
        <v>0.71666669999999999</v>
      </c>
      <c r="AA11" s="17">
        <v>0.28333330000000001</v>
      </c>
      <c r="AB11" s="17">
        <v>28.33333</v>
      </c>
      <c r="AC11" s="17">
        <v>4.2666700000000002E-2</v>
      </c>
      <c r="AD11" s="17">
        <v>4.2666700000000004</v>
      </c>
      <c r="AE11" s="17">
        <v>27.66</v>
      </c>
      <c r="AF11" s="17">
        <v>18.12</v>
      </c>
      <c r="AG11" s="17">
        <v>0</v>
      </c>
      <c r="AH11" s="17">
        <v>0</v>
      </c>
      <c r="AI11" s="17">
        <v>0.67400000000000004</v>
      </c>
      <c r="AJ11" s="17">
        <v>0.71666669999999999</v>
      </c>
      <c r="AK11" s="24">
        <v>0.71666669999999999</v>
      </c>
      <c r="AL11" s="24">
        <v>0.940465</v>
      </c>
      <c r="AM11" s="24">
        <v>1</v>
      </c>
      <c r="AN11" s="24">
        <v>0.67400000000000004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>
        <v>0.20000000298023224</v>
      </c>
      <c r="BJ11" s="7"/>
      <c r="BK11" s="7"/>
      <c r="BL11" s="7"/>
      <c r="BM11" s="7"/>
      <c r="BN11" s="7"/>
      <c r="BO11" s="12"/>
      <c r="BP11" s="12"/>
      <c r="BQ11" s="12">
        <v>8.3333335816860199E-2</v>
      </c>
      <c r="BR11" s="12"/>
      <c r="BS11" s="12"/>
      <c r="BT11" s="12"/>
      <c r="BU11" s="12"/>
      <c r="BV11" s="8"/>
      <c r="BW11" s="8"/>
      <c r="BX11" s="8"/>
      <c r="BY11" s="8"/>
      <c r="BZ11" s="8"/>
      <c r="CA11" s="8"/>
      <c r="CB11" s="8"/>
      <c r="CC11" s="8"/>
    </row>
    <row r="12" spans="1:83" s="6" customFormat="1" ht="20.25" x14ac:dyDescent="0.3">
      <c r="A12" s="13" t="s">
        <v>180</v>
      </c>
      <c r="B12" s="13" t="s">
        <v>155</v>
      </c>
      <c r="C12" s="13" t="s">
        <v>166</v>
      </c>
      <c r="D12" s="13" t="s">
        <v>175</v>
      </c>
      <c r="E12" s="13" t="s">
        <v>144</v>
      </c>
      <c r="F12" s="14">
        <v>10358</v>
      </c>
      <c r="G12" s="14">
        <v>4062</v>
      </c>
      <c r="H12" s="14">
        <v>4161</v>
      </c>
      <c r="I12" s="13" t="s">
        <v>181</v>
      </c>
      <c r="J12" s="15">
        <v>53.5</v>
      </c>
      <c r="K12" s="13" t="s">
        <v>158</v>
      </c>
      <c r="L12" s="13" t="s">
        <v>159</v>
      </c>
      <c r="M12" s="13" t="s">
        <v>146</v>
      </c>
      <c r="N12" s="16">
        <v>14</v>
      </c>
      <c r="O12" s="16">
        <v>14</v>
      </c>
      <c r="P12" s="16">
        <v>0</v>
      </c>
      <c r="Q12" s="17">
        <v>0</v>
      </c>
      <c r="R12" s="17">
        <v>8.4</v>
      </c>
      <c r="S12" s="17">
        <v>2.75</v>
      </c>
      <c r="T12" s="17">
        <v>1.96</v>
      </c>
      <c r="U12" s="17">
        <v>71.272720000000007</v>
      </c>
      <c r="V12" s="17">
        <v>0.34375</v>
      </c>
      <c r="W12" s="17">
        <v>241.92</v>
      </c>
      <c r="X12" s="17">
        <v>27.5</v>
      </c>
      <c r="Y12" s="17">
        <v>0.47792839003203802</v>
      </c>
      <c r="Z12" s="17">
        <v>2.15</v>
      </c>
      <c r="AA12" s="17">
        <v>0.6</v>
      </c>
      <c r="AB12" s="17">
        <v>21.818180000000002</v>
      </c>
      <c r="AC12" s="17">
        <v>0.19000020000000001</v>
      </c>
      <c r="AD12" s="17">
        <v>6.909097</v>
      </c>
      <c r="AE12" s="17">
        <v>83.16</v>
      </c>
      <c r="AF12" s="17">
        <v>57.54</v>
      </c>
      <c r="AG12" s="17">
        <v>0</v>
      </c>
      <c r="AH12" s="17">
        <v>0</v>
      </c>
      <c r="AI12" s="17">
        <v>1.96</v>
      </c>
      <c r="AJ12" s="17">
        <v>2.15</v>
      </c>
      <c r="AK12" s="24">
        <v>0.78181820000000002</v>
      </c>
      <c r="AL12" s="24">
        <v>0.91162779999999999</v>
      </c>
      <c r="AM12" s="24">
        <v>1</v>
      </c>
      <c r="AN12" s="24">
        <v>0.71272720000000001</v>
      </c>
      <c r="AO12" s="7"/>
      <c r="AP12" s="7">
        <v>8.3333335816860199E-2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>
        <v>0.1666666716337204</v>
      </c>
      <c r="BJ12" s="7"/>
      <c r="BK12" s="7"/>
      <c r="BL12" s="7"/>
      <c r="BM12" s="7"/>
      <c r="BN12" s="7"/>
      <c r="BO12" s="12">
        <v>8.3333335816860199E-2</v>
      </c>
      <c r="BP12" s="12"/>
      <c r="BQ12" s="12">
        <v>0.1666666716337204</v>
      </c>
      <c r="BR12" s="12"/>
      <c r="BS12" s="12">
        <v>0.10000000149011612</v>
      </c>
      <c r="BT12" s="12"/>
      <c r="BU12" s="12"/>
      <c r="BV12" s="8"/>
      <c r="BW12" s="8"/>
      <c r="BX12" s="8"/>
      <c r="BY12" s="8"/>
      <c r="BZ12" s="8"/>
      <c r="CA12" s="8"/>
      <c r="CB12" s="8"/>
      <c r="CC12" s="8"/>
    </row>
    <row r="13" spans="1:83" s="6" customFormat="1" ht="20.25" x14ac:dyDescent="0.3">
      <c r="A13" s="13" t="s">
        <v>180</v>
      </c>
      <c r="B13" s="13" t="s">
        <v>155</v>
      </c>
      <c r="C13" s="13" t="s">
        <v>166</v>
      </c>
      <c r="D13" s="13" t="s">
        <v>178</v>
      </c>
      <c r="E13" s="13" t="s">
        <v>144</v>
      </c>
      <c r="F13" s="14">
        <v>10358</v>
      </c>
      <c r="G13" s="14">
        <v>3999</v>
      </c>
      <c r="H13" s="14">
        <v>3712</v>
      </c>
      <c r="I13" s="13" t="s">
        <v>181</v>
      </c>
      <c r="J13" s="15">
        <v>53.5</v>
      </c>
      <c r="K13" s="13" t="s">
        <v>158</v>
      </c>
      <c r="L13" s="13" t="s">
        <v>159</v>
      </c>
      <c r="M13" s="13" t="s">
        <v>146</v>
      </c>
      <c r="N13" s="16">
        <v>7</v>
      </c>
      <c r="O13" s="16">
        <v>7</v>
      </c>
      <c r="P13" s="16">
        <v>0</v>
      </c>
      <c r="Q13" s="17">
        <v>0</v>
      </c>
      <c r="R13" s="17">
        <v>8.4</v>
      </c>
      <c r="S13" s="17">
        <v>1.5833330000000001</v>
      </c>
      <c r="T13" s="17">
        <v>0.97999990000000003</v>
      </c>
      <c r="U13" s="17">
        <v>61.894739999999999</v>
      </c>
      <c r="V13" s="17">
        <v>0.1979166</v>
      </c>
      <c r="W13" s="17">
        <v>210.08850000000001</v>
      </c>
      <c r="X13" s="17">
        <v>15.833330154418899</v>
      </c>
      <c r="Y13" s="17">
        <v>0.55034167196706696</v>
      </c>
      <c r="Z13" s="17">
        <v>1.0166660000000001</v>
      </c>
      <c r="AA13" s="17">
        <v>0.56666669999999997</v>
      </c>
      <c r="AB13" s="17">
        <v>35.789479999999998</v>
      </c>
      <c r="AC13" s="17">
        <v>3.6666450000000003E-2</v>
      </c>
      <c r="AD13" s="17">
        <v>2.3157760000000001</v>
      </c>
      <c r="AE13" s="17">
        <v>41.58</v>
      </c>
      <c r="AF13" s="17">
        <v>28.77</v>
      </c>
      <c r="AG13" s="17">
        <v>0</v>
      </c>
      <c r="AH13" s="17">
        <v>0</v>
      </c>
      <c r="AI13" s="17">
        <v>0.97999990000000003</v>
      </c>
      <c r="AJ13" s="17">
        <v>1.0166660000000001</v>
      </c>
      <c r="AK13" s="24">
        <v>0.64210520000000004</v>
      </c>
      <c r="AL13" s="24">
        <v>0.96393450000000003</v>
      </c>
      <c r="AM13" s="24">
        <v>1</v>
      </c>
      <c r="AN13" s="24">
        <v>0.61894740000000004</v>
      </c>
      <c r="AO13" s="7"/>
      <c r="AP13" s="7">
        <v>0.25</v>
      </c>
      <c r="AQ13" s="7"/>
      <c r="AR13" s="7"/>
      <c r="AS13" s="7"/>
      <c r="AT13" s="7"/>
      <c r="AU13" s="7"/>
      <c r="AV13" s="7">
        <v>8.3333335816860199E-2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>
        <v>8.3333335816860199E-2</v>
      </c>
      <c r="BJ13" s="7"/>
      <c r="BK13" s="7"/>
      <c r="BL13" s="7"/>
      <c r="BM13" s="7"/>
      <c r="BN13" s="7"/>
      <c r="BO13" s="12"/>
      <c r="BP13" s="12"/>
      <c r="BQ13" s="12"/>
      <c r="BR13" s="12"/>
      <c r="BS13" s="12">
        <v>0.15000000596046448</v>
      </c>
      <c r="BT13" s="12"/>
      <c r="BU13" s="12"/>
      <c r="BV13" s="8"/>
      <c r="BW13" s="8"/>
      <c r="BX13" s="8"/>
      <c r="BY13" s="8"/>
      <c r="BZ13" s="8"/>
      <c r="CA13" s="8"/>
      <c r="CB13" s="8"/>
      <c r="CC13" s="8"/>
    </row>
    <row r="14" spans="1:83" s="6" customFormat="1" ht="20.25" x14ac:dyDescent="0.3">
      <c r="A14" s="13" t="s">
        <v>180</v>
      </c>
      <c r="B14" s="13" t="s">
        <v>166</v>
      </c>
      <c r="C14" s="13" t="s">
        <v>166</v>
      </c>
      <c r="D14" s="13" t="s">
        <v>175</v>
      </c>
      <c r="E14" s="13" t="s">
        <v>144</v>
      </c>
      <c r="F14" s="14">
        <v>10358</v>
      </c>
      <c r="G14" s="14">
        <v>4087</v>
      </c>
      <c r="H14" s="14">
        <v>4091</v>
      </c>
      <c r="I14" s="13" t="s">
        <v>181</v>
      </c>
      <c r="J14" s="15">
        <v>53.5</v>
      </c>
      <c r="K14" s="13" t="s">
        <v>158</v>
      </c>
      <c r="L14" s="13" t="s">
        <v>159</v>
      </c>
      <c r="M14" s="13" t="s">
        <v>146</v>
      </c>
      <c r="N14" s="16">
        <v>46</v>
      </c>
      <c r="O14" s="16">
        <v>46</v>
      </c>
      <c r="P14" s="16">
        <v>0</v>
      </c>
      <c r="Q14" s="17">
        <v>0</v>
      </c>
      <c r="R14" s="17">
        <v>8.4</v>
      </c>
      <c r="S14" s="17">
        <v>8</v>
      </c>
      <c r="T14" s="17">
        <v>6.44</v>
      </c>
      <c r="U14" s="17">
        <v>80.5</v>
      </c>
      <c r="V14" s="17">
        <v>1</v>
      </c>
      <c r="W14" s="17">
        <v>273.24</v>
      </c>
      <c r="X14" s="17">
        <f>10*S14</f>
        <v>80</v>
      </c>
      <c r="Y14" s="17">
        <v>0</v>
      </c>
      <c r="Z14" s="17">
        <v>6.6666670000000003</v>
      </c>
      <c r="AA14" s="17">
        <v>1.3333330000000001</v>
      </c>
      <c r="AB14" s="17">
        <v>16.66667</v>
      </c>
      <c r="AC14" s="17">
        <v>0.2266666</v>
      </c>
      <c r="AD14" s="17">
        <v>2.833332</v>
      </c>
      <c r="AE14" s="17">
        <v>273.24</v>
      </c>
      <c r="AF14" s="17">
        <v>189.06</v>
      </c>
      <c r="AG14" s="17">
        <v>0</v>
      </c>
      <c r="AH14" s="17">
        <v>0</v>
      </c>
      <c r="AI14" s="17">
        <v>6.44</v>
      </c>
      <c r="AJ14" s="17">
        <v>6.6666670000000003</v>
      </c>
      <c r="AK14" s="24">
        <v>0.83333330000000005</v>
      </c>
      <c r="AL14" s="24">
        <v>0.96599999999999997</v>
      </c>
      <c r="AM14" s="24">
        <v>1</v>
      </c>
      <c r="AN14" s="24">
        <v>0.80500000000000005</v>
      </c>
      <c r="AO14" s="7">
        <v>0.5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>
        <v>0.3333333432674408</v>
      </c>
      <c r="BJ14" s="7"/>
      <c r="BK14" s="7"/>
      <c r="BL14" s="7"/>
      <c r="BM14" s="7"/>
      <c r="BN14" s="7"/>
      <c r="BO14" s="12"/>
      <c r="BP14" s="12"/>
      <c r="BQ14" s="12">
        <v>0.1666666716337204</v>
      </c>
      <c r="BR14" s="12"/>
      <c r="BS14" s="12">
        <v>0.3333333432674408</v>
      </c>
      <c r="BT14" s="12"/>
      <c r="BU14" s="12"/>
      <c r="BV14" s="8"/>
      <c r="BW14" s="8"/>
      <c r="BX14" s="8"/>
      <c r="BY14" s="8"/>
      <c r="BZ14" s="8"/>
      <c r="CA14" s="8"/>
      <c r="CB14" s="8"/>
      <c r="CC14" s="8"/>
    </row>
    <row r="15" spans="1:83" s="6" customFormat="1" ht="20.25" x14ac:dyDescent="0.3">
      <c r="A15" s="13" t="s">
        <v>180</v>
      </c>
      <c r="B15" s="13" t="s">
        <v>166</v>
      </c>
      <c r="C15" s="13" t="s">
        <v>166</v>
      </c>
      <c r="D15" s="13" t="s">
        <v>178</v>
      </c>
      <c r="E15" s="13" t="s">
        <v>144</v>
      </c>
      <c r="F15" s="14">
        <v>10358</v>
      </c>
      <c r="G15" s="14">
        <v>4017</v>
      </c>
      <c r="H15" s="14">
        <v>3698</v>
      </c>
      <c r="I15" s="13" t="s">
        <v>181</v>
      </c>
      <c r="J15" s="15">
        <v>53.5</v>
      </c>
      <c r="K15" s="13" t="s">
        <v>158</v>
      </c>
      <c r="L15" s="13" t="s">
        <v>159</v>
      </c>
      <c r="M15" s="13" t="s">
        <v>146</v>
      </c>
      <c r="N15" s="16">
        <v>46</v>
      </c>
      <c r="O15" s="16">
        <v>45</v>
      </c>
      <c r="P15" s="16">
        <v>1</v>
      </c>
      <c r="Q15" s="17">
        <v>2.1739130000000002</v>
      </c>
      <c r="R15" s="17">
        <v>8.4</v>
      </c>
      <c r="S15" s="17">
        <v>8</v>
      </c>
      <c r="T15" s="17">
        <v>6.3</v>
      </c>
      <c r="U15" s="17">
        <v>78.75</v>
      </c>
      <c r="V15" s="17">
        <v>1</v>
      </c>
      <c r="W15" s="17">
        <v>267.3</v>
      </c>
      <c r="X15" s="17">
        <f>10*S15</f>
        <v>80</v>
      </c>
      <c r="Y15" s="17">
        <v>0</v>
      </c>
      <c r="Z15" s="17">
        <v>6.5333329999999998</v>
      </c>
      <c r="AA15" s="17">
        <v>1.4666669999999999</v>
      </c>
      <c r="AB15" s="17">
        <v>18.33333</v>
      </c>
      <c r="AC15" s="17">
        <v>9.3333589999999994E-2</v>
      </c>
      <c r="AD15" s="17">
        <v>1.1666700000000001</v>
      </c>
      <c r="AE15" s="17">
        <v>267.3</v>
      </c>
      <c r="AF15" s="17">
        <v>184.95</v>
      </c>
      <c r="AG15" s="17">
        <v>0.14000000000000001</v>
      </c>
      <c r="AH15" s="17">
        <v>1.75</v>
      </c>
      <c r="AI15" s="17">
        <v>6.44</v>
      </c>
      <c r="AJ15" s="17">
        <v>6.5333329999999998</v>
      </c>
      <c r="AK15" s="24">
        <v>0.81666669999999997</v>
      </c>
      <c r="AL15" s="24">
        <v>0.98571430000000004</v>
      </c>
      <c r="AM15" s="24">
        <v>0.97826089999999999</v>
      </c>
      <c r="AN15" s="24">
        <v>0.78749999999999998</v>
      </c>
      <c r="AO15" s="7"/>
      <c r="AP15" s="7"/>
      <c r="AQ15" s="7"/>
      <c r="AR15" s="7"/>
      <c r="AS15" s="7"/>
      <c r="AT15" s="7"/>
      <c r="AU15" s="7"/>
      <c r="AV15" s="7">
        <v>0.21666666865348816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>
        <v>0.75</v>
      </c>
      <c r="BJ15" s="7"/>
      <c r="BK15" s="7"/>
      <c r="BL15" s="7"/>
      <c r="BM15" s="7"/>
      <c r="BN15" s="7"/>
      <c r="BO15" s="12"/>
      <c r="BP15" s="12"/>
      <c r="BQ15" s="12">
        <v>8.3333335816860199E-2</v>
      </c>
      <c r="BR15" s="12">
        <v>8.3333335816860199E-2</v>
      </c>
      <c r="BS15" s="12">
        <v>0.3333333432674408</v>
      </c>
      <c r="BT15" s="12"/>
      <c r="BU15" s="12"/>
      <c r="BV15" s="8"/>
      <c r="BW15" s="8"/>
      <c r="BX15" s="8">
        <v>1</v>
      </c>
      <c r="BY15" s="8"/>
      <c r="BZ15" s="8"/>
      <c r="CA15" s="8"/>
      <c r="CB15" s="8"/>
      <c r="CC15" s="8"/>
    </row>
    <row r="16" spans="1:83" s="6" customFormat="1" ht="20.25" x14ac:dyDescent="0.3">
      <c r="A16" s="13" t="s">
        <v>182</v>
      </c>
      <c r="B16" s="13" t="s">
        <v>155</v>
      </c>
      <c r="C16" s="13" t="s">
        <v>166</v>
      </c>
      <c r="D16" s="13" t="s">
        <v>175</v>
      </c>
      <c r="E16" s="13" t="s">
        <v>144</v>
      </c>
      <c r="F16" s="14">
        <v>10358</v>
      </c>
      <c r="G16" s="14">
        <v>3866</v>
      </c>
      <c r="H16" s="14">
        <v>3712</v>
      </c>
      <c r="I16" s="13" t="s">
        <v>181</v>
      </c>
      <c r="J16" s="15">
        <v>53.5</v>
      </c>
      <c r="K16" s="13" t="s">
        <v>158</v>
      </c>
      <c r="L16" s="13" t="s">
        <v>159</v>
      </c>
      <c r="M16" s="13" t="s">
        <v>146</v>
      </c>
      <c r="N16" s="16">
        <v>44</v>
      </c>
      <c r="O16" s="16">
        <v>42</v>
      </c>
      <c r="P16" s="16">
        <v>2</v>
      </c>
      <c r="Q16" s="17">
        <v>4.5454549999999996</v>
      </c>
      <c r="R16" s="17">
        <v>8.4</v>
      </c>
      <c r="S16" s="17">
        <v>7.5</v>
      </c>
      <c r="T16" s="17">
        <v>5.88</v>
      </c>
      <c r="U16" s="17">
        <v>78.400000000000006</v>
      </c>
      <c r="V16" s="17">
        <v>0.9375</v>
      </c>
      <c r="W16" s="17">
        <v>266.11200000000002</v>
      </c>
      <c r="X16" s="17">
        <v>75</v>
      </c>
      <c r="Y16" s="17">
        <v>0.43448033537157998</v>
      </c>
      <c r="Z16" s="17">
        <v>6.25</v>
      </c>
      <c r="AA16" s="17">
        <v>1.25</v>
      </c>
      <c r="AB16" s="17">
        <v>16.66667</v>
      </c>
      <c r="AC16" s="17">
        <v>9.0000360000000001E-2</v>
      </c>
      <c r="AD16" s="17">
        <v>1.200005</v>
      </c>
      <c r="AE16" s="17">
        <v>249.48</v>
      </c>
      <c r="AF16" s="17">
        <v>172.62</v>
      </c>
      <c r="AG16" s="17">
        <v>0.28000000000000003</v>
      </c>
      <c r="AH16" s="17">
        <v>3.733333</v>
      </c>
      <c r="AI16" s="17">
        <v>6.159999</v>
      </c>
      <c r="AJ16" s="17">
        <v>6.25</v>
      </c>
      <c r="AK16" s="24">
        <v>0.83333330000000005</v>
      </c>
      <c r="AL16" s="24">
        <v>0.98559989999999997</v>
      </c>
      <c r="AM16" s="24">
        <v>0.95454539999999999</v>
      </c>
      <c r="AN16" s="24">
        <v>0.78399989999999997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>
        <v>0.3333333432674408</v>
      </c>
      <c r="BF16" s="7"/>
      <c r="BG16" s="7"/>
      <c r="BH16" s="7">
        <v>0.2500000074505806</v>
      </c>
      <c r="BI16" s="7">
        <v>0.25</v>
      </c>
      <c r="BJ16" s="7"/>
      <c r="BK16" s="7"/>
      <c r="BL16" s="7"/>
      <c r="BM16" s="7"/>
      <c r="BN16" s="7"/>
      <c r="BO16" s="12"/>
      <c r="BP16" s="12"/>
      <c r="BQ16" s="12"/>
      <c r="BR16" s="12">
        <v>8.3333335816860199E-2</v>
      </c>
      <c r="BS16" s="12">
        <v>0.3333333432674408</v>
      </c>
      <c r="BT16" s="12">
        <v>0.5</v>
      </c>
      <c r="BU16" s="12"/>
      <c r="BV16" s="8"/>
      <c r="BW16" s="8"/>
      <c r="BX16" s="8">
        <v>2</v>
      </c>
      <c r="BY16" s="8"/>
      <c r="BZ16" s="8"/>
      <c r="CA16" s="8"/>
      <c r="CB16" s="8"/>
      <c r="CC16" s="8"/>
    </row>
    <row r="17" spans="1:83" s="6" customFormat="1" ht="20.25" x14ac:dyDescent="0.3">
      <c r="A17" s="13" t="s">
        <v>182</v>
      </c>
      <c r="B17" s="13" t="s">
        <v>155</v>
      </c>
      <c r="C17" s="13" t="s">
        <v>166</v>
      </c>
      <c r="D17" s="13" t="s">
        <v>178</v>
      </c>
      <c r="E17" s="13" t="s">
        <v>144</v>
      </c>
      <c r="F17" s="14">
        <v>10358</v>
      </c>
      <c r="G17" s="14">
        <v>4017</v>
      </c>
      <c r="H17" s="14">
        <v>3698</v>
      </c>
      <c r="I17" s="13" t="s">
        <v>181</v>
      </c>
      <c r="J17" s="15">
        <v>53.5</v>
      </c>
      <c r="K17" s="13" t="s">
        <v>158</v>
      </c>
      <c r="L17" s="13" t="s">
        <v>159</v>
      </c>
      <c r="M17" s="13" t="s">
        <v>146</v>
      </c>
      <c r="N17" s="16">
        <v>40</v>
      </c>
      <c r="O17" s="16">
        <v>38</v>
      </c>
      <c r="P17" s="16">
        <v>2</v>
      </c>
      <c r="Q17" s="17">
        <v>5</v>
      </c>
      <c r="R17" s="17">
        <v>8.4</v>
      </c>
      <c r="S17" s="17">
        <v>7.25</v>
      </c>
      <c r="T17" s="17">
        <v>5.32</v>
      </c>
      <c r="U17" s="17">
        <v>73.379310000000004</v>
      </c>
      <c r="V17" s="17">
        <v>0.90625</v>
      </c>
      <c r="W17" s="17">
        <v>249.0703</v>
      </c>
      <c r="X17" s="17">
        <v>72.5</v>
      </c>
      <c r="Y17" s="17">
        <v>0.46420794158477002</v>
      </c>
      <c r="Z17" s="17">
        <v>5.7666659999999998</v>
      </c>
      <c r="AA17" s="17">
        <v>1.483333</v>
      </c>
      <c r="AB17" s="17">
        <v>20.459769999999999</v>
      </c>
      <c r="AC17" s="17">
        <v>0.16666700000000001</v>
      </c>
      <c r="AD17" s="17">
        <v>2.2988550000000001</v>
      </c>
      <c r="AE17" s="17">
        <v>225.72</v>
      </c>
      <c r="AF17" s="17">
        <v>156.18</v>
      </c>
      <c r="AG17" s="17">
        <v>0.28000000000000003</v>
      </c>
      <c r="AH17" s="17">
        <v>3.862069</v>
      </c>
      <c r="AI17" s="17">
        <v>5.6</v>
      </c>
      <c r="AJ17" s="17">
        <v>5.7666659999999998</v>
      </c>
      <c r="AK17" s="24">
        <v>0.79540230000000001</v>
      </c>
      <c r="AL17" s="24">
        <v>0.97109829999999997</v>
      </c>
      <c r="AM17" s="24">
        <v>0.95</v>
      </c>
      <c r="AN17" s="24">
        <v>0.73379309999999998</v>
      </c>
      <c r="AO17" s="7"/>
      <c r="AP17" s="7"/>
      <c r="AQ17" s="7"/>
      <c r="AR17" s="7"/>
      <c r="AS17" s="7"/>
      <c r="AT17" s="7"/>
      <c r="AU17" s="7"/>
      <c r="AV17" s="7">
        <v>0.25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>
        <v>0.66666668653488159</v>
      </c>
      <c r="BJ17" s="7"/>
      <c r="BK17" s="7"/>
      <c r="BL17" s="7"/>
      <c r="BM17" s="7"/>
      <c r="BN17" s="7"/>
      <c r="BO17" s="12">
        <v>8.3333335816860199E-2</v>
      </c>
      <c r="BP17" s="12"/>
      <c r="BQ17" s="12">
        <v>8.3333335816860199E-2</v>
      </c>
      <c r="BR17" s="12">
        <v>8.3333335816860199E-2</v>
      </c>
      <c r="BS17" s="12">
        <v>0.31666666269302368</v>
      </c>
      <c r="BT17" s="12">
        <v>0.75</v>
      </c>
      <c r="BU17" s="12"/>
      <c r="BV17" s="8"/>
      <c r="BW17" s="8"/>
      <c r="BX17" s="8"/>
      <c r="BY17" s="8"/>
      <c r="BZ17" s="8"/>
      <c r="CA17" s="8"/>
      <c r="CB17" s="8"/>
      <c r="CC17" s="8"/>
      <c r="CE17" s="9">
        <v>2</v>
      </c>
    </row>
    <row r="18" spans="1:83" s="6" customFormat="1" ht="20.25" x14ac:dyDescent="0.3">
      <c r="A18" s="13" t="s">
        <v>183</v>
      </c>
      <c r="B18" s="13" t="s">
        <v>155</v>
      </c>
      <c r="C18" s="13" t="s">
        <v>166</v>
      </c>
      <c r="D18" s="13" t="s">
        <v>175</v>
      </c>
      <c r="E18" s="13" t="s">
        <v>144</v>
      </c>
      <c r="F18" s="14">
        <v>10358</v>
      </c>
      <c r="G18" s="14">
        <v>4087</v>
      </c>
      <c r="H18" s="14">
        <v>4091</v>
      </c>
      <c r="I18" s="13" t="s">
        <v>181</v>
      </c>
      <c r="J18" s="15">
        <v>53.5</v>
      </c>
      <c r="K18" s="13" t="s">
        <v>158</v>
      </c>
      <c r="L18" s="13" t="s">
        <v>159</v>
      </c>
      <c r="M18" s="13" t="s">
        <v>146</v>
      </c>
      <c r="N18" s="16">
        <v>46</v>
      </c>
      <c r="O18" s="16">
        <v>46</v>
      </c>
      <c r="P18" s="16">
        <v>0</v>
      </c>
      <c r="Q18" s="17">
        <v>0</v>
      </c>
      <c r="R18" s="17">
        <v>8.4</v>
      </c>
      <c r="S18" s="17">
        <v>8</v>
      </c>
      <c r="T18" s="17">
        <v>6.44</v>
      </c>
      <c r="U18" s="17">
        <v>80.5</v>
      </c>
      <c r="V18" s="17">
        <v>1</v>
      </c>
      <c r="W18" s="17">
        <v>273.24</v>
      </c>
      <c r="X18" s="17">
        <v>80</v>
      </c>
      <c r="Y18" s="17">
        <v>0.423146062500661</v>
      </c>
      <c r="Z18" s="17">
        <v>6.6666670000000003</v>
      </c>
      <c r="AA18" s="17">
        <v>1.3333330000000001</v>
      </c>
      <c r="AB18" s="17">
        <v>16.66667</v>
      </c>
      <c r="AC18" s="17">
        <v>0.2266666</v>
      </c>
      <c r="AD18" s="17">
        <v>2.833332</v>
      </c>
      <c r="AE18" s="17">
        <v>273.24</v>
      </c>
      <c r="AF18" s="17">
        <v>189.06</v>
      </c>
      <c r="AG18" s="17">
        <v>0</v>
      </c>
      <c r="AH18" s="17">
        <v>0</v>
      </c>
      <c r="AI18" s="17">
        <v>6.44</v>
      </c>
      <c r="AJ18" s="17">
        <v>6.6666670000000003</v>
      </c>
      <c r="AK18" s="24">
        <v>0.83333330000000005</v>
      </c>
      <c r="AL18" s="24">
        <v>0.96599999999999997</v>
      </c>
      <c r="AM18" s="24">
        <v>1</v>
      </c>
      <c r="AN18" s="24">
        <v>0.80500000000000005</v>
      </c>
      <c r="AO18" s="7">
        <v>0.5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>
        <v>0.3333333432674408</v>
      </c>
      <c r="BJ18" s="7"/>
      <c r="BK18" s="7"/>
      <c r="BL18" s="7"/>
      <c r="BM18" s="7"/>
      <c r="BN18" s="7"/>
      <c r="BO18" s="12"/>
      <c r="BP18" s="12"/>
      <c r="BQ18" s="12">
        <v>0.25</v>
      </c>
      <c r="BR18" s="12"/>
      <c r="BS18" s="12">
        <v>0.25</v>
      </c>
      <c r="BT18" s="12"/>
      <c r="BU18" s="12"/>
      <c r="BV18" s="8"/>
      <c r="BW18" s="8"/>
      <c r="BX18" s="8"/>
      <c r="BY18" s="8"/>
      <c r="BZ18" s="8"/>
      <c r="CA18" s="8"/>
      <c r="CB18" s="8"/>
      <c r="CC18" s="8"/>
    </row>
    <row r="19" spans="1:83" s="6" customFormat="1" ht="20.25" x14ac:dyDescent="0.3">
      <c r="A19" s="13" t="s">
        <v>183</v>
      </c>
      <c r="B19" s="13" t="s">
        <v>155</v>
      </c>
      <c r="C19" s="13" t="s">
        <v>166</v>
      </c>
      <c r="D19" s="13" t="s">
        <v>178</v>
      </c>
      <c r="E19" s="13" t="s">
        <v>144</v>
      </c>
      <c r="F19" s="14">
        <v>10358</v>
      </c>
      <c r="G19" s="14">
        <v>4017</v>
      </c>
      <c r="H19" s="14">
        <v>3698</v>
      </c>
      <c r="I19" s="13" t="s">
        <v>181</v>
      </c>
      <c r="J19" s="15">
        <v>53.5</v>
      </c>
      <c r="K19" s="13" t="s">
        <v>158</v>
      </c>
      <c r="L19" s="13" t="s">
        <v>159</v>
      </c>
      <c r="M19" s="13" t="s">
        <v>146</v>
      </c>
      <c r="N19" s="16">
        <v>45</v>
      </c>
      <c r="O19" s="16">
        <v>45</v>
      </c>
      <c r="P19" s="16">
        <v>0</v>
      </c>
      <c r="Q19" s="17">
        <v>0</v>
      </c>
      <c r="R19" s="17">
        <v>8.4</v>
      </c>
      <c r="S19" s="17">
        <v>8</v>
      </c>
      <c r="T19" s="17">
        <v>6.3</v>
      </c>
      <c r="U19" s="17">
        <v>78.75</v>
      </c>
      <c r="V19" s="17">
        <v>1</v>
      </c>
      <c r="W19" s="17">
        <v>267.3</v>
      </c>
      <c r="X19" s="17">
        <v>80</v>
      </c>
      <c r="Y19" s="17">
        <v>0.432549309109798</v>
      </c>
      <c r="Z19" s="17">
        <v>6.3166669999999998</v>
      </c>
      <c r="AA19" s="17">
        <v>1.683333</v>
      </c>
      <c r="AB19" s="17">
        <v>21.04167</v>
      </c>
      <c r="AC19" s="17">
        <v>1.6667009999999999E-2</v>
      </c>
      <c r="AD19" s="17">
        <v>0.20833760000000001</v>
      </c>
      <c r="AE19" s="17">
        <v>267.3</v>
      </c>
      <c r="AF19" s="17">
        <v>184.95</v>
      </c>
      <c r="AG19" s="17">
        <v>0</v>
      </c>
      <c r="AH19" s="17">
        <v>0</v>
      </c>
      <c r="AI19" s="17">
        <v>6.3</v>
      </c>
      <c r="AJ19" s="17">
        <v>6.3166669999999998</v>
      </c>
      <c r="AK19" s="24">
        <v>0.78958329999999999</v>
      </c>
      <c r="AL19" s="24">
        <v>0.99736139999999995</v>
      </c>
      <c r="AM19" s="24">
        <v>1</v>
      </c>
      <c r="AN19" s="24">
        <v>0.78749999999999998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>
        <v>0.25</v>
      </c>
      <c r="BC19" s="7"/>
      <c r="BD19" s="7"/>
      <c r="BE19" s="7"/>
      <c r="BF19" s="7"/>
      <c r="BG19" s="7"/>
      <c r="BH19" s="7"/>
      <c r="BI19" s="7">
        <v>0.75</v>
      </c>
      <c r="BJ19" s="7"/>
      <c r="BK19" s="7"/>
      <c r="BL19" s="7"/>
      <c r="BM19" s="7"/>
      <c r="BN19" s="7"/>
      <c r="BO19" s="12"/>
      <c r="BP19" s="12"/>
      <c r="BQ19" s="12">
        <v>0.25</v>
      </c>
      <c r="BR19" s="12">
        <v>8.3333335816860199E-2</v>
      </c>
      <c r="BS19" s="12">
        <v>0.34999999403953552</v>
      </c>
      <c r="BT19" s="12"/>
      <c r="BU19" s="12"/>
      <c r="BV19" s="8"/>
      <c r="BW19" s="8"/>
      <c r="BX19" s="8"/>
      <c r="BY19" s="8"/>
      <c r="BZ19" s="8"/>
      <c r="CA19" s="8"/>
      <c r="CB19" s="8"/>
      <c r="CC19" s="8"/>
    </row>
    <row r="20" spans="1:83" s="6" customFormat="1" ht="20.25" x14ac:dyDescent="0.3">
      <c r="A20" s="13" t="s">
        <v>183</v>
      </c>
      <c r="B20" s="13" t="s">
        <v>166</v>
      </c>
      <c r="C20" s="13" t="s">
        <v>166</v>
      </c>
      <c r="D20" s="13" t="s">
        <v>175</v>
      </c>
      <c r="E20" s="13" t="s">
        <v>144</v>
      </c>
      <c r="F20" s="14">
        <v>10358</v>
      </c>
      <c r="G20" s="14">
        <v>4062</v>
      </c>
      <c r="H20" s="14">
        <v>4161</v>
      </c>
      <c r="I20" s="13" t="s">
        <v>181</v>
      </c>
      <c r="J20" s="15">
        <v>53.5</v>
      </c>
      <c r="K20" s="13" t="s">
        <v>158</v>
      </c>
      <c r="L20" s="13" t="s">
        <v>159</v>
      </c>
      <c r="M20" s="13" t="s">
        <v>146</v>
      </c>
      <c r="N20" s="16">
        <v>21</v>
      </c>
      <c r="O20" s="16">
        <v>21</v>
      </c>
      <c r="P20" s="16">
        <v>0</v>
      </c>
      <c r="Q20" s="17">
        <v>0</v>
      </c>
      <c r="R20" s="17">
        <v>8.4</v>
      </c>
      <c r="S20" s="17">
        <v>5.3333329999999997</v>
      </c>
      <c r="T20" s="17">
        <v>2.94</v>
      </c>
      <c r="U20" s="17">
        <v>55.125</v>
      </c>
      <c r="V20" s="17">
        <v>0.6666666</v>
      </c>
      <c r="W20" s="17">
        <v>187.11</v>
      </c>
      <c r="X20" s="17">
        <v>53.333330154418903</v>
      </c>
      <c r="Y20" s="17">
        <v>0.61792755125267096</v>
      </c>
      <c r="Z20" s="17">
        <v>3.15</v>
      </c>
      <c r="AA20" s="17">
        <v>2.1833330000000002</v>
      </c>
      <c r="AB20" s="17">
        <v>40.9375</v>
      </c>
      <c r="AC20" s="17">
        <v>0.20999979999999999</v>
      </c>
      <c r="AD20" s="17">
        <v>3.937497</v>
      </c>
      <c r="AE20" s="17">
        <v>124.74</v>
      </c>
      <c r="AF20" s="17">
        <v>86.310010000000005</v>
      </c>
      <c r="AG20" s="17">
        <v>0</v>
      </c>
      <c r="AH20" s="17">
        <v>0</v>
      </c>
      <c r="AI20" s="17">
        <v>2.94</v>
      </c>
      <c r="AJ20" s="17">
        <v>3.15</v>
      </c>
      <c r="AK20" s="24">
        <v>0.59062499999999996</v>
      </c>
      <c r="AL20" s="24">
        <v>0.93333339999999998</v>
      </c>
      <c r="AM20" s="24">
        <v>1</v>
      </c>
      <c r="AN20" s="24">
        <v>0.55125000000000002</v>
      </c>
      <c r="AO20" s="7">
        <v>0.5</v>
      </c>
      <c r="AP20" s="7"/>
      <c r="AQ20" s="7"/>
      <c r="AR20" s="7"/>
      <c r="AS20" s="7"/>
      <c r="AT20" s="7"/>
      <c r="AU20" s="7"/>
      <c r="AV20" s="7"/>
      <c r="AW20" s="7"/>
      <c r="AX20" s="7"/>
      <c r="AY20" s="7">
        <v>0.3333333432674408</v>
      </c>
      <c r="AZ20" s="7"/>
      <c r="BA20" s="7"/>
      <c r="BB20" s="7"/>
      <c r="BC20" s="7"/>
      <c r="BD20" s="7"/>
      <c r="BE20" s="7">
        <v>0.4166666567325592</v>
      </c>
      <c r="BF20" s="7"/>
      <c r="BG20" s="7">
        <v>0.66666668653488159</v>
      </c>
      <c r="BH20" s="7"/>
      <c r="BI20" s="7">
        <v>0.1666666716337204</v>
      </c>
      <c r="BJ20" s="7"/>
      <c r="BK20" s="7"/>
      <c r="BL20" s="7"/>
      <c r="BM20" s="7"/>
      <c r="BN20" s="7"/>
      <c r="BO20" s="12"/>
      <c r="BP20" s="12"/>
      <c r="BQ20" s="12"/>
      <c r="BR20" s="12"/>
      <c r="BS20" s="12">
        <v>0.10000000149011612</v>
      </c>
      <c r="BT20" s="12"/>
      <c r="BU20" s="12"/>
      <c r="BV20" s="8"/>
      <c r="BW20" s="8"/>
      <c r="BX20" s="8"/>
      <c r="BY20" s="8"/>
      <c r="BZ20" s="8"/>
      <c r="CA20" s="8"/>
      <c r="CB20" s="8"/>
      <c r="CC20" s="8"/>
    </row>
    <row r="21" spans="1:83" s="6" customFormat="1" ht="20.25" x14ac:dyDescent="0.3">
      <c r="A21" s="13" t="s">
        <v>183</v>
      </c>
      <c r="B21" s="13" t="s">
        <v>166</v>
      </c>
      <c r="C21" s="13" t="s">
        <v>166</v>
      </c>
      <c r="D21" s="13" t="s">
        <v>178</v>
      </c>
      <c r="E21" s="13" t="s">
        <v>144</v>
      </c>
      <c r="F21" s="14">
        <v>10358</v>
      </c>
      <c r="G21" s="14">
        <v>3866</v>
      </c>
      <c r="H21" s="14">
        <v>3712</v>
      </c>
      <c r="I21" s="13" t="s">
        <v>181</v>
      </c>
      <c r="J21" s="15">
        <v>53.5</v>
      </c>
      <c r="K21" s="13" t="s">
        <v>158</v>
      </c>
      <c r="L21" s="13" t="s">
        <v>159</v>
      </c>
      <c r="M21" s="13" t="s">
        <v>146</v>
      </c>
      <c r="N21" s="16">
        <v>35</v>
      </c>
      <c r="O21" s="16">
        <v>35</v>
      </c>
      <c r="P21" s="16">
        <v>0</v>
      </c>
      <c r="Q21" s="17">
        <v>0</v>
      </c>
      <c r="R21" s="17">
        <v>8.4</v>
      </c>
      <c r="S21" s="17">
        <v>6</v>
      </c>
      <c r="T21" s="17">
        <v>4.9000000000000004</v>
      </c>
      <c r="U21" s="17">
        <v>81.666659999999993</v>
      </c>
      <c r="V21" s="17">
        <v>0.75</v>
      </c>
      <c r="W21" s="17">
        <v>277.2</v>
      </c>
      <c r="X21" s="17">
        <v>60</v>
      </c>
      <c r="Y21" s="17">
        <v>0.41710112933066901</v>
      </c>
      <c r="Z21" s="17">
        <v>5.2666659999999998</v>
      </c>
      <c r="AA21" s="17">
        <v>0.73333329999999997</v>
      </c>
      <c r="AB21" s="17">
        <v>12.22222</v>
      </c>
      <c r="AC21" s="17">
        <v>0.36666660000000001</v>
      </c>
      <c r="AD21" s="17">
        <v>6.1111089999999999</v>
      </c>
      <c r="AE21" s="17">
        <v>207.9</v>
      </c>
      <c r="AF21" s="17">
        <v>143.85</v>
      </c>
      <c r="AG21" s="17">
        <v>0</v>
      </c>
      <c r="AH21" s="17">
        <v>0</v>
      </c>
      <c r="AI21" s="17">
        <v>4.9000000000000004</v>
      </c>
      <c r="AJ21" s="17">
        <v>5.2666659999999998</v>
      </c>
      <c r="AK21" s="24">
        <v>0.87777780000000005</v>
      </c>
      <c r="AL21" s="24">
        <v>0.93037979999999998</v>
      </c>
      <c r="AM21" s="24">
        <v>1</v>
      </c>
      <c r="AN21" s="24">
        <v>0.81666669999999997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>
        <v>0.10000000149011612</v>
      </c>
      <c r="BC21" s="7"/>
      <c r="BD21" s="7"/>
      <c r="BE21" s="7"/>
      <c r="BF21" s="7"/>
      <c r="BG21" s="7"/>
      <c r="BH21" s="7"/>
      <c r="BI21" s="7">
        <v>0.4166666567325592</v>
      </c>
      <c r="BJ21" s="7"/>
      <c r="BK21" s="7"/>
      <c r="BL21" s="7"/>
      <c r="BM21" s="7"/>
      <c r="BN21" s="7"/>
      <c r="BO21" s="12"/>
      <c r="BP21" s="12"/>
      <c r="BQ21" s="12">
        <v>8.3333335816860199E-2</v>
      </c>
      <c r="BR21" s="12"/>
      <c r="BS21" s="12">
        <v>0.13333334028720856</v>
      </c>
      <c r="BT21" s="12"/>
      <c r="BU21" s="12"/>
      <c r="BV21" s="8"/>
      <c r="BW21" s="8"/>
      <c r="BX21" s="8"/>
      <c r="BY21" s="8"/>
      <c r="BZ21" s="8"/>
      <c r="CA21" s="8"/>
      <c r="CB21" s="8"/>
      <c r="CC21" s="8"/>
    </row>
    <row r="22" spans="1:83" s="6" customFormat="1" ht="20.25" x14ac:dyDescent="0.3">
      <c r="A22" s="13" t="s">
        <v>183</v>
      </c>
      <c r="B22" s="13" t="s">
        <v>166</v>
      </c>
      <c r="C22" s="13" t="s">
        <v>166</v>
      </c>
      <c r="D22" s="13" t="s">
        <v>175</v>
      </c>
      <c r="E22" s="13" t="s">
        <v>147</v>
      </c>
      <c r="F22" s="14">
        <v>15189</v>
      </c>
      <c r="G22" s="14">
        <v>4062</v>
      </c>
      <c r="H22" s="14">
        <v>4161</v>
      </c>
      <c r="I22" s="13" t="s">
        <v>184</v>
      </c>
      <c r="J22" s="15">
        <v>39</v>
      </c>
      <c r="K22" s="13" t="s">
        <v>177</v>
      </c>
      <c r="L22" s="13" t="s">
        <v>159</v>
      </c>
      <c r="M22" s="13" t="s">
        <v>146</v>
      </c>
      <c r="N22" s="16">
        <v>17</v>
      </c>
      <c r="O22" s="16">
        <v>17</v>
      </c>
      <c r="P22" s="16">
        <v>0</v>
      </c>
      <c r="Q22" s="17">
        <v>0</v>
      </c>
      <c r="R22" s="17">
        <v>5.93</v>
      </c>
      <c r="S22" s="17">
        <v>2.6666669999999999</v>
      </c>
      <c r="T22" s="17">
        <v>1.680167</v>
      </c>
      <c r="U22" s="17">
        <v>63.006239999999998</v>
      </c>
      <c r="V22" s="17">
        <v>0.3333334</v>
      </c>
      <c r="W22" s="17">
        <v>184.11</v>
      </c>
      <c r="X22" s="17">
        <v>26.666669845581101</v>
      </c>
      <c r="Y22" s="17">
        <v>0.62997091169548503</v>
      </c>
      <c r="Z22" s="17">
        <v>1.766667</v>
      </c>
      <c r="AA22" s="17">
        <v>0.9</v>
      </c>
      <c r="AB22" s="17">
        <v>33.75</v>
      </c>
      <c r="AC22" s="17">
        <v>8.6500350000000004E-2</v>
      </c>
      <c r="AD22" s="17">
        <v>3.243763</v>
      </c>
      <c r="AE22" s="17">
        <v>61.37</v>
      </c>
      <c r="AF22" s="17">
        <v>42.33</v>
      </c>
      <c r="AG22" s="17">
        <v>0</v>
      </c>
      <c r="AH22" s="17">
        <v>0</v>
      </c>
      <c r="AI22" s="17">
        <v>1.680167</v>
      </c>
      <c r="AJ22" s="17">
        <v>1.766667</v>
      </c>
      <c r="AK22" s="24">
        <v>0.66249999999999998</v>
      </c>
      <c r="AL22" s="24">
        <v>0.95103760000000004</v>
      </c>
      <c r="AM22" s="24">
        <v>1</v>
      </c>
      <c r="AN22" s="24">
        <v>0.63006240000000002</v>
      </c>
      <c r="AO22" s="7"/>
      <c r="AP22" s="7">
        <v>0.20000000298023224</v>
      </c>
      <c r="AQ22" s="7">
        <v>6.6666670143604279E-2</v>
      </c>
      <c r="AR22" s="7">
        <v>8.3333335816860199E-2</v>
      </c>
      <c r="AS22" s="7">
        <v>0.1666666716337204</v>
      </c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>
        <v>0.1666666716337204</v>
      </c>
      <c r="BG22" s="7"/>
      <c r="BH22" s="7"/>
      <c r="BI22" s="7">
        <v>0.1666666716337204</v>
      </c>
      <c r="BJ22" s="7"/>
      <c r="BK22" s="7"/>
      <c r="BL22" s="7"/>
      <c r="BM22" s="7"/>
      <c r="BN22" s="7"/>
      <c r="BO22" s="12"/>
      <c r="BP22" s="12"/>
      <c r="BQ22" s="12"/>
      <c r="BR22" s="12"/>
      <c r="BS22" s="12">
        <v>5.000000074505806E-2</v>
      </c>
      <c r="BT22" s="12"/>
      <c r="BU22" s="12"/>
      <c r="BV22" s="8"/>
      <c r="BW22" s="8"/>
      <c r="BX22" s="8"/>
      <c r="BY22" s="8"/>
      <c r="BZ22" s="8"/>
      <c r="CA22" s="8"/>
      <c r="CB22" s="8"/>
      <c r="CC22" s="8"/>
    </row>
    <row r="23" spans="1:83" s="6" customFormat="1" ht="20.25" x14ac:dyDescent="0.3">
      <c r="A23" s="13" t="s">
        <v>183</v>
      </c>
      <c r="B23" s="13" t="s">
        <v>166</v>
      </c>
      <c r="C23" s="13" t="s">
        <v>166</v>
      </c>
      <c r="D23" s="13" t="s">
        <v>178</v>
      </c>
      <c r="E23" s="13" t="s">
        <v>147</v>
      </c>
      <c r="F23" s="14">
        <v>15189</v>
      </c>
      <c r="G23" s="14">
        <v>3866</v>
      </c>
      <c r="H23" s="14">
        <v>3712</v>
      </c>
      <c r="I23" s="13" t="s">
        <v>184</v>
      </c>
      <c r="J23" s="15">
        <v>39</v>
      </c>
      <c r="K23" s="13" t="s">
        <v>177</v>
      </c>
      <c r="L23" s="13" t="s">
        <v>159</v>
      </c>
      <c r="M23" s="13" t="s">
        <v>146</v>
      </c>
      <c r="N23" s="16">
        <v>6</v>
      </c>
      <c r="O23" s="16">
        <v>5</v>
      </c>
      <c r="P23" s="16">
        <v>1</v>
      </c>
      <c r="Q23" s="17">
        <v>16.66667</v>
      </c>
      <c r="R23" s="17">
        <v>5.93</v>
      </c>
      <c r="S23" s="17">
        <v>2</v>
      </c>
      <c r="T23" s="17">
        <v>0.49416670000000001</v>
      </c>
      <c r="U23" s="17">
        <v>24.70833</v>
      </c>
      <c r="V23" s="17">
        <v>0.25</v>
      </c>
      <c r="W23" s="17">
        <v>72.2</v>
      </c>
      <c r="X23" s="17">
        <v>20</v>
      </c>
      <c r="Y23" s="17">
        <v>1.6064257274217999</v>
      </c>
      <c r="Z23" s="17">
        <v>0.63333329999999999</v>
      </c>
      <c r="AA23" s="17">
        <v>1.3666670000000001</v>
      </c>
      <c r="AB23" s="17">
        <v>68.333340000000007</v>
      </c>
      <c r="AC23" s="17">
        <v>4.0333380000000002E-2</v>
      </c>
      <c r="AD23" s="17">
        <v>2.0166689999999998</v>
      </c>
      <c r="AE23" s="17">
        <v>18.05</v>
      </c>
      <c r="AF23" s="17">
        <v>12.45</v>
      </c>
      <c r="AG23" s="17">
        <v>9.8833329999999997E-2</v>
      </c>
      <c r="AH23" s="17">
        <v>4.9416669999999998</v>
      </c>
      <c r="AI23" s="17">
        <v>0.59299999999999997</v>
      </c>
      <c r="AJ23" s="17">
        <v>0.63333329999999999</v>
      </c>
      <c r="AK23" s="24">
        <v>0.31666670000000002</v>
      </c>
      <c r="AL23" s="24">
        <v>0.93631580000000003</v>
      </c>
      <c r="AM23" s="24">
        <v>0.83333330000000005</v>
      </c>
      <c r="AN23" s="24">
        <v>0.24708330000000001</v>
      </c>
      <c r="AO23" s="7"/>
      <c r="AP23" s="7">
        <v>0.4166666567325592</v>
      </c>
      <c r="AQ23" s="7">
        <v>0.1666666716337204</v>
      </c>
      <c r="AR23" s="7">
        <v>0.25</v>
      </c>
      <c r="AS23" s="7">
        <v>0.28333333134651184</v>
      </c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>
        <v>0.1666666716337204</v>
      </c>
      <c r="BM23" s="7"/>
      <c r="BN23" s="7"/>
      <c r="BO23" s="12"/>
      <c r="BP23" s="12"/>
      <c r="BQ23" s="12"/>
      <c r="BR23" s="12">
        <v>8.3333335816860199E-2</v>
      </c>
      <c r="BS23" s="12"/>
      <c r="BT23" s="12"/>
      <c r="BU23" s="12"/>
      <c r="BV23" s="8"/>
      <c r="BW23" s="8"/>
      <c r="BX23" s="8"/>
      <c r="BY23" s="8">
        <v>1</v>
      </c>
      <c r="BZ23" s="8"/>
      <c r="CA23" s="8"/>
      <c r="CB23" s="8"/>
      <c r="CC23" s="8"/>
    </row>
    <row r="24" spans="1:83" s="6" customFormat="1" ht="20.25" x14ac:dyDescent="0.3">
      <c r="A24" s="13" t="s">
        <v>185</v>
      </c>
      <c r="B24" s="13" t="s">
        <v>166</v>
      </c>
      <c r="C24" s="13" t="s">
        <v>166</v>
      </c>
      <c r="D24" s="13" t="s">
        <v>175</v>
      </c>
      <c r="E24" s="13" t="s">
        <v>144</v>
      </c>
      <c r="F24" s="14">
        <v>10348</v>
      </c>
      <c r="G24" s="14">
        <v>4062</v>
      </c>
      <c r="H24" s="14">
        <v>4161</v>
      </c>
      <c r="I24" s="13" t="s">
        <v>176</v>
      </c>
      <c r="J24" s="15">
        <v>62.8</v>
      </c>
      <c r="K24" s="13" t="s">
        <v>177</v>
      </c>
      <c r="L24" s="13" t="s">
        <v>159</v>
      </c>
      <c r="M24" s="13" t="s">
        <v>146</v>
      </c>
      <c r="N24" s="16">
        <v>39</v>
      </c>
      <c r="O24" s="16">
        <v>38</v>
      </c>
      <c r="P24" s="16">
        <v>1</v>
      </c>
      <c r="Q24" s="17">
        <v>2.5641029999999998</v>
      </c>
      <c r="R24" s="17">
        <v>6.74</v>
      </c>
      <c r="S24" s="17">
        <v>8</v>
      </c>
      <c r="T24" s="17">
        <v>4.2686669999999998</v>
      </c>
      <c r="U24" s="17">
        <v>53.358330000000002</v>
      </c>
      <c r="V24" s="17">
        <v>1</v>
      </c>
      <c r="W24" s="17">
        <v>175.18</v>
      </c>
      <c r="X24" s="17">
        <v>80</v>
      </c>
      <c r="Y24" s="17">
        <v>0.69710699294892597</v>
      </c>
      <c r="Z24" s="17">
        <v>4.5333329999999998</v>
      </c>
      <c r="AA24" s="17">
        <v>3.4666670000000002</v>
      </c>
      <c r="AB24" s="17">
        <v>43.333329999999997</v>
      </c>
      <c r="AC24" s="17">
        <v>0.1523332</v>
      </c>
      <c r="AD24" s="17">
        <v>1.9041650000000001</v>
      </c>
      <c r="AE24" s="17">
        <v>175.18</v>
      </c>
      <c r="AF24" s="17">
        <v>114.76</v>
      </c>
      <c r="AG24" s="17">
        <v>0.1123333</v>
      </c>
      <c r="AH24" s="17">
        <v>1.4041669999999999</v>
      </c>
      <c r="AI24" s="17">
        <v>4.3810000000000002</v>
      </c>
      <c r="AJ24" s="17">
        <v>4.5333329999999998</v>
      </c>
      <c r="AK24" s="24">
        <v>0.56666669999999997</v>
      </c>
      <c r="AL24" s="24">
        <v>0.96639699999999995</v>
      </c>
      <c r="AM24" s="24">
        <v>0.97435899999999998</v>
      </c>
      <c r="AN24" s="24">
        <v>0.53358329999999998</v>
      </c>
      <c r="AO24" s="7"/>
      <c r="AP24" s="7">
        <v>0.1666666716337204</v>
      </c>
      <c r="AQ24" s="7">
        <v>8.3333335816860199E-2</v>
      </c>
      <c r="AR24" s="7">
        <v>8.3333335816860199E-2</v>
      </c>
      <c r="AS24" s="7">
        <v>0.1666666716337204</v>
      </c>
      <c r="AT24" s="7"/>
      <c r="AU24" s="7"/>
      <c r="AV24" s="7"/>
      <c r="AW24" s="7"/>
      <c r="AX24" s="7"/>
      <c r="AY24" s="7"/>
      <c r="AZ24" s="7">
        <v>0.4166666567325592</v>
      </c>
      <c r="BA24" s="7"/>
      <c r="BB24" s="7"/>
      <c r="BC24" s="7"/>
      <c r="BD24" s="7">
        <v>0.5</v>
      </c>
      <c r="BE24" s="7">
        <v>0.4166666567325592</v>
      </c>
      <c r="BF24" s="7"/>
      <c r="BG24" s="7">
        <v>0.83333331346511841</v>
      </c>
      <c r="BH24" s="7"/>
      <c r="BI24" s="7">
        <v>0.1666666716337204</v>
      </c>
      <c r="BJ24" s="7">
        <v>0.5</v>
      </c>
      <c r="BK24" s="7"/>
      <c r="BL24" s="7"/>
      <c r="BM24" s="7"/>
      <c r="BN24" s="7"/>
      <c r="BO24" s="12"/>
      <c r="BP24" s="12"/>
      <c r="BQ24" s="12"/>
      <c r="BR24" s="12"/>
      <c r="BS24" s="12">
        <v>0.13333334028720856</v>
      </c>
      <c r="BT24" s="12"/>
      <c r="BU24" s="12"/>
      <c r="BV24" s="8"/>
      <c r="BW24" s="8"/>
      <c r="BX24" s="8"/>
      <c r="BY24" s="8"/>
      <c r="BZ24" s="8"/>
      <c r="CA24" s="8"/>
      <c r="CB24" s="8"/>
      <c r="CC24" s="8"/>
      <c r="CD24" s="9">
        <v>1</v>
      </c>
    </row>
    <row r="25" spans="1:83" s="6" customFormat="1" ht="20.25" x14ac:dyDescent="0.3">
      <c r="A25" s="13" t="s">
        <v>185</v>
      </c>
      <c r="B25" s="13" t="s">
        <v>166</v>
      </c>
      <c r="C25" s="13" t="s">
        <v>166</v>
      </c>
      <c r="D25" s="13" t="s">
        <v>178</v>
      </c>
      <c r="E25" s="13" t="s">
        <v>144</v>
      </c>
      <c r="F25" s="14">
        <v>10348</v>
      </c>
      <c r="G25" s="14">
        <v>3866</v>
      </c>
      <c r="H25" s="14">
        <v>3712</v>
      </c>
      <c r="I25" s="13" t="s">
        <v>176</v>
      </c>
      <c r="J25" s="15">
        <v>62.8</v>
      </c>
      <c r="K25" s="13" t="s">
        <v>177</v>
      </c>
      <c r="L25" s="13" t="s">
        <v>159</v>
      </c>
      <c r="M25" s="13" t="s">
        <v>146</v>
      </c>
      <c r="N25" s="16">
        <v>27</v>
      </c>
      <c r="O25" s="16">
        <v>21</v>
      </c>
      <c r="P25" s="16">
        <v>6</v>
      </c>
      <c r="Q25" s="17">
        <v>22.22222</v>
      </c>
      <c r="R25" s="17">
        <v>6.74</v>
      </c>
      <c r="S25" s="17">
        <v>6.9666670000000002</v>
      </c>
      <c r="T25" s="17">
        <v>2.359</v>
      </c>
      <c r="U25" s="17">
        <v>33.861240000000002</v>
      </c>
      <c r="V25" s="17">
        <v>0.87083339999999998</v>
      </c>
      <c r="W25" s="17">
        <v>111.1694</v>
      </c>
      <c r="X25" s="17">
        <v>69.666671752929702</v>
      </c>
      <c r="Y25" s="17">
        <v>1.09849690577637</v>
      </c>
      <c r="Z25" s="17">
        <v>3.283334</v>
      </c>
      <c r="AA25" s="17">
        <v>3.6833330000000002</v>
      </c>
      <c r="AB25" s="17">
        <v>52.870809999999999</v>
      </c>
      <c r="AC25" s="17">
        <v>0.25033359999999999</v>
      </c>
      <c r="AD25" s="17">
        <v>3.593305</v>
      </c>
      <c r="AE25" s="17">
        <v>96.810010000000005</v>
      </c>
      <c r="AF25" s="17">
        <v>63.42</v>
      </c>
      <c r="AG25" s="17">
        <v>0.67400000000000004</v>
      </c>
      <c r="AH25" s="17">
        <v>9.6746400000000001</v>
      </c>
      <c r="AI25" s="17">
        <v>3.0329999999999999</v>
      </c>
      <c r="AJ25" s="17">
        <v>3.283334</v>
      </c>
      <c r="AK25" s="24">
        <v>0.47129189999999999</v>
      </c>
      <c r="AL25" s="24">
        <v>0.92375620000000003</v>
      </c>
      <c r="AM25" s="24">
        <v>0.77777779999999996</v>
      </c>
      <c r="AN25" s="24">
        <v>0.33861239999999998</v>
      </c>
      <c r="AO25" s="7"/>
      <c r="AP25" s="7">
        <v>0.13333334028720856</v>
      </c>
      <c r="AQ25" s="7">
        <v>5.000000074505806E-2</v>
      </c>
      <c r="AR25" s="7">
        <v>0.21666666865348816</v>
      </c>
      <c r="AS25" s="7">
        <v>0.1666666716337204</v>
      </c>
      <c r="AT25" s="7"/>
      <c r="AU25" s="7"/>
      <c r="AV25" s="7"/>
      <c r="AW25" s="7"/>
      <c r="AX25" s="7">
        <v>0.46666666865348816</v>
      </c>
      <c r="AY25" s="7"/>
      <c r="AZ25" s="7"/>
      <c r="BA25" s="7"/>
      <c r="BB25" s="7"/>
      <c r="BC25" s="7"/>
      <c r="BD25" s="7">
        <v>0.91666668653488159</v>
      </c>
      <c r="BE25" s="7"/>
      <c r="BF25" s="7"/>
      <c r="BG25" s="7"/>
      <c r="BH25" s="7"/>
      <c r="BI25" s="7">
        <v>0.31666666269302368</v>
      </c>
      <c r="BJ25" s="7">
        <v>1.3333333730697632</v>
      </c>
      <c r="BK25" s="7"/>
      <c r="BL25" s="7"/>
      <c r="BM25" s="7"/>
      <c r="BN25" s="7"/>
      <c r="BO25" s="12"/>
      <c r="BP25" s="12"/>
      <c r="BQ25" s="12"/>
      <c r="BR25" s="12"/>
      <c r="BS25" s="12">
        <v>8.3333335816860199E-2</v>
      </c>
      <c r="BT25" s="12"/>
      <c r="BU25" s="12"/>
      <c r="BV25" s="8"/>
      <c r="BW25" s="8">
        <v>1</v>
      </c>
      <c r="BX25" s="8">
        <v>1</v>
      </c>
      <c r="BY25" s="8">
        <v>1</v>
      </c>
      <c r="BZ25" s="8"/>
      <c r="CA25" s="8"/>
      <c r="CB25" s="8">
        <v>3</v>
      </c>
      <c r="CC25" s="8"/>
    </row>
    <row r="26" spans="1:83" s="6" customFormat="1" ht="20.25" x14ac:dyDescent="0.3">
      <c r="A26" s="13" t="s">
        <v>185</v>
      </c>
      <c r="B26" s="13" t="s">
        <v>155</v>
      </c>
      <c r="C26" s="13" t="s">
        <v>166</v>
      </c>
      <c r="D26" s="13" t="s">
        <v>175</v>
      </c>
      <c r="E26" s="13" t="s">
        <v>147</v>
      </c>
      <c r="F26" s="14">
        <v>15188</v>
      </c>
      <c r="G26" s="14">
        <v>4087</v>
      </c>
      <c r="H26" s="14">
        <v>4091</v>
      </c>
      <c r="I26" s="13" t="s">
        <v>184</v>
      </c>
      <c r="J26" s="15">
        <v>39</v>
      </c>
      <c r="K26" s="13" t="s">
        <v>158</v>
      </c>
      <c r="L26" s="13" t="s">
        <v>159</v>
      </c>
      <c r="M26" s="13" t="s">
        <v>146</v>
      </c>
      <c r="N26" s="16">
        <v>18</v>
      </c>
      <c r="O26" s="16">
        <v>18</v>
      </c>
      <c r="P26" s="16">
        <v>0</v>
      </c>
      <c r="Q26" s="17">
        <v>0</v>
      </c>
      <c r="R26" s="17">
        <v>7.28</v>
      </c>
      <c r="S26" s="17">
        <v>4</v>
      </c>
      <c r="T26" s="17">
        <v>2.1840000000000002</v>
      </c>
      <c r="U26" s="17">
        <v>54.600009999999997</v>
      </c>
      <c r="V26" s="17">
        <v>0.5</v>
      </c>
      <c r="W26" s="17">
        <v>162</v>
      </c>
      <c r="X26" s="17">
        <v>40</v>
      </c>
      <c r="Y26" s="17">
        <v>0.69444441684970304</v>
      </c>
      <c r="Z26" s="17">
        <v>2.3333330000000001</v>
      </c>
      <c r="AA26" s="17">
        <v>1.6666669999999999</v>
      </c>
      <c r="AB26" s="17">
        <v>41.666670000000003</v>
      </c>
      <c r="AC26" s="17">
        <v>0.14933299999999999</v>
      </c>
      <c r="AD26" s="17">
        <v>3.7333249999999998</v>
      </c>
      <c r="AE26" s="17">
        <v>81</v>
      </c>
      <c r="AF26" s="17">
        <v>57.6</v>
      </c>
      <c r="AG26" s="17">
        <v>0</v>
      </c>
      <c r="AH26" s="17">
        <v>0</v>
      </c>
      <c r="AI26" s="17">
        <v>2.1840000000000002</v>
      </c>
      <c r="AJ26" s="17">
        <v>2.3333330000000001</v>
      </c>
      <c r="AK26" s="24">
        <v>0.58333330000000005</v>
      </c>
      <c r="AL26" s="24">
        <v>0.93600019999999995</v>
      </c>
      <c r="AM26" s="24">
        <v>1</v>
      </c>
      <c r="AN26" s="24">
        <v>0.54600009999999999</v>
      </c>
      <c r="AO26" s="7"/>
      <c r="AP26" s="7">
        <v>0.1666666716337204</v>
      </c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>
        <v>0.3333333432674408</v>
      </c>
      <c r="BF26" s="7"/>
      <c r="BG26" s="7">
        <v>0.91666668653488159</v>
      </c>
      <c r="BH26" s="7"/>
      <c r="BI26" s="7">
        <v>0.1666666716337204</v>
      </c>
      <c r="BJ26" s="7"/>
      <c r="BK26" s="7"/>
      <c r="BL26" s="7"/>
      <c r="BM26" s="7"/>
      <c r="BN26" s="7"/>
      <c r="BO26" s="12"/>
      <c r="BP26" s="12"/>
      <c r="BQ26" s="12"/>
      <c r="BR26" s="12"/>
      <c r="BS26" s="12">
        <v>8.3333335816860199E-2</v>
      </c>
      <c r="BT26" s="12"/>
      <c r="BU26" s="12"/>
      <c r="BV26" s="8"/>
      <c r="BW26" s="8"/>
      <c r="BX26" s="8"/>
      <c r="BY26" s="8"/>
      <c r="BZ26" s="8"/>
      <c r="CA26" s="8"/>
      <c r="CB26" s="8"/>
      <c r="CC26" s="8"/>
    </row>
    <row r="27" spans="1:83" s="6" customFormat="1" ht="20.25" x14ac:dyDescent="0.3">
      <c r="A27" s="13" t="s">
        <v>185</v>
      </c>
      <c r="B27" s="13" t="s">
        <v>155</v>
      </c>
      <c r="C27" s="13" t="s">
        <v>166</v>
      </c>
      <c r="D27" s="13" t="s">
        <v>178</v>
      </c>
      <c r="E27" s="13" t="s">
        <v>147</v>
      </c>
      <c r="F27" s="14">
        <v>15188</v>
      </c>
      <c r="G27" s="14">
        <v>4017</v>
      </c>
      <c r="H27" s="14">
        <v>3698</v>
      </c>
      <c r="I27" s="13" t="s">
        <v>184</v>
      </c>
      <c r="J27" s="15">
        <v>39</v>
      </c>
      <c r="K27" s="13" t="s">
        <v>158</v>
      </c>
      <c r="L27" s="13" t="s">
        <v>159</v>
      </c>
      <c r="M27" s="13" t="s">
        <v>146</v>
      </c>
      <c r="N27" s="16">
        <v>13</v>
      </c>
      <c r="O27" s="16">
        <v>13</v>
      </c>
      <c r="P27" s="16">
        <v>0</v>
      </c>
      <c r="Q27" s="17">
        <v>0</v>
      </c>
      <c r="R27" s="17">
        <v>7.28</v>
      </c>
      <c r="S27" s="17">
        <v>2.5</v>
      </c>
      <c r="T27" s="17">
        <v>1.5773330000000001</v>
      </c>
      <c r="U27" s="17">
        <v>63.093330000000002</v>
      </c>
      <c r="V27" s="17">
        <v>0.3125</v>
      </c>
      <c r="W27" s="17">
        <v>187.2</v>
      </c>
      <c r="X27" s="17">
        <v>25</v>
      </c>
      <c r="Y27" s="17">
        <v>0.60096150539683302</v>
      </c>
      <c r="Z27" s="17">
        <v>1.6666669999999999</v>
      </c>
      <c r="AA27" s="17">
        <v>0.8333334</v>
      </c>
      <c r="AB27" s="17">
        <v>33.33334</v>
      </c>
      <c r="AC27" s="17">
        <v>8.9333300000000004E-2</v>
      </c>
      <c r="AD27" s="17">
        <v>3.5733320000000002</v>
      </c>
      <c r="AE27" s="17">
        <v>58.5</v>
      </c>
      <c r="AF27" s="17">
        <v>41.6</v>
      </c>
      <c r="AG27" s="17">
        <v>0</v>
      </c>
      <c r="AH27" s="17">
        <v>0</v>
      </c>
      <c r="AI27" s="17">
        <v>1.5773330000000001</v>
      </c>
      <c r="AJ27" s="17">
        <v>1.6666669999999999</v>
      </c>
      <c r="AK27" s="24">
        <v>0.6666666</v>
      </c>
      <c r="AL27" s="24">
        <v>0.94640000000000002</v>
      </c>
      <c r="AM27" s="24">
        <v>1</v>
      </c>
      <c r="AN27" s="24">
        <v>0.63093330000000003</v>
      </c>
      <c r="AO27" s="7"/>
      <c r="AP27" s="7">
        <v>8.3333335816860199E-2</v>
      </c>
      <c r="AQ27" s="7"/>
      <c r="AR27" s="7"/>
      <c r="AS27" s="7"/>
      <c r="AT27" s="7"/>
      <c r="AU27" s="7"/>
      <c r="AV27" s="7">
        <v>0.1666666716337204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>
        <v>0.25</v>
      </c>
      <c r="BJ27" s="7"/>
      <c r="BK27" s="7"/>
      <c r="BL27" s="7"/>
      <c r="BM27" s="7"/>
      <c r="BN27" s="7">
        <v>0.3333333432674408</v>
      </c>
      <c r="BO27" s="12"/>
      <c r="BP27" s="12"/>
      <c r="BQ27" s="12"/>
      <c r="BR27" s="12"/>
      <c r="BS27" s="12"/>
      <c r="BT27" s="12"/>
      <c r="BU27" s="12"/>
      <c r="BV27" s="8"/>
      <c r="BW27" s="8"/>
      <c r="BX27" s="8"/>
      <c r="BY27" s="8"/>
      <c r="BZ27" s="8"/>
      <c r="CA27" s="8"/>
      <c r="CB27" s="8"/>
      <c r="CC27" s="8"/>
    </row>
    <row r="28" spans="1:83" s="6" customFormat="1" ht="20.25" x14ac:dyDescent="0.3">
      <c r="A28" s="13" t="s">
        <v>185</v>
      </c>
      <c r="B28" s="13" t="s">
        <v>166</v>
      </c>
      <c r="C28" s="13" t="s">
        <v>166</v>
      </c>
      <c r="D28" s="13" t="s">
        <v>178</v>
      </c>
      <c r="E28" s="13" t="s">
        <v>147</v>
      </c>
      <c r="F28" s="14">
        <v>15188</v>
      </c>
      <c r="G28" s="14">
        <v>3866</v>
      </c>
      <c r="H28" s="14">
        <v>3712</v>
      </c>
      <c r="I28" s="13" t="s">
        <v>184</v>
      </c>
      <c r="J28" s="15">
        <v>39</v>
      </c>
      <c r="K28" s="13" t="s">
        <v>158</v>
      </c>
      <c r="L28" s="13" t="s">
        <v>159</v>
      </c>
      <c r="M28" s="13" t="s">
        <v>146</v>
      </c>
      <c r="N28" s="16">
        <v>5</v>
      </c>
      <c r="O28" s="16">
        <v>5</v>
      </c>
      <c r="P28" s="16">
        <v>0</v>
      </c>
      <c r="Q28" s="17">
        <v>0</v>
      </c>
      <c r="R28" s="17">
        <v>7.28</v>
      </c>
      <c r="S28" s="17">
        <v>0.91666669999999995</v>
      </c>
      <c r="T28" s="17">
        <v>0.6066667</v>
      </c>
      <c r="U28" s="17">
        <v>66.181820000000002</v>
      </c>
      <c r="V28" s="17">
        <v>0.1145833</v>
      </c>
      <c r="W28" s="17">
        <v>196.36359999999999</v>
      </c>
      <c r="X28" s="17">
        <v>9.1666668653488195</v>
      </c>
      <c r="Y28" s="17">
        <v>0.57291667908430099</v>
      </c>
      <c r="Z28" s="17">
        <v>0.91666669999999995</v>
      </c>
      <c r="AA28" s="17">
        <v>0</v>
      </c>
      <c r="AB28" s="17">
        <v>0</v>
      </c>
      <c r="AC28" s="17">
        <v>0.31</v>
      </c>
      <c r="AD28" s="17">
        <v>33.818179999999998</v>
      </c>
      <c r="AE28" s="17">
        <v>22.5</v>
      </c>
      <c r="AF28" s="17">
        <v>16</v>
      </c>
      <c r="AG28" s="17">
        <v>0</v>
      </c>
      <c r="AH28" s="17">
        <v>0</v>
      </c>
      <c r="AI28" s="17">
        <v>0.6066667</v>
      </c>
      <c r="AJ28" s="17">
        <v>0.91666669999999995</v>
      </c>
      <c r="AK28" s="24">
        <v>1</v>
      </c>
      <c r="AL28" s="24">
        <v>0.66181820000000002</v>
      </c>
      <c r="AM28" s="24">
        <v>1</v>
      </c>
      <c r="AN28" s="24">
        <v>0.66181820000000002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12"/>
      <c r="BP28" s="12"/>
      <c r="BQ28" s="12"/>
      <c r="BR28" s="12"/>
      <c r="BS28" s="12"/>
      <c r="BT28" s="12"/>
      <c r="BU28" s="12"/>
      <c r="BV28" s="8"/>
      <c r="BW28" s="8"/>
      <c r="BX28" s="8"/>
      <c r="BY28" s="8"/>
      <c r="BZ28" s="8"/>
      <c r="CA28" s="8"/>
      <c r="CB28" s="8"/>
      <c r="CC28" s="8"/>
    </row>
    <row r="29" spans="1:83" s="6" customFormat="1" ht="20.25" x14ac:dyDescent="0.3">
      <c r="A29" s="13" t="s">
        <v>185</v>
      </c>
      <c r="B29" s="13" t="s">
        <v>155</v>
      </c>
      <c r="C29" s="13" t="s">
        <v>166</v>
      </c>
      <c r="D29" s="13" t="s">
        <v>175</v>
      </c>
      <c r="E29" s="13" t="s">
        <v>147</v>
      </c>
      <c r="F29" s="14">
        <v>15189</v>
      </c>
      <c r="G29" s="14">
        <v>4087</v>
      </c>
      <c r="H29" s="14">
        <v>4091</v>
      </c>
      <c r="I29" s="13" t="s">
        <v>184</v>
      </c>
      <c r="J29" s="15">
        <v>39</v>
      </c>
      <c r="K29" s="13" t="s">
        <v>177</v>
      </c>
      <c r="L29" s="13" t="s">
        <v>159</v>
      </c>
      <c r="M29" s="13" t="s">
        <v>146</v>
      </c>
      <c r="N29" s="16">
        <v>29</v>
      </c>
      <c r="O29" s="16">
        <v>29</v>
      </c>
      <c r="P29" s="16">
        <v>0</v>
      </c>
      <c r="Q29" s="17">
        <v>0</v>
      </c>
      <c r="R29" s="17">
        <v>5.93</v>
      </c>
      <c r="S29" s="17">
        <v>4</v>
      </c>
      <c r="T29" s="17">
        <v>2.8661669999999999</v>
      </c>
      <c r="U29" s="17">
        <v>71.654169999999993</v>
      </c>
      <c r="V29" s="17">
        <v>0.5</v>
      </c>
      <c r="W29" s="17">
        <v>209.38</v>
      </c>
      <c r="X29" s="17">
        <v>40</v>
      </c>
      <c r="Y29" s="17">
        <v>0.55393990454434505</v>
      </c>
      <c r="Z29" s="17">
        <v>3.0333329999999998</v>
      </c>
      <c r="AA29" s="17">
        <v>0.96666669999999999</v>
      </c>
      <c r="AB29" s="17">
        <v>24.16667</v>
      </c>
      <c r="AC29" s="17">
        <v>0.1671667</v>
      </c>
      <c r="AD29" s="17">
        <v>4.1791679999999998</v>
      </c>
      <c r="AE29" s="17">
        <v>104.69</v>
      </c>
      <c r="AF29" s="17">
        <v>72.209999999999994</v>
      </c>
      <c r="AG29" s="17">
        <v>0</v>
      </c>
      <c r="AH29" s="17">
        <v>0</v>
      </c>
      <c r="AI29" s="17">
        <v>2.8661669999999999</v>
      </c>
      <c r="AJ29" s="17">
        <v>3.0333329999999998</v>
      </c>
      <c r="AK29" s="24">
        <v>0.75833329999999999</v>
      </c>
      <c r="AL29" s="24">
        <v>0.94489009999999996</v>
      </c>
      <c r="AM29" s="24">
        <v>1</v>
      </c>
      <c r="AN29" s="24">
        <v>0.7165416</v>
      </c>
      <c r="AO29" s="7">
        <v>0.5</v>
      </c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>
        <v>0.20000000298023224</v>
      </c>
      <c r="BJ29" s="7"/>
      <c r="BK29" s="7"/>
      <c r="BL29" s="7"/>
      <c r="BM29" s="7"/>
      <c r="BN29" s="7"/>
      <c r="BO29" s="12"/>
      <c r="BP29" s="12"/>
      <c r="BQ29" s="12">
        <v>0.1666666716337204</v>
      </c>
      <c r="BR29" s="12"/>
      <c r="BS29" s="12">
        <v>0.10000000149011612</v>
      </c>
      <c r="BT29" s="12"/>
      <c r="BU29" s="12"/>
      <c r="BV29" s="8"/>
      <c r="BW29" s="8"/>
      <c r="BX29" s="8"/>
      <c r="BY29" s="8"/>
      <c r="BZ29" s="8"/>
      <c r="CA29" s="8"/>
      <c r="CB29" s="8"/>
      <c r="CC29" s="8"/>
    </row>
    <row r="30" spans="1:83" s="6" customFormat="1" ht="20.25" x14ac:dyDescent="0.3">
      <c r="A30" s="13" t="s">
        <v>185</v>
      </c>
      <c r="B30" s="13" t="s">
        <v>155</v>
      </c>
      <c r="C30" s="13" t="s">
        <v>166</v>
      </c>
      <c r="D30" s="13" t="s">
        <v>178</v>
      </c>
      <c r="E30" s="13" t="s">
        <v>147</v>
      </c>
      <c r="F30" s="14">
        <v>15189</v>
      </c>
      <c r="G30" s="14">
        <v>4017</v>
      </c>
      <c r="H30" s="14">
        <v>3698</v>
      </c>
      <c r="I30" s="13" t="s">
        <v>184</v>
      </c>
      <c r="J30" s="15">
        <v>39</v>
      </c>
      <c r="K30" s="13" t="s">
        <v>177</v>
      </c>
      <c r="L30" s="13" t="s">
        <v>159</v>
      </c>
      <c r="M30" s="13" t="s">
        <v>146</v>
      </c>
      <c r="N30" s="16">
        <v>41</v>
      </c>
      <c r="O30" s="16">
        <v>40</v>
      </c>
      <c r="P30" s="16">
        <v>1</v>
      </c>
      <c r="Q30" s="17">
        <v>2.4390239999999999</v>
      </c>
      <c r="R30" s="17">
        <v>5.93</v>
      </c>
      <c r="S30" s="17">
        <v>5.5</v>
      </c>
      <c r="T30" s="17">
        <v>3.9533330000000002</v>
      </c>
      <c r="U30" s="17">
        <v>71.878789999999995</v>
      </c>
      <c r="V30" s="17">
        <v>0.6875</v>
      </c>
      <c r="W30" s="17">
        <v>210.03639999999999</v>
      </c>
      <c r="X30" s="17">
        <v>55</v>
      </c>
      <c r="Y30" s="17">
        <v>0.55220884380124302</v>
      </c>
      <c r="Z30" s="17">
        <v>4.25</v>
      </c>
      <c r="AA30" s="17">
        <v>1.25</v>
      </c>
      <c r="AB30" s="17">
        <v>22.727270000000001</v>
      </c>
      <c r="AC30" s="17">
        <v>0.19783329999999999</v>
      </c>
      <c r="AD30" s="17">
        <v>3.5969690000000001</v>
      </c>
      <c r="AE30" s="17">
        <v>144.4</v>
      </c>
      <c r="AF30" s="17">
        <v>99.6</v>
      </c>
      <c r="AG30" s="17">
        <v>9.8833329999999997E-2</v>
      </c>
      <c r="AH30" s="17">
        <v>1.79697</v>
      </c>
      <c r="AI30" s="17">
        <v>4.0521659999999997</v>
      </c>
      <c r="AJ30" s="17">
        <v>4.25</v>
      </c>
      <c r="AK30" s="24">
        <v>0.77272730000000001</v>
      </c>
      <c r="AL30" s="24">
        <v>0.95345089999999999</v>
      </c>
      <c r="AM30" s="24">
        <v>0.97560979999999997</v>
      </c>
      <c r="AN30" s="24">
        <v>0.71878779999999998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>
        <v>0.75</v>
      </c>
      <c r="BJ30" s="7"/>
      <c r="BK30" s="7"/>
      <c r="BL30" s="7"/>
      <c r="BM30" s="7"/>
      <c r="BN30" s="7"/>
      <c r="BO30" s="12">
        <v>8.3333335816860199E-2</v>
      </c>
      <c r="BP30" s="12"/>
      <c r="BQ30" s="12">
        <v>8.3333335816860199E-2</v>
      </c>
      <c r="BR30" s="12">
        <v>8.3333335816860199E-2</v>
      </c>
      <c r="BS30" s="12">
        <v>0.25</v>
      </c>
      <c r="BT30" s="12"/>
      <c r="BU30" s="12"/>
      <c r="BV30" s="8"/>
      <c r="BW30" s="8"/>
      <c r="BX30" s="8"/>
      <c r="BY30" s="8"/>
      <c r="BZ30" s="8"/>
      <c r="CA30" s="8">
        <v>1</v>
      </c>
      <c r="CB30" s="8"/>
      <c r="CC30" s="8"/>
    </row>
    <row r="31" spans="1:83" s="6" customFormat="1" ht="20.25" x14ac:dyDescent="0.3">
      <c r="A31" s="13" t="s">
        <v>185</v>
      </c>
      <c r="B31" s="13" t="s">
        <v>166</v>
      </c>
      <c r="C31" s="13" t="s">
        <v>166</v>
      </c>
      <c r="D31" s="13" t="s">
        <v>178</v>
      </c>
      <c r="E31" s="13" t="s">
        <v>147</v>
      </c>
      <c r="F31" s="14">
        <v>15189</v>
      </c>
      <c r="G31" s="14">
        <v>3866</v>
      </c>
      <c r="H31" s="14">
        <v>3712</v>
      </c>
      <c r="I31" s="13" t="s">
        <v>184</v>
      </c>
      <c r="J31" s="15">
        <v>39</v>
      </c>
      <c r="K31" s="13" t="s">
        <v>177</v>
      </c>
      <c r="L31" s="13" t="s">
        <v>159</v>
      </c>
      <c r="M31" s="13" t="s">
        <v>146</v>
      </c>
      <c r="N31" s="16">
        <v>1</v>
      </c>
      <c r="O31" s="16">
        <v>1</v>
      </c>
      <c r="P31" s="16">
        <v>0</v>
      </c>
      <c r="Q31" s="17">
        <v>0</v>
      </c>
      <c r="R31" s="17">
        <v>5.93</v>
      </c>
      <c r="S31" s="17">
        <v>0.1166667</v>
      </c>
      <c r="T31" s="17">
        <v>9.8833329999999997E-2</v>
      </c>
      <c r="U31" s="17">
        <v>84.714259999999996</v>
      </c>
      <c r="V31" s="17">
        <v>1.458334E-2</v>
      </c>
      <c r="W31" s="17">
        <v>247.5428</v>
      </c>
      <c r="X31" s="17">
        <v>1.1666669696569401</v>
      </c>
      <c r="Y31" s="17">
        <v>0.468540949874936</v>
      </c>
      <c r="Z31" s="17">
        <v>0.1166667</v>
      </c>
      <c r="AA31" s="17">
        <v>0</v>
      </c>
      <c r="AB31" s="17">
        <v>0</v>
      </c>
      <c r="AC31" s="17">
        <v>1.7833370000000001E-2</v>
      </c>
      <c r="AD31" s="17">
        <v>15.285740000000001</v>
      </c>
      <c r="AE31" s="17">
        <v>3.61</v>
      </c>
      <c r="AF31" s="17">
        <v>2.4900000000000002</v>
      </c>
      <c r="AG31" s="17">
        <v>0</v>
      </c>
      <c r="AH31" s="17">
        <v>0</v>
      </c>
      <c r="AI31" s="17">
        <v>9.8833329999999997E-2</v>
      </c>
      <c r="AJ31" s="17">
        <v>0.1166667</v>
      </c>
      <c r="AK31" s="24">
        <v>1</v>
      </c>
      <c r="AL31" s="24">
        <v>0.84714259999999997</v>
      </c>
      <c r="AM31" s="24">
        <v>1</v>
      </c>
      <c r="AN31" s="24">
        <v>0.84714259999999997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12"/>
      <c r="BP31" s="12"/>
      <c r="BQ31" s="12"/>
      <c r="BR31" s="12"/>
      <c r="BS31" s="12"/>
      <c r="BT31" s="12"/>
      <c r="BU31" s="12"/>
      <c r="BV31" s="8"/>
      <c r="BW31" s="8"/>
      <c r="BX31" s="8"/>
      <c r="BY31" s="8"/>
      <c r="BZ31" s="8"/>
      <c r="CA31" s="8"/>
      <c r="CB31" s="8"/>
      <c r="CC31" s="8"/>
    </row>
    <row r="32" spans="1:83" s="6" customFormat="1" ht="20.25" x14ac:dyDescent="0.3">
      <c r="A32" s="13" t="s">
        <v>170</v>
      </c>
      <c r="B32" s="13" t="s">
        <v>166</v>
      </c>
      <c r="C32" s="13" t="s">
        <v>166</v>
      </c>
      <c r="D32" s="13" t="s">
        <v>175</v>
      </c>
      <c r="E32" s="13" t="s">
        <v>144</v>
      </c>
      <c r="F32" s="14">
        <v>10348</v>
      </c>
      <c r="G32" s="14">
        <v>4062</v>
      </c>
      <c r="H32" s="14">
        <v>4161</v>
      </c>
      <c r="I32" s="13" t="s">
        <v>176</v>
      </c>
      <c r="J32" s="15">
        <v>62.8</v>
      </c>
      <c r="K32" s="13" t="s">
        <v>177</v>
      </c>
      <c r="L32" s="13" t="s">
        <v>159</v>
      </c>
      <c r="M32" s="13" t="s">
        <v>146</v>
      </c>
      <c r="N32" s="16">
        <v>7</v>
      </c>
      <c r="O32" s="16">
        <v>7</v>
      </c>
      <c r="P32" s="16">
        <v>0</v>
      </c>
      <c r="Q32" s="17">
        <v>0</v>
      </c>
      <c r="R32" s="17">
        <v>6.74</v>
      </c>
      <c r="S32" s="17">
        <v>1.0833330000000001</v>
      </c>
      <c r="T32" s="17">
        <v>0.78633330000000001</v>
      </c>
      <c r="U32" s="17">
        <v>72.584630000000004</v>
      </c>
      <c r="V32" s="17">
        <v>0.1354166</v>
      </c>
      <c r="W32" s="17">
        <v>238.30160000000001</v>
      </c>
      <c r="X32" s="17">
        <f>10*S32</f>
        <v>10.83333</v>
      </c>
      <c r="Y32" s="17">
        <v>0</v>
      </c>
      <c r="Z32" s="17">
        <v>0.91666630000000004</v>
      </c>
      <c r="AA32" s="17">
        <v>0.1666667</v>
      </c>
      <c r="AB32" s="17">
        <v>15.38462</v>
      </c>
      <c r="AC32" s="17">
        <v>0.130333</v>
      </c>
      <c r="AD32" s="17">
        <v>12.03074</v>
      </c>
      <c r="AE32" s="17">
        <v>32.270000000000003</v>
      </c>
      <c r="AF32" s="17">
        <v>21.14</v>
      </c>
      <c r="AG32" s="17">
        <v>0</v>
      </c>
      <c r="AH32" s="17">
        <v>0</v>
      </c>
      <c r="AI32" s="17">
        <v>0.78633330000000001</v>
      </c>
      <c r="AJ32" s="17">
        <v>0.91666630000000004</v>
      </c>
      <c r="AK32" s="24">
        <v>0.84615379999999996</v>
      </c>
      <c r="AL32" s="24">
        <v>0.85781850000000004</v>
      </c>
      <c r="AM32" s="24">
        <v>1</v>
      </c>
      <c r="AN32" s="24">
        <v>0.7258464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>
        <v>0.1666666716337204</v>
      </c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12"/>
      <c r="BP32" s="12"/>
      <c r="BQ32" s="12"/>
      <c r="BR32" s="12"/>
      <c r="BS32" s="12"/>
      <c r="BT32" s="12"/>
      <c r="BU32" s="12"/>
      <c r="BV32" s="8"/>
      <c r="BW32" s="8"/>
      <c r="BX32" s="8"/>
      <c r="BY32" s="8"/>
      <c r="BZ32" s="8"/>
      <c r="CA32" s="8"/>
      <c r="CB32" s="8"/>
      <c r="CC32" s="8"/>
    </row>
    <row r="33" spans="1:82" s="6" customFormat="1" ht="20.25" x14ac:dyDescent="0.3">
      <c r="A33" s="13" t="s">
        <v>170</v>
      </c>
      <c r="B33" s="13" t="s">
        <v>166</v>
      </c>
      <c r="C33" s="13" t="s">
        <v>166</v>
      </c>
      <c r="D33" s="13" t="s">
        <v>178</v>
      </c>
      <c r="E33" s="13" t="s">
        <v>144</v>
      </c>
      <c r="F33" s="14">
        <v>10348</v>
      </c>
      <c r="G33" s="14">
        <v>3866</v>
      </c>
      <c r="H33" s="14">
        <v>3712</v>
      </c>
      <c r="I33" s="13" t="s">
        <v>176</v>
      </c>
      <c r="J33" s="15">
        <v>62.8</v>
      </c>
      <c r="K33" s="13" t="s">
        <v>177</v>
      </c>
      <c r="L33" s="13" t="s">
        <v>159</v>
      </c>
      <c r="M33" s="13" t="s">
        <v>146</v>
      </c>
      <c r="N33" s="16">
        <v>16</v>
      </c>
      <c r="O33" s="16">
        <v>16</v>
      </c>
      <c r="P33" s="16">
        <v>0</v>
      </c>
      <c r="Q33" s="17">
        <v>0</v>
      </c>
      <c r="R33" s="17">
        <v>6.74</v>
      </c>
      <c r="S33" s="17">
        <v>2.5</v>
      </c>
      <c r="T33" s="17">
        <v>1.7973330000000001</v>
      </c>
      <c r="U33" s="17">
        <v>71.893330000000006</v>
      </c>
      <c r="V33" s="17">
        <v>0.3125</v>
      </c>
      <c r="W33" s="17">
        <v>236.03200000000001</v>
      </c>
      <c r="X33" s="17">
        <f>10*S33</f>
        <v>25</v>
      </c>
      <c r="Y33" s="17">
        <v>0</v>
      </c>
      <c r="Z33" s="17">
        <v>1.9166669999999999</v>
      </c>
      <c r="AA33" s="17">
        <v>0.5833334</v>
      </c>
      <c r="AB33" s="17">
        <v>23.33334</v>
      </c>
      <c r="AC33" s="17">
        <v>0.11933340000000001</v>
      </c>
      <c r="AD33" s="17">
        <v>4.7733350000000003</v>
      </c>
      <c r="AE33" s="17">
        <v>73.760000000000005</v>
      </c>
      <c r="AF33" s="17">
        <v>48.32</v>
      </c>
      <c r="AG33" s="17">
        <v>0</v>
      </c>
      <c r="AH33" s="17">
        <v>0</v>
      </c>
      <c r="AI33" s="17">
        <v>1.7973330000000001</v>
      </c>
      <c r="AJ33" s="17">
        <v>1.9166669999999999</v>
      </c>
      <c r="AK33" s="24">
        <v>0.76666670000000003</v>
      </c>
      <c r="AL33" s="24">
        <v>0.93773910000000005</v>
      </c>
      <c r="AM33" s="24">
        <v>1</v>
      </c>
      <c r="AN33" s="24">
        <v>0.7189333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0.3333333432674408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12"/>
      <c r="BP33" s="12">
        <v>0.1666666716337204</v>
      </c>
      <c r="BQ33" s="12"/>
      <c r="BR33" s="12">
        <v>8.3333335816860199E-2</v>
      </c>
      <c r="BS33" s="12"/>
      <c r="BT33" s="12"/>
      <c r="BU33" s="12"/>
      <c r="BV33" s="8"/>
      <c r="BW33" s="8"/>
      <c r="BX33" s="8"/>
      <c r="BY33" s="8"/>
      <c r="BZ33" s="8"/>
      <c r="CA33" s="8"/>
      <c r="CB33" s="8"/>
      <c r="CC33" s="8"/>
    </row>
    <row r="34" spans="1:82" s="6" customFormat="1" ht="20.25" x14ac:dyDescent="0.3">
      <c r="A34" s="13" t="s">
        <v>170</v>
      </c>
      <c r="B34" s="13" t="s">
        <v>186</v>
      </c>
      <c r="C34" s="13" t="s">
        <v>166</v>
      </c>
      <c r="D34" s="13" t="s">
        <v>175</v>
      </c>
      <c r="E34" s="13" t="s">
        <v>144</v>
      </c>
      <c r="F34" s="14">
        <v>10348</v>
      </c>
      <c r="G34" s="14">
        <v>4062</v>
      </c>
      <c r="H34" s="14">
        <v>4161</v>
      </c>
      <c r="I34" s="13" t="s">
        <v>176</v>
      </c>
      <c r="J34" s="15">
        <v>62.8</v>
      </c>
      <c r="K34" s="13" t="s">
        <v>177</v>
      </c>
      <c r="L34" s="13" t="s">
        <v>159</v>
      </c>
      <c r="M34" s="13" t="s">
        <v>146</v>
      </c>
      <c r="N34" s="16">
        <v>46</v>
      </c>
      <c r="O34" s="16">
        <v>45</v>
      </c>
      <c r="P34" s="16">
        <v>1</v>
      </c>
      <c r="Q34" s="17">
        <v>2.1739130000000002</v>
      </c>
      <c r="R34" s="17">
        <v>6.74</v>
      </c>
      <c r="S34" s="17">
        <v>6.9166670000000003</v>
      </c>
      <c r="T34" s="17">
        <v>5.0549999999999997</v>
      </c>
      <c r="U34" s="17">
        <v>73.084329999999994</v>
      </c>
      <c r="V34" s="17">
        <v>0.8645834</v>
      </c>
      <c r="W34" s="17">
        <v>239.94220000000001</v>
      </c>
      <c r="X34" s="17">
        <f>10*S34</f>
        <v>69.166670000000011</v>
      </c>
      <c r="Y34" s="17">
        <v>0</v>
      </c>
      <c r="Z34" s="17">
        <v>5.5</v>
      </c>
      <c r="AA34" s="17">
        <v>1.4166669999999999</v>
      </c>
      <c r="AB34" s="17">
        <v>20.481929999999998</v>
      </c>
      <c r="AC34" s="17">
        <v>0.3326672</v>
      </c>
      <c r="AD34" s="17">
        <v>4.8096459999999999</v>
      </c>
      <c r="AE34" s="17">
        <v>207.45</v>
      </c>
      <c r="AF34" s="17">
        <v>135.9</v>
      </c>
      <c r="AG34" s="17">
        <v>0.1123333</v>
      </c>
      <c r="AH34" s="17">
        <v>1.624096</v>
      </c>
      <c r="AI34" s="17">
        <v>5.1673330000000002</v>
      </c>
      <c r="AJ34" s="17">
        <v>5.5</v>
      </c>
      <c r="AK34" s="24">
        <v>0.79518069999999996</v>
      </c>
      <c r="AL34" s="24">
        <v>0.93951510000000005</v>
      </c>
      <c r="AM34" s="24">
        <v>0.97826089999999999</v>
      </c>
      <c r="AN34" s="24">
        <v>0.73084329999999997</v>
      </c>
      <c r="AO34" s="7"/>
      <c r="AP34" s="7"/>
      <c r="AQ34" s="7"/>
      <c r="AR34" s="7"/>
      <c r="AS34" s="7"/>
      <c r="AT34" s="7"/>
      <c r="AU34" s="7"/>
      <c r="AV34" s="7"/>
      <c r="AW34" s="7">
        <v>0.58333331346511841</v>
      </c>
      <c r="AX34" s="7"/>
      <c r="AY34" s="7">
        <v>0.26666668057441711</v>
      </c>
      <c r="AZ34" s="7"/>
      <c r="BA34" s="7"/>
      <c r="BB34" s="7"/>
      <c r="BC34" s="7"/>
      <c r="BD34" s="7"/>
      <c r="BE34" s="7"/>
      <c r="BF34" s="7"/>
      <c r="BG34" s="7"/>
      <c r="BH34" s="7"/>
      <c r="BI34" s="7">
        <v>0.1666666716337204</v>
      </c>
      <c r="BJ34" s="7"/>
      <c r="BK34" s="7"/>
      <c r="BL34" s="7"/>
      <c r="BM34" s="7"/>
      <c r="BN34" s="7"/>
      <c r="BO34" s="12"/>
      <c r="BP34" s="12">
        <v>0.1666666716337204</v>
      </c>
      <c r="BQ34" s="12"/>
      <c r="BR34" s="12"/>
      <c r="BS34" s="12">
        <v>0.23333333432674408</v>
      </c>
      <c r="BT34" s="12"/>
      <c r="BU34" s="12"/>
      <c r="BV34" s="8"/>
      <c r="BW34" s="8"/>
      <c r="BX34" s="8">
        <v>1</v>
      </c>
      <c r="BY34" s="8"/>
      <c r="BZ34" s="8"/>
      <c r="CA34" s="8"/>
      <c r="CB34" s="8"/>
      <c r="CC34" s="8"/>
    </row>
    <row r="35" spans="1:82" s="6" customFormat="1" ht="20.25" x14ac:dyDescent="0.3">
      <c r="A35" s="13" t="s">
        <v>170</v>
      </c>
      <c r="B35" s="13" t="s">
        <v>186</v>
      </c>
      <c r="C35" s="13" t="s">
        <v>166</v>
      </c>
      <c r="D35" s="13" t="s">
        <v>178</v>
      </c>
      <c r="E35" s="13" t="s">
        <v>144</v>
      </c>
      <c r="F35" s="14">
        <v>10348</v>
      </c>
      <c r="G35" s="14">
        <v>3866</v>
      </c>
      <c r="H35" s="14">
        <v>3712</v>
      </c>
      <c r="I35" s="13" t="s">
        <v>176</v>
      </c>
      <c r="J35" s="15">
        <v>62.8</v>
      </c>
      <c r="K35" s="13" t="s">
        <v>177</v>
      </c>
      <c r="L35" s="13" t="s">
        <v>159</v>
      </c>
      <c r="M35" s="13" t="s">
        <v>146</v>
      </c>
      <c r="N35" s="16">
        <v>34</v>
      </c>
      <c r="O35" s="16">
        <v>34</v>
      </c>
      <c r="P35" s="16">
        <v>0</v>
      </c>
      <c r="Q35" s="17">
        <v>0</v>
      </c>
      <c r="R35" s="17">
        <v>6.74</v>
      </c>
      <c r="S35" s="17">
        <v>5.5</v>
      </c>
      <c r="T35" s="17">
        <v>3.8193329999999999</v>
      </c>
      <c r="U35" s="17">
        <v>69.442419999999998</v>
      </c>
      <c r="V35" s="17">
        <v>0.6875</v>
      </c>
      <c r="W35" s="17">
        <v>227.9855</v>
      </c>
      <c r="X35" s="17">
        <f>10*S35</f>
        <v>55</v>
      </c>
      <c r="Y35" s="17">
        <v>0</v>
      </c>
      <c r="Z35" s="17">
        <v>3.8</v>
      </c>
      <c r="AA35" s="17">
        <v>1.7</v>
      </c>
      <c r="AB35" s="17">
        <v>30.909089999999999</v>
      </c>
      <c r="AC35" s="17">
        <v>-1.9333119999999999E-2</v>
      </c>
      <c r="AD35" s="17">
        <v>-0.35151130000000003</v>
      </c>
      <c r="AE35" s="17">
        <v>156.74</v>
      </c>
      <c r="AF35" s="17">
        <v>102.68</v>
      </c>
      <c r="AG35" s="17">
        <v>0</v>
      </c>
      <c r="AH35" s="17">
        <v>0</v>
      </c>
      <c r="AI35" s="17">
        <v>3.8193329999999999</v>
      </c>
      <c r="AJ35" s="17">
        <v>3.8</v>
      </c>
      <c r="AK35" s="24">
        <v>0.69090910000000005</v>
      </c>
      <c r="AL35" s="24">
        <v>1.005088</v>
      </c>
      <c r="AM35" s="24">
        <v>1</v>
      </c>
      <c r="AN35" s="24">
        <v>0.69442420000000005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>
        <v>0.78333333134651184</v>
      </c>
      <c r="BA35" s="7"/>
      <c r="BB35" s="7"/>
      <c r="BC35" s="7"/>
      <c r="BD35" s="7"/>
      <c r="BE35" s="7"/>
      <c r="BF35" s="7"/>
      <c r="BG35" s="7"/>
      <c r="BH35" s="7"/>
      <c r="BI35" s="7">
        <v>0.66666668653488159</v>
      </c>
      <c r="BJ35" s="7"/>
      <c r="BK35" s="7"/>
      <c r="BL35" s="7"/>
      <c r="BM35" s="7"/>
      <c r="BN35" s="7"/>
      <c r="BO35" s="12"/>
      <c r="BP35" s="12"/>
      <c r="BQ35" s="12"/>
      <c r="BR35" s="12"/>
      <c r="BS35" s="12">
        <v>0.25</v>
      </c>
      <c r="BT35" s="12"/>
      <c r="BU35" s="12"/>
      <c r="BV35" s="8"/>
      <c r="BW35" s="8"/>
      <c r="BX35" s="8"/>
      <c r="BY35" s="8"/>
      <c r="BZ35" s="8"/>
      <c r="CA35" s="8"/>
      <c r="CB35" s="8"/>
      <c r="CC35" s="8"/>
    </row>
    <row r="36" spans="1:82" s="6" customFormat="1" ht="20.25" x14ac:dyDescent="0.3">
      <c r="A36" s="13" t="s">
        <v>187</v>
      </c>
      <c r="B36" s="13" t="s">
        <v>155</v>
      </c>
      <c r="C36" s="13" t="s">
        <v>166</v>
      </c>
      <c r="D36" s="13" t="s">
        <v>175</v>
      </c>
      <c r="E36" s="13" t="s">
        <v>144</v>
      </c>
      <c r="F36" s="14">
        <v>10348</v>
      </c>
      <c r="G36" s="14">
        <v>4062</v>
      </c>
      <c r="H36" s="14">
        <v>4161</v>
      </c>
      <c r="I36" s="13" t="s">
        <v>176</v>
      </c>
      <c r="J36" s="15">
        <v>62.8</v>
      </c>
      <c r="K36" s="13" t="s">
        <v>177</v>
      </c>
      <c r="L36" s="13" t="s">
        <v>159</v>
      </c>
      <c r="M36" s="13" t="s">
        <v>146</v>
      </c>
      <c r="N36" s="16">
        <v>38</v>
      </c>
      <c r="O36" s="16">
        <v>38</v>
      </c>
      <c r="P36" s="16">
        <v>0</v>
      </c>
      <c r="Q36" s="17">
        <v>0</v>
      </c>
      <c r="R36" s="17">
        <v>6.74</v>
      </c>
      <c r="S36" s="17">
        <v>8</v>
      </c>
      <c r="T36" s="17">
        <v>4.2686669999999998</v>
      </c>
      <c r="U36" s="17">
        <v>53.358330000000002</v>
      </c>
      <c r="V36" s="17">
        <v>1</v>
      </c>
      <c r="W36" s="17">
        <v>175.18</v>
      </c>
      <c r="X36" s="17">
        <v>80</v>
      </c>
      <c r="Y36" s="17">
        <v>0.69710699294892597</v>
      </c>
      <c r="Z36" s="17">
        <v>4.7</v>
      </c>
      <c r="AA36" s="17">
        <v>3.3</v>
      </c>
      <c r="AB36" s="17">
        <v>41.25</v>
      </c>
      <c r="AC36" s="17">
        <v>0.43133329999999998</v>
      </c>
      <c r="AD36" s="17">
        <v>5.3916659999999998</v>
      </c>
      <c r="AE36" s="17">
        <v>175.18</v>
      </c>
      <c r="AF36" s="17">
        <v>114.76</v>
      </c>
      <c r="AG36" s="17">
        <v>0</v>
      </c>
      <c r="AH36" s="17">
        <v>0</v>
      </c>
      <c r="AI36" s="17">
        <v>4.2686669999999998</v>
      </c>
      <c r="AJ36" s="17">
        <v>4.7</v>
      </c>
      <c r="AK36" s="24">
        <v>0.58750000000000002</v>
      </c>
      <c r="AL36" s="24">
        <v>0.90822700000000001</v>
      </c>
      <c r="AM36" s="24">
        <v>1</v>
      </c>
      <c r="AN36" s="24">
        <v>0.53358329999999998</v>
      </c>
      <c r="AO36" s="7">
        <v>0.5</v>
      </c>
      <c r="AP36" s="7"/>
      <c r="AQ36" s="7"/>
      <c r="AR36" s="7"/>
      <c r="AS36" s="7"/>
      <c r="AT36" s="7"/>
      <c r="AU36" s="7"/>
      <c r="AV36" s="7"/>
      <c r="AW36" s="7"/>
      <c r="AX36" s="7"/>
      <c r="AY36" s="7">
        <v>0.58333331346511841</v>
      </c>
      <c r="AZ36" s="7"/>
      <c r="BA36" s="7"/>
      <c r="BB36" s="7"/>
      <c r="BC36" s="7"/>
      <c r="BD36" s="7"/>
      <c r="BE36" s="7">
        <v>1.3333333730697632</v>
      </c>
      <c r="BF36" s="7"/>
      <c r="BG36" s="7"/>
      <c r="BH36" s="7"/>
      <c r="BI36" s="7">
        <v>0.1666666716337204</v>
      </c>
      <c r="BJ36" s="7"/>
      <c r="BK36" s="7"/>
      <c r="BL36" s="7"/>
      <c r="BM36" s="7"/>
      <c r="BN36" s="7"/>
      <c r="BO36" s="12">
        <v>0.1666666716337204</v>
      </c>
      <c r="BP36" s="12"/>
      <c r="BQ36" s="12">
        <v>0.4166666716337204</v>
      </c>
      <c r="BR36" s="12"/>
      <c r="BS36" s="12">
        <v>0.13333334028720856</v>
      </c>
      <c r="BT36" s="12"/>
      <c r="BU36" s="12"/>
      <c r="BV36" s="8"/>
      <c r="BW36" s="8"/>
      <c r="BX36" s="8"/>
      <c r="BY36" s="8"/>
      <c r="BZ36" s="8"/>
      <c r="CA36" s="8"/>
      <c r="CB36" s="8"/>
      <c r="CC36" s="8"/>
    </row>
    <row r="37" spans="1:82" s="6" customFormat="1" ht="20.25" x14ac:dyDescent="0.3">
      <c r="A37" s="13" t="s">
        <v>187</v>
      </c>
      <c r="B37" s="13" t="s">
        <v>155</v>
      </c>
      <c r="C37" s="13" t="s">
        <v>166</v>
      </c>
      <c r="D37" s="13" t="s">
        <v>178</v>
      </c>
      <c r="E37" s="13" t="s">
        <v>144</v>
      </c>
      <c r="F37" s="14">
        <v>10348</v>
      </c>
      <c r="G37" s="14">
        <v>3866</v>
      </c>
      <c r="H37" s="14">
        <v>3712</v>
      </c>
      <c r="I37" s="13" t="s">
        <v>176</v>
      </c>
      <c r="J37" s="15">
        <v>62.8</v>
      </c>
      <c r="K37" s="13" t="s">
        <v>177</v>
      </c>
      <c r="L37" s="13" t="s">
        <v>159</v>
      </c>
      <c r="M37" s="13" t="s">
        <v>146</v>
      </c>
      <c r="N37" s="16">
        <v>47</v>
      </c>
      <c r="O37" s="16">
        <v>47</v>
      </c>
      <c r="P37" s="16">
        <v>0</v>
      </c>
      <c r="Q37" s="17">
        <v>0</v>
      </c>
      <c r="R37" s="17">
        <v>6.74</v>
      </c>
      <c r="S37" s="17">
        <v>8</v>
      </c>
      <c r="T37" s="17">
        <v>5.2796659999999997</v>
      </c>
      <c r="U37" s="17">
        <v>65.995829999999998</v>
      </c>
      <c r="V37" s="17">
        <v>1</v>
      </c>
      <c r="W37" s="17">
        <v>216.67</v>
      </c>
      <c r="X37" s="17">
        <v>80</v>
      </c>
      <c r="Y37" s="17">
        <v>0.56361842062828305</v>
      </c>
      <c r="Z37" s="17">
        <v>5.6833330000000002</v>
      </c>
      <c r="AA37" s="17">
        <v>2.3166669999999998</v>
      </c>
      <c r="AB37" s="17">
        <v>28.95833</v>
      </c>
      <c r="AC37" s="17">
        <v>0.403667</v>
      </c>
      <c r="AD37" s="17">
        <v>5.0458369999999997</v>
      </c>
      <c r="AE37" s="17">
        <v>216.67</v>
      </c>
      <c r="AF37" s="17">
        <v>141.94</v>
      </c>
      <c r="AG37" s="17">
        <v>0</v>
      </c>
      <c r="AH37" s="17">
        <v>0</v>
      </c>
      <c r="AI37" s="17">
        <v>5.2796659999999997</v>
      </c>
      <c r="AJ37" s="17">
        <v>5.6833330000000002</v>
      </c>
      <c r="AK37" s="24">
        <v>0.71041670000000001</v>
      </c>
      <c r="AL37" s="24">
        <v>0.92897359999999995</v>
      </c>
      <c r="AM37" s="24">
        <v>1</v>
      </c>
      <c r="AN37" s="24">
        <v>0.6599583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>
        <v>0.30000000447034836</v>
      </c>
      <c r="BA37" s="7"/>
      <c r="BB37" s="7"/>
      <c r="BC37" s="7">
        <v>0.64999997615814209</v>
      </c>
      <c r="BD37" s="7"/>
      <c r="BE37" s="7"/>
      <c r="BF37" s="7"/>
      <c r="BG37" s="7"/>
      <c r="BH37" s="7"/>
      <c r="BI37" s="7">
        <v>0.63333332538604736</v>
      </c>
      <c r="BJ37" s="7"/>
      <c r="BK37" s="7"/>
      <c r="BL37" s="7"/>
      <c r="BM37" s="7"/>
      <c r="BN37" s="7"/>
      <c r="BO37" s="12"/>
      <c r="BP37" s="12"/>
      <c r="BQ37" s="12">
        <v>0.45000000298023224</v>
      </c>
      <c r="BR37" s="12">
        <v>8.3333335816860199E-2</v>
      </c>
      <c r="BS37" s="12">
        <v>0.20000000298023224</v>
      </c>
      <c r="BT37" s="12"/>
      <c r="BU37" s="12"/>
      <c r="BV37" s="8"/>
      <c r="BW37" s="8"/>
      <c r="BX37" s="8"/>
      <c r="BY37" s="8"/>
      <c r="BZ37" s="8"/>
      <c r="CA37" s="8"/>
      <c r="CB37" s="8"/>
      <c r="CC37" s="8"/>
    </row>
    <row r="38" spans="1:82" s="6" customFormat="1" ht="20.25" x14ac:dyDescent="0.3">
      <c r="A38" s="13" t="s">
        <v>187</v>
      </c>
      <c r="B38" s="13" t="s">
        <v>166</v>
      </c>
      <c r="C38" s="13" t="s">
        <v>166</v>
      </c>
      <c r="D38" s="13" t="s">
        <v>175</v>
      </c>
      <c r="E38" s="13" t="s">
        <v>144</v>
      </c>
      <c r="F38" s="14">
        <v>10348</v>
      </c>
      <c r="G38" s="14">
        <v>4087</v>
      </c>
      <c r="H38" s="14">
        <v>4091</v>
      </c>
      <c r="I38" s="13" t="s">
        <v>176</v>
      </c>
      <c r="J38" s="15">
        <v>62.8</v>
      </c>
      <c r="K38" s="13" t="s">
        <v>177</v>
      </c>
      <c r="L38" s="13" t="s">
        <v>159</v>
      </c>
      <c r="M38" s="13" t="s">
        <v>146</v>
      </c>
      <c r="N38" s="16">
        <v>53</v>
      </c>
      <c r="O38" s="16">
        <v>53</v>
      </c>
      <c r="P38" s="16">
        <v>0</v>
      </c>
      <c r="Q38" s="17">
        <v>0</v>
      </c>
      <c r="R38" s="17">
        <v>6.74</v>
      </c>
      <c r="S38" s="17">
        <v>8</v>
      </c>
      <c r="T38" s="17">
        <v>5.9536670000000003</v>
      </c>
      <c r="U38" s="17">
        <v>74.420839999999998</v>
      </c>
      <c r="V38" s="17">
        <v>1</v>
      </c>
      <c r="W38" s="17">
        <v>244.33</v>
      </c>
      <c r="X38" s="17">
        <f>10*S38</f>
        <v>80</v>
      </c>
      <c r="Y38" s="17">
        <v>0</v>
      </c>
      <c r="Z38" s="17">
        <v>6.1666670000000003</v>
      </c>
      <c r="AA38" s="17">
        <v>1.8333330000000001</v>
      </c>
      <c r="AB38" s="17">
        <v>22.91667</v>
      </c>
      <c r="AC38" s="17">
        <v>0.21299989999999999</v>
      </c>
      <c r="AD38" s="17">
        <v>2.6624989999999999</v>
      </c>
      <c r="AE38" s="17">
        <v>244.33</v>
      </c>
      <c r="AF38" s="17">
        <v>160.06</v>
      </c>
      <c r="AG38" s="17">
        <v>0</v>
      </c>
      <c r="AH38" s="17">
        <v>0</v>
      </c>
      <c r="AI38" s="17">
        <v>5.9536670000000003</v>
      </c>
      <c r="AJ38" s="17">
        <v>6.1666670000000003</v>
      </c>
      <c r="AK38" s="24">
        <v>0.77083330000000005</v>
      </c>
      <c r="AL38" s="24">
        <v>0.96545950000000003</v>
      </c>
      <c r="AM38" s="24">
        <v>1</v>
      </c>
      <c r="AN38" s="24">
        <v>0.74420830000000004</v>
      </c>
      <c r="AO38" s="7">
        <v>0.5</v>
      </c>
      <c r="AP38" s="7"/>
      <c r="AQ38" s="7"/>
      <c r="AR38" s="7"/>
      <c r="AS38" s="7"/>
      <c r="AT38" s="7"/>
      <c r="AU38" s="7"/>
      <c r="AV38" s="7"/>
      <c r="AW38" s="7"/>
      <c r="AX38" s="7"/>
      <c r="AY38" s="7">
        <v>0.4166666567325592</v>
      </c>
      <c r="AZ38" s="7"/>
      <c r="BA38" s="7"/>
      <c r="BB38" s="7"/>
      <c r="BC38" s="7"/>
      <c r="BD38" s="7"/>
      <c r="BE38" s="7"/>
      <c r="BF38" s="7"/>
      <c r="BG38" s="7"/>
      <c r="BH38" s="7"/>
      <c r="BI38" s="7">
        <v>0.3333333432674408</v>
      </c>
      <c r="BJ38" s="7"/>
      <c r="BK38" s="7"/>
      <c r="BL38" s="7"/>
      <c r="BM38" s="7"/>
      <c r="BN38" s="7"/>
      <c r="BO38" s="12"/>
      <c r="BP38" s="12"/>
      <c r="BQ38" s="12">
        <v>0.3333333432674408</v>
      </c>
      <c r="BR38" s="12"/>
      <c r="BS38" s="12">
        <v>0.25</v>
      </c>
      <c r="BT38" s="12"/>
      <c r="BU38" s="12"/>
      <c r="BV38" s="8"/>
      <c r="BW38" s="8"/>
      <c r="BX38" s="8"/>
      <c r="BY38" s="8"/>
      <c r="BZ38" s="8"/>
      <c r="CA38" s="8"/>
      <c r="CB38" s="8"/>
      <c r="CC38" s="8"/>
    </row>
    <row r="39" spans="1:82" s="6" customFormat="1" ht="20.25" x14ac:dyDescent="0.3">
      <c r="A39" s="13" t="s">
        <v>187</v>
      </c>
      <c r="B39" s="13" t="s">
        <v>166</v>
      </c>
      <c r="C39" s="13" t="s">
        <v>166</v>
      </c>
      <c r="D39" s="13" t="s">
        <v>178</v>
      </c>
      <c r="E39" s="13" t="s">
        <v>144</v>
      </c>
      <c r="F39" s="14">
        <v>10348</v>
      </c>
      <c r="G39" s="14">
        <v>4017</v>
      </c>
      <c r="H39" s="14">
        <v>3698</v>
      </c>
      <c r="I39" s="13" t="s">
        <v>176</v>
      </c>
      <c r="J39" s="15">
        <v>62.8</v>
      </c>
      <c r="K39" s="13" t="s">
        <v>177</v>
      </c>
      <c r="L39" s="13" t="s">
        <v>159</v>
      </c>
      <c r="M39" s="13" t="s">
        <v>146</v>
      </c>
      <c r="N39" s="16">
        <v>50</v>
      </c>
      <c r="O39" s="16">
        <v>48</v>
      </c>
      <c r="P39" s="16">
        <v>2</v>
      </c>
      <c r="Q39" s="17">
        <v>4</v>
      </c>
      <c r="R39" s="17">
        <v>6.74</v>
      </c>
      <c r="S39" s="17">
        <v>8</v>
      </c>
      <c r="T39" s="17">
        <v>5.3920000000000003</v>
      </c>
      <c r="U39" s="17">
        <v>67.399990000000003</v>
      </c>
      <c r="V39" s="17">
        <v>1</v>
      </c>
      <c r="W39" s="17">
        <v>221.28</v>
      </c>
      <c r="X39" s="17">
        <f>10*S39</f>
        <v>80</v>
      </c>
      <c r="Y39" s="17">
        <v>0</v>
      </c>
      <c r="Z39" s="17">
        <v>5.5833329999999997</v>
      </c>
      <c r="AA39" s="17">
        <v>2.4166669999999999</v>
      </c>
      <c r="AB39" s="17">
        <v>30.20833</v>
      </c>
      <c r="AC39" s="17">
        <v>-3.3333120000000001E-2</v>
      </c>
      <c r="AD39" s="17">
        <v>-0.41666399999999998</v>
      </c>
      <c r="AE39" s="17">
        <v>221.28</v>
      </c>
      <c r="AF39" s="17">
        <v>144.96</v>
      </c>
      <c r="AG39" s="17">
        <v>0.2246667</v>
      </c>
      <c r="AH39" s="17">
        <v>2.8083330000000002</v>
      </c>
      <c r="AI39" s="17">
        <v>5.6166669999999996</v>
      </c>
      <c r="AJ39" s="17">
        <v>5.5833329999999997</v>
      </c>
      <c r="AK39" s="24">
        <v>0.6979166</v>
      </c>
      <c r="AL39" s="24">
        <v>1.00597</v>
      </c>
      <c r="AM39" s="24">
        <v>0.96</v>
      </c>
      <c r="AN39" s="24">
        <v>0.67400000000000004</v>
      </c>
      <c r="AO39" s="7"/>
      <c r="AP39" s="7"/>
      <c r="AQ39" s="7"/>
      <c r="AR39" s="7"/>
      <c r="AS39" s="7"/>
      <c r="AT39" s="7"/>
      <c r="AU39" s="7"/>
      <c r="AV39" s="7">
        <v>0.20000000298023224</v>
      </c>
      <c r="AW39" s="7"/>
      <c r="AX39" s="7"/>
      <c r="AY39" s="7"/>
      <c r="AZ39" s="7"/>
      <c r="BA39" s="7"/>
      <c r="BB39" s="7">
        <v>0.58333331346511841</v>
      </c>
      <c r="BC39" s="7"/>
      <c r="BD39" s="7"/>
      <c r="BE39" s="7"/>
      <c r="BF39" s="7"/>
      <c r="BG39" s="7"/>
      <c r="BH39" s="7"/>
      <c r="BI39" s="7">
        <v>1.0833333730697632</v>
      </c>
      <c r="BJ39" s="7"/>
      <c r="BK39" s="7"/>
      <c r="BL39" s="7"/>
      <c r="BM39" s="7"/>
      <c r="BN39" s="7"/>
      <c r="BO39" s="12"/>
      <c r="BP39" s="12"/>
      <c r="BQ39" s="12">
        <v>0.1666666716337204</v>
      </c>
      <c r="BR39" s="12">
        <v>8.3333335816860199E-2</v>
      </c>
      <c r="BS39" s="12">
        <v>0.30000001192092896</v>
      </c>
      <c r="BT39" s="12"/>
      <c r="BU39" s="12"/>
      <c r="BV39" s="8"/>
      <c r="BW39" s="8"/>
      <c r="BX39" s="8"/>
      <c r="BY39" s="8"/>
      <c r="BZ39" s="8"/>
      <c r="CA39" s="8">
        <v>2</v>
      </c>
      <c r="CB39" s="8"/>
      <c r="CC39" s="8"/>
    </row>
    <row r="40" spans="1:82" s="6" customFormat="1" ht="20.25" x14ac:dyDescent="0.3">
      <c r="A40" s="13" t="s">
        <v>188</v>
      </c>
      <c r="B40" s="13" t="s">
        <v>166</v>
      </c>
      <c r="C40" s="13" t="s">
        <v>166</v>
      </c>
      <c r="D40" s="13" t="s">
        <v>175</v>
      </c>
      <c r="E40" s="13" t="s">
        <v>144</v>
      </c>
      <c r="F40" s="14">
        <v>10339</v>
      </c>
      <c r="G40" s="14">
        <v>4087</v>
      </c>
      <c r="H40" s="14">
        <v>4091</v>
      </c>
      <c r="I40" s="13" t="s">
        <v>176</v>
      </c>
      <c r="J40" s="15">
        <v>62.8</v>
      </c>
      <c r="K40" s="13" t="s">
        <v>189</v>
      </c>
      <c r="L40" s="13" t="s">
        <v>159</v>
      </c>
      <c r="M40" s="13" t="s">
        <v>146</v>
      </c>
      <c r="N40" s="16">
        <v>58</v>
      </c>
      <c r="O40" s="16">
        <v>58</v>
      </c>
      <c r="P40" s="16">
        <v>0</v>
      </c>
      <c r="Q40" s="17">
        <v>0</v>
      </c>
      <c r="R40" s="17">
        <v>6.74</v>
      </c>
      <c r="S40" s="17">
        <v>8</v>
      </c>
      <c r="T40" s="17">
        <v>6.515333</v>
      </c>
      <c r="U40" s="17">
        <v>81.441670000000002</v>
      </c>
      <c r="V40" s="17">
        <v>1</v>
      </c>
      <c r="W40" s="17">
        <v>267.38</v>
      </c>
      <c r="X40" s="17">
        <f>10*S40</f>
        <v>80</v>
      </c>
      <c r="Y40" s="17">
        <v>0</v>
      </c>
      <c r="Z40" s="17">
        <v>6.7666659999999998</v>
      </c>
      <c r="AA40" s="17">
        <v>1.233333</v>
      </c>
      <c r="AB40" s="17">
        <v>15.41667</v>
      </c>
      <c r="AC40" s="17">
        <v>0.25133349999999999</v>
      </c>
      <c r="AD40" s="17">
        <v>3.1416680000000001</v>
      </c>
      <c r="AE40" s="17">
        <v>267.38</v>
      </c>
      <c r="AF40" s="17">
        <v>175.16</v>
      </c>
      <c r="AG40" s="17">
        <v>0</v>
      </c>
      <c r="AH40" s="17">
        <v>0</v>
      </c>
      <c r="AI40" s="17">
        <v>6.515333</v>
      </c>
      <c r="AJ40" s="17">
        <v>6.7666659999999998</v>
      </c>
      <c r="AK40" s="24">
        <v>0.84583330000000001</v>
      </c>
      <c r="AL40" s="24">
        <v>0.96285710000000002</v>
      </c>
      <c r="AM40" s="24">
        <v>1</v>
      </c>
      <c r="AN40" s="24">
        <v>0.81441660000000005</v>
      </c>
      <c r="AO40" s="7">
        <v>0.5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>
        <v>0.25</v>
      </c>
      <c r="BJ40" s="7"/>
      <c r="BK40" s="7"/>
      <c r="BL40" s="7"/>
      <c r="BM40" s="7"/>
      <c r="BN40" s="7"/>
      <c r="BO40" s="12"/>
      <c r="BP40" s="12"/>
      <c r="BQ40" s="12">
        <v>0.2500000074505806</v>
      </c>
      <c r="BR40" s="12"/>
      <c r="BS40" s="12">
        <v>0.23333333432674408</v>
      </c>
      <c r="BT40" s="12"/>
      <c r="BU40" s="12"/>
      <c r="BV40" s="8"/>
      <c r="BW40" s="8"/>
      <c r="BX40" s="8"/>
      <c r="BY40" s="8"/>
      <c r="BZ40" s="8"/>
      <c r="CA40" s="8"/>
      <c r="CB40" s="8"/>
      <c r="CC40" s="8"/>
    </row>
    <row r="41" spans="1:82" s="6" customFormat="1" ht="20.25" x14ac:dyDescent="0.3">
      <c r="A41" s="13" t="s">
        <v>188</v>
      </c>
      <c r="B41" s="13" t="s">
        <v>166</v>
      </c>
      <c r="C41" s="13" t="s">
        <v>166</v>
      </c>
      <c r="D41" s="13" t="s">
        <v>178</v>
      </c>
      <c r="E41" s="13" t="s">
        <v>144</v>
      </c>
      <c r="F41" s="14">
        <v>10339</v>
      </c>
      <c r="G41" s="14">
        <v>4017</v>
      </c>
      <c r="H41" s="14">
        <v>3698</v>
      </c>
      <c r="I41" s="13" t="s">
        <v>176</v>
      </c>
      <c r="J41" s="15">
        <v>62.8</v>
      </c>
      <c r="K41" s="13" t="s">
        <v>189</v>
      </c>
      <c r="L41" s="13" t="s">
        <v>159</v>
      </c>
      <c r="M41" s="13" t="s">
        <v>146</v>
      </c>
      <c r="N41" s="16">
        <v>49</v>
      </c>
      <c r="O41" s="16">
        <v>49</v>
      </c>
      <c r="P41" s="16">
        <v>0</v>
      </c>
      <c r="Q41" s="17">
        <v>0</v>
      </c>
      <c r="R41" s="17">
        <v>6.74</v>
      </c>
      <c r="S41" s="17">
        <v>7</v>
      </c>
      <c r="T41" s="17">
        <v>5.5043329999999999</v>
      </c>
      <c r="U41" s="17">
        <v>78.633319999999998</v>
      </c>
      <c r="V41" s="17">
        <v>0.875</v>
      </c>
      <c r="W41" s="17">
        <v>258.16000000000003</v>
      </c>
      <c r="X41" s="17">
        <f>10*S41</f>
        <v>70</v>
      </c>
      <c r="Y41" s="17">
        <v>0</v>
      </c>
      <c r="Z41" s="17">
        <v>5.5166659999999998</v>
      </c>
      <c r="AA41" s="17">
        <v>1.483333</v>
      </c>
      <c r="AB41" s="17">
        <v>21.190480000000001</v>
      </c>
      <c r="AC41" s="17">
        <v>1.233363E-2</v>
      </c>
      <c r="AD41" s="17">
        <v>0.17619470000000001</v>
      </c>
      <c r="AE41" s="17">
        <v>225.89</v>
      </c>
      <c r="AF41" s="17">
        <v>147.97999999999999</v>
      </c>
      <c r="AG41" s="17">
        <v>0</v>
      </c>
      <c r="AH41" s="17">
        <v>0</v>
      </c>
      <c r="AI41" s="17">
        <v>5.5043329999999999</v>
      </c>
      <c r="AJ41" s="17">
        <v>5.5166659999999998</v>
      </c>
      <c r="AK41" s="24">
        <v>0.7880952</v>
      </c>
      <c r="AL41" s="24">
        <v>0.99776430000000005</v>
      </c>
      <c r="AM41" s="24">
        <v>1</v>
      </c>
      <c r="AN41" s="24">
        <v>0.78633330000000001</v>
      </c>
      <c r="AO41" s="7"/>
      <c r="AP41" s="7"/>
      <c r="AQ41" s="7"/>
      <c r="AR41" s="7"/>
      <c r="AS41" s="7"/>
      <c r="AT41" s="7"/>
      <c r="AU41" s="7"/>
      <c r="AV41" s="7">
        <v>0.1666666716337204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>
        <v>0.83333331346511841</v>
      </c>
      <c r="BJ41" s="7"/>
      <c r="BK41" s="7"/>
      <c r="BL41" s="7"/>
      <c r="BM41" s="7"/>
      <c r="BN41" s="7"/>
      <c r="BO41" s="12"/>
      <c r="BP41" s="12"/>
      <c r="BQ41" s="12">
        <v>0.2500000074505806</v>
      </c>
      <c r="BR41" s="12"/>
      <c r="BS41" s="12">
        <v>0.23333333432674408</v>
      </c>
      <c r="BT41" s="12"/>
      <c r="BU41" s="12"/>
      <c r="BV41" s="8"/>
      <c r="BW41" s="8"/>
      <c r="BX41" s="8"/>
      <c r="BY41" s="8"/>
      <c r="BZ41" s="8"/>
      <c r="CA41" s="8"/>
      <c r="CB41" s="8"/>
      <c r="CC41" s="8"/>
    </row>
    <row r="42" spans="1:82" s="6" customFormat="1" ht="20.25" x14ac:dyDescent="0.3">
      <c r="A42" s="13" t="s">
        <v>188</v>
      </c>
      <c r="B42" s="13" t="s">
        <v>155</v>
      </c>
      <c r="C42" s="13" t="s">
        <v>166</v>
      </c>
      <c r="D42" s="13" t="s">
        <v>175</v>
      </c>
      <c r="E42" s="13" t="s">
        <v>144</v>
      </c>
      <c r="F42" s="14">
        <v>10348</v>
      </c>
      <c r="G42" s="14">
        <v>4062</v>
      </c>
      <c r="H42" s="14">
        <v>4161</v>
      </c>
      <c r="I42" s="13" t="s">
        <v>176</v>
      </c>
      <c r="J42" s="15">
        <v>62.8</v>
      </c>
      <c r="K42" s="13" t="s">
        <v>177</v>
      </c>
      <c r="L42" s="13" t="s">
        <v>159</v>
      </c>
      <c r="M42" s="13" t="s">
        <v>146</v>
      </c>
      <c r="N42" s="16">
        <v>35</v>
      </c>
      <c r="O42" s="16">
        <v>35</v>
      </c>
      <c r="P42" s="16">
        <v>0</v>
      </c>
      <c r="Q42" s="17">
        <v>0</v>
      </c>
      <c r="R42" s="17">
        <v>6.74</v>
      </c>
      <c r="S42" s="17">
        <v>8</v>
      </c>
      <c r="T42" s="17">
        <v>3.931667</v>
      </c>
      <c r="U42" s="17">
        <v>49.145829999999997</v>
      </c>
      <c r="V42" s="17">
        <v>1</v>
      </c>
      <c r="W42" s="17">
        <v>161.35</v>
      </c>
      <c r="X42" s="17">
        <v>80</v>
      </c>
      <c r="Y42" s="17">
        <v>0.75685905685667498</v>
      </c>
      <c r="Z42" s="17">
        <v>4.3333329999999997</v>
      </c>
      <c r="AA42" s="17">
        <v>3.6666669999999999</v>
      </c>
      <c r="AB42" s="17">
        <v>45.83334</v>
      </c>
      <c r="AC42" s="17">
        <v>0.40166689999999999</v>
      </c>
      <c r="AD42" s="17">
        <v>5.0208360000000001</v>
      </c>
      <c r="AE42" s="17">
        <v>161.35</v>
      </c>
      <c r="AF42" s="17">
        <v>105.7</v>
      </c>
      <c r="AG42" s="17">
        <v>0</v>
      </c>
      <c r="AH42" s="17">
        <v>0</v>
      </c>
      <c r="AI42" s="17">
        <v>3.931667</v>
      </c>
      <c r="AJ42" s="17">
        <v>4.3333329999999997</v>
      </c>
      <c r="AK42" s="24">
        <v>0.5416666</v>
      </c>
      <c r="AL42" s="24">
        <v>0.90730770000000005</v>
      </c>
      <c r="AM42" s="24">
        <v>1</v>
      </c>
      <c r="AN42" s="24">
        <v>0.49145830000000001</v>
      </c>
      <c r="AO42" s="7">
        <v>0.5</v>
      </c>
      <c r="AP42" s="7"/>
      <c r="AQ42" s="7"/>
      <c r="AR42" s="7"/>
      <c r="AS42" s="7"/>
      <c r="AT42" s="7"/>
      <c r="AU42" s="7"/>
      <c r="AV42" s="7"/>
      <c r="AW42" s="7"/>
      <c r="AX42" s="7">
        <v>0.36666667461395264</v>
      </c>
      <c r="AY42" s="7">
        <v>0.3333333432674408</v>
      </c>
      <c r="AZ42" s="7"/>
      <c r="BA42" s="7"/>
      <c r="BB42" s="7"/>
      <c r="BC42" s="7"/>
      <c r="BD42" s="7"/>
      <c r="BE42" s="7">
        <v>0.58333331346511841</v>
      </c>
      <c r="BF42" s="7"/>
      <c r="BG42" s="7">
        <v>0.5</v>
      </c>
      <c r="BH42" s="7"/>
      <c r="BI42" s="7">
        <v>0.1666666716337204</v>
      </c>
      <c r="BJ42" s="7"/>
      <c r="BK42" s="7"/>
      <c r="BL42" s="7"/>
      <c r="BM42" s="7"/>
      <c r="BN42" s="7"/>
      <c r="BO42" s="12">
        <v>8.3333335816860199E-2</v>
      </c>
      <c r="BP42" s="12">
        <v>0.91666668653488159</v>
      </c>
      <c r="BQ42" s="12">
        <v>8.3333335816860199E-2</v>
      </c>
      <c r="BR42" s="12"/>
      <c r="BS42" s="12">
        <v>0.13333334028720856</v>
      </c>
      <c r="BT42" s="12"/>
      <c r="BU42" s="12"/>
      <c r="BV42" s="8"/>
      <c r="BW42" s="8"/>
      <c r="BX42" s="8"/>
      <c r="BY42" s="8"/>
      <c r="BZ42" s="8"/>
      <c r="CA42" s="8"/>
      <c r="CB42" s="8"/>
      <c r="CC42" s="8"/>
    </row>
    <row r="43" spans="1:82" s="6" customFormat="1" ht="20.25" x14ac:dyDescent="0.3">
      <c r="A43" s="13" t="s">
        <v>188</v>
      </c>
      <c r="B43" s="13" t="s">
        <v>155</v>
      </c>
      <c r="C43" s="13" t="s">
        <v>166</v>
      </c>
      <c r="D43" s="13" t="s">
        <v>178</v>
      </c>
      <c r="E43" s="13" t="s">
        <v>144</v>
      </c>
      <c r="F43" s="14">
        <v>10348</v>
      </c>
      <c r="G43" s="14">
        <v>3866</v>
      </c>
      <c r="H43" s="14">
        <v>3712</v>
      </c>
      <c r="I43" s="13" t="s">
        <v>176</v>
      </c>
      <c r="J43" s="15">
        <v>62.8</v>
      </c>
      <c r="K43" s="13" t="s">
        <v>177</v>
      </c>
      <c r="L43" s="13" t="s">
        <v>159</v>
      </c>
      <c r="M43" s="13" t="s">
        <v>146</v>
      </c>
      <c r="N43" s="16">
        <v>46</v>
      </c>
      <c r="O43" s="16">
        <v>44</v>
      </c>
      <c r="P43" s="16">
        <v>2</v>
      </c>
      <c r="Q43" s="17">
        <v>4.3478260000000004</v>
      </c>
      <c r="R43" s="17">
        <v>6.74</v>
      </c>
      <c r="S43" s="17">
        <v>8</v>
      </c>
      <c r="T43" s="17">
        <v>4.9426670000000001</v>
      </c>
      <c r="U43" s="17">
        <v>61.783329999999999</v>
      </c>
      <c r="V43" s="17">
        <v>1</v>
      </c>
      <c r="W43" s="17">
        <v>202.84</v>
      </c>
      <c r="X43" s="17">
        <v>80</v>
      </c>
      <c r="Y43" s="17">
        <v>0.60204693754001903</v>
      </c>
      <c r="Z43" s="17">
        <v>5.75</v>
      </c>
      <c r="AA43" s="17">
        <v>2.25</v>
      </c>
      <c r="AB43" s="17">
        <v>28.125</v>
      </c>
      <c r="AC43" s="17">
        <v>0.58266680000000004</v>
      </c>
      <c r="AD43" s="17">
        <v>7.2833350000000001</v>
      </c>
      <c r="AE43" s="17">
        <v>202.84</v>
      </c>
      <c r="AF43" s="17">
        <v>132.88</v>
      </c>
      <c r="AG43" s="17">
        <v>0.2246667</v>
      </c>
      <c r="AH43" s="17">
        <v>2.8083330000000002</v>
      </c>
      <c r="AI43" s="17">
        <v>5.1673330000000002</v>
      </c>
      <c r="AJ43" s="17">
        <v>5.75</v>
      </c>
      <c r="AK43" s="24">
        <v>0.71875</v>
      </c>
      <c r="AL43" s="24">
        <v>0.89866659999999998</v>
      </c>
      <c r="AM43" s="24">
        <v>0.95652170000000003</v>
      </c>
      <c r="AN43" s="24">
        <v>0.61783330000000003</v>
      </c>
      <c r="AO43" s="7"/>
      <c r="AP43" s="7"/>
      <c r="AQ43" s="7"/>
      <c r="AR43" s="7"/>
      <c r="AS43" s="7"/>
      <c r="AT43" s="7"/>
      <c r="AU43" s="7"/>
      <c r="AV43" s="7"/>
      <c r="AW43" s="7"/>
      <c r="AX43" s="7">
        <v>0.21666666865348816</v>
      </c>
      <c r="AY43" s="7"/>
      <c r="AZ43" s="7"/>
      <c r="BA43" s="7">
        <v>0.25</v>
      </c>
      <c r="BB43" s="7"/>
      <c r="BC43" s="7"/>
      <c r="BD43" s="7"/>
      <c r="BE43" s="7"/>
      <c r="BF43" s="7"/>
      <c r="BG43" s="7"/>
      <c r="BH43" s="7">
        <v>0.11666666716337204</v>
      </c>
      <c r="BI43" s="7">
        <v>0.5</v>
      </c>
      <c r="BJ43" s="7"/>
      <c r="BK43" s="7"/>
      <c r="BL43" s="7"/>
      <c r="BM43" s="7"/>
      <c r="BN43" s="7"/>
      <c r="BO43" s="12"/>
      <c r="BP43" s="12">
        <v>0.91666668653488159</v>
      </c>
      <c r="BQ43" s="12"/>
      <c r="BR43" s="12">
        <v>8.3333335816860199E-2</v>
      </c>
      <c r="BS43" s="12">
        <v>0.1666666716337204</v>
      </c>
      <c r="BT43" s="12"/>
      <c r="BU43" s="12"/>
      <c r="BV43" s="8"/>
      <c r="BW43" s="8"/>
      <c r="BX43" s="8">
        <v>1</v>
      </c>
      <c r="BY43" s="8"/>
      <c r="BZ43" s="8"/>
      <c r="CA43" s="8">
        <v>1</v>
      </c>
      <c r="CB43" s="8"/>
      <c r="CC43" s="8"/>
    </row>
    <row r="44" spans="1:82" s="6" customFormat="1" ht="20.25" x14ac:dyDescent="0.3">
      <c r="A44" s="13" t="s">
        <v>188</v>
      </c>
      <c r="B44" s="13" t="s">
        <v>166</v>
      </c>
      <c r="C44" s="13" t="s">
        <v>166</v>
      </c>
      <c r="D44" s="13" t="s">
        <v>178</v>
      </c>
      <c r="E44" s="13" t="s">
        <v>144</v>
      </c>
      <c r="F44" s="14">
        <v>10348</v>
      </c>
      <c r="G44" s="14">
        <v>4017</v>
      </c>
      <c r="H44" s="14">
        <v>3698</v>
      </c>
      <c r="I44" s="13" t="s">
        <v>176</v>
      </c>
      <c r="J44" s="15">
        <v>62.8</v>
      </c>
      <c r="K44" s="13" t="s">
        <v>177</v>
      </c>
      <c r="L44" s="13" t="s">
        <v>159</v>
      </c>
      <c r="M44" s="13" t="s">
        <v>146</v>
      </c>
      <c r="N44" s="16">
        <v>8</v>
      </c>
      <c r="O44" s="16">
        <v>8</v>
      </c>
      <c r="P44" s="16">
        <v>0</v>
      </c>
      <c r="Q44" s="17">
        <v>0</v>
      </c>
      <c r="R44" s="17">
        <v>6.74</v>
      </c>
      <c r="S44" s="17">
        <v>1</v>
      </c>
      <c r="T44" s="17">
        <v>0.89866659999999998</v>
      </c>
      <c r="U44" s="17">
        <v>89.866659999999996</v>
      </c>
      <c r="V44" s="17">
        <v>0.125</v>
      </c>
      <c r="W44" s="17">
        <v>295.04000000000002</v>
      </c>
      <c r="X44" s="17">
        <f>10*S44</f>
        <v>10</v>
      </c>
      <c r="Y44" s="17">
        <v>0</v>
      </c>
      <c r="Z44" s="17">
        <v>0.9</v>
      </c>
      <c r="AA44" s="17">
        <v>0.1</v>
      </c>
      <c r="AB44" s="17">
        <v>10</v>
      </c>
      <c r="AC44" s="17">
        <v>1.3333780000000001E-3</v>
      </c>
      <c r="AD44" s="17">
        <v>0.13333780000000001</v>
      </c>
      <c r="AE44" s="17">
        <v>36.880000000000003</v>
      </c>
      <c r="AF44" s="17">
        <v>24.16</v>
      </c>
      <c r="AG44" s="17">
        <v>0</v>
      </c>
      <c r="AH44" s="17">
        <v>0</v>
      </c>
      <c r="AI44" s="17">
        <v>0.89866659999999998</v>
      </c>
      <c r="AJ44" s="17">
        <v>0.9</v>
      </c>
      <c r="AK44" s="24">
        <v>0.9</v>
      </c>
      <c r="AL44" s="24">
        <v>0.99851849999999998</v>
      </c>
      <c r="AM44" s="24">
        <v>1</v>
      </c>
      <c r="AN44" s="24">
        <v>0.89866659999999998</v>
      </c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>
        <v>0.10000000149011612</v>
      </c>
      <c r="BJ44" s="7"/>
      <c r="BK44" s="7"/>
      <c r="BL44" s="7"/>
      <c r="BM44" s="7"/>
      <c r="BN44" s="7"/>
      <c r="BO44" s="12"/>
      <c r="BP44" s="12"/>
      <c r="BQ44" s="12"/>
      <c r="BR44" s="12"/>
      <c r="BS44" s="12"/>
      <c r="BT44" s="12"/>
      <c r="BU44" s="12"/>
      <c r="BV44" s="8"/>
      <c r="BW44" s="8"/>
      <c r="BX44" s="8"/>
      <c r="BY44" s="8"/>
      <c r="BZ44" s="8"/>
      <c r="CA44" s="8"/>
      <c r="CB44" s="8"/>
      <c r="CC44" s="8"/>
    </row>
    <row r="45" spans="1:82" s="6" customFormat="1" ht="20.25" x14ac:dyDescent="0.3">
      <c r="A45" s="13" t="s">
        <v>190</v>
      </c>
      <c r="B45" s="13" t="s">
        <v>155</v>
      </c>
      <c r="C45" s="13" t="s">
        <v>166</v>
      </c>
      <c r="D45" s="13" t="s">
        <v>175</v>
      </c>
      <c r="E45" s="13" t="s">
        <v>144</v>
      </c>
      <c r="F45" s="14">
        <v>10339</v>
      </c>
      <c r="G45" s="14">
        <v>4062</v>
      </c>
      <c r="H45" s="14">
        <v>4161</v>
      </c>
      <c r="I45" s="13" t="s">
        <v>176</v>
      </c>
      <c r="J45" s="15">
        <v>62.8</v>
      </c>
      <c r="K45" s="13" t="s">
        <v>189</v>
      </c>
      <c r="L45" s="13" t="s">
        <v>159</v>
      </c>
      <c r="M45" s="13" t="s">
        <v>146</v>
      </c>
      <c r="N45" s="16">
        <v>23</v>
      </c>
      <c r="O45" s="16">
        <v>23</v>
      </c>
      <c r="P45" s="16">
        <v>0</v>
      </c>
      <c r="Q45" s="17">
        <v>0</v>
      </c>
      <c r="R45" s="17">
        <v>6.74</v>
      </c>
      <c r="S45" s="17">
        <v>8</v>
      </c>
      <c r="T45" s="17">
        <v>2.5836670000000002</v>
      </c>
      <c r="U45" s="17">
        <v>32.295830000000002</v>
      </c>
      <c r="V45" s="17">
        <v>1</v>
      </c>
      <c r="W45" s="17">
        <v>106.03</v>
      </c>
      <c r="X45" s="17">
        <v>80</v>
      </c>
      <c r="Y45" s="17">
        <v>1.1517420249705099</v>
      </c>
      <c r="Z45" s="17">
        <v>2.8333330000000001</v>
      </c>
      <c r="AA45" s="17">
        <v>5.1666670000000003</v>
      </c>
      <c r="AB45" s="17">
        <v>64.583330000000004</v>
      </c>
      <c r="AC45" s="17">
        <v>0.24966669999999999</v>
      </c>
      <c r="AD45" s="17">
        <v>3.1208339999999999</v>
      </c>
      <c r="AE45" s="17">
        <v>106.03</v>
      </c>
      <c r="AF45" s="17">
        <v>69.459999999999994</v>
      </c>
      <c r="AG45" s="17">
        <v>0</v>
      </c>
      <c r="AH45" s="17">
        <v>0</v>
      </c>
      <c r="AI45" s="17">
        <v>2.5836670000000002</v>
      </c>
      <c r="AJ45" s="17">
        <v>2.8333330000000001</v>
      </c>
      <c r="AK45" s="24">
        <v>0.3541667</v>
      </c>
      <c r="AL45" s="24">
        <v>0.91188230000000003</v>
      </c>
      <c r="AM45" s="24">
        <v>1</v>
      </c>
      <c r="AN45" s="24">
        <v>0.32295829999999998</v>
      </c>
      <c r="AO45" s="7"/>
      <c r="AP45" s="7"/>
      <c r="AQ45" s="7"/>
      <c r="AR45" s="7"/>
      <c r="AS45" s="7"/>
      <c r="AT45" s="7"/>
      <c r="AU45" s="7"/>
      <c r="AV45" s="7">
        <v>4</v>
      </c>
      <c r="AW45" s="7"/>
      <c r="AX45" s="7"/>
      <c r="AY45" s="7"/>
      <c r="AZ45" s="7"/>
      <c r="BA45" s="7"/>
      <c r="BB45" s="7"/>
      <c r="BC45" s="7"/>
      <c r="BD45" s="7"/>
      <c r="BE45" s="7">
        <v>0.63333335518836975</v>
      </c>
      <c r="BF45" s="7"/>
      <c r="BG45" s="7"/>
      <c r="BH45" s="7"/>
      <c r="BI45" s="7">
        <v>0.25</v>
      </c>
      <c r="BJ45" s="7"/>
      <c r="BK45" s="7"/>
      <c r="BL45" s="7"/>
      <c r="BM45" s="7"/>
      <c r="BN45" s="7"/>
      <c r="BO45" s="12"/>
      <c r="BP45" s="12"/>
      <c r="BQ45" s="12">
        <v>0.1666666716337204</v>
      </c>
      <c r="BR45" s="12"/>
      <c r="BS45" s="12">
        <v>0.11666666716337204</v>
      </c>
      <c r="BT45" s="12"/>
      <c r="BU45" s="12"/>
      <c r="BV45" s="8"/>
      <c r="BW45" s="8"/>
      <c r="BX45" s="8"/>
      <c r="BY45" s="8"/>
      <c r="BZ45" s="8"/>
      <c r="CA45" s="8"/>
      <c r="CB45" s="8"/>
      <c r="CC45" s="8"/>
    </row>
    <row r="46" spans="1:82" s="6" customFormat="1" ht="20.25" x14ac:dyDescent="0.3">
      <c r="A46" s="13" t="s">
        <v>190</v>
      </c>
      <c r="B46" s="13" t="s">
        <v>155</v>
      </c>
      <c r="C46" s="13" t="s">
        <v>166</v>
      </c>
      <c r="D46" s="13" t="s">
        <v>178</v>
      </c>
      <c r="E46" s="13" t="s">
        <v>144</v>
      </c>
      <c r="F46" s="14">
        <v>10339</v>
      </c>
      <c r="G46" s="14">
        <v>3866</v>
      </c>
      <c r="H46" s="14">
        <v>3712</v>
      </c>
      <c r="I46" s="13" t="s">
        <v>176</v>
      </c>
      <c r="J46" s="15">
        <v>62.8</v>
      </c>
      <c r="K46" s="13" t="s">
        <v>189</v>
      </c>
      <c r="L46" s="13" t="s">
        <v>159</v>
      </c>
      <c r="M46" s="13" t="s">
        <v>146</v>
      </c>
      <c r="N46" s="16">
        <v>23</v>
      </c>
      <c r="O46" s="16">
        <v>23</v>
      </c>
      <c r="P46" s="16">
        <v>0</v>
      </c>
      <c r="Q46" s="17">
        <v>0</v>
      </c>
      <c r="R46" s="17">
        <v>6.74</v>
      </c>
      <c r="S46" s="17">
        <v>8</v>
      </c>
      <c r="T46" s="17">
        <v>2.5836670000000002</v>
      </c>
      <c r="U46" s="17">
        <v>32.295830000000002</v>
      </c>
      <c r="V46" s="17">
        <v>1</v>
      </c>
      <c r="W46" s="17">
        <v>106.03</v>
      </c>
      <c r="X46" s="17">
        <v>80</v>
      </c>
      <c r="Y46" s="17">
        <v>1.1517420249705099</v>
      </c>
      <c r="Z46" s="17">
        <v>3.1166670000000001</v>
      </c>
      <c r="AA46" s="17">
        <v>4.8833330000000004</v>
      </c>
      <c r="AB46" s="17">
        <v>61.04166</v>
      </c>
      <c r="AC46" s="17">
        <v>0.53300000000000003</v>
      </c>
      <c r="AD46" s="17">
        <v>6.6624999999999996</v>
      </c>
      <c r="AE46" s="17">
        <v>106.03</v>
      </c>
      <c r="AF46" s="17">
        <v>69.459999999999994</v>
      </c>
      <c r="AG46" s="17">
        <v>0</v>
      </c>
      <c r="AH46" s="17">
        <v>0</v>
      </c>
      <c r="AI46" s="17">
        <v>2.5836670000000002</v>
      </c>
      <c r="AJ46" s="17">
        <v>3.1166670000000001</v>
      </c>
      <c r="AK46" s="24">
        <v>0.38958330000000002</v>
      </c>
      <c r="AL46" s="24">
        <v>0.8289839</v>
      </c>
      <c r="AM46" s="24">
        <v>1</v>
      </c>
      <c r="AN46" s="24">
        <v>0.32295829999999998</v>
      </c>
      <c r="AO46" s="7"/>
      <c r="AP46" s="7"/>
      <c r="AQ46" s="7"/>
      <c r="AR46" s="7"/>
      <c r="AS46" s="7"/>
      <c r="AT46" s="7"/>
      <c r="AU46" s="7"/>
      <c r="AV46" s="7">
        <v>4</v>
      </c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>
        <v>0.5833333432674408</v>
      </c>
      <c r="BJ46" s="7"/>
      <c r="BK46" s="7"/>
      <c r="BL46" s="7"/>
      <c r="BM46" s="7"/>
      <c r="BN46" s="7"/>
      <c r="BO46" s="12"/>
      <c r="BP46" s="12"/>
      <c r="BQ46" s="12">
        <v>5.000000074505806E-2</v>
      </c>
      <c r="BR46" s="12"/>
      <c r="BS46" s="12">
        <v>0.25</v>
      </c>
      <c r="BT46" s="12"/>
      <c r="BU46" s="12"/>
      <c r="BV46" s="8"/>
      <c r="BW46" s="8"/>
      <c r="BX46" s="8"/>
      <c r="BY46" s="8"/>
      <c r="BZ46" s="8"/>
      <c r="CA46" s="8"/>
      <c r="CB46" s="8"/>
      <c r="CC46" s="8"/>
    </row>
    <row r="47" spans="1:82" s="6" customFormat="1" ht="20.25" x14ac:dyDescent="0.3">
      <c r="A47" s="13" t="s">
        <v>190</v>
      </c>
      <c r="B47" s="13" t="s">
        <v>166</v>
      </c>
      <c r="C47" s="13" t="s">
        <v>166</v>
      </c>
      <c r="D47" s="13" t="s">
        <v>175</v>
      </c>
      <c r="E47" s="13" t="s">
        <v>144</v>
      </c>
      <c r="F47" s="14">
        <v>10339</v>
      </c>
      <c r="G47" s="14">
        <v>4087</v>
      </c>
      <c r="H47" s="14">
        <v>4091</v>
      </c>
      <c r="I47" s="13" t="s">
        <v>176</v>
      </c>
      <c r="J47" s="15">
        <v>62.8</v>
      </c>
      <c r="K47" s="13" t="s">
        <v>189</v>
      </c>
      <c r="L47" s="13" t="s">
        <v>159</v>
      </c>
      <c r="M47" s="13" t="s">
        <v>146</v>
      </c>
      <c r="N47" s="16">
        <v>7</v>
      </c>
      <c r="O47" s="16">
        <v>7</v>
      </c>
      <c r="P47" s="16">
        <v>0</v>
      </c>
      <c r="Q47" s="17">
        <v>0</v>
      </c>
      <c r="R47" s="17">
        <v>6.74</v>
      </c>
      <c r="S47" s="17">
        <v>0.83333330000000005</v>
      </c>
      <c r="T47" s="17">
        <v>0.78633330000000001</v>
      </c>
      <c r="U47" s="17">
        <v>94.36</v>
      </c>
      <c r="V47" s="17">
        <v>0.1041667</v>
      </c>
      <c r="W47" s="17">
        <v>309.79199999999997</v>
      </c>
      <c r="X47" s="17">
        <f>10*S47</f>
        <v>8.3333329999999997</v>
      </c>
      <c r="Y47" s="17">
        <v>0</v>
      </c>
      <c r="Z47" s="17">
        <v>0.83333330000000005</v>
      </c>
      <c r="AA47" s="17">
        <v>0</v>
      </c>
      <c r="AB47" s="17">
        <v>0</v>
      </c>
      <c r="AC47" s="17">
        <v>4.6999989999999998E-2</v>
      </c>
      <c r="AD47" s="17">
        <v>5.6399990000000004</v>
      </c>
      <c r="AE47" s="17">
        <v>32.270000000000003</v>
      </c>
      <c r="AF47" s="17">
        <v>21.14</v>
      </c>
      <c r="AG47" s="17">
        <v>0</v>
      </c>
      <c r="AH47" s="17">
        <v>0</v>
      </c>
      <c r="AI47" s="17">
        <v>0.78633330000000001</v>
      </c>
      <c r="AJ47" s="17">
        <v>0.83333330000000005</v>
      </c>
      <c r="AK47" s="24">
        <v>1</v>
      </c>
      <c r="AL47" s="24">
        <v>0.94359999999999999</v>
      </c>
      <c r="AM47" s="24">
        <v>1</v>
      </c>
      <c r="AN47" s="24">
        <v>0.94359999999999999</v>
      </c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12"/>
      <c r="BP47" s="12"/>
      <c r="BQ47" s="12"/>
      <c r="BR47" s="12"/>
      <c r="BS47" s="12"/>
      <c r="BT47" s="12"/>
      <c r="BU47" s="12"/>
      <c r="BV47" s="8"/>
      <c r="BW47" s="8"/>
      <c r="BX47" s="8"/>
      <c r="BY47" s="8"/>
      <c r="BZ47" s="8"/>
      <c r="CA47" s="8"/>
      <c r="CB47" s="8"/>
      <c r="CC47" s="8"/>
    </row>
    <row r="48" spans="1:82" s="6" customFormat="1" ht="20.25" x14ac:dyDescent="0.3">
      <c r="A48" s="13" t="s">
        <v>190</v>
      </c>
      <c r="B48" s="13" t="s">
        <v>166</v>
      </c>
      <c r="C48" s="13" t="s">
        <v>166</v>
      </c>
      <c r="D48" s="13" t="s">
        <v>178</v>
      </c>
      <c r="E48" s="13" t="s">
        <v>144</v>
      </c>
      <c r="F48" s="14">
        <v>10339</v>
      </c>
      <c r="G48" s="14">
        <v>4017</v>
      </c>
      <c r="H48" s="14">
        <v>3698</v>
      </c>
      <c r="I48" s="13" t="s">
        <v>176</v>
      </c>
      <c r="J48" s="15">
        <v>62.8</v>
      </c>
      <c r="K48" s="13" t="s">
        <v>189</v>
      </c>
      <c r="L48" s="13" t="s">
        <v>159</v>
      </c>
      <c r="M48" s="13" t="s">
        <v>146</v>
      </c>
      <c r="N48" s="16">
        <v>17</v>
      </c>
      <c r="O48" s="16">
        <v>16</v>
      </c>
      <c r="P48" s="16">
        <v>1</v>
      </c>
      <c r="Q48" s="17">
        <v>5.8823530000000002</v>
      </c>
      <c r="R48" s="17">
        <v>6.74</v>
      </c>
      <c r="S48" s="17">
        <v>3.4166669999999999</v>
      </c>
      <c r="T48" s="17">
        <v>1.7973330000000001</v>
      </c>
      <c r="U48" s="17">
        <v>52.604869999999998</v>
      </c>
      <c r="V48" s="17">
        <v>0.4270834</v>
      </c>
      <c r="W48" s="17">
        <v>172.7063</v>
      </c>
      <c r="X48" s="17">
        <f>10*S48</f>
        <v>34.166669999999996</v>
      </c>
      <c r="Y48" s="17">
        <v>0</v>
      </c>
      <c r="Z48" s="17">
        <v>2.0833330000000001</v>
      </c>
      <c r="AA48" s="17">
        <v>1.3333330000000001</v>
      </c>
      <c r="AB48" s="17">
        <v>39.024389999999997</v>
      </c>
      <c r="AC48" s="17">
        <v>0.17366699999999999</v>
      </c>
      <c r="AD48" s="17">
        <v>5.0829370000000003</v>
      </c>
      <c r="AE48" s="17">
        <v>73.760000000000005</v>
      </c>
      <c r="AF48" s="17">
        <v>48.32</v>
      </c>
      <c r="AG48" s="17">
        <v>0.1123333</v>
      </c>
      <c r="AH48" s="17">
        <v>3.2878050000000001</v>
      </c>
      <c r="AI48" s="17">
        <v>1.909667</v>
      </c>
      <c r="AJ48" s="17">
        <v>2.0833330000000001</v>
      </c>
      <c r="AK48" s="24">
        <v>0.60975610000000002</v>
      </c>
      <c r="AL48" s="24">
        <v>0.91663989999999995</v>
      </c>
      <c r="AM48" s="24">
        <v>0.94117649999999997</v>
      </c>
      <c r="AN48" s="24">
        <v>0.52604870000000004</v>
      </c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>
        <v>0.55000001192092896</v>
      </c>
      <c r="BA48" s="7"/>
      <c r="BB48" s="7"/>
      <c r="BC48" s="7"/>
      <c r="BD48" s="7"/>
      <c r="BE48" s="7"/>
      <c r="BF48" s="7"/>
      <c r="BG48" s="7"/>
      <c r="BH48" s="7"/>
      <c r="BI48" s="7">
        <v>0.3333333432674408</v>
      </c>
      <c r="BJ48" s="7"/>
      <c r="BK48" s="7">
        <v>0.1666666716337204</v>
      </c>
      <c r="BL48" s="7"/>
      <c r="BM48" s="7"/>
      <c r="BN48" s="7"/>
      <c r="BO48" s="12">
        <v>8.3333335816860199E-2</v>
      </c>
      <c r="BP48" s="12"/>
      <c r="BQ48" s="12">
        <v>8.3333335816860199E-2</v>
      </c>
      <c r="BR48" s="12"/>
      <c r="BS48" s="12">
        <v>0.11666666716337204</v>
      </c>
      <c r="BT48" s="12"/>
      <c r="BU48" s="12"/>
      <c r="BV48" s="8"/>
      <c r="BW48" s="8"/>
      <c r="BX48" s="8"/>
      <c r="BY48" s="8"/>
      <c r="BZ48" s="8"/>
      <c r="CA48" s="8"/>
      <c r="CB48" s="8"/>
      <c r="CC48" s="8"/>
      <c r="CD48" s="9">
        <v>1</v>
      </c>
    </row>
    <row r="49" spans="1:81" s="6" customFormat="1" ht="20.25" x14ac:dyDescent="0.3">
      <c r="A49" s="13" t="s">
        <v>190</v>
      </c>
      <c r="B49" s="13" t="s">
        <v>186</v>
      </c>
      <c r="C49" s="13" t="s">
        <v>166</v>
      </c>
      <c r="D49" s="13" t="s">
        <v>175</v>
      </c>
      <c r="E49" s="13" t="s">
        <v>144</v>
      </c>
      <c r="F49" s="14">
        <v>10339</v>
      </c>
      <c r="G49" s="14">
        <v>4087</v>
      </c>
      <c r="H49" s="14">
        <v>4091</v>
      </c>
      <c r="I49" s="13" t="s">
        <v>176</v>
      </c>
      <c r="J49" s="15">
        <v>62.8</v>
      </c>
      <c r="K49" s="13" t="s">
        <v>189</v>
      </c>
      <c r="L49" s="13" t="s">
        <v>159</v>
      </c>
      <c r="M49" s="13" t="s">
        <v>146</v>
      </c>
      <c r="N49" s="16">
        <v>31</v>
      </c>
      <c r="O49" s="16">
        <v>29</v>
      </c>
      <c r="P49" s="16">
        <v>2</v>
      </c>
      <c r="Q49" s="17">
        <v>6.451613</v>
      </c>
      <c r="R49" s="17">
        <v>6.74</v>
      </c>
      <c r="S49" s="17">
        <v>5.6666670000000003</v>
      </c>
      <c r="T49" s="17">
        <v>3.2576670000000001</v>
      </c>
      <c r="U49" s="17">
        <v>57.488230000000001</v>
      </c>
      <c r="V49" s="17">
        <v>0.7083334</v>
      </c>
      <c r="W49" s="17">
        <v>188.7388</v>
      </c>
      <c r="X49" s="17">
        <f>10*S49</f>
        <v>56.666670000000003</v>
      </c>
      <c r="Y49" s="17">
        <v>0</v>
      </c>
      <c r="Z49" s="17">
        <v>3.516667</v>
      </c>
      <c r="AA49" s="17">
        <v>2.15</v>
      </c>
      <c r="AB49" s="17">
        <v>37.941180000000003</v>
      </c>
      <c r="AC49" s="17">
        <v>3.433365E-2</v>
      </c>
      <c r="AD49" s="17">
        <v>0.60588779999999998</v>
      </c>
      <c r="AE49" s="17">
        <v>133.69</v>
      </c>
      <c r="AF49" s="17">
        <v>87.58</v>
      </c>
      <c r="AG49" s="17">
        <v>0.2246667</v>
      </c>
      <c r="AH49" s="17">
        <v>3.9647049999999999</v>
      </c>
      <c r="AI49" s="17">
        <v>3.4823330000000001</v>
      </c>
      <c r="AJ49" s="17">
        <v>3.516667</v>
      </c>
      <c r="AK49" s="24">
        <v>0.62058820000000003</v>
      </c>
      <c r="AL49" s="24">
        <v>0.99023689999999998</v>
      </c>
      <c r="AM49" s="24">
        <v>0.93548390000000003</v>
      </c>
      <c r="AN49" s="24">
        <v>0.57488229999999996</v>
      </c>
      <c r="AO49" s="7">
        <v>0.5</v>
      </c>
      <c r="AP49" s="7"/>
      <c r="AQ49" s="7"/>
      <c r="AR49" s="7"/>
      <c r="AS49" s="7"/>
      <c r="AT49" s="7"/>
      <c r="AU49" s="7"/>
      <c r="AV49" s="7"/>
      <c r="AW49" s="7"/>
      <c r="AX49" s="7"/>
      <c r="AY49" s="7">
        <v>0.58333331346511841</v>
      </c>
      <c r="AZ49" s="7"/>
      <c r="BA49" s="7"/>
      <c r="BB49" s="7"/>
      <c r="BC49" s="7"/>
      <c r="BD49" s="7"/>
      <c r="BE49" s="7">
        <v>0.4166666567325592</v>
      </c>
      <c r="BF49" s="7"/>
      <c r="BG49" s="7"/>
      <c r="BH49" s="7">
        <v>0.1666666716337204</v>
      </c>
      <c r="BI49" s="7">
        <v>0.3333333432674408</v>
      </c>
      <c r="BJ49" s="7"/>
      <c r="BK49" s="7"/>
      <c r="BL49" s="7"/>
      <c r="BM49" s="7"/>
      <c r="BN49" s="7"/>
      <c r="BO49" s="12"/>
      <c r="BP49" s="12"/>
      <c r="BQ49" s="12"/>
      <c r="BR49" s="12"/>
      <c r="BS49" s="12">
        <v>0.15000000596046448</v>
      </c>
      <c r="BT49" s="12"/>
      <c r="BU49" s="12"/>
      <c r="BV49" s="8">
        <v>1</v>
      </c>
      <c r="BW49" s="8"/>
      <c r="BX49" s="8">
        <v>1</v>
      </c>
      <c r="BY49" s="8"/>
      <c r="BZ49" s="8"/>
      <c r="CA49" s="8"/>
      <c r="CB49" s="8"/>
      <c r="CC49" s="8"/>
    </row>
    <row r="50" spans="1:81" s="6" customFormat="1" ht="20.25" x14ac:dyDescent="0.3">
      <c r="A50" s="13" t="s">
        <v>190</v>
      </c>
      <c r="B50" s="13" t="s">
        <v>186</v>
      </c>
      <c r="C50" s="13" t="s">
        <v>166</v>
      </c>
      <c r="D50" s="13" t="s">
        <v>178</v>
      </c>
      <c r="E50" s="13" t="s">
        <v>144</v>
      </c>
      <c r="F50" s="14">
        <v>10339</v>
      </c>
      <c r="G50" s="14">
        <v>4017</v>
      </c>
      <c r="H50" s="14">
        <v>3698</v>
      </c>
      <c r="I50" s="13" t="s">
        <v>176</v>
      </c>
      <c r="J50" s="15">
        <v>62.8</v>
      </c>
      <c r="K50" s="13" t="s">
        <v>189</v>
      </c>
      <c r="L50" s="13" t="s">
        <v>159</v>
      </c>
      <c r="M50" s="13" t="s">
        <v>146</v>
      </c>
      <c r="N50" s="16">
        <v>31</v>
      </c>
      <c r="O50" s="16">
        <v>31</v>
      </c>
      <c r="P50" s="16">
        <v>0</v>
      </c>
      <c r="Q50" s="17">
        <v>0</v>
      </c>
      <c r="R50" s="17">
        <v>6.74</v>
      </c>
      <c r="S50" s="17">
        <v>4.5833329999999997</v>
      </c>
      <c r="T50" s="17">
        <v>3.4823330000000001</v>
      </c>
      <c r="U50" s="17">
        <v>75.978179999999995</v>
      </c>
      <c r="V50" s="17">
        <v>0.5729166</v>
      </c>
      <c r="W50" s="17">
        <v>249.44290000000001</v>
      </c>
      <c r="X50" s="17">
        <f>10*S50</f>
        <v>45.833329999999997</v>
      </c>
      <c r="Y50" s="17">
        <v>0</v>
      </c>
      <c r="Z50" s="17">
        <v>3.55</v>
      </c>
      <c r="AA50" s="17">
        <v>1.0333330000000001</v>
      </c>
      <c r="AB50" s="17">
        <v>22.545459999999999</v>
      </c>
      <c r="AC50" s="17">
        <v>6.7666530000000003E-2</v>
      </c>
      <c r="AD50" s="17">
        <v>1.476361</v>
      </c>
      <c r="AE50" s="17">
        <v>142.91</v>
      </c>
      <c r="AF50" s="17">
        <v>93.62</v>
      </c>
      <c r="AG50" s="17">
        <v>0</v>
      </c>
      <c r="AH50" s="17">
        <v>0</v>
      </c>
      <c r="AI50" s="17">
        <v>3.4823330000000001</v>
      </c>
      <c r="AJ50" s="17">
        <v>3.55</v>
      </c>
      <c r="AK50" s="24">
        <v>0.77454540000000005</v>
      </c>
      <c r="AL50" s="24">
        <v>0.98093900000000001</v>
      </c>
      <c r="AM50" s="24">
        <v>1</v>
      </c>
      <c r="AN50" s="24">
        <v>0.75978179999999995</v>
      </c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>
        <v>0.25</v>
      </c>
      <c r="BA50" s="7"/>
      <c r="BB50" s="7"/>
      <c r="BC50" s="7"/>
      <c r="BD50" s="7"/>
      <c r="BE50" s="7"/>
      <c r="BF50" s="7"/>
      <c r="BG50" s="7"/>
      <c r="BH50" s="7"/>
      <c r="BI50" s="7">
        <v>0.61666667461395264</v>
      </c>
      <c r="BJ50" s="7"/>
      <c r="BK50" s="7"/>
      <c r="BL50" s="7"/>
      <c r="BM50" s="7"/>
      <c r="BN50" s="7"/>
      <c r="BO50" s="12"/>
      <c r="BP50" s="12"/>
      <c r="BQ50" s="12"/>
      <c r="BR50" s="12"/>
      <c r="BS50" s="12">
        <v>0.1666666716337204</v>
      </c>
      <c r="BT50" s="12"/>
      <c r="BU50" s="12"/>
      <c r="BV50" s="8"/>
      <c r="BW50" s="8"/>
      <c r="BX50" s="8"/>
      <c r="BY50" s="8"/>
      <c r="BZ50" s="8"/>
      <c r="CA50" s="8"/>
      <c r="CB50" s="8"/>
      <c r="CC50" s="8"/>
    </row>
    <row r="51" spans="1:81" s="6" customFormat="1" ht="20.25" x14ac:dyDescent="0.3">
      <c r="A51" s="13" t="s">
        <v>190</v>
      </c>
      <c r="B51" s="13" t="s">
        <v>186</v>
      </c>
      <c r="C51" s="13" t="s">
        <v>166</v>
      </c>
      <c r="D51" s="13" t="s">
        <v>175</v>
      </c>
      <c r="E51" s="13" t="s">
        <v>144</v>
      </c>
      <c r="F51" s="14">
        <v>10348</v>
      </c>
      <c r="G51" s="14">
        <v>4087</v>
      </c>
      <c r="H51" s="14">
        <v>4091</v>
      </c>
      <c r="I51" s="13" t="s">
        <v>176</v>
      </c>
      <c r="J51" s="15">
        <v>62.8</v>
      </c>
      <c r="K51" s="13" t="s">
        <v>177</v>
      </c>
      <c r="L51" s="13" t="s">
        <v>159</v>
      </c>
      <c r="M51" s="13" t="s">
        <v>146</v>
      </c>
      <c r="N51" s="16">
        <v>12</v>
      </c>
      <c r="O51" s="16">
        <v>12</v>
      </c>
      <c r="P51" s="16">
        <v>0</v>
      </c>
      <c r="Q51" s="17">
        <v>0</v>
      </c>
      <c r="R51" s="17">
        <v>6.74</v>
      </c>
      <c r="S51" s="17">
        <v>1.5</v>
      </c>
      <c r="T51" s="17">
        <v>1.3480000000000001</v>
      </c>
      <c r="U51" s="17">
        <v>89.866659999999996</v>
      </c>
      <c r="V51" s="17">
        <v>0.1875</v>
      </c>
      <c r="W51" s="17">
        <v>295.04000000000002</v>
      </c>
      <c r="X51" s="17">
        <f>10*S51</f>
        <v>15</v>
      </c>
      <c r="Y51" s="17">
        <v>0</v>
      </c>
      <c r="Z51" s="17">
        <v>1.4166669999999999</v>
      </c>
      <c r="AA51" s="17">
        <v>8.3333340000000006E-2</v>
      </c>
      <c r="AB51" s="17">
        <v>5.5555560000000002</v>
      </c>
      <c r="AC51" s="17">
        <v>6.8666729999999995E-2</v>
      </c>
      <c r="AD51" s="17">
        <v>4.577782</v>
      </c>
      <c r="AE51" s="17">
        <v>55.32</v>
      </c>
      <c r="AF51" s="17">
        <v>36.24</v>
      </c>
      <c r="AG51" s="17">
        <v>0</v>
      </c>
      <c r="AH51" s="17">
        <v>0</v>
      </c>
      <c r="AI51" s="17">
        <v>1.3480000000000001</v>
      </c>
      <c r="AJ51" s="17">
        <v>1.4166669999999999</v>
      </c>
      <c r="AK51" s="24">
        <v>0.94444439999999996</v>
      </c>
      <c r="AL51" s="24">
        <v>0.95152939999999997</v>
      </c>
      <c r="AM51" s="24">
        <v>1</v>
      </c>
      <c r="AN51" s="24">
        <v>0.89866659999999998</v>
      </c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12"/>
      <c r="BP51" s="12"/>
      <c r="BQ51" s="12"/>
      <c r="BR51" s="12"/>
      <c r="BS51" s="12">
        <v>8.3333335816860199E-2</v>
      </c>
      <c r="BT51" s="12"/>
      <c r="BU51" s="12"/>
      <c r="BV51" s="8"/>
      <c r="BW51" s="8"/>
      <c r="BX51" s="8"/>
      <c r="BY51" s="8"/>
      <c r="BZ51" s="8"/>
      <c r="CA51" s="8"/>
      <c r="CB51" s="8"/>
      <c r="CC51" s="8"/>
    </row>
    <row r="52" spans="1:81" s="6" customFormat="1" ht="20.25" x14ac:dyDescent="0.3">
      <c r="A52" s="13" t="s">
        <v>191</v>
      </c>
      <c r="B52" s="13" t="s">
        <v>155</v>
      </c>
      <c r="C52" s="13" t="s">
        <v>166</v>
      </c>
      <c r="D52" s="13" t="s">
        <v>175</v>
      </c>
      <c r="E52" s="13" t="s">
        <v>144</v>
      </c>
      <c r="F52" s="14">
        <v>10339</v>
      </c>
      <c r="G52" s="14">
        <v>4062</v>
      </c>
      <c r="H52" s="14">
        <v>4161</v>
      </c>
      <c r="I52" s="13" t="s">
        <v>176</v>
      </c>
      <c r="J52" s="15">
        <v>62.8</v>
      </c>
      <c r="K52" s="13" t="s">
        <v>189</v>
      </c>
      <c r="L52" s="13" t="s">
        <v>159</v>
      </c>
      <c r="M52" s="13" t="s">
        <v>146</v>
      </c>
      <c r="N52" s="16">
        <v>2</v>
      </c>
      <c r="O52" s="16">
        <v>2</v>
      </c>
      <c r="P52" s="16">
        <v>0</v>
      </c>
      <c r="Q52" s="17">
        <v>0</v>
      </c>
      <c r="R52" s="17">
        <v>6.74</v>
      </c>
      <c r="S52" s="17">
        <v>0.25</v>
      </c>
      <c r="T52" s="17">
        <v>0.2246667</v>
      </c>
      <c r="U52" s="17">
        <v>89.866659999999996</v>
      </c>
      <c r="V52" s="17">
        <v>3.125E-2</v>
      </c>
      <c r="W52" s="17">
        <v>295.04000000000002</v>
      </c>
      <c r="X52" s="17">
        <v>2.5</v>
      </c>
      <c r="Y52" s="17">
        <v>0.41390728738233601</v>
      </c>
      <c r="Z52" s="17">
        <v>0.25</v>
      </c>
      <c r="AA52" s="17">
        <v>0</v>
      </c>
      <c r="AB52" s="17">
        <v>0</v>
      </c>
      <c r="AC52" s="17">
        <v>2.5333339999999999E-2</v>
      </c>
      <c r="AD52" s="17">
        <v>10.13334</v>
      </c>
      <c r="AE52" s="17">
        <v>9.2200000000000006</v>
      </c>
      <c r="AF52" s="17">
        <v>6.04</v>
      </c>
      <c r="AG52" s="17">
        <v>0</v>
      </c>
      <c r="AH52" s="17">
        <v>0</v>
      </c>
      <c r="AI52" s="17">
        <v>0.2246667</v>
      </c>
      <c r="AJ52" s="17">
        <v>0.25</v>
      </c>
      <c r="AK52" s="24">
        <v>1</v>
      </c>
      <c r="AL52" s="24">
        <v>0.89866659999999998</v>
      </c>
      <c r="AM52" s="24">
        <v>1</v>
      </c>
      <c r="AN52" s="24">
        <v>0.89866659999999998</v>
      </c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12"/>
      <c r="BP52" s="12"/>
      <c r="BQ52" s="12"/>
      <c r="BR52" s="12"/>
      <c r="BS52" s="12"/>
      <c r="BT52" s="12"/>
      <c r="BU52" s="12"/>
      <c r="BV52" s="8"/>
      <c r="BW52" s="8"/>
      <c r="BX52" s="8"/>
      <c r="BY52" s="8"/>
      <c r="BZ52" s="8"/>
      <c r="CA52" s="8"/>
      <c r="CB52" s="8"/>
      <c r="CC52" s="8"/>
    </row>
    <row r="53" spans="1:81" s="6" customFormat="1" ht="20.25" x14ac:dyDescent="0.3">
      <c r="A53" s="13" t="s">
        <v>191</v>
      </c>
      <c r="B53" s="13" t="s">
        <v>155</v>
      </c>
      <c r="C53" s="13" t="s">
        <v>166</v>
      </c>
      <c r="D53" s="13" t="s">
        <v>175</v>
      </c>
      <c r="E53" s="13" t="s">
        <v>144</v>
      </c>
      <c r="F53" s="14">
        <v>10348</v>
      </c>
      <c r="G53" s="14">
        <v>4062</v>
      </c>
      <c r="H53" s="14">
        <v>4161</v>
      </c>
      <c r="I53" s="13" t="s">
        <v>176</v>
      </c>
      <c r="J53" s="15">
        <v>62.8</v>
      </c>
      <c r="K53" s="13" t="s">
        <v>177</v>
      </c>
      <c r="L53" s="13" t="s">
        <v>159</v>
      </c>
      <c r="M53" s="13" t="s">
        <v>146</v>
      </c>
      <c r="N53" s="16">
        <v>43</v>
      </c>
      <c r="O53" s="16">
        <v>42</v>
      </c>
      <c r="P53" s="16">
        <v>1</v>
      </c>
      <c r="Q53" s="17">
        <v>2.3255810000000001</v>
      </c>
      <c r="R53" s="17">
        <v>6.74</v>
      </c>
      <c r="S53" s="17">
        <v>7.75</v>
      </c>
      <c r="T53" s="17">
        <v>4.718</v>
      </c>
      <c r="U53" s="17">
        <v>60.877420000000001</v>
      </c>
      <c r="V53" s="17">
        <v>0.96875</v>
      </c>
      <c r="W53" s="17">
        <v>199.86580000000001</v>
      </c>
      <c r="X53" s="17">
        <v>77.5</v>
      </c>
      <c r="Y53" s="17">
        <v>0.61100600944158701</v>
      </c>
      <c r="Z53" s="17">
        <v>5.0666669999999998</v>
      </c>
      <c r="AA53" s="17">
        <v>2.6833330000000002</v>
      </c>
      <c r="AB53" s="17">
        <v>34.623660000000001</v>
      </c>
      <c r="AC53" s="17">
        <v>0.2363333</v>
      </c>
      <c r="AD53" s="17">
        <v>3.0494629999999998</v>
      </c>
      <c r="AE53" s="17">
        <v>193.62</v>
      </c>
      <c r="AF53" s="17">
        <v>126.84</v>
      </c>
      <c r="AG53" s="17">
        <v>0.1123333</v>
      </c>
      <c r="AH53" s="17">
        <v>1.449462</v>
      </c>
      <c r="AI53" s="17">
        <v>4.8303330000000004</v>
      </c>
      <c r="AJ53" s="17">
        <v>5.0666669999999998</v>
      </c>
      <c r="AK53" s="24">
        <v>0.65376339999999999</v>
      </c>
      <c r="AL53" s="24">
        <v>0.95335510000000001</v>
      </c>
      <c r="AM53" s="24">
        <v>0.97674419999999995</v>
      </c>
      <c r="AN53" s="24">
        <v>0.60877409999999998</v>
      </c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>
        <v>1.3833333253860474</v>
      </c>
      <c r="AZ53" s="7"/>
      <c r="BA53" s="7"/>
      <c r="BB53" s="7"/>
      <c r="BC53" s="7"/>
      <c r="BD53" s="7"/>
      <c r="BE53" s="7">
        <v>0.5833333283662796</v>
      </c>
      <c r="BF53" s="7"/>
      <c r="BG53" s="7"/>
      <c r="BH53" s="7"/>
      <c r="BI53" s="7">
        <v>0.1666666716337204</v>
      </c>
      <c r="BJ53" s="7">
        <v>0.1666666716337204</v>
      </c>
      <c r="BK53" s="7"/>
      <c r="BL53" s="7"/>
      <c r="BM53" s="7"/>
      <c r="BN53" s="7"/>
      <c r="BO53" s="12"/>
      <c r="BP53" s="12"/>
      <c r="BQ53" s="12">
        <v>0.1666666716337204</v>
      </c>
      <c r="BR53" s="12"/>
      <c r="BS53" s="12">
        <v>0.21666666865348816</v>
      </c>
      <c r="BT53" s="12"/>
      <c r="BU53" s="12"/>
      <c r="BV53" s="8"/>
      <c r="BW53" s="8"/>
      <c r="BX53" s="8">
        <v>1</v>
      </c>
      <c r="BY53" s="8"/>
      <c r="BZ53" s="8"/>
      <c r="CA53" s="8"/>
      <c r="CB53" s="8"/>
      <c r="CC53" s="8"/>
    </row>
    <row r="54" spans="1:81" s="6" customFormat="1" ht="20.25" x14ac:dyDescent="0.3">
      <c r="A54" s="13" t="s">
        <v>191</v>
      </c>
      <c r="B54" s="13" t="s">
        <v>155</v>
      </c>
      <c r="C54" s="13" t="s">
        <v>166</v>
      </c>
      <c r="D54" s="13" t="s">
        <v>178</v>
      </c>
      <c r="E54" s="13" t="s">
        <v>144</v>
      </c>
      <c r="F54" s="14">
        <v>10348</v>
      </c>
      <c r="G54" s="14">
        <v>3866</v>
      </c>
      <c r="H54" s="14">
        <v>3712</v>
      </c>
      <c r="I54" s="13" t="s">
        <v>176</v>
      </c>
      <c r="J54" s="15">
        <v>62.8</v>
      </c>
      <c r="K54" s="13" t="s">
        <v>177</v>
      </c>
      <c r="L54" s="13" t="s">
        <v>159</v>
      </c>
      <c r="M54" s="13" t="s">
        <v>146</v>
      </c>
      <c r="N54" s="16">
        <v>45</v>
      </c>
      <c r="O54" s="16">
        <v>43</v>
      </c>
      <c r="P54" s="16">
        <v>2</v>
      </c>
      <c r="Q54" s="17">
        <v>4.444445</v>
      </c>
      <c r="R54" s="17">
        <v>6.74</v>
      </c>
      <c r="S54" s="17">
        <v>8</v>
      </c>
      <c r="T54" s="17">
        <v>4.8303330000000004</v>
      </c>
      <c r="U54" s="17">
        <v>60.379159999999999</v>
      </c>
      <c r="V54" s="17">
        <v>1</v>
      </c>
      <c r="W54" s="17">
        <v>198.23</v>
      </c>
      <c r="X54" s="17">
        <v>80</v>
      </c>
      <c r="Y54" s="17">
        <v>0.61604804885256503</v>
      </c>
      <c r="Z54" s="17">
        <v>5.3</v>
      </c>
      <c r="AA54" s="17">
        <v>2.7</v>
      </c>
      <c r="AB54" s="17">
        <v>33.75</v>
      </c>
      <c r="AC54" s="17">
        <v>0.24500050000000001</v>
      </c>
      <c r="AD54" s="17">
        <v>3.0625070000000001</v>
      </c>
      <c r="AE54" s="17">
        <v>198.23</v>
      </c>
      <c r="AF54" s="17">
        <v>129.86000000000001</v>
      </c>
      <c r="AG54" s="17">
        <v>0.2246667</v>
      </c>
      <c r="AH54" s="17">
        <v>2.8083330000000002</v>
      </c>
      <c r="AI54" s="17">
        <v>5.0549999999999997</v>
      </c>
      <c r="AJ54" s="17">
        <v>5.3</v>
      </c>
      <c r="AK54" s="24">
        <v>0.66249999999999998</v>
      </c>
      <c r="AL54" s="24">
        <v>0.95377350000000005</v>
      </c>
      <c r="AM54" s="24">
        <v>0.95555559999999995</v>
      </c>
      <c r="AN54" s="24">
        <v>0.60379170000000004</v>
      </c>
      <c r="AO54" s="7"/>
      <c r="AP54" s="7"/>
      <c r="AQ54" s="7"/>
      <c r="AR54" s="7"/>
      <c r="AS54" s="7"/>
      <c r="AT54" s="7"/>
      <c r="AU54" s="7">
        <v>0.50000001490116119</v>
      </c>
      <c r="AV54" s="7"/>
      <c r="AW54" s="7"/>
      <c r="AX54" s="7"/>
      <c r="AY54" s="7"/>
      <c r="AZ54" s="7"/>
      <c r="BA54" s="7"/>
      <c r="BB54" s="7"/>
      <c r="BC54" s="7">
        <v>0.66666668653488159</v>
      </c>
      <c r="BD54" s="7"/>
      <c r="BE54" s="7"/>
      <c r="BF54" s="7"/>
      <c r="BG54" s="7"/>
      <c r="BH54" s="7"/>
      <c r="BI54" s="7">
        <v>0.66666668653488159</v>
      </c>
      <c r="BJ54" s="7">
        <v>0.36666667461395264</v>
      </c>
      <c r="BK54" s="7"/>
      <c r="BL54" s="7"/>
      <c r="BM54" s="7"/>
      <c r="BN54" s="7"/>
      <c r="BO54" s="12"/>
      <c r="BP54" s="12"/>
      <c r="BQ54" s="12">
        <v>0.1666666716337204</v>
      </c>
      <c r="BR54" s="12">
        <v>8.3333335816860199E-2</v>
      </c>
      <c r="BS54" s="12">
        <v>0.25</v>
      </c>
      <c r="BT54" s="12"/>
      <c r="BU54" s="12"/>
      <c r="BV54" s="8"/>
      <c r="BW54" s="8"/>
      <c r="BX54" s="8"/>
      <c r="BY54" s="8"/>
      <c r="BZ54" s="8"/>
      <c r="CA54" s="8"/>
      <c r="CB54" s="8"/>
      <c r="CC54" s="8">
        <v>2</v>
      </c>
    </row>
    <row r="55" spans="1:81" s="6" customFormat="1" ht="20.25" x14ac:dyDescent="0.3">
      <c r="A55" s="13" t="s">
        <v>191</v>
      </c>
      <c r="B55" s="13" t="s">
        <v>166</v>
      </c>
      <c r="C55" s="13" t="s">
        <v>166</v>
      </c>
      <c r="D55" s="13" t="s">
        <v>175</v>
      </c>
      <c r="E55" s="13" t="s">
        <v>144</v>
      </c>
      <c r="F55" s="14">
        <v>10348</v>
      </c>
      <c r="G55" s="14">
        <v>4087</v>
      </c>
      <c r="H55" s="14">
        <v>4091</v>
      </c>
      <c r="I55" s="13" t="s">
        <v>176</v>
      </c>
      <c r="J55" s="15">
        <v>62.8</v>
      </c>
      <c r="K55" s="13" t="s">
        <v>177</v>
      </c>
      <c r="L55" s="13" t="s">
        <v>159</v>
      </c>
      <c r="M55" s="13" t="s">
        <v>146</v>
      </c>
      <c r="N55" s="16">
        <v>59</v>
      </c>
      <c r="O55" s="16">
        <v>59</v>
      </c>
      <c r="P55" s="16">
        <v>0</v>
      </c>
      <c r="Q55" s="17">
        <v>0</v>
      </c>
      <c r="R55" s="17">
        <v>6.74</v>
      </c>
      <c r="S55" s="17">
        <v>8</v>
      </c>
      <c r="T55" s="17">
        <v>6.6276659999999996</v>
      </c>
      <c r="U55" s="17">
        <v>82.845830000000007</v>
      </c>
      <c r="V55" s="17">
        <v>1</v>
      </c>
      <c r="W55" s="17">
        <v>271.99</v>
      </c>
      <c r="X55" s="17">
        <f>10*S55</f>
        <v>80</v>
      </c>
      <c r="Y55" s="17">
        <v>0</v>
      </c>
      <c r="Z55" s="17">
        <v>6.8833330000000004</v>
      </c>
      <c r="AA55" s="17">
        <v>1.1166670000000001</v>
      </c>
      <c r="AB55" s="17">
        <v>13.95833</v>
      </c>
      <c r="AC55" s="17">
        <v>0.25566729999999999</v>
      </c>
      <c r="AD55" s="17">
        <v>3.1958419999999998</v>
      </c>
      <c r="AE55" s="17">
        <v>271.99</v>
      </c>
      <c r="AF55" s="17">
        <v>178.18</v>
      </c>
      <c r="AG55" s="17">
        <v>0</v>
      </c>
      <c r="AH55" s="17">
        <v>0</v>
      </c>
      <c r="AI55" s="17">
        <v>6.6276659999999996</v>
      </c>
      <c r="AJ55" s="17">
        <v>6.8833330000000004</v>
      </c>
      <c r="AK55" s="24">
        <v>0.86041670000000003</v>
      </c>
      <c r="AL55" s="24">
        <v>0.96285710000000002</v>
      </c>
      <c r="AM55" s="24">
        <v>1</v>
      </c>
      <c r="AN55" s="24">
        <v>0.82845820000000003</v>
      </c>
      <c r="AO55" s="7">
        <v>0.5</v>
      </c>
      <c r="AP55" s="7"/>
      <c r="AQ55" s="7"/>
      <c r="AR55" s="7"/>
      <c r="AS55" s="7"/>
      <c r="AT55" s="7"/>
      <c r="AU55" s="7"/>
      <c r="AV55" s="7"/>
      <c r="AW55" s="7"/>
      <c r="AX55" s="7">
        <v>0.1666666716337204</v>
      </c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12"/>
      <c r="BP55" s="12"/>
      <c r="BQ55" s="12">
        <v>0.1666666716337204</v>
      </c>
      <c r="BR55" s="12"/>
      <c r="BS55" s="12">
        <v>0.28333333134651184</v>
      </c>
      <c r="BT55" s="12"/>
      <c r="BU55" s="12"/>
      <c r="BV55" s="8"/>
      <c r="BW55" s="8"/>
      <c r="BX55" s="8"/>
      <c r="BY55" s="8"/>
      <c r="BZ55" s="8"/>
      <c r="CA55" s="8"/>
      <c r="CB55" s="8"/>
      <c r="CC55" s="8"/>
    </row>
    <row r="56" spans="1:81" s="6" customFormat="1" ht="20.25" x14ac:dyDescent="0.3">
      <c r="A56" s="13" t="s">
        <v>191</v>
      </c>
      <c r="B56" s="13" t="s">
        <v>166</v>
      </c>
      <c r="C56" s="13" t="s">
        <v>166</v>
      </c>
      <c r="D56" s="13" t="s">
        <v>178</v>
      </c>
      <c r="E56" s="13" t="s">
        <v>144</v>
      </c>
      <c r="F56" s="14">
        <v>10348</v>
      </c>
      <c r="G56" s="14">
        <v>4017</v>
      </c>
      <c r="H56" s="14">
        <v>3698</v>
      </c>
      <c r="I56" s="13" t="s">
        <v>176</v>
      </c>
      <c r="J56" s="15">
        <v>62.8</v>
      </c>
      <c r="K56" s="13" t="s">
        <v>177</v>
      </c>
      <c r="L56" s="13" t="s">
        <v>159</v>
      </c>
      <c r="M56" s="13" t="s">
        <v>146</v>
      </c>
      <c r="N56" s="16">
        <v>58</v>
      </c>
      <c r="O56" s="16">
        <v>58</v>
      </c>
      <c r="P56" s="16">
        <v>0</v>
      </c>
      <c r="Q56" s="17">
        <v>0</v>
      </c>
      <c r="R56" s="17">
        <v>6.74</v>
      </c>
      <c r="S56" s="17">
        <v>8</v>
      </c>
      <c r="T56" s="17">
        <v>6.515333</v>
      </c>
      <c r="U56" s="17">
        <v>81.441670000000002</v>
      </c>
      <c r="V56" s="17">
        <v>1</v>
      </c>
      <c r="W56" s="17">
        <v>267.38</v>
      </c>
      <c r="X56" s="17">
        <f>10*S56</f>
        <v>80</v>
      </c>
      <c r="Y56" s="17">
        <v>0</v>
      </c>
      <c r="Z56" s="17">
        <v>6.55</v>
      </c>
      <c r="AA56" s="17">
        <v>1.45</v>
      </c>
      <c r="AB56" s="17">
        <v>18.125</v>
      </c>
      <c r="AC56" s="17">
        <v>3.4666780000000001E-2</v>
      </c>
      <c r="AD56" s="17">
        <v>0.43333470000000002</v>
      </c>
      <c r="AE56" s="17">
        <v>267.38</v>
      </c>
      <c r="AF56" s="17">
        <v>175.16</v>
      </c>
      <c r="AG56" s="17">
        <v>0</v>
      </c>
      <c r="AH56" s="17">
        <v>0</v>
      </c>
      <c r="AI56" s="17">
        <v>6.515333</v>
      </c>
      <c r="AJ56" s="17">
        <v>6.55</v>
      </c>
      <c r="AK56" s="24">
        <v>0.81874999999999998</v>
      </c>
      <c r="AL56" s="24">
        <v>0.99470729999999996</v>
      </c>
      <c r="AM56" s="24">
        <v>1</v>
      </c>
      <c r="AN56" s="24">
        <v>0.81441660000000005</v>
      </c>
      <c r="AO56" s="7"/>
      <c r="AP56" s="7"/>
      <c r="AQ56" s="7"/>
      <c r="AR56" s="7"/>
      <c r="AS56" s="7"/>
      <c r="AT56" s="7"/>
      <c r="AU56" s="7"/>
      <c r="AV56" s="7">
        <v>0.1666666716337204</v>
      </c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>
        <v>0.83333331346511841</v>
      </c>
      <c r="BJ56" s="7"/>
      <c r="BK56" s="7"/>
      <c r="BL56" s="7"/>
      <c r="BM56" s="7"/>
      <c r="BN56" s="7"/>
      <c r="BO56" s="12"/>
      <c r="BP56" s="12"/>
      <c r="BQ56" s="12">
        <v>8.3333335816860199E-2</v>
      </c>
      <c r="BR56" s="12">
        <v>8.3333335816860199E-2</v>
      </c>
      <c r="BS56" s="12">
        <v>0.28333333134651184</v>
      </c>
      <c r="BT56" s="12"/>
      <c r="BU56" s="12"/>
      <c r="BV56" s="8"/>
      <c r="BW56" s="8"/>
      <c r="BX56" s="8"/>
      <c r="BY56" s="8"/>
      <c r="BZ56" s="8"/>
      <c r="CA56" s="8"/>
      <c r="CB56" s="8"/>
      <c r="CC56" s="8"/>
    </row>
    <row r="57" spans="1:81" s="6" customFormat="1" ht="20.25" x14ac:dyDescent="0.3">
      <c r="A57" s="13" t="s">
        <v>192</v>
      </c>
      <c r="B57" s="13" t="s">
        <v>155</v>
      </c>
      <c r="C57" s="13" t="s">
        <v>166</v>
      </c>
      <c r="D57" s="13" t="s">
        <v>175</v>
      </c>
      <c r="E57" s="13" t="s">
        <v>144</v>
      </c>
      <c r="F57" s="14">
        <v>10348</v>
      </c>
      <c r="G57" s="14">
        <v>4062</v>
      </c>
      <c r="H57" s="14">
        <v>4161</v>
      </c>
      <c r="I57" s="13" t="s">
        <v>176</v>
      </c>
      <c r="J57" s="15">
        <v>62.8</v>
      </c>
      <c r="K57" s="13" t="s">
        <v>177</v>
      </c>
      <c r="L57" s="13" t="s">
        <v>159</v>
      </c>
      <c r="M57" s="13" t="s">
        <v>146</v>
      </c>
      <c r="N57" s="16">
        <v>14</v>
      </c>
      <c r="O57" s="16">
        <v>14</v>
      </c>
      <c r="P57" s="16">
        <v>0</v>
      </c>
      <c r="Q57" s="17">
        <v>0</v>
      </c>
      <c r="R57" s="17">
        <v>6.74</v>
      </c>
      <c r="S57" s="17">
        <v>2.1666669999999999</v>
      </c>
      <c r="T57" s="17">
        <v>1.572667</v>
      </c>
      <c r="U57" s="17">
        <v>72.584599999999995</v>
      </c>
      <c r="V57" s="17">
        <v>0.2708334</v>
      </c>
      <c r="W57" s="17">
        <v>238.3015</v>
      </c>
      <c r="X57" s="17">
        <v>21.666669845581101</v>
      </c>
      <c r="Y57" s="17">
        <v>0.51245672826723199</v>
      </c>
      <c r="Z57" s="17">
        <v>1.7166669999999999</v>
      </c>
      <c r="AA57" s="17">
        <v>0.45</v>
      </c>
      <c r="AB57" s="17">
        <v>20.76923</v>
      </c>
      <c r="AC57" s="17">
        <v>0.1440003</v>
      </c>
      <c r="AD57" s="17">
        <v>6.6461670000000002</v>
      </c>
      <c r="AE57" s="17">
        <v>64.540000000000006</v>
      </c>
      <c r="AF57" s="17">
        <v>42.28</v>
      </c>
      <c r="AG57" s="17">
        <v>0</v>
      </c>
      <c r="AH57" s="17">
        <v>0</v>
      </c>
      <c r="AI57" s="17">
        <v>1.572667</v>
      </c>
      <c r="AJ57" s="17">
        <v>1.7166669999999999</v>
      </c>
      <c r="AK57" s="24">
        <v>0.79230769999999995</v>
      </c>
      <c r="AL57" s="24">
        <v>0.91611640000000005</v>
      </c>
      <c r="AM57" s="24">
        <v>1</v>
      </c>
      <c r="AN57" s="24">
        <v>0.72584599999999999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>
        <v>0.25</v>
      </c>
      <c r="BF57" s="7"/>
      <c r="BG57" s="7"/>
      <c r="BH57" s="7"/>
      <c r="BI57" s="7">
        <v>8.3333335816860199E-2</v>
      </c>
      <c r="BJ57" s="7"/>
      <c r="BK57" s="7"/>
      <c r="BL57" s="7"/>
      <c r="BM57" s="7"/>
      <c r="BN57" s="7"/>
      <c r="BO57" s="12">
        <v>8.3333335816860199E-2</v>
      </c>
      <c r="BP57" s="12"/>
      <c r="BQ57" s="12"/>
      <c r="BR57" s="12"/>
      <c r="BS57" s="12">
        <v>3.3333335071802139E-2</v>
      </c>
      <c r="BT57" s="12"/>
      <c r="BU57" s="12"/>
      <c r="BV57" s="8"/>
      <c r="BW57" s="8"/>
      <c r="BX57" s="8"/>
      <c r="BY57" s="8"/>
      <c r="BZ57" s="8"/>
      <c r="CA57" s="8"/>
      <c r="CB57" s="8"/>
      <c r="CC57" s="8"/>
    </row>
    <row r="58" spans="1:81" s="6" customFormat="1" ht="20.25" x14ac:dyDescent="0.3">
      <c r="A58" s="13" t="s">
        <v>192</v>
      </c>
      <c r="B58" s="13" t="s">
        <v>155</v>
      </c>
      <c r="C58" s="13" t="s">
        <v>166</v>
      </c>
      <c r="D58" s="13" t="s">
        <v>178</v>
      </c>
      <c r="E58" s="13" t="s">
        <v>144</v>
      </c>
      <c r="F58" s="14">
        <v>10348</v>
      </c>
      <c r="G58" s="14">
        <v>3866</v>
      </c>
      <c r="H58" s="14">
        <v>3712</v>
      </c>
      <c r="I58" s="13" t="s">
        <v>176</v>
      </c>
      <c r="J58" s="15">
        <v>62.8</v>
      </c>
      <c r="K58" s="13" t="s">
        <v>177</v>
      </c>
      <c r="L58" s="13" t="s">
        <v>159</v>
      </c>
      <c r="M58" s="13" t="s">
        <v>146</v>
      </c>
      <c r="N58" s="16">
        <v>26</v>
      </c>
      <c r="O58" s="16">
        <v>26</v>
      </c>
      <c r="P58" s="16">
        <v>0</v>
      </c>
      <c r="Q58" s="17">
        <v>0</v>
      </c>
      <c r="R58" s="17">
        <v>6.74</v>
      </c>
      <c r="S58" s="17">
        <v>4</v>
      </c>
      <c r="T58" s="17">
        <v>2.9206660000000002</v>
      </c>
      <c r="U58" s="17">
        <v>73.016660000000002</v>
      </c>
      <c r="V58" s="17">
        <v>0.5</v>
      </c>
      <c r="W58" s="17">
        <v>239.72</v>
      </c>
      <c r="X58" s="17">
        <v>40</v>
      </c>
      <c r="Y58" s="17">
        <v>0.50942437226316595</v>
      </c>
      <c r="Z58" s="17">
        <v>3.2</v>
      </c>
      <c r="AA58" s="17">
        <v>0.8</v>
      </c>
      <c r="AB58" s="17">
        <v>20</v>
      </c>
      <c r="AC58" s="17">
        <v>0.27933350000000001</v>
      </c>
      <c r="AD58" s="17">
        <v>6.9833379999999998</v>
      </c>
      <c r="AE58" s="17">
        <v>119.86</v>
      </c>
      <c r="AF58" s="17">
        <v>78.52</v>
      </c>
      <c r="AG58" s="17">
        <v>0</v>
      </c>
      <c r="AH58" s="17">
        <v>0</v>
      </c>
      <c r="AI58" s="17">
        <v>2.9206660000000002</v>
      </c>
      <c r="AJ58" s="17">
        <v>3.2</v>
      </c>
      <c r="AK58" s="24">
        <v>0.8</v>
      </c>
      <c r="AL58" s="24">
        <v>0.91270830000000003</v>
      </c>
      <c r="AM58" s="24">
        <v>1</v>
      </c>
      <c r="AN58" s="24">
        <v>0.7301666</v>
      </c>
      <c r="AO58" s="7"/>
      <c r="AP58" s="7"/>
      <c r="AQ58" s="7"/>
      <c r="AR58" s="7"/>
      <c r="AS58" s="7"/>
      <c r="AT58" s="7"/>
      <c r="AU58" s="7">
        <v>0.10000000149011612</v>
      </c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>
        <v>0.48333331942558289</v>
      </c>
      <c r="BJ58" s="7"/>
      <c r="BK58" s="7"/>
      <c r="BL58" s="7"/>
      <c r="BM58" s="7"/>
      <c r="BN58" s="7"/>
      <c r="BO58" s="12"/>
      <c r="BP58" s="12"/>
      <c r="BQ58" s="12"/>
      <c r="BR58" s="12">
        <v>8.3333335816860199E-2</v>
      </c>
      <c r="BS58" s="12">
        <v>0.13333334028720856</v>
      </c>
      <c r="BT58" s="12"/>
      <c r="BU58" s="12"/>
      <c r="BV58" s="8"/>
      <c r="BW58" s="8"/>
      <c r="BX58" s="8"/>
      <c r="BY58" s="8"/>
      <c r="BZ58" s="8"/>
      <c r="CA58" s="8"/>
      <c r="CB58" s="8"/>
      <c r="CC58" s="8"/>
    </row>
    <row r="59" spans="1:81" s="6" customFormat="1" ht="20.25" x14ac:dyDescent="0.3">
      <c r="A59" s="13" t="s">
        <v>192</v>
      </c>
      <c r="B59" s="13" t="s">
        <v>166</v>
      </c>
      <c r="C59" s="13" t="s">
        <v>166</v>
      </c>
      <c r="D59" s="13" t="s">
        <v>175</v>
      </c>
      <c r="E59" s="13" t="s">
        <v>144</v>
      </c>
      <c r="F59" s="14">
        <v>10694</v>
      </c>
      <c r="G59" s="14">
        <v>4087</v>
      </c>
      <c r="H59" s="14">
        <v>4091</v>
      </c>
      <c r="I59" s="13" t="s">
        <v>193</v>
      </c>
      <c r="J59" s="15">
        <v>29</v>
      </c>
      <c r="K59" s="13" t="s">
        <v>194</v>
      </c>
      <c r="L59" s="13" t="s">
        <v>169</v>
      </c>
      <c r="M59" s="13" t="s">
        <v>146</v>
      </c>
      <c r="N59" s="16">
        <v>5</v>
      </c>
      <c r="O59" s="16">
        <v>5</v>
      </c>
      <c r="P59" s="16">
        <v>0</v>
      </c>
      <c r="Q59" s="17">
        <v>0</v>
      </c>
      <c r="R59" s="17">
        <v>2.89</v>
      </c>
      <c r="S59" s="17">
        <v>0.5</v>
      </c>
      <c r="T59" s="17">
        <v>0.2408333</v>
      </c>
      <c r="U59" s="17">
        <v>48.166670000000003</v>
      </c>
      <c r="V59" s="17">
        <v>6.25E-2</v>
      </c>
      <c r="W59" s="17">
        <v>146.4</v>
      </c>
      <c r="X59" s="17">
        <f>10*S59</f>
        <v>5</v>
      </c>
      <c r="Y59" s="17">
        <v>0</v>
      </c>
      <c r="Z59" s="17">
        <v>0.25</v>
      </c>
      <c r="AA59" s="17">
        <v>0.25</v>
      </c>
      <c r="AB59" s="17">
        <v>50</v>
      </c>
      <c r="AC59" s="17">
        <v>9.1666579999999994E-3</v>
      </c>
      <c r="AD59" s="17">
        <v>1.833332</v>
      </c>
      <c r="AE59" s="17">
        <v>9.1500009999999996</v>
      </c>
      <c r="AF59" s="17">
        <v>2.95</v>
      </c>
      <c r="AG59" s="17">
        <v>0</v>
      </c>
      <c r="AH59" s="17">
        <v>0</v>
      </c>
      <c r="AI59" s="17">
        <v>0.2408333</v>
      </c>
      <c r="AJ59" s="17">
        <v>0.25</v>
      </c>
      <c r="AK59" s="24">
        <v>0.5</v>
      </c>
      <c r="AL59" s="24">
        <v>0.96333340000000001</v>
      </c>
      <c r="AM59" s="24">
        <v>1</v>
      </c>
      <c r="AN59" s="24">
        <v>0.4816667</v>
      </c>
      <c r="AO59" s="7"/>
      <c r="AP59" s="7">
        <v>0.1666666716337204</v>
      </c>
      <c r="AQ59" s="7">
        <v>3.3333335071802139E-2</v>
      </c>
      <c r="AR59" s="7">
        <v>5.000000074505806E-2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12"/>
      <c r="BP59" s="12"/>
      <c r="BQ59" s="12"/>
      <c r="BR59" s="12"/>
      <c r="BS59" s="12"/>
      <c r="BT59" s="12"/>
      <c r="BU59" s="12"/>
      <c r="BV59" s="8"/>
      <c r="BW59" s="8"/>
      <c r="BX59" s="8"/>
      <c r="BY59" s="8"/>
      <c r="BZ59" s="8"/>
      <c r="CA59" s="8"/>
      <c r="CB59" s="8"/>
      <c r="CC59" s="8"/>
    </row>
    <row r="60" spans="1:81" s="6" customFormat="1" ht="20.25" x14ac:dyDescent="0.3">
      <c r="A60" s="13" t="s">
        <v>192</v>
      </c>
      <c r="B60" s="13" t="s">
        <v>155</v>
      </c>
      <c r="C60" s="13" t="s">
        <v>166</v>
      </c>
      <c r="D60" s="13" t="s">
        <v>175</v>
      </c>
      <c r="E60" s="13" t="s">
        <v>147</v>
      </c>
      <c r="F60" s="14">
        <v>15277</v>
      </c>
      <c r="G60" s="14">
        <v>4062</v>
      </c>
      <c r="H60" s="14">
        <v>4161</v>
      </c>
      <c r="I60" s="13" t="s">
        <v>184</v>
      </c>
      <c r="J60" s="15">
        <v>39</v>
      </c>
      <c r="K60" s="13" t="s">
        <v>162</v>
      </c>
      <c r="L60" s="13" t="s">
        <v>159</v>
      </c>
      <c r="M60" s="13" t="s">
        <v>146</v>
      </c>
      <c r="N60" s="16">
        <v>26</v>
      </c>
      <c r="O60" s="16">
        <v>26</v>
      </c>
      <c r="P60" s="16">
        <v>0</v>
      </c>
      <c r="Q60" s="17">
        <v>0</v>
      </c>
      <c r="R60" s="17">
        <v>5.48</v>
      </c>
      <c r="S60" s="17">
        <v>5.8333329999999997</v>
      </c>
      <c r="T60" s="17">
        <v>2.3746670000000001</v>
      </c>
      <c r="U60" s="17">
        <v>40.708579999999998</v>
      </c>
      <c r="V60" s="17">
        <v>0.7291666</v>
      </c>
      <c r="W60" s="17">
        <v>113.0331</v>
      </c>
      <c r="X60" s="17">
        <v>58.333330154418903</v>
      </c>
      <c r="Y60" s="17">
        <v>1.04840630472614</v>
      </c>
      <c r="Z60" s="17">
        <v>2.6833330000000002</v>
      </c>
      <c r="AA60" s="17">
        <v>3.15</v>
      </c>
      <c r="AB60" s="17">
        <v>54</v>
      </c>
      <c r="AC60" s="17">
        <v>0.3086662</v>
      </c>
      <c r="AD60" s="17">
        <v>5.2914209999999997</v>
      </c>
      <c r="AE60" s="17">
        <v>82.42</v>
      </c>
      <c r="AF60" s="17">
        <v>55.64</v>
      </c>
      <c r="AG60" s="17">
        <v>0</v>
      </c>
      <c r="AH60" s="17">
        <v>0</v>
      </c>
      <c r="AI60" s="17">
        <v>2.3746670000000001</v>
      </c>
      <c r="AJ60" s="17">
        <v>2.6833330000000002</v>
      </c>
      <c r="AK60" s="24">
        <v>0.45999990000000002</v>
      </c>
      <c r="AL60" s="24">
        <v>0.88496909999999995</v>
      </c>
      <c r="AM60" s="24">
        <v>1</v>
      </c>
      <c r="AN60" s="24">
        <v>0.40708569999999999</v>
      </c>
      <c r="AO60" s="7"/>
      <c r="AP60" s="7">
        <v>0.25</v>
      </c>
      <c r="AQ60" s="7">
        <v>3.3333335071802139E-2</v>
      </c>
      <c r="AR60" s="7">
        <v>5.000000074505806E-2</v>
      </c>
      <c r="AS60" s="7">
        <v>0.1666666716337204</v>
      </c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>
        <v>0.83333331346511841</v>
      </c>
      <c r="BE60" s="7"/>
      <c r="BF60" s="7"/>
      <c r="BG60" s="7">
        <v>1.5</v>
      </c>
      <c r="BH60" s="7"/>
      <c r="BI60" s="7">
        <v>0.25</v>
      </c>
      <c r="BJ60" s="7"/>
      <c r="BK60" s="7"/>
      <c r="BL60" s="7"/>
      <c r="BM60" s="7"/>
      <c r="BN60" s="7"/>
      <c r="BO60" s="12"/>
      <c r="BP60" s="12"/>
      <c r="BQ60" s="12"/>
      <c r="BR60" s="12"/>
      <c r="BS60" s="12">
        <v>6.6666670143604279E-2</v>
      </c>
      <c r="BT60" s="12"/>
      <c r="BU60" s="12"/>
      <c r="BV60" s="8"/>
      <c r="BW60" s="8"/>
      <c r="BX60" s="8"/>
      <c r="BY60" s="8"/>
      <c r="BZ60" s="8"/>
      <c r="CA60" s="8"/>
      <c r="CB60" s="8"/>
      <c r="CC60" s="8"/>
    </row>
    <row r="61" spans="1:81" s="6" customFormat="1" ht="20.25" x14ac:dyDescent="0.3">
      <c r="A61" s="13" t="s">
        <v>192</v>
      </c>
      <c r="B61" s="13" t="s">
        <v>155</v>
      </c>
      <c r="C61" s="13" t="s">
        <v>166</v>
      </c>
      <c r="D61" s="13" t="s">
        <v>178</v>
      </c>
      <c r="E61" s="13" t="s">
        <v>147</v>
      </c>
      <c r="F61" s="14">
        <v>15277</v>
      </c>
      <c r="G61" s="14">
        <v>3866</v>
      </c>
      <c r="H61" s="14">
        <v>3712</v>
      </c>
      <c r="I61" s="13" t="s">
        <v>184</v>
      </c>
      <c r="J61" s="15">
        <v>39</v>
      </c>
      <c r="K61" s="13" t="s">
        <v>162</v>
      </c>
      <c r="L61" s="13" t="s">
        <v>159</v>
      </c>
      <c r="M61" s="13" t="s">
        <v>146</v>
      </c>
      <c r="N61" s="16">
        <v>14</v>
      </c>
      <c r="O61" s="16">
        <v>14</v>
      </c>
      <c r="P61" s="16">
        <v>0</v>
      </c>
      <c r="Q61" s="17">
        <v>0</v>
      </c>
      <c r="R61" s="17">
        <v>5.48</v>
      </c>
      <c r="S61" s="17">
        <v>4</v>
      </c>
      <c r="T61" s="17">
        <v>1.278667</v>
      </c>
      <c r="U61" s="17">
        <v>31.966670000000001</v>
      </c>
      <c r="V61" s="17">
        <v>0.5</v>
      </c>
      <c r="W61" s="17">
        <v>88.76</v>
      </c>
      <c r="X61" s="17">
        <v>40</v>
      </c>
      <c r="Y61" s="17">
        <v>1.33511344044747</v>
      </c>
      <c r="Z61" s="17">
        <v>1.6333329999999999</v>
      </c>
      <c r="AA61" s="17">
        <v>2.3666670000000001</v>
      </c>
      <c r="AB61" s="17">
        <v>59.166670000000003</v>
      </c>
      <c r="AC61" s="17">
        <v>0.3546665</v>
      </c>
      <c r="AD61" s="17">
        <v>8.8666619999999998</v>
      </c>
      <c r="AE61" s="17">
        <v>44.38</v>
      </c>
      <c r="AF61" s="17">
        <v>29.96</v>
      </c>
      <c r="AG61" s="17">
        <v>0</v>
      </c>
      <c r="AH61" s="17">
        <v>0</v>
      </c>
      <c r="AI61" s="17">
        <v>1.278667</v>
      </c>
      <c r="AJ61" s="17">
        <v>1.6333329999999999</v>
      </c>
      <c r="AK61" s="24">
        <v>0.40833330000000001</v>
      </c>
      <c r="AL61" s="24">
        <v>0.78285720000000003</v>
      </c>
      <c r="AM61" s="24">
        <v>1</v>
      </c>
      <c r="AN61" s="24">
        <v>0.31966670000000003</v>
      </c>
      <c r="AO61" s="7"/>
      <c r="AP61" s="7">
        <v>0.3333333432674408</v>
      </c>
      <c r="AQ61" s="7">
        <v>0.13333334028720856</v>
      </c>
      <c r="AR61" s="7">
        <v>0.13333334028720856</v>
      </c>
      <c r="AS61" s="7">
        <v>0.25</v>
      </c>
      <c r="AT61" s="7">
        <v>0.58333331346511841</v>
      </c>
      <c r="AU61" s="7"/>
      <c r="AV61" s="7"/>
      <c r="AW61" s="7"/>
      <c r="AX61" s="7"/>
      <c r="AY61" s="7"/>
      <c r="AZ61" s="7"/>
      <c r="BA61" s="7"/>
      <c r="BB61" s="7"/>
      <c r="BC61" s="7"/>
      <c r="BD61" s="7">
        <v>0.75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12"/>
      <c r="BP61" s="12"/>
      <c r="BQ61" s="12">
        <v>0.18333333730697632</v>
      </c>
      <c r="BR61" s="12"/>
      <c r="BS61" s="12"/>
      <c r="BT61" s="12"/>
      <c r="BU61" s="12"/>
      <c r="BV61" s="8"/>
      <c r="BW61" s="8"/>
      <c r="BX61" s="8"/>
      <c r="BY61" s="8"/>
      <c r="BZ61" s="8"/>
      <c r="CA61" s="8"/>
      <c r="CB61" s="8"/>
      <c r="CC61" s="8"/>
    </row>
    <row r="62" spans="1:81" s="6" customFormat="1" ht="20.25" x14ac:dyDescent="0.3">
      <c r="A62" s="13" t="s">
        <v>192</v>
      </c>
      <c r="B62" s="13" t="s">
        <v>166</v>
      </c>
      <c r="C62" s="13" t="s">
        <v>166</v>
      </c>
      <c r="D62" s="13" t="s">
        <v>175</v>
      </c>
      <c r="E62" s="13" t="s">
        <v>147</v>
      </c>
      <c r="F62" s="14">
        <v>15277</v>
      </c>
      <c r="G62" s="14">
        <v>4087</v>
      </c>
      <c r="H62" s="14">
        <v>4091</v>
      </c>
      <c r="I62" s="13" t="s">
        <v>184</v>
      </c>
      <c r="J62" s="15">
        <v>39</v>
      </c>
      <c r="K62" s="13" t="s">
        <v>162</v>
      </c>
      <c r="L62" s="13" t="s">
        <v>159</v>
      </c>
      <c r="M62" s="13" t="s">
        <v>146</v>
      </c>
      <c r="N62" s="16">
        <v>8</v>
      </c>
      <c r="O62" s="16">
        <v>8</v>
      </c>
      <c r="P62" s="16">
        <v>0</v>
      </c>
      <c r="Q62" s="17">
        <v>0</v>
      </c>
      <c r="R62" s="17">
        <v>5.48</v>
      </c>
      <c r="S62" s="17">
        <v>0.75</v>
      </c>
      <c r="T62" s="17">
        <v>0.7306667</v>
      </c>
      <c r="U62" s="17">
        <v>97.422229999999999</v>
      </c>
      <c r="V62" s="17">
        <v>9.375E-2</v>
      </c>
      <c r="W62" s="17">
        <v>270.50670000000002</v>
      </c>
      <c r="X62" s="17">
        <f>10*S62</f>
        <v>7.5</v>
      </c>
      <c r="Y62" s="17">
        <v>0</v>
      </c>
      <c r="Z62" s="17">
        <v>0.75</v>
      </c>
      <c r="AA62" s="17">
        <v>0</v>
      </c>
      <c r="AB62" s="17">
        <v>0</v>
      </c>
      <c r="AC62" s="17">
        <v>1.9333300000000001E-2</v>
      </c>
      <c r="AD62" s="17">
        <v>2.5777739999999998</v>
      </c>
      <c r="AE62" s="17">
        <v>25.36</v>
      </c>
      <c r="AF62" s="17">
        <v>17.12</v>
      </c>
      <c r="AG62" s="17">
        <v>0</v>
      </c>
      <c r="AH62" s="17">
        <v>0</v>
      </c>
      <c r="AI62" s="17">
        <v>0.7306667</v>
      </c>
      <c r="AJ62" s="17">
        <v>0.75</v>
      </c>
      <c r="AK62" s="24">
        <v>1</v>
      </c>
      <c r="AL62" s="24">
        <v>0.97422220000000004</v>
      </c>
      <c r="AM62" s="24">
        <v>1</v>
      </c>
      <c r="AN62" s="24">
        <v>0.97422220000000004</v>
      </c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12"/>
      <c r="BP62" s="12"/>
      <c r="BQ62" s="12"/>
      <c r="BR62" s="12"/>
      <c r="BS62" s="12"/>
      <c r="BT62" s="12"/>
      <c r="BU62" s="12"/>
      <c r="BV62" s="8"/>
      <c r="BW62" s="8"/>
      <c r="BX62" s="8"/>
      <c r="BY62" s="8"/>
      <c r="BZ62" s="8"/>
      <c r="CA62" s="8"/>
      <c r="CB62" s="8"/>
      <c r="CC62" s="8"/>
    </row>
    <row r="63" spans="1:81" s="6" customFormat="1" ht="20.25" x14ac:dyDescent="0.3">
      <c r="A63" s="13" t="s">
        <v>192</v>
      </c>
      <c r="B63" s="13" t="s">
        <v>166</v>
      </c>
      <c r="C63" s="13" t="s">
        <v>166</v>
      </c>
      <c r="D63" s="13" t="s">
        <v>178</v>
      </c>
      <c r="E63" s="13" t="s">
        <v>147</v>
      </c>
      <c r="F63" s="14">
        <v>15277</v>
      </c>
      <c r="G63" s="14">
        <v>4017</v>
      </c>
      <c r="H63" s="14">
        <v>3698</v>
      </c>
      <c r="I63" s="13" t="s">
        <v>184</v>
      </c>
      <c r="J63" s="15">
        <v>39</v>
      </c>
      <c r="K63" s="13" t="s">
        <v>162</v>
      </c>
      <c r="L63" s="13" t="s">
        <v>159</v>
      </c>
      <c r="M63" s="13" t="s">
        <v>146</v>
      </c>
      <c r="N63" s="16">
        <v>20</v>
      </c>
      <c r="O63" s="16">
        <v>20</v>
      </c>
      <c r="P63" s="16">
        <v>0</v>
      </c>
      <c r="Q63" s="17">
        <v>0</v>
      </c>
      <c r="R63" s="17">
        <v>5.48</v>
      </c>
      <c r="S63" s="17">
        <v>2.25</v>
      </c>
      <c r="T63" s="17">
        <v>1.826667</v>
      </c>
      <c r="U63" s="17">
        <v>81.185180000000003</v>
      </c>
      <c r="V63" s="17">
        <v>0.28125</v>
      </c>
      <c r="W63" s="17">
        <v>225.4222</v>
      </c>
      <c r="X63" s="17">
        <f>10*S63</f>
        <v>22.5</v>
      </c>
      <c r="Y63" s="17">
        <v>0</v>
      </c>
      <c r="Z63" s="17">
        <v>1.8833329999999999</v>
      </c>
      <c r="AA63" s="17">
        <v>0.36666680000000001</v>
      </c>
      <c r="AB63" s="17">
        <v>16.296299999999999</v>
      </c>
      <c r="AC63" s="17">
        <v>5.6666609999999999E-2</v>
      </c>
      <c r="AD63" s="17">
        <v>2.518516</v>
      </c>
      <c r="AE63" s="17">
        <v>63.4</v>
      </c>
      <c r="AF63" s="17">
        <v>42.8</v>
      </c>
      <c r="AG63" s="17">
        <v>0</v>
      </c>
      <c r="AH63" s="17">
        <v>0</v>
      </c>
      <c r="AI63" s="17">
        <v>1.826667</v>
      </c>
      <c r="AJ63" s="17">
        <v>1.8833329999999999</v>
      </c>
      <c r="AK63" s="24">
        <v>0.83703700000000003</v>
      </c>
      <c r="AL63" s="24">
        <v>0.96991150000000004</v>
      </c>
      <c r="AM63" s="24">
        <v>1</v>
      </c>
      <c r="AN63" s="24">
        <v>0.81185180000000001</v>
      </c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>
        <v>0.1666666716337204</v>
      </c>
      <c r="BJ63" s="7"/>
      <c r="BK63" s="7"/>
      <c r="BL63" s="7"/>
      <c r="BM63" s="7"/>
      <c r="BN63" s="7"/>
      <c r="BO63" s="12"/>
      <c r="BP63" s="12"/>
      <c r="BQ63" s="12">
        <v>8.3333335816860199E-2</v>
      </c>
      <c r="BR63" s="12">
        <v>8.3333335816860199E-2</v>
      </c>
      <c r="BS63" s="12">
        <v>3.3333335071802139E-2</v>
      </c>
      <c r="BT63" s="12"/>
      <c r="BU63" s="12">
        <v>5.75</v>
      </c>
      <c r="BV63" s="8"/>
      <c r="BW63" s="8"/>
      <c r="BX63" s="8"/>
      <c r="BY63" s="8"/>
      <c r="BZ63" s="8"/>
      <c r="CA63" s="8"/>
      <c r="CB63" s="8"/>
      <c r="CC63" s="8"/>
    </row>
    <row r="64" spans="1:81" s="6" customFormat="1" ht="20.25" x14ac:dyDescent="0.3">
      <c r="A64" s="13" t="s">
        <v>192</v>
      </c>
      <c r="B64" s="13" t="s">
        <v>166</v>
      </c>
      <c r="C64" s="13" t="s">
        <v>166</v>
      </c>
      <c r="D64" s="13" t="s">
        <v>175</v>
      </c>
      <c r="E64" s="13" t="s">
        <v>147</v>
      </c>
      <c r="F64" s="14">
        <v>15281</v>
      </c>
      <c r="G64" s="14">
        <v>4087</v>
      </c>
      <c r="H64" s="14">
        <v>4091</v>
      </c>
      <c r="I64" s="13" t="s">
        <v>193</v>
      </c>
      <c r="J64" s="15">
        <v>26</v>
      </c>
      <c r="K64" s="13" t="s">
        <v>162</v>
      </c>
      <c r="L64" s="13" t="s">
        <v>169</v>
      </c>
      <c r="M64" s="13" t="s">
        <v>146</v>
      </c>
      <c r="N64" s="16">
        <v>4</v>
      </c>
      <c r="O64" s="16">
        <v>4</v>
      </c>
      <c r="P64" s="16">
        <v>0</v>
      </c>
      <c r="Q64" s="17">
        <v>0</v>
      </c>
      <c r="R64" s="17">
        <v>2.19</v>
      </c>
      <c r="S64" s="17">
        <v>0.25</v>
      </c>
      <c r="T64" s="17">
        <v>0.14599999999999999</v>
      </c>
      <c r="U64" s="17">
        <v>58.4</v>
      </c>
      <c r="V64" s="17">
        <v>3.125E-2</v>
      </c>
      <c r="W64" s="17">
        <v>212.48</v>
      </c>
      <c r="X64" s="17">
        <f>10*S64</f>
        <v>2.5</v>
      </c>
      <c r="Y64" s="17">
        <v>0</v>
      </c>
      <c r="Z64" s="17">
        <v>0.25</v>
      </c>
      <c r="AA64" s="17">
        <v>0</v>
      </c>
      <c r="AB64" s="17">
        <v>0</v>
      </c>
      <c r="AC64" s="17">
        <v>0.104</v>
      </c>
      <c r="AD64" s="17">
        <v>41.6</v>
      </c>
      <c r="AE64" s="17">
        <v>6.64</v>
      </c>
      <c r="AF64" s="17">
        <v>2.2799999999999998</v>
      </c>
      <c r="AG64" s="17">
        <v>0</v>
      </c>
      <c r="AH64" s="17">
        <v>0</v>
      </c>
      <c r="AI64" s="17">
        <v>0.14599999999999999</v>
      </c>
      <c r="AJ64" s="17">
        <v>0.25</v>
      </c>
      <c r="AK64" s="24">
        <v>1</v>
      </c>
      <c r="AL64" s="24">
        <v>0.58399999999999996</v>
      </c>
      <c r="AM64" s="24">
        <v>1</v>
      </c>
      <c r="AN64" s="24">
        <v>0.58399999999999996</v>
      </c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12"/>
      <c r="BP64" s="12"/>
      <c r="BQ64" s="12"/>
      <c r="BR64" s="12"/>
      <c r="BS64" s="12"/>
      <c r="BT64" s="12"/>
      <c r="BU64" s="12">
        <v>6.5</v>
      </c>
      <c r="BV64" s="8"/>
      <c r="BW64" s="8"/>
      <c r="BX64" s="8"/>
      <c r="BY64" s="8"/>
      <c r="BZ64" s="8"/>
      <c r="CA64" s="8"/>
      <c r="CB64" s="8"/>
      <c r="CC64" s="8"/>
    </row>
    <row r="65" spans="1:83" s="6" customFormat="1" ht="20.25" x14ac:dyDescent="0.3">
      <c r="A65" s="18"/>
      <c r="B65" s="18"/>
      <c r="C65" s="18"/>
      <c r="D65" s="18"/>
      <c r="E65" s="18"/>
      <c r="F65" s="14"/>
      <c r="G65" s="14"/>
      <c r="H65" s="14"/>
      <c r="I65" s="18"/>
      <c r="J65" s="18"/>
      <c r="K65" s="18"/>
      <c r="L65" s="18"/>
      <c r="M65" s="18"/>
      <c r="N65" s="19">
        <f>SUM(N3:N64)</f>
        <v>1815</v>
      </c>
      <c r="O65" s="19">
        <f>SUM(O3:O64)</f>
        <v>1786</v>
      </c>
      <c r="P65" s="19">
        <f>SUM(P3:P64)</f>
        <v>29</v>
      </c>
      <c r="Q65" s="20">
        <f>100*P65/N65</f>
        <v>1.5977961432506886</v>
      </c>
      <c r="R65" s="20"/>
      <c r="S65" s="20">
        <f>SUM(S3:S64)</f>
        <v>318.00000069999999</v>
      </c>
      <c r="T65" s="20">
        <f>SUM(T3:T64)</f>
        <v>206.36576552999998</v>
      </c>
      <c r="U65" s="20">
        <f>100*T65/S65</f>
        <v>64.894894677904318</v>
      </c>
      <c r="V65" s="20">
        <f>SUM(V3:V64)</f>
        <v>39.750000139999997</v>
      </c>
      <c r="W65" s="20">
        <f>AE65/V65</f>
        <v>212.22515726511892</v>
      </c>
      <c r="X65" s="20">
        <f>SUM(X3:X64)</f>
        <v>3180.0000085879356</v>
      </c>
      <c r="Y65" s="20">
        <f>X65/AF65</f>
        <v>0.56622721788809061</v>
      </c>
      <c r="Z65" s="20">
        <f>SUM(Z3:Z64)</f>
        <v>221.63333</v>
      </c>
      <c r="AA65" s="20">
        <f>SUM(AA3:AA64)</f>
        <v>96.366665640000036</v>
      </c>
      <c r="AB65" s="20">
        <f>100*AA65/S65</f>
        <v>30.303982838953505</v>
      </c>
      <c r="AC65" s="20">
        <f>SUM(AC3:AC64)</f>
        <v>11.912539562000003</v>
      </c>
      <c r="AD65" s="20">
        <f>100*AC65/S65</f>
        <v>3.7460816150243494</v>
      </c>
      <c r="AE65" s="20">
        <f>SUM(AE3:AE64)</f>
        <v>8435.9500309999985</v>
      </c>
      <c r="AF65" s="20">
        <f>SUM(AF3:AF64)</f>
        <v>5616.1200099999996</v>
      </c>
      <c r="AG65" s="20">
        <f>SUM(AG3:AG64)</f>
        <v>3.3550332200000001</v>
      </c>
      <c r="AH65" s="20">
        <f>100*AG65/S65</f>
        <v>1.055041890759342</v>
      </c>
      <c r="AI65" s="20">
        <f>(SUM(AI3:AI64))</f>
        <v>209.72079683000004</v>
      </c>
      <c r="AJ65" s="20">
        <f>(SUM(AJ3:AJ64))</f>
        <v>221.63333</v>
      </c>
      <c r="AK65" s="25">
        <f>AJ65/S65</f>
        <v>0.69696015569851544</v>
      </c>
      <c r="AL65" s="25">
        <f>AI65/AJ65</f>
        <v>0.94625116551738875</v>
      </c>
      <c r="AM65" s="25">
        <f>O65/N65</f>
        <v>0.98402203856749315</v>
      </c>
      <c r="AN65" s="25">
        <f>AM65*AL65*AK65</f>
        <v>0.64896190431566791</v>
      </c>
      <c r="AO65" s="10">
        <f t="shared" ref="AO65:BU65" si="0">(SUM(AO3:AO64) / $S$65*100)</f>
        <v>2.044025152733278</v>
      </c>
      <c r="AP65" s="10">
        <f t="shared" si="0"/>
        <v>0.94339623371023551</v>
      </c>
      <c r="AQ65" s="10">
        <f t="shared" si="0"/>
        <v>0.24633124510204893</v>
      </c>
      <c r="AR65" s="10">
        <f t="shared" si="0"/>
        <v>0.34067086542723762</v>
      </c>
      <c r="AS65" s="10">
        <f t="shared" si="0"/>
        <v>0.429769398272556</v>
      </c>
      <c r="AT65" s="10">
        <f t="shared" si="0"/>
        <v>0.18343814848460735</v>
      </c>
      <c r="AU65" s="10">
        <f t="shared" si="0"/>
        <v>0.18867925002217692</v>
      </c>
      <c r="AV65" s="10">
        <f t="shared" si="0"/>
        <v>3.0136268379005644</v>
      </c>
      <c r="AW65" s="10">
        <f t="shared" si="0"/>
        <v>0.83857442788203163</v>
      </c>
      <c r="AX65" s="10">
        <f t="shared" si="0"/>
        <v>0.38259958518127429</v>
      </c>
      <c r="AY65" s="10">
        <f t="shared" si="0"/>
        <v>1.2264150841425272</v>
      </c>
      <c r="AZ65" s="10">
        <f t="shared" si="0"/>
        <v>0.72327044006523755</v>
      </c>
      <c r="BA65" s="10">
        <f t="shared" si="0"/>
        <v>0.16771488604499632</v>
      </c>
      <c r="BB65" s="10">
        <f t="shared" si="0"/>
        <v>0.29350104179268149</v>
      </c>
      <c r="BC65" s="10">
        <f t="shared" si="0"/>
        <v>0.51886792526049963</v>
      </c>
      <c r="BD65" s="10">
        <f t="shared" si="0"/>
        <v>0.94339622433843606</v>
      </c>
      <c r="BE65" s="10">
        <f t="shared" si="0"/>
        <v>1.7767295623976473</v>
      </c>
      <c r="BF65" s="10">
        <f t="shared" si="0"/>
        <v>5.2410902914101914E-2</v>
      </c>
      <c r="BG65" s="10">
        <f t="shared" si="0"/>
        <v>1.6719077659412429</v>
      </c>
      <c r="BH65" s="10">
        <f t="shared" si="0"/>
        <v>0.22012579130204807</v>
      </c>
      <c r="BI65" s="10">
        <f t="shared" si="0"/>
        <v>6.6823899762851022</v>
      </c>
      <c r="BJ65" s="10">
        <f t="shared" si="0"/>
        <v>0.74423481575716754</v>
      </c>
      <c r="BK65" s="10">
        <f t="shared" si="0"/>
        <v>5.2410902914101914E-2</v>
      </c>
      <c r="BL65" s="10">
        <f t="shared" si="0"/>
        <v>5.2410902914101914E-2</v>
      </c>
      <c r="BM65" s="10">
        <f t="shared" si="0"/>
        <v>0</v>
      </c>
      <c r="BN65" s="10">
        <f t="shared" si="0"/>
        <v>0.10482180582820383</v>
      </c>
      <c r="BO65" s="11">
        <f t="shared" si="0"/>
        <v>0.30398323783897102</v>
      </c>
      <c r="BP65" s="11">
        <f t="shared" si="0"/>
        <v>0.68134173319742519</v>
      </c>
      <c r="BQ65" s="11">
        <f t="shared" si="0"/>
        <v>1.7085954193019584</v>
      </c>
      <c r="BR65" s="11">
        <f t="shared" si="0"/>
        <v>0.86477989105383202</v>
      </c>
      <c r="BS65" s="11">
        <f t="shared" si="0"/>
        <v>2.9035639809082134</v>
      </c>
      <c r="BT65" s="11">
        <f t="shared" si="0"/>
        <v>0.39308176014101504</v>
      </c>
      <c r="BU65" s="11">
        <f t="shared" si="0"/>
        <v>5.2672955858896007</v>
      </c>
      <c r="BV65" s="27">
        <f t="shared" ref="BV65:CE65" si="1">(SUM(BV3:BV64))</f>
        <v>1</v>
      </c>
      <c r="BW65" s="27">
        <f t="shared" si="1"/>
        <v>1</v>
      </c>
      <c r="BX65" s="27">
        <f t="shared" si="1"/>
        <v>8</v>
      </c>
      <c r="BY65" s="27">
        <f t="shared" si="1"/>
        <v>3</v>
      </c>
      <c r="BZ65" s="27">
        <f t="shared" si="1"/>
        <v>1</v>
      </c>
      <c r="CA65" s="27">
        <f t="shared" si="1"/>
        <v>6</v>
      </c>
      <c r="CB65" s="27">
        <f t="shared" si="1"/>
        <v>3</v>
      </c>
      <c r="CC65" s="27">
        <f t="shared" si="1"/>
        <v>2</v>
      </c>
      <c r="CD65" s="27">
        <f t="shared" si="1"/>
        <v>2</v>
      </c>
      <c r="CE65" s="27">
        <f t="shared" si="1"/>
        <v>2</v>
      </c>
    </row>
    <row r="66" spans="1:83" s="6" customFormat="1" ht="20.25" x14ac:dyDescent="0.3">
      <c r="X66" s="35">
        <f>X65/2</f>
        <v>1590.0000042939678</v>
      </c>
      <c r="AE66" s="35">
        <f>AE65/2</f>
        <v>4217.9750154999992</v>
      </c>
      <c r="AF66" s="35">
        <f>AF65/2</f>
        <v>2808.0600049999998</v>
      </c>
      <c r="AK66" s="26"/>
      <c r="AL66" s="26"/>
      <c r="AM66" s="26"/>
      <c r="AN66" s="26"/>
      <c r="AO66" s="12">
        <f t="shared" ref="AO66:BU66" si="2">(SUM(AO3:AO64))</f>
        <v>6.5</v>
      </c>
      <c r="AP66" s="12">
        <f t="shared" si="2"/>
        <v>3.0000000298023224</v>
      </c>
      <c r="AQ66" s="12">
        <f t="shared" si="2"/>
        <v>0.78333336114883423</v>
      </c>
      <c r="AR66" s="12">
        <f t="shared" si="2"/>
        <v>1.0833333544433117</v>
      </c>
      <c r="AS66" s="12">
        <f t="shared" si="2"/>
        <v>1.3666666895151138</v>
      </c>
      <c r="AT66" s="12">
        <f t="shared" si="2"/>
        <v>0.58333331346511841</v>
      </c>
      <c r="AU66" s="12">
        <f t="shared" si="2"/>
        <v>0.60000001639127731</v>
      </c>
      <c r="AV66" s="12">
        <f t="shared" si="2"/>
        <v>9.5833333656191826</v>
      </c>
      <c r="AW66" s="12">
        <f t="shared" si="2"/>
        <v>2.6666666865348816</v>
      </c>
      <c r="AX66" s="12">
        <f t="shared" si="2"/>
        <v>1.2166666835546494</v>
      </c>
      <c r="AY66" s="12">
        <f t="shared" si="2"/>
        <v>3.8999999761581421</v>
      </c>
      <c r="AZ66" s="12">
        <f t="shared" si="2"/>
        <v>2.3000000044703484</v>
      </c>
      <c r="BA66" s="12">
        <f t="shared" si="2"/>
        <v>0.53333333879709244</v>
      </c>
      <c r="BB66" s="12">
        <f t="shared" si="2"/>
        <v>0.93333331495523453</v>
      </c>
      <c r="BC66" s="12">
        <f t="shared" si="2"/>
        <v>1.6500000059604645</v>
      </c>
      <c r="BD66" s="12">
        <f t="shared" si="2"/>
        <v>3</v>
      </c>
      <c r="BE66" s="12">
        <f t="shared" si="2"/>
        <v>5.6500000208616257</v>
      </c>
      <c r="BF66" s="12">
        <f t="shared" si="2"/>
        <v>0.1666666716337204</v>
      </c>
      <c r="BG66" s="12">
        <f t="shared" si="2"/>
        <v>5.3166667073965073</v>
      </c>
      <c r="BH66" s="12">
        <f t="shared" si="2"/>
        <v>0.70000001788139343</v>
      </c>
      <c r="BI66" s="12">
        <f t="shared" si="2"/>
        <v>21.250000171363354</v>
      </c>
      <c r="BJ66" s="12">
        <f t="shared" si="2"/>
        <v>2.3666667193174362</v>
      </c>
      <c r="BK66" s="12">
        <f t="shared" si="2"/>
        <v>0.1666666716337204</v>
      </c>
      <c r="BL66" s="12">
        <f t="shared" si="2"/>
        <v>0.1666666716337204</v>
      </c>
      <c r="BM66" s="12">
        <f t="shared" si="2"/>
        <v>0</v>
      </c>
      <c r="BN66" s="12">
        <f t="shared" si="2"/>
        <v>0.3333333432674408</v>
      </c>
      <c r="BO66" s="12">
        <f t="shared" si="2"/>
        <v>0.96666669845581055</v>
      </c>
      <c r="BP66" s="12">
        <f t="shared" si="2"/>
        <v>2.166666716337204</v>
      </c>
      <c r="BQ66" s="12">
        <f t="shared" si="2"/>
        <v>5.433333445340395</v>
      </c>
      <c r="BR66" s="12">
        <f t="shared" si="2"/>
        <v>2.7500000596046448</v>
      </c>
      <c r="BS66" s="12">
        <f t="shared" si="2"/>
        <v>9.2333334796130657</v>
      </c>
      <c r="BT66" s="12">
        <f t="shared" si="2"/>
        <v>1.25</v>
      </c>
      <c r="BU66" s="12">
        <f t="shared" si="2"/>
        <v>16.75</v>
      </c>
    </row>
    <row r="67" spans="1:83" s="6" customFormat="1" ht="20.25" x14ac:dyDescent="0.3">
      <c r="AK67" s="26"/>
      <c r="AL67" s="26"/>
      <c r="AM67" s="26"/>
      <c r="AN67" s="26"/>
      <c r="BO67" s="12"/>
      <c r="BP67" s="12"/>
      <c r="BQ67" s="12"/>
      <c r="BR67" s="12"/>
      <c r="BS67" s="12"/>
      <c r="BT67" s="12"/>
      <c r="BU67" s="12"/>
    </row>
  </sheetData>
  <autoFilter ref="A2:CG6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tabSelected="1" workbookViewId="0">
      <pane ySplit="2" topLeftCell="A3" activePane="bottomLeft" state="frozen"/>
      <selection activeCell="A6" sqref="A6"/>
      <selection pane="bottomLeft" activeCell="H1" sqref="H1"/>
    </sheetView>
  </sheetViews>
  <sheetFormatPr baseColWidth="10" defaultRowHeight="12" x14ac:dyDescent="0.2"/>
  <cols>
    <col min="1" max="5" width="11.42578125" style="1"/>
    <col min="6" max="8" width="11.5703125" style="1" bestFit="1" customWidth="1"/>
    <col min="9" max="9" width="11.42578125" style="1"/>
    <col min="10" max="10" width="11.5703125" style="1" bestFit="1" customWidth="1"/>
    <col min="11" max="13" width="11.42578125" style="1"/>
    <col min="14" max="17" width="11.7109375" style="1" bestFit="1" customWidth="1"/>
    <col min="18" max="18" width="11.5703125" style="1" bestFit="1" customWidth="1"/>
    <col min="19" max="20" width="14.140625" style="1" bestFit="1" customWidth="1"/>
    <col min="21" max="23" width="11.7109375" style="1" bestFit="1" customWidth="1"/>
    <col min="24" max="24" width="14.140625" style="1" bestFit="1" customWidth="1"/>
    <col min="25" max="25" width="11.7109375" style="1" bestFit="1" customWidth="1"/>
    <col min="26" max="27" width="14.140625" style="1" bestFit="1" customWidth="1"/>
    <col min="28" max="29" width="11.7109375" style="1" bestFit="1" customWidth="1"/>
    <col min="30" max="30" width="11.85546875" style="1" bestFit="1" customWidth="1"/>
    <col min="31" max="32" width="15.85546875" style="1" bestFit="1" customWidth="1"/>
    <col min="33" max="34" width="11.7109375" style="1" bestFit="1" customWidth="1"/>
    <col min="35" max="36" width="14.140625" style="1" bestFit="1" customWidth="1"/>
    <col min="37" max="37" width="14.42578125" style="21" bestFit="1" customWidth="1"/>
    <col min="38" max="40" width="13.42578125" style="21" bestFit="1" customWidth="1"/>
    <col min="41" max="47" width="11.7109375" style="1" bestFit="1" customWidth="1"/>
    <col min="48" max="53" width="11.7109375" style="3" bestFit="1" customWidth="1"/>
    <col min="54" max="54" width="11.7109375" style="1" bestFit="1" customWidth="1"/>
    <col min="55" max="16384" width="11.42578125" style="1"/>
  </cols>
  <sheetData>
    <row r="1" spans="1:54" ht="60.75" customHeight="1" x14ac:dyDescent="0.35">
      <c r="A1" s="4" t="s">
        <v>201</v>
      </c>
      <c r="R1" s="1" t="s">
        <v>38</v>
      </c>
      <c r="S1" s="1" t="s">
        <v>39</v>
      </c>
      <c r="T1" s="1" t="s">
        <v>39</v>
      </c>
      <c r="U1" s="1" t="s">
        <v>40</v>
      </c>
      <c r="X1" s="1" t="s">
        <v>41</v>
      </c>
      <c r="Z1" s="1" t="s">
        <v>39</v>
      </c>
      <c r="AA1" s="1" t="s">
        <v>39</v>
      </c>
      <c r="AB1" s="1" t="s">
        <v>40</v>
      </c>
      <c r="AC1" s="1" t="s">
        <v>39</v>
      </c>
      <c r="AD1" s="1" t="s">
        <v>40</v>
      </c>
      <c r="AG1" s="1" t="s">
        <v>42</v>
      </c>
      <c r="AH1" s="1" t="s">
        <v>42</v>
      </c>
      <c r="AI1" s="2"/>
      <c r="AJ1" s="2"/>
      <c r="AK1" s="22"/>
      <c r="AL1" s="22"/>
      <c r="AM1" s="22"/>
      <c r="AN1" s="22"/>
      <c r="AO1" s="28" t="s">
        <v>45</v>
      </c>
      <c r="AP1" s="28" t="s">
        <v>52</v>
      </c>
      <c r="AQ1" s="28" t="s">
        <v>58</v>
      </c>
      <c r="AR1" s="28" t="s">
        <v>62</v>
      </c>
      <c r="AS1" s="28" t="s">
        <v>66</v>
      </c>
      <c r="AT1" s="28" t="s">
        <v>67</v>
      </c>
      <c r="AU1" s="28" t="s">
        <v>72</v>
      </c>
      <c r="AV1" s="28" t="s">
        <v>81</v>
      </c>
      <c r="AW1" s="28" t="s">
        <v>82</v>
      </c>
      <c r="AX1" s="28" t="s">
        <v>83</v>
      </c>
      <c r="AY1" s="28" t="s">
        <v>85</v>
      </c>
      <c r="AZ1" s="28" t="s">
        <v>87</v>
      </c>
      <c r="BA1" s="28" t="s">
        <v>86</v>
      </c>
      <c r="BB1" s="28" t="s">
        <v>133</v>
      </c>
    </row>
    <row r="2" spans="1:54" s="6" customFormat="1" ht="8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43</v>
      </c>
      <c r="AH2" s="5" t="s">
        <v>44</v>
      </c>
      <c r="AI2" s="5" t="s">
        <v>32</v>
      </c>
      <c r="AJ2" s="5" t="s">
        <v>33</v>
      </c>
      <c r="AK2" s="23" t="s">
        <v>34</v>
      </c>
      <c r="AL2" s="23" t="s">
        <v>35</v>
      </c>
      <c r="AM2" s="23" t="s">
        <v>36</v>
      </c>
      <c r="AN2" s="23" t="s">
        <v>37</v>
      </c>
      <c r="AO2" s="29" t="s">
        <v>88</v>
      </c>
      <c r="AP2" s="31" t="s">
        <v>95</v>
      </c>
      <c r="AQ2" s="31" t="s">
        <v>101</v>
      </c>
      <c r="AR2" s="31" t="s">
        <v>105</v>
      </c>
      <c r="AS2" s="31" t="s">
        <v>109</v>
      </c>
      <c r="AT2" s="31" t="s">
        <v>110</v>
      </c>
      <c r="AU2" s="29" t="s">
        <v>115</v>
      </c>
      <c r="AV2" s="29" t="s">
        <v>123</v>
      </c>
      <c r="AW2" s="29" t="s">
        <v>125</v>
      </c>
      <c r="AX2" s="29" t="s">
        <v>126</v>
      </c>
      <c r="AY2" s="29" t="s">
        <v>128</v>
      </c>
      <c r="AZ2" s="29" t="s">
        <v>130</v>
      </c>
      <c r="BA2" s="33" t="s">
        <v>129</v>
      </c>
      <c r="BB2" s="34" t="s">
        <v>145</v>
      </c>
    </row>
    <row r="3" spans="1:54" s="6" customFormat="1" ht="20.25" x14ac:dyDescent="0.3">
      <c r="A3" s="13" t="s">
        <v>195</v>
      </c>
      <c r="B3" s="13" t="s">
        <v>166</v>
      </c>
      <c r="C3" s="13" t="s">
        <v>196</v>
      </c>
      <c r="D3" s="13" t="s">
        <v>197</v>
      </c>
      <c r="E3" s="13" t="s">
        <v>144</v>
      </c>
      <c r="F3" s="14">
        <v>10564</v>
      </c>
      <c r="G3" s="14">
        <v>3866</v>
      </c>
      <c r="H3" s="14">
        <v>3712</v>
      </c>
      <c r="I3" s="13" t="s">
        <v>198</v>
      </c>
      <c r="J3" s="15">
        <v>71.8</v>
      </c>
      <c r="K3" s="13" t="s">
        <v>158</v>
      </c>
      <c r="L3" s="13" t="s">
        <v>159</v>
      </c>
      <c r="M3" s="13" t="s">
        <v>146</v>
      </c>
      <c r="N3" s="16">
        <v>17</v>
      </c>
      <c r="O3" s="16">
        <v>17</v>
      </c>
      <c r="P3" s="16">
        <v>0</v>
      </c>
      <c r="Q3" s="17">
        <v>0</v>
      </c>
      <c r="R3" s="17">
        <v>9.44</v>
      </c>
      <c r="S3" s="17">
        <v>8</v>
      </c>
      <c r="T3" s="17">
        <v>2.6746669999999999</v>
      </c>
      <c r="U3" s="17">
        <v>33.433329999999998</v>
      </c>
      <c r="V3" s="17">
        <v>1</v>
      </c>
      <c r="W3" s="17">
        <v>119.68</v>
      </c>
      <c r="X3" s="17">
        <v>80</v>
      </c>
      <c r="Y3" s="17">
        <v>1.00553044815119</v>
      </c>
      <c r="Z3" s="17">
        <v>3.1666669999999999</v>
      </c>
      <c r="AA3" s="17">
        <v>4.8333329999999997</v>
      </c>
      <c r="AB3" s="17">
        <v>60.416670000000003</v>
      </c>
      <c r="AC3" s="17">
        <v>0.4920001</v>
      </c>
      <c r="AD3" s="17">
        <v>6.1500019999999997</v>
      </c>
      <c r="AE3" s="17">
        <v>119.68</v>
      </c>
      <c r="AF3" s="17">
        <v>79.56</v>
      </c>
      <c r="AG3" s="17">
        <v>0</v>
      </c>
      <c r="AH3" s="17">
        <v>0</v>
      </c>
      <c r="AI3" s="17">
        <v>2.6746669999999999</v>
      </c>
      <c r="AJ3" s="17">
        <v>3.1666669999999999</v>
      </c>
      <c r="AK3" s="24">
        <v>0.3958333</v>
      </c>
      <c r="AL3" s="24">
        <v>0.84463160000000004</v>
      </c>
      <c r="AM3" s="24">
        <v>1</v>
      </c>
      <c r="AN3" s="24">
        <v>0.3343333</v>
      </c>
      <c r="AO3" s="7"/>
      <c r="AP3" s="7">
        <v>4.5</v>
      </c>
      <c r="AQ3" s="7"/>
      <c r="AR3" s="7"/>
      <c r="AS3" s="7"/>
      <c r="AT3" s="7"/>
      <c r="AU3" s="7"/>
      <c r="AV3" s="12"/>
      <c r="AW3" s="12"/>
      <c r="AX3" s="12"/>
      <c r="AY3" s="12"/>
      <c r="AZ3" s="12">
        <v>0.3333333432674408</v>
      </c>
      <c r="BA3" s="12"/>
      <c r="BB3" s="8"/>
    </row>
    <row r="4" spans="1:54" s="6" customFormat="1" ht="20.25" x14ac:dyDescent="0.3">
      <c r="A4" s="13" t="s">
        <v>195</v>
      </c>
      <c r="B4" s="13" t="s">
        <v>166</v>
      </c>
      <c r="C4" s="13" t="s">
        <v>196</v>
      </c>
      <c r="D4" s="13" t="s">
        <v>199</v>
      </c>
      <c r="E4" s="13" t="s">
        <v>144</v>
      </c>
      <c r="F4" s="14">
        <v>10564</v>
      </c>
      <c r="G4" s="14">
        <v>4062</v>
      </c>
      <c r="H4" s="14">
        <v>4161</v>
      </c>
      <c r="I4" s="13" t="s">
        <v>198</v>
      </c>
      <c r="J4" s="15">
        <v>71.8</v>
      </c>
      <c r="K4" s="13" t="s">
        <v>158</v>
      </c>
      <c r="L4" s="13" t="s">
        <v>159</v>
      </c>
      <c r="M4" s="13" t="s">
        <v>146</v>
      </c>
      <c r="N4" s="16">
        <v>18</v>
      </c>
      <c r="O4" s="16">
        <v>18</v>
      </c>
      <c r="P4" s="16">
        <v>0</v>
      </c>
      <c r="Q4" s="17">
        <v>0</v>
      </c>
      <c r="R4" s="17">
        <v>9.44</v>
      </c>
      <c r="S4" s="17">
        <v>8</v>
      </c>
      <c r="T4" s="17">
        <v>2.8319999999999999</v>
      </c>
      <c r="U4" s="17">
        <v>35.4</v>
      </c>
      <c r="V4" s="17">
        <v>1</v>
      </c>
      <c r="W4" s="17">
        <v>126.72</v>
      </c>
      <c r="X4" s="17">
        <v>80</v>
      </c>
      <c r="Y4" s="17">
        <v>0.94966764041677298</v>
      </c>
      <c r="Z4" s="17">
        <v>3.1</v>
      </c>
      <c r="AA4" s="17">
        <v>4.9000000000000004</v>
      </c>
      <c r="AB4" s="17">
        <v>61.25</v>
      </c>
      <c r="AC4" s="17">
        <v>0.26800010000000002</v>
      </c>
      <c r="AD4" s="17">
        <v>3.3500019999999999</v>
      </c>
      <c r="AE4" s="17">
        <v>126.72</v>
      </c>
      <c r="AF4" s="17">
        <v>84.24</v>
      </c>
      <c r="AG4" s="17">
        <v>0</v>
      </c>
      <c r="AH4" s="17">
        <v>0</v>
      </c>
      <c r="AI4" s="17">
        <v>2.8319999999999999</v>
      </c>
      <c r="AJ4" s="17">
        <v>3.1</v>
      </c>
      <c r="AK4" s="24">
        <v>0.38750000000000001</v>
      </c>
      <c r="AL4" s="24">
        <v>0.91354840000000004</v>
      </c>
      <c r="AM4" s="24">
        <v>1</v>
      </c>
      <c r="AN4" s="24">
        <v>0.35399999999999998</v>
      </c>
      <c r="AO4" s="7"/>
      <c r="AP4" s="7"/>
      <c r="AQ4" s="7">
        <v>4.5</v>
      </c>
      <c r="AR4" s="7"/>
      <c r="AS4" s="7"/>
      <c r="AT4" s="7"/>
      <c r="AU4" s="7"/>
      <c r="AV4" s="12">
        <v>0.1666666716337204</v>
      </c>
      <c r="AW4" s="12"/>
      <c r="AX4" s="12"/>
      <c r="AY4" s="12"/>
      <c r="AZ4" s="12">
        <v>0.23333333432674408</v>
      </c>
      <c r="BA4" s="12"/>
      <c r="BB4" s="8"/>
    </row>
    <row r="5" spans="1:54" s="6" customFormat="1" ht="20.25" x14ac:dyDescent="0.3">
      <c r="A5" s="13" t="s">
        <v>200</v>
      </c>
      <c r="B5" s="13" t="s">
        <v>155</v>
      </c>
      <c r="C5" s="13" t="s">
        <v>196</v>
      </c>
      <c r="D5" s="13" t="s">
        <v>197</v>
      </c>
      <c r="E5" s="13" t="s">
        <v>144</v>
      </c>
      <c r="F5" s="14">
        <v>10564</v>
      </c>
      <c r="G5" s="14">
        <v>4017</v>
      </c>
      <c r="H5" s="14">
        <v>3698</v>
      </c>
      <c r="I5" s="13" t="s">
        <v>198</v>
      </c>
      <c r="J5" s="15">
        <v>71.8</v>
      </c>
      <c r="K5" s="13" t="s">
        <v>158</v>
      </c>
      <c r="L5" s="13" t="s">
        <v>159</v>
      </c>
      <c r="M5" s="13" t="s">
        <v>146</v>
      </c>
      <c r="N5" s="16">
        <v>44</v>
      </c>
      <c r="O5" s="16">
        <v>44</v>
      </c>
      <c r="P5" s="16">
        <v>0</v>
      </c>
      <c r="Q5" s="17">
        <v>0</v>
      </c>
      <c r="R5" s="17">
        <v>9.44</v>
      </c>
      <c r="S5" s="17">
        <v>8</v>
      </c>
      <c r="T5" s="17">
        <v>6.9226669999999997</v>
      </c>
      <c r="U5" s="17">
        <v>86.533330000000007</v>
      </c>
      <c r="V5" s="17">
        <v>1</v>
      </c>
      <c r="W5" s="17">
        <v>309.76</v>
      </c>
      <c r="X5" s="17">
        <v>80</v>
      </c>
      <c r="Y5" s="17">
        <v>0.388500391954961</v>
      </c>
      <c r="Z5" s="17">
        <v>7.2</v>
      </c>
      <c r="AA5" s="17">
        <v>0.8</v>
      </c>
      <c r="AB5" s="17">
        <v>10</v>
      </c>
      <c r="AC5" s="17">
        <v>0.27733340000000001</v>
      </c>
      <c r="AD5" s="17">
        <v>3.4666679999999999</v>
      </c>
      <c r="AE5" s="17">
        <v>309.76</v>
      </c>
      <c r="AF5" s="17">
        <v>205.92</v>
      </c>
      <c r="AG5" s="17">
        <v>0</v>
      </c>
      <c r="AH5" s="17">
        <v>0</v>
      </c>
      <c r="AI5" s="17">
        <v>6.9226669999999997</v>
      </c>
      <c r="AJ5" s="17">
        <v>7.2</v>
      </c>
      <c r="AK5" s="24">
        <v>0.9</v>
      </c>
      <c r="AL5" s="24">
        <v>0.96148149999999999</v>
      </c>
      <c r="AM5" s="24">
        <v>1</v>
      </c>
      <c r="AN5" s="24">
        <v>0.86533329999999997</v>
      </c>
      <c r="AO5" s="7"/>
      <c r="AP5" s="7"/>
      <c r="AQ5" s="7"/>
      <c r="AR5" s="7"/>
      <c r="AS5" s="7"/>
      <c r="AT5" s="7"/>
      <c r="AU5" s="7"/>
      <c r="AV5" s="12"/>
      <c r="AW5" s="12"/>
      <c r="AX5" s="12">
        <v>0.2500000074505806</v>
      </c>
      <c r="AY5" s="12">
        <v>8.3333335816860199E-2</v>
      </c>
      <c r="AZ5" s="12">
        <v>0.46666666865348816</v>
      </c>
      <c r="BA5" s="12"/>
      <c r="BB5" s="8"/>
    </row>
    <row r="6" spans="1:54" s="6" customFormat="1" ht="20.25" x14ac:dyDescent="0.3">
      <c r="A6" s="13" t="s">
        <v>200</v>
      </c>
      <c r="B6" s="13" t="s">
        <v>155</v>
      </c>
      <c r="C6" s="13" t="s">
        <v>196</v>
      </c>
      <c r="D6" s="13" t="s">
        <v>199</v>
      </c>
      <c r="E6" s="13" t="s">
        <v>144</v>
      </c>
      <c r="F6" s="14">
        <v>10564</v>
      </c>
      <c r="G6" s="14">
        <v>4087</v>
      </c>
      <c r="H6" s="14">
        <v>4091</v>
      </c>
      <c r="I6" s="13" t="s">
        <v>198</v>
      </c>
      <c r="J6" s="15">
        <v>71.8</v>
      </c>
      <c r="K6" s="13" t="s">
        <v>158</v>
      </c>
      <c r="L6" s="13" t="s">
        <v>159</v>
      </c>
      <c r="M6" s="13" t="s">
        <v>146</v>
      </c>
      <c r="N6" s="16">
        <v>44</v>
      </c>
      <c r="O6" s="16">
        <v>44</v>
      </c>
      <c r="P6" s="16">
        <v>0</v>
      </c>
      <c r="Q6" s="17">
        <v>0</v>
      </c>
      <c r="R6" s="17">
        <v>9.44</v>
      </c>
      <c r="S6" s="17">
        <v>8</v>
      </c>
      <c r="T6" s="17">
        <v>6.9226669999999997</v>
      </c>
      <c r="U6" s="17">
        <v>86.533330000000007</v>
      </c>
      <c r="V6" s="17">
        <v>1</v>
      </c>
      <c r="W6" s="17">
        <v>309.76</v>
      </c>
      <c r="X6" s="17">
        <v>80</v>
      </c>
      <c r="Y6" s="17">
        <v>0.388500391954961</v>
      </c>
      <c r="Z6" s="17">
        <v>6.15</v>
      </c>
      <c r="AA6" s="17">
        <v>1.85</v>
      </c>
      <c r="AB6" s="17">
        <v>23.125</v>
      </c>
      <c r="AC6" s="17">
        <v>-0.77266659999999998</v>
      </c>
      <c r="AD6" s="17">
        <v>-9.6583319999999997</v>
      </c>
      <c r="AE6" s="17">
        <v>309.76</v>
      </c>
      <c r="AF6" s="17">
        <v>205.92</v>
      </c>
      <c r="AG6" s="17">
        <v>0</v>
      </c>
      <c r="AH6" s="17">
        <v>0</v>
      </c>
      <c r="AI6" s="17">
        <v>6.9226669999999997</v>
      </c>
      <c r="AJ6" s="17">
        <v>6.15</v>
      </c>
      <c r="AK6" s="24">
        <v>0.76875000000000004</v>
      </c>
      <c r="AL6" s="24">
        <v>1.125637</v>
      </c>
      <c r="AM6" s="24">
        <v>1</v>
      </c>
      <c r="AN6" s="24">
        <v>0.86533329999999997</v>
      </c>
      <c r="AO6" s="7"/>
      <c r="AP6" s="7"/>
      <c r="AQ6" s="7"/>
      <c r="AR6" s="7">
        <v>1.25</v>
      </c>
      <c r="AS6" s="7"/>
      <c r="AT6" s="7"/>
      <c r="AU6" s="7"/>
      <c r="AV6" s="12"/>
      <c r="AW6" s="12"/>
      <c r="AX6" s="12">
        <v>0.3333333432674408</v>
      </c>
      <c r="AY6" s="12"/>
      <c r="AZ6" s="12">
        <v>0.26666668057441711</v>
      </c>
      <c r="BA6" s="12"/>
      <c r="BB6" s="8"/>
    </row>
    <row r="7" spans="1:54" s="6" customFormat="1" ht="20.25" x14ac:dyDescent="0.3">
      <c r="A7" s="13" t="s">
        <v>200</v>
      </c>
      <c r="B7" s="13" t="s">
        <v>166</v>
      </c>
      <c r="C7" s="13" t="s">
        <v>196</v>
      </c>
      <c r="D7" s="13" t="s">
        <v>197</v>
      </c>
      <c r="E7" s="13" t="s">
        <v>144</v>
      </c>
      <c r="F7" s="14">
        <v>10564</v>
      </c>
      <c r="G7" s="14">
        <v>3866</v>
      </c>
      <c r="H7" s="14">
        <v>3712</v>
      </c>
      <c r="I7" s="13" t="s">
        <v>198</v>
      </c>
      <c r="J7" s="15">
        <v>71.8</v>
      </c>
      <c r="K7" s="13" t="s">
        <v>158</v>
      </c>
      <c r="L7" s="13" t="s">
        <v>159</v>
      </c>
      <c r="M7" s="13" t="s">
        <v>146</v>
      </c>
      <c r="N7" s="16">
        <v>44</v>
      </c>
      <c r="O7" s="16">
        <v>44</v>
      </c>
      <c r="P7" s="16">
        <v>0</v>
      </c>
      <c r="Q7" s="17">
        <v>0</v>
      </c>
      <c r="R7" s="17">
        <v>9.44</v>
      </c>
      <c r="S7" s="17">
        <v>8</v>
      </c>
      <c r="T7" s="17">
        <v>6.9226669999999997</v>
      </c>
      <c r="U7" s="17">
        <v>86.533330000000007</v>
      </c>
      <c r="V7" s="17">
        <v>1</v>
      </c>
      <c r="W7" s="17">
        <v>309.76</v>
      </c>
      <c r="X7" s="17">
        <v>80</v>
      </c>
      <c r="Y7" s="17">
        <v>0.388500391954961</v>
      </c>
      <c r="Z7" s="17">
        <v>7.0833329999999997</v>
      </c>
      <c r="AA7" s="17">
        <v>0.91666669999999995</v>
      </c>
      <c r="AB7" s="17">
        <v>11.45833</v>
      </c>
      <c r="AC7" s="17">
        <v>0.1606668</v>
      </c>
      <c r="AD7" s="17">
        <v>2.0083350000000002</v>
      </c>
      <c r="AE7" s="17">
        <v>309.76</v>
      </c>
      <c r="AF7" s="17">
        <v>205.92</v>
      </c>
      <c r="AG7" s="17">
        <v>0</v>
      </c>
      <c r="AH7" s="17">
        <v>0</v>
      </c>
      <c r="AI7" s="17">
        <v>6.9226669999999997</v>
      </c>
      <c r="AJ7" s="17">
        <v>7.0833329999999997</v>
      </c>
      <c r="AK7" s="24">
        <v>0.88541669999999995</v>
      </c>
      <c r="AL7" s="24">
        <v>0.97731760000000001</v>
      </c>
      <c r="AM7" s="24">
        <v>1</v>
      </c>
      <c r="AN7" s="24">
        <v>0.86533329999999997</v>
      </c>
      <c r="AO7" s="7"/>
      <c r="AP7" s="7"/>
      <c r="AQ7" s="7"/>
      <c r="AR7" s="7"/>
      <c r="AS7" s="7"/>
      <c r="AT7" s="7"/>
      <c r="AU7" s="7"/>
      <c r="AV7" s="12"/>
      <c r="AW7" s="12"/>
      <c r="AX7" s="12">
        <v>0.1666666716337204</v>
      </c>
      <c r="AY7" s="12">
        <v>8.3333335816860199E-2</v>
      </c>
      <c r="AZ7" s="12">
        <v>0.66666668653488159</v>
      </c>
      <c r="BA7" s="12"/>
      <c r="BB7" s="8"/>
    </row>
    <row r="8" spans="1:54" s="6" customFormat="1" ht="20.25" x14ac:dyDescent="0.3">
      <c r="A8" s="13" t="s">
        <v>200</v>
      </c>
      <c r="B8" s="13" t="s">
        <v>166</v>
      </c>
      <c r="C8" s="13" t="s">
        <v>196</v>
      </c>
      <c r="D8" s="13" t="s">
        <v>199</v>
      </c>
      <c r="E8" s="13" t="s">
        <v>144</v>
      </c>
      <c r="F8" s="14">
        <v>10564</v>
      </c>
      <c r="G8" s="14">
        <v>4062</v>
      </c>
      <c r="H8" s="14">
        <v>4161</v>
      </c>
      <c r="I8" s="13" t="s">
        <v>198</v>
      </c>
      <c r="J8" s="15">
        <v>71.8</v>
      </c>
      <c r="K8" s="13" t="s">
        <v>158</v>
      </c>
      <c r="L8" s="13" t="s">
        <v>159</v>
      </c>
      <c r="M8" s="13" t="s">
        <v>146</v>
      </c>
      <c r="N8" s="16">
        <v>35</v>
      </c>
      <c r="O8" s="16">
        <v>34</v>
      </c>
      <c r="P8" s="16">
        <v>1</v>
      </c>
      <c r="Q8" s="17">
        <v>2.8571430000000002</v>
      </c>
      <c r="R8" s="17">
        <v>9.44</v>
      </c>
      <c r="S8" s="17">
        <v>8</v>
      </c>
      <c r="T8" s="17">
        <v>5.3493329999999997</v>
      </c>
      <c r="U8" s="17">
        <v>66.866669999999999</v>
      </c>
      <c r="V8" s="17">
        <v>1</v>
      </c>
      <c r="W8" s="17">
        <v>239.36</v>
      </c>
      <c r="X8" s="17">
        <v>80</v>
      </c>
      <c r="Y8" s="17">
        <v>0.50276522407559299</v>
      </c>
      <c r="Z8" s="17">
        <v>6.05</v>
      </c>
      <c r="AA8" s="17">
        <v>1.95</v>
      </c>
      <c r="AB8" s="17">
        <v>24.375</v>
      </c>
      <c r="AC8" s="17">
        <v>0.54333339999999997</v>
      </c>
      <c r="AD8" s="17">
        <v>6.7916670000000003</v>
      </c>
      <c r="AE8" s="17">
        <v>239.36</v>
      </c>
      <c r="AF8" s="17">
        <v>159.12</v>
      </c>
      <c r="AG8" s="17">
        <v>0.15733330000000001</v>
      </c>
      <c r="AH8" s="17">
        <v>1.9666669999999999</v>
      </c>
      <c r="AI8" s="17">
        <v>5.5066670000000002</v>
      </c>
      <c r="AJ8" s="17">
        <v>6.05</v>
      </c>
      <c r="AK8" s="24">
        <v>0.75624999999999998</v>
      </c>
      <c r="AL8" s="24">
        <v>0.91019280000000002</v>
      </c>
      <c r="AM8" s="24">
        <v>0.97142859999999998</v>
      </c>
      <c r="AN8" s="24">
        <v>0.66866669999999995</v>
      </c>
      <c r="AO8" s="7"/>
      <c r="AP8" s="7"/>
      <c r="AQ8" s="7"/>
      <c r="AR8" s="7"/>
      <c r="AS8" s="7">
        <v>0.25</v>
      </c>
      <c r="AT8" s="7"/>
      <c r="AU8" s="7">
        <v>0.75</v>
      </c>
      <c r="AV8" s="12">
        <v>0.3333333432674408</v>
      </c>
      <c r="AW8" s="12"/>
      <c r="AX8" s="12">
        <v>0.1666666716337204</v>
      </c>
      <c r="AY8" s="12"/>
      <c r="AZ8" s="12">
        <v>0.44999998807907104</v>
      </c>
      <c r="BA8" s="12"/>
      <c r="BB8" s="8">
        <v>1</v>
      </c>
    </row>
    <row r="9" spans="1:54" s="6" customFormat="1" ht="20.25" x14ac:dyDescent="0.3">
      <c r="A9" s="13" t="s">
        <v>165</v>
      </c>
      <c r="B9" s="13" t="s">
        <v>155</v>
      </c>
      <c r="C9" s="13" t="s">
        <v>196</v>
      </c>
      <c r="D9" s="13" t="s">
        <v>197</v>
      </c>
      <c r="E9" s="13" t="s">
        <v>144</v>
      </c>
      <c r="F9" s="14">
        <v>10564</v>
      </c>
      <c r="G9" s="14">
        <v>4017</v>
      </c>
      <c r="H9" s="14">
        <v>3698</v>
      </c>
      <c r="I9" s="13" t="s">
        <v>198</v>
      </c>
      <c r="J9" s="15">
        <v>71.8</v>
      </c>
      <c r="K9" s="13" t="s">
        <v>158</v>
      </c>
      <c r="L9" s="13" t="s">
        <v>159</v>
      </c>
      <c r="M9" s="13" t="s">
        <v>146</v>
      </c>
      <c r="N9" s="16">
        <v>31</v>
      </c>
      <c r="O9" s="16">
        <v>31</v>
      </c>
      <c r="P9" s="16">
        <v>0</v>
      </c>
      <c r="Q9" s="17">
        <v>0</v>
      </c>
      <c r="R9" s="17">
        <v>9.44</v>
      </c>
      <c r="S9" s="17">
        <v>6</v>
      </c>
      <c r="T9" s="17">
        <v>4.8773330000000001</v>
      </c>
      <c r="U9" s="17">
        <v>81.288889999999995</v>
      </c>
      <c r="V9" s="17">
        <v>0.75</v>
      </c>
      <c r="W9" s="17">
        <v>290.98669999999998</v>
      </c>
      <c r="X9" s="17">
        <v>60</v>
      </c>
      <c r="Y9" s="17">
        <v>0.413564924474359</v>
      </c>
      <c r="Z9" s="17">
        <v>5.3333329999999997</v>
      </c>
      <c r="AA9" s="17">
        <v>0.66666669999999995</v>
      </c>
      <c r="AB9" s="17">
        <v>11.11111</v>
      </c>
      <c r="AC9" s="17">
        <v>0.45600010000000002</v>
      </c>
      <c r="AD9" s="17">
        <v>7.6000009999999998</v>
      </c>
      <c r="AE9" s="17">
        <v>218.24</v>
      </c>
      <c r="AF9" s="17">
        <v>145.08000000000001</v>
      </c>
      <c r="AG9" s="17">
        <v>0</v>
      </c>
      <c r="AH9" s="17">
        <v>0</v>
      </c>
      <c r="AI9" s="17">
        <v>4.8773330000000001</v>
      </c>
      <c r="AJ9" s="17">
        <v>5.3333329999999997</v>
      </c>
      <c r="AK9" s="24">
        <v>0.88888880000000003</v>
      </c>
      <c r="AL9" s="24">
        <v>0.91449999999999998</v>
      </c>
      <c r="AM9" s="24">
        <v>1</v>
      </c>
      <c r="AN9" s="24">
        <v>0.81288890000000003</v>
      </c>
      <c r="AO9" s="7"/>
      <c r="AP9" s="7"/>
      <c r="AQ9" s="7"/>
      <c r="AR9" s="7"/>
      <c r="AS9" s="7"/>
      <c r="AT9" s="7"/>
      <c r="AU9" s="7"/>
      <c r="AV9" s="12">
        <v>8.3333335816860199E-2</v>
      </c>
      <c r="AW9" s="12"/>
      <c r="AX9" s="12">
        <v>8.3333335816860199E-2</v>
      </c>
      <c r="AY9" s="12">
        <v>8.3333335816860199E-2</v>
      </c>
      <c r="AZ9" s="12">
        <v>0.4166666567325592</v>
      </c>
      <c r="BA9" s="12">
        <v>2</v>
      </c>
      <c r="BB9" s="8"/>
    </row>
    <row r="10" spans="1:54" s="6" customFormat="1" ht="20.25" x14ac:dyDescent="0.3">
      <c r="A10" s="13" t="s">
        <v>165</v>
      </c>
      <c r="B10" s="13" t="s">
        <v>155</v>
      </c>
      <c r="C10" s="13" t="s">
        <v>196</v>
      </c>
      <c r="D10" s="13" t="s">
        <v>199</v>
      </c>
      <c r="E10" s="13" t="s">
        <v>144</v>
      </c>
      <c r="F10" s="14">
        <v>10564</v>
      </c>
      <c r="G10" s="14">
        <v>4087</v>
      </c>
      <c r="H10" s="14">
        <v>4091</v>
      </c>
      <c r="I10" s="13" t="s">
        <v>198</v>
      </c>
      <c r="J10" s="15">
        <v>71.8</v>
      </c>
      <c r="K10" s="13" t="s">
        <v>158</v>
      </c>
      <c r="L10" s="13" t="s">
        <v>159</v>
      </c>
      <c r="M10" s="13" t="s">
        <v>146</v>
      </c>
      <c r="N10" s="16">
        <v>35</v>
      </c>
      <c r="O10" s="16">
        <v>35</v>
      </c>
      <c r="P10" s="16">
        <v>0</v>
      </c>
      <c r="Q10" s="17">
        <v>0</v>
      </c>
      <c r="R10" s="17">
        <v>9.44</v>
      </c>
      <c r="S10" s="17">
        <v>8</v>
      </c>
      <c r="T10" s="17">
        <v>5.5066670000000002</v>
      </c>
      <c r="U10" s="17">
        <v>68.833340000000007</v>
      </c>
      <c r="V10" s="17">
        <v>1</v>
      </c>
      <c r="W10" s="17">
        <v>246.4</v>
      </c>
      <c r="X10" s="17">
        <v>80</v>
      </c>
      <c r="Y10" s="17">
        <v>0.48840052479804902</v>
      </c>
      <c r="Z10" s="17">
        <v>5.7</v>
      </c>
      <c r="AA10" s="17">
        <v>2.2999999999999998</v>
      </c>
      <c r="AB10" s="17">
        <v>28.75</v>
      </c>
      <c r="AC10" s="17">
        <v>0.19333339999999999</v>
      </c>
      <c r="AD10" s="17">
        <v>2.4166669999999999</v>
      </c>
      <c r="AE10" s="17">
        <v>246.4</v>
      </c>
      <c r="AF10" s="17">
        <v>163.80000000000001</v>
      </c>
      <c r="AG10" s="17">
        <v>0</v>
      </c>
      <c r="AH10" s="17">
        <v>0</v>
      </c>
      <c r="AI10" s="17">
        <v>5.5066670000000002</v>
      </c>
      <c r="AJ10" s="17">
        <v>5.7</v>
      </c>
      <c r="AK10" s="24">
        <v>0.71250000000000002</v>
      </c>
      <c r="AL10" s="24">
        <v>0.96608190000000005</v>
      </c>
      <c r="AM10" s="24">
        <v>1</v>
      </c>
      <c r="AN10" s="24">
        <v>0.68833330000000004</v>
      </c>
      <c r="AO10" s="7">
        <v>0.5</v>
      </c>
      <c r="AP10" s="7"/>
      <c r="AQ10" s="7"/>
      <c r="AR10" s="7"/>
      <c r="AS10" s="7"/>
      <c r="AT10" s="7">
        <v>0.1666666716337204</v>
      </c>
      <c r="AU10" s="7"/>
      <c r="AV10" s="12"/>
      <c r="AW10" s="12">
        <v>0.1666666716337204</v>
      </c>
      <c r="AX10" s="12">
        <v>0.1666666716337204</v>
      </c>
      <c r="AY10" s="12">
        <v>1.0833333730697632</v>
      </c>
      <c r="AZ10" s="12">
        <v>0.21666666865348816</v>
      </c>
      <c r="BA10" s="12"/>
      <c r="BB10" s="8"/>
    </row>
    <row r="11" spans="1:54" s="6" customFormat="1" ht="20.25" x14ac:dyDescent="0.3">
      <c r="A11" s="18"/>
      <c r="B11" s="18"/>
      <c r="C11" s="18"/>
      <c r="D11" s="18"/>
      <c r="E11" s="18"/>
      <c r="F11" s="14"/>
      <c r="G11" s="14"/>
      <c r="H11" s="14"/>
      <c r="I11" s="18"/>
      <c r="J11" s="18"/>
      <c r="K11" s="18"/>
      <c r="L11" s="18"/>
      <c r="M11" s="18"/>
      <c r="N11" s="19">
        <f>SUM(N3:N10)</f>
        <v>268</v>
      </c>
      <c r="O11" s="19">
        <f>SUM(O3:O10)</f>
        <v>267</v>
      </c>
      <c r="P11" s="19">
        <f>SUM(P3:P10)</f>
        <v>1</v>
      </c>
      <c r="Q11" s="20">
        <f>100*P11/N11</f>
        <v>0.37313432835820898</v>
      </c>
      <c r="R11" s="20"/>
      <c r="S11" s="20">
        <f>SUM(S3:S10)</f>
        <v>62</v>
      </c>
      <c r="T11" s="20">
        <f>SUM(T3:T10)</f>
        <v>42.008001</v>
      </c>
      <c r="U11" s="20">
        <f>100*T11/S11</f>
        <v>67.754840322580648</v>
      </c>
      <c r="V11" s="20">
        <f>SUM(V3:V10)</f>
        <v>7.75</v>
      </c>
      <c r="W11" s="20">
        <f>AE11/V11</f>
        <v>242.5393548387097</v>
      </c>
      <c r="X11" s="20">
        <f>SUM(X3:X10)</f>
        <v>620</v>
      </c>
      <c r="Y11" s="20">
        <f>X11/AF11</f>
        <v>0.49617465347802431</v>
      </c>
      <c r="Z11" s="20">
        <f>SUM(Z3:Z10)</f>
        <v>43.783332999999999</v>
      </c>
      <c r="AA11" s="20">
        <f>SUM(AA3:AA10)</f>
        <v>18.216666400000001</v>
      </c>
      <c r="AB11" s="20">
        <f>100*AA11/S11</f>
        <v>29.381720000000001</v>
      </c>
      <c r="AC11" s="20">
        <f>SUM(AC3:AC10)</f>
        <v>1.6180006999999998</v>
      </c>
      <c r="AD11" s="20">
        <f>100*AC11/S11</f>
        <v>2.6096785483870963</v>
      </c>
      <c r="AE11" s="20">
        <f>SUM(AE3:AE10)</f>
        <v>1879.68</v>
      </c>
      <c r="AF11" s="20">
        <f>SUM(AF3:AF10)</f>
        <v>1249.56</v>
      </c>
      <c r="AG11" s="20">
        <f>SUM(AG3:AG10)</f>
        <v>0.15733330000000001</v>
      </c>
      <c r="AH11" s="20">
        <f>100*AG11/S11</f>
        <v>0.25376338709677421</v>
      </c>
      <c r="AI11" s="20">
        <f>(SUM(AI3:AI10))</f>
        <v>42.165335000000006</v>
      </c>
      <c r="AJ11" s="20">
        <f>(SUM(AJ3:AJ10))</f>
        <v>43.783332999999999</v>
      </c>
      <c r="AK11" s="25">
        <f>AJ11/S11</f>
        <v>0.70618279032258058</v>
      </c>
      <c r="AL11" s="25">
        <f>AI11/AJ11</f>
        <v>0.96304534421808419</v>
      </c>
      <c r="AM11" s="25">
        <f>O11/N11</f>
        <v>0.99626865671641796</v>
      </c>
      <c r="AN11" s="25">
        <f>AM11*AL11*AK11</f>
        <v>0.67754841387818976</v>
      </c>
      <c r="AO11" s="10">
        <f t="shared" ref="AO11:BA11" si="0">(SUM(AO3:AO10) / $S$11*100)</f>
        <v>0.80645161290322576</v>
      </c>
      <c r="AP11" s="10">
        <f t="shared" si="0"/>
        <v>7.2580645161290329</v>
      </c>
      <c r="AQ11" s="10">
        <f t="shared" si="0"/>
        <v>7.2580645161290329</v>
      </c>
      <c r="AR11" s="10">
        <f t="shared" si="0"/>
        <v>2.0161290322580645</v>
      </c>
      <c r="AS11" s="10">
        <f t="shared" si="0"/>
        <v>0.40322580645161288</v>
      </c>
      <c r="AT11" s="10">
        <f t="shared" si="0"/>
        <v>0.26881721231245226</v>
      </c>
      <c r="AU11" s="10">
        <f t="shared" si="0"/>
        <v>1.2096774193548387</v>
      </c>
      <c r="AV11" s="11">
        <f t="shared" si="0"/>
        <v>0.94086024309358285</v>
      </c>
      <c r="AW11" s="11">
        <f t="shared" si="0"/>
        <v>0.26881721231245226</v>
      </c>
      <c r="AX11" s="11">
        <f t="shared" si="0"/>
        <v>1.8817204861871657</v>
      </c>
      <c r="AY11" s="11">
        <f t="shared" si="0"/>
        <v>2.1505377105166836</v>
      </c>
      <c r="AZ11" s="11">
        <f t="shared" si="0"/>
        <v>4.9193548819711133</v>
      </c>
      <c r="BA11" s="11">
        <f t="shared" si="0"/>
        <v>3.225806451612903</v>
      </c>
      <c r="BB11" s="27">
        <f>(SUM(BB3:BB10))</f>
        <v>1</v>
      </c>
    </row>
    <row r="12" spans="1:54" s="6" customFormat="1" ht="20.25" x14ac:dyDescent="0.3">
      <c r="X12" s="35">
        <f>X11/2</f>
        <v>310</v>
      </c>
      <c r="AE12" s="35">
        <f>AE11/2</f>
        <v>939.84</v>
      </c>
      <c r="AF12" s="35">
        <f>AF11/2</f>
        <v>624.78</v>
      </c>
      <c r="AK12" s="26"/>
      <c r="AL12" s="26"/>
      <c r="AM12" s="26"/>
      <c r="AN12" s="26"/>
      <c r="AO12" s="12">
        <f t="shared" ref="AO12:BA12" si="1">(SUM(AO3:AO10))</f>
        <v>0.5</v>
      </c>
      <c r="AP12" s="12">
        <f t="shared" si="1"/>
        <v>4.5</v>
      </c>
      <c r="AQ12" s="12">
        <f t="shared" si="1"/>
        <v>4.5</v>
      </c>
      <c r="AR12" s="12">
        <f t="shared" si="1"/>
        <v>1.25</v>
      </c>
      <c r="AS12" s="12">
        <f t="shared" si="1"/>
        <v>0.25</v>
      </c>
      <c r="AT12" s="12">
        <f t="shared" si="1"/>
        <v>0.1666666716337204</v>
      </c>
      <c r="AU12" s="12">
        <f t="shared" si="1"/>
        <v>0.75</v>
      </c>
      <c r="AV12" s="12">
        <f t="shared" si="1"/>
        <v>0.58333335071802139</v>
      </c>
      <c r="AW12" s="12">
        <f t="shared" si="1"/>
        <v>0.1666666716337204</v>
      </c>
      <c r="AX12" s="12">
        <f t="shared" si="1"/>
        <v>1.1666667014360428</v>
      </c>
      <c r="AY12" s="12">
        <f t="shared" si="1"/>
        <v>1.3333333805203438</v>
      </c>
      <c r="AZ12" s="12">
        <f t="shared" si="1"/>
        <v>3.0500000268220901</v>
      </c>
      <c r="BA12" s="12">
        <f t="shared" si="1"/>
        <v>2</v>
      </c>
    </row>
    <row r="13" spans="1:54" s="6" customFormat="1" ht="20.25" x14ac:dyDescent="0.3">
      <c r="AK13" s="26"/>
      <c r="AL13" s="26"/>
      <c r="AM13" s="26"/>
      <c r="AN13" s="26"/>
      <c r="AV13" s="12"/>
      <c r="AW13" s="12"/>
      <c r="AX13" s="12"/>
      <c r="AY13" s="12"/>
      <c r="AZ13" s="12"/>
      <c r="BA13" s="12"/>
    </row>
    <row r="14" spans="1:54" s="6" customFormat="1" ht="20.25" x14ac:dyDescent="0.3">
      <c r="AK14" s="26"/>
      <c r="AL14" s="26"/>
      <c r="AM14" s="26"/>
      <c r="AN14" s="26"/>
      <c r="AV14" s="12"/>
      <c r="AW14" s="12"/>
      <c r="AX14" s="12"/>
      <c r="AY14" s="12"/>
      <c r="AZ14" s="12"/>
      <c r="BA14" s="12"/>
    </row>
  </sheetData>
  <autoFilter ref="A2:BB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L-A</vt:lpstr>
      <vt:lpstr>L-B</vt:lpstr>
      <vt:lpstr>L-C</vt:lpstr>
    </vt:vector>
  </TitlesOfParts>
  <Company>V&amp;M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Sheyla</dc:creator>
  <cp:lastModifiedBy>BRAVO, Eduardo</cp:lastModifiedBy>
  <dcterms:created xsi:type="dcterms:W3CDTF">2025-05-30T14:33:14Z</dcterms:created>
  <dcterms:modified xsi:type="dcterms:W3CDTF">2025-08-18T16:57:40Z</dcterms:modified>
</cp:coreProperties>
</file>