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6960" activeTab="1"/>
  </bookViews>
  <sheets>
    <sheet name="L-A" sheetId="6" r:id="rId1"/>
    <sheet name="L-B" sheetId="7" r:id="rId2"/>
  </sheets>
  <definedNames>
    <definedName name="_xlnm._FilterDatabase" localSheetId="0" hidden="1">'L-A'!$A$2:$BB$8</definedName>
    <definedName name="_xlnm._FilterDatabase" localSheetId="1" hidden="1">'L-B'!$A$2:$CP$88</definedName>
  </definedNames>
  <calcPr calcId="145621"/>
</workbook>
</file>

<file path=xl/calcChain.xml><?xml version="1.0" encoding="utf-8"?>
<calcChain xmlns="http://schemas.openxmlformats.org/spreadsheetml/2006/main">
  <c r="AJ87" i="7" l="1"/>
  <c r="AI87" i="7"/>
  <c r="AG87" i="7"/>
  <c r="AF87" i="7"/>
  <c r="AE87" i="7"/>
  <c r="AC87" i="7"/>
  <c r="AA87" i="7"/>
  <c r="Z87" i="7"/>
  <c r="V87" i="7"/>
  <c r="T87" i="7"/>
  <c r="S87" i="7"/>
  <c r="P87" i="7"/>
  <c r="O87" i="7"/>
  <c r="N87" i="7"/>
  <c r="X84" i="7"/>
  <c r="X83" i="7"/>
  <c r="X82" i="7"/>
  <c r="X81" i="7"/>
  <c r="X80" i="7"/>
  <c r="X79" i="7"/>
  <c r="AP92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AF88" i="7"/>
  <c r="AE88" i="7"/>
  <c r="AH87" i="7"/>
  <c r="Q87" i="7"/>
  <c r="X65" i="7"/>
  <c r="X64" i="7"/>
  <c r="X61" i="7"/>
  <c r="X60" i="7"/>
  <c r="X57" i="7"/>
  <c r="X56" i="7"/>
  <c r="X47" i="7"/>
  <c r="X46" i="7"/>
  <c r="X28" i="7"/>
  <c r="X27" i="7"/>
  <c r="X20" i="7"/>
  <c r="X19" i="7"/>
  <c r="X18" i="7"/>
  <c r="X17" i="7"/>
  <c r="X10" i="7"/>
  <c r="X9" i="7"/>
  <c r="X8" i="7"/>
  <c r="X7" i="7"/>
  <c r="X4" i="7"/>
  <c r="X3" i="7"/>
  <c r="X87" i="7" s="1"/>
  <c r="BA8" i="6"/>
  <c r="AX8" i="6"/>
  <c r="AW8" i="6"/>
  <c r="AV8" i="6"/>
  <c r="AU8" i="6"/>
  <c r="AT8" i="6"/>
  <c r="AZ8" i="6"/>
  <c r="AY8" i="6"/>
  <c r="AS8" i="6"/>
  <c r="AR8" i="6"/>
  <c r="AQ8" i="6"/>
  <c r="AP8" i="6"/>
  <c r="AO8" i="6"/>
  <c r="BB7" i="6"/>
  <c r="AJ7" i="6"/>
  <c r="AI7" i="6"/>
  <c r="AL7" i="6" s="1"/>
  <c r="AG7" i="6"/>
  <c r="AF7" i="6"/>
  <c r="AF8" i="6"/>
  <c r="AE7" i="6"/>
  <c r="W7" i="6" s="1"/>
  <c r="AC7" i="6"/>
  <c r="AD7" i="6" s="1"/>
  <c r="AA7" i="6"/>
  <c r="Z7" i="6"/>
  <c r="V7" i="6"/>
  <c r="T7" i="6"/>
  <c r="S7" i="6"/>
  <c r="AY7" i="6" s="1"/>
  <c r="P7" i="6"/>
  <c r="O7" i="6"/>
  <c r="AM7" i="6" s="1"/>
  <c r="N7" i="6"/>
  <c r="X6" i="6"/>
  <c r="X4" i="6"/>
  <c r="X3" i="6"/>
  <c r="X7" i="6" s="1"/>
  <c r="AL87" i="7"/>
  <c r="W87" i="7"/>
  <c r="BO87" i="7"/>
  <c r="AK87" i="7"/>
  <c r="BV87" i="7"/>
  <c r="AB87" i="7"/>
  <c r="AM87" i="7"/>
  <c r="AW87" i="7"/>
  <c r="AB7" i="6"/>
  <c r="BP87" i="7"/>
  <c r="BW87" i="7"/>
  <c r="AT87" i="7"/>
  <c r="BC87" i="7"/>
  <c r="AO87" i="7"/>
  <c r="AX87" i="7"/>
  <c r="BD87" i="7"/>
  <c r="BG87" i="7"/>
  <c r="AY87" i="7"/>
  <c r="BE87" i="7"/>
  <c r="BH87" i="7"/>
  <c r="BS87" i="7"/>
  <c r="BT87" i="7"/>
  <c r="AR87" i="7"/>
  <c r="AU87" i="7"/>
  <c r="BN87" i="7"/>
  <c r="BU87" i="7"/>
  <c r="AO7" i="6"/>
  <c r="AN87" i="7"/>
  <c r="AQ92" i="7"/>
  <c r="AR92" i="7" s="1"/>
  <c r="U87" i="7"/>
  <c r="BI87" i="7"/>
  <c r="BM87" i="7"/>
  <c r="AP87" i="7"/>
  <c r="BX87" i="7"/>
  <c r="BB87" i="7"/>
  <c r="BA87" i="7"/>
  <c r="AZ87" i="7"/>
  <c r="BY87" i="7"/>
  <c r="BQ87" i="7"/>
  <c r="AV87" i="7"/>
  <c r="AQ87" i="7"/>
  <c r="BR87" i="7"/>
  <c r="BK87" i="7"/>
  <c r="AS87" i="7"/>
  <c r="BZ87" i="7"/>
  <c r="BL87" i="7"/>
  <c r="BF87" i="7"/>
  <c r="CA87" i="7"/>
  <c r="AD87" i="7"/>
  <c r="BJ87" i="7"/>
  <c r="X88" i="7" l="1"/>
  <c r="Y87" i="7"/>
  <c r="Q7" i="6"/>
  <c r="AP7" i="6"/>
  <c r="AK7" i="6"/>
  <c r="AN7" i="6" s="1"/>
  <c r="AX7" i="6"/>
  <c r="X8" i="6"/>
  <c r="Y7" i="6"/>
  <c r="AE8" i="6"/>
  <c r="AU7" i="6"/>
  <c r="AW7" i="6"/>
  <c r="AS7" i="6"/>
  <c r="AT7" i="6"/>
  <c r="AR7" i="6"/>
  <c r="AZ7" i="6"/>
  <c r="AH7" i="6"/>
  <c r="AV7" i="6"/>
  <c r="BA7" i="6"/>
  <c r="U7" i="6"/>
  <c r="AQ7" i="6"/>
</calcChain>
</file>

<file path=xl/sharedStrings.xml><?xml version="1.0" encoding="utf-8"?>
<sst xmlns="http://schemas.openxmlformats.org/spreadsheetml/2006/main" count="1033" uniqueCount="202">
  <si>
    <t>Fecha</t>
  </si>
  <si>
    <t>Turno</t>
  </si>
  <si>
    <t>Area</t>
  </si>
  <si>
    <t>Maquina</t>
  </si>
  <si>
    <t>TipoMaterial</t>
  </si>
  <si>
    <t>OP</t>
  </si>
  <si>
    <t>Operador</t>
  </si>
  <si>
    <t>Inspector</t>
  </si>
  <si>
    <t>Diametro</t>
  </si>
  <si>
    <t>Libraje</t>
  </si>
  <si>
    <t>Acero</t>
  </si>
  <si>
    <t>Rosca</t>
  </si>
  <si>
    <t>Corte</t>
  </si>
  <si>
    <t>TotalPiezas</t>
  </si>
  <si>
    <t>PzasOK</t>
  </si>
  <si>
    <t>PzasRech</t>
  </si>
  <si>
    <t>Rechazos</t>
  </si>
  <si>
    <t>TpoCiclo</t>
  </si>
  <si>
    <t>TpoAbierto</t>
  </si>
  <si>
    <t>TpoTeorico</t>
  </si>
  <si>
    <t>TRS</t>
  </si>
  <si>
    <t>Turnos</t>
  </si>
  <si>
    <t>OutPut</t>
  </si>
  <si>
    <t>Cuadrilla</t>
  </si>
  <si>
    <t>HH.MEQS</t>
  </si>
  <si>
    <t>TpoProductivo</t>
  </si>
  <si>
    <t>TpoImproductivo</t>
  </si>
  <si>
    <t>Improductivo</t>
  </si>
  <si>
    <t>TpoPerdCadencia</t>
  </si>
  <si>
    <t>PerdCadencia</t>
  </si>
  <si>
    <t>JEQS</t>
  </si>
  <si>
    <t>MEQS</t>
  </si>
  <si>
    <t>TpoTeoProd</t>
  </si>
  <si>
    <t>TpoOperacion</t>
  </si>
  <si>
    <t>Disponibilidad</t>
  </si>
  <si>
    <t>Rendimiento</t>
  </si>
  <si>
    <t>Calidad</t>
  </si>
  <si>
    <t>OEE</t>
  </si>
  <si>
    <t>MIN.</t>
  </si>
  <si>
    <t>HRS.</t>
  </si>
  <si>
    <t>%</t>
  </si>
  <si>
    <t>HRS.HOMBRE</t>
  </si>
  <si>
    <t>Tiempo Rechazo</t>
  </si>
  <si>
    <t>(HRS)</t>
  </si>
  <si>
    <t>(%)</t>
  </si>
  <si>
    <t>Comida</t>
  </si>
  <si>
    <t>Cambio de Operación Normal (Líneas y Coples)</t>
  </si>
  <si>
    <t>Inspección dimensional</t>
  </si>
  <si>
    <t>Ajuste en Pieza</t>
  </si>
  <si>
    <t>Ajuste de Steady Rest</t>
  </si>
  <si>
    <t>Espera de intervención MTTO</t>
  </si>
  <si>
    <t>Falla Energía Eléctrica (Externa)</t>
  </si>
  <si>
    <t>Ausentismos</t>
  </si>
  <si>
    <t>Retraso de Transporte</t>
  </si>
  <si>
    <t>MTTO Autónomo Planos de Conservación</t>
  </si>
  <si>
    <t>Evitar maniobras en lineas</t>
  </si>
  <si>
    <t>Ajuste de Máquina por falla (MTTO Correctivo)</t>
  </si>
  <si>
    <t>Falla Suajadora</t>
  </si>
  <si>
    <t>Falla Aprieta Coples</t>
  </si>
  <si>
    <t>Falla  Fosfatizadora</t>
  </si>
  <si>
    <t>Equipo Auxiliar: Lunetas / Steady Rest</t>
  </si>
  <si>
    <t>TORNO: Control Torno</t>
  </si>
  <si>
    <t>Equipo Auxiliar: Falla Fotocelda</t>
  </si>
  <si>
    <t>TORNO: Transportador de Rebaba</t>
  </si>
  <si>
    <t>Falta de Protectores</t>
  </si>
  <si>
    <t>Desfase (torno)</t>
  </si>
  <si>
    <t>Falta de Criterio de Inspección / Documento Inadecuado</t>
  </si>
  <si>
    <t>Falta / Falla de instrumentos</t>
  </si>
  <si>
    <t>Puntas Chuecas</t>
  </si>
  <si>
    <t>Mal Acabado</t>
  </si>
  <si>
    <t>Desalineamiento de Rosca</t>
  </si>
  <si>
    <t>Vibracion de rosca</t>
  </si>
  <si>
    <t>Problema con rebaba en rosca</t>
  </si>
  <si>
    <t>Fuera de tangencia</t>
  </si>
  <si>
    <t>Variación de Sello y/o Rosca</t>
  </si>
  <si>
    <t>Ovalamiento</t>
  </si>
  <si>
    <t>Escalones</t>
  </si>
  <si>
    <t>Pruebas de Método</t>
  </si>
  <si>
    <t>Inspección de rosca en maquina</t>
  </si>
  <si>
    <t>Capacitación</t>
  </si>
  <si>
    <t>Reunión de Trabajo</t>
  </si>
  <si>
    <t>Auditoría (Interna/Externa)</t>
  </si>
  <si>
    <t>Equipos autónomos</t>
  </si>
  <si>
    <t>Falta de Carga por Falta de Tubería Externa</t>
  </si>
  <si>
    <t>Cambio de inserto/peine</t>
  </si>
  <si>
    <t>C</t>
  </si>
  <si>
    <t>CO1</t>
  </si>
  <si>
    <t>CO13</t>
  </si>
  <si>
    <t>CO2</t>
  </si>
  <si>
    <t>CO4</t>
  </si>
  <si>
    <t>EI1</t>
  </si>
  <si>
    <t>F4</t>
  </si>
  <si>
    <t>FP1</t>
  </si>
  <si>
    <t>FP2</t>
  </si>
  <si>
    <t>M1</t>
  </si>
  <si>
    <t>MA1</t>
  </si>
  <si>
    <t>MA3</t>
  </si>
  <si>
    <t>MC1</t>
  </si>
  <si>
    <t>MC12</t>
  </si>
  <si>
    <t>MC13</t>
  </si>
  <si>
    <t>MC14</t>
  </si>
  <si>
    <t>MC16</t>
  </si>
  <si>
    <t>MC2</t>
  </si>
  <si>
    <t>MC20</t>
  </si>
  <si>
    <t>MC9</t>
  </si>
  <si>
    <t>MP3</t>
  </si>
  <si>
    <t>MP6</t>
  </si>
  <si>
    <t>NC15</t>
  </si>
  <si>
    <t>NC16</t>
  </si>
  <si>
    <t>NC19</t>
  </si>
  <si>
    <t>NC2</t>
  </si>
  <si>
    <t>NC3</t>
  </si>
  <si>
    <t>NC31</t>
  </si>
  <si>
    <t>NC33</t>
  </si>
  <si>
    <t>NC4</t>
  </si>
  <si>
    <t>NC5</t>
  </si>
  <si>
    <t>NC6</t>
  </si>
  <si>
    <t>NC8</t>
  </si>
  <si>
    <t>PM</t>
  </si>
  <si>
    <t>PM1</t>
  </si>
  <si>
    <t>PM10</t>
  </si>
  <si>
    <t>RE1</t>
  </si>
  <si>
    <t>RE2</t>
  </si>
  <si>
    <t>RE4</t>
  </si>
  <si>
    <t>RE5</t>
  </si>
  <si>
    <t>X</t>
  </si>
  <si>
    <t>Y</t>
  </si>
  <si>
    <t>Longitud de bloqueo (+) (-)</t>
  </si>
  <si>
    <t>PERFIL DE ROSCA (+)</t>
  </si>
  <si>
    <t>ROSCA VIBRADA</t>
  </si>
  <si>
    <t>ROSCA CON REBABA</t>
  </si>
  <si>
    <t>OVALAMIENTO</t>
  </si>
  <si>
    <t>ESCALON EN ROSCA</t>
  </si>
  <si>
    <t>PROCESO  INCONCLUSO</t>
  </si>
  <si>
    <t>RECHAZO POR AJUSTE</t>
  </si>
  <si>
    <t>FALTA DE MATERIAL EN SELLO</t>
  </si>
  <si>
    <t>LONG. "M" DESBASTE INTERIOR (+</t>
  </si>
  <si>
    <t>HILOS NEGROS</t>
  </si>
  <si>
    <t>SELLO RAYADO</t>
  </si>
  <si>
    <t>ESCALON EN DIAMETRO INTERIOR</t>
  </si>
  <si>
    <t>D1</t>
  </si>
  <si>
    <t>E</t>
  </si>
  <si>
    <t>I</t>
  </si>
  <si>
    <t>K1</t>
  </si>
  <si>
    <t>N</t>
  </si>
  <si>
    <t>O</t>
  </si>
  <si>
    <t>P</t>
  </si>
  <si>
    <t>R</t>
  </si>
  <si>
    <t>RA</t>
  </si>
  <si>
    <t>T</t>
  </si>
  <si>
    <t>T1</t>
  </si>
  <si>
    <t>U</t>
  </si>
  <si>
    <t>Y1</t>
  </si>
  <si>
    <t>01/02/2025</t>
  </si>
  <si>
    <t xml:space="preserve">1 </t>
  </si>
  <si>
    <t>D-004</t>
  </si>
  <si>
    <t>3 1/2</t>
  </si>
  <si>
    <t>TRC-95 BDC</t>
  </si>
  <si>
    <t>VAM TOP</t>
  </si>
  <si>
    <t>4 1/2</t>
  </si>
  <si>
    <t>P-110</t>
  </si>
  <si>
    <t>05/02/2025</t>
  </si>
  <si>
    <t>5 1/2</t>
  </si>
  <si>
    <t>TRC-95</t>
  </si>
  <si>
    <t xml:space="preserve">2 </t>
  </si>
  <si>
    <t>14/02/2025</t>
  </si>
  <si>
    <t>E-003</t>
  </si>
  <si>
    <t>9 5/8</t>
  </si>
  <si>
    <t>VM 110 HCSS-D</t>
  </si>
  <si>
    <t>VAM HTTC</t>
  </si>
  <si>
    <t>E-004</t>
  </si>
  <si>
    <t>15/02/2025</t>
  </si>
  <si>
    <t>18/02/2025</t>
  </si>
  <si>
    <t>19/02/2025</t>
  </si>
  <si>
    <t>9 7/8</t>
  </si>
  <si>
    <t>TRC-110</t>
  </si>
  <si>
    <t>VAM SLIJ-II</t>
  </si>
  <si>
    <t>20/02/2025</t>
  </si>
  <si>
    <t>21/02/2025</t>
  </si>
  <si>
    <t>30/01/2025</t>
  </si>
  <si>
    <t>31/01/2025</t>
  </si>
  <si>
    <t>2A</t>
  </si>
  <si>
    <t>04/02/2025</t>
  </si>
  <si>
    <t>06/02/2025</t>
  </si>
  <si>
    <t>07/02/2025</t>
  </si>
  <si>
    <t>08/02/2025</t>
  </si>
  <si>
    <t>10/02/2025</t>
  </si>
  <si>
    <t>11/02/2025</t>
  </si>
  <si>
    <t>12/02/2025</t>
  </si>
  <si>
    <t>13/02/2025</t>
  </si>
  <si>
    <t>'Reporte del 30 de Enero al 26 de Febrero 2025</t>
  </si>
  <si>
    <t>EVENTOS</t>
  </si>
  <si>
    <t>TIEMPO</t>
  </si>
  <si>
    <t>T-CO</t>
  </si>
  <si>
    <t>14/01/2025</t>
  </si>
  <si>
    <t>15/01/2025</t>
  </si>
  <si>
    <t>TAC-140</t>
  </si>
  <si>
    <t>21/01/2025</t>
  </si>
  <si>
    <t>22/01/2025</t>
  </si>
  <si>
    <t>7 5/8</t>
  </si>
  <si>
    <t>27/01/2025</t>
  </si>
  <si>
    <t>29/01/2025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</si>
</sst>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#,##0.0"/>
  </numFmts>
  <fonts count="12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6"/>
      <color indexed="8"/>
      <name val="Calibri"/>
      <family val="2"/>
    </font>
    <font>
      <sz val="16"/>
      <name val="Arial"/>
      <family val="2"/>
    </font>
    <font>
      <i/>
      <sz val="16"/>
      <name val="Arial"/>
      <family val="2"/>
    </font>
    <font>
      <sz val="12"/>
      <color indexed="8"/>
      <name val="Calibri"/>
      <family val="2"/>
    </font>
    <font>
      <b/>
      <i/>
      <sz val="16"/>
      <name val="Arial"/>
      <family val="2"/>
    </font>
    <font>
      <b/>
      <i/>
      <sz val="16"/>
      <color indexed="9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sz val="16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0" fontId="2" fillId="0" borderId="0"/>
  </cellStyleXfs>
  <cellXfs count="50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textRotation="180"/>
    </xf>
    <xf numFmtId="10" fontId="1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left" textRotation="180"/>
    </xf>
    <xf numFmtId="0" fontId="3" fillId="0" borderId="0" xfId="2" quotePrefix="1" applyFont="1" applyAlignment="1">
      <alignment horizontal="left"/>
    </xf>
    <xf numFmtId="165" fontId="11" fillId="3" borderId="1" xfId="1" applyNumberFormat="1" applyFont="1" applyFill="1" applyBorder="1" applyAlignment="1">
      <alignment horizontal="left" vertical="center" wrapText="1"/>
    </xf>
    <xf numFmtId="0" fontId="4" fillId="0" borderId="0" xfId="0" applyFont="1"/>
    <xf numFmtId="0" fontId="4" fillId="0" borderId="0" xfId="0" quotePrefix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4" fontId="4" fillId="0" borderId="0" xfId="0" applyNumberFormat="1" applyFont="1" applyAlignment="1">
      <alignment horizontal="left"/>
    </xf>
    <xf numFmtId="10" fontId="4" fillId="0" borderId="0" xfId="0" applyNumberFormat="1" applyFont="1" applyAlignment="1">
      <alignment horizontal="left"/>
    </xf>
    <xf numFmtId="4" fontId="4" fillId="0" borderId="0" xfId="0" applyNumberFormat="1" applyFont="1"/>
    <xf numFmtId="3" fontId="4" fillId="0" borderId="0" xfId="0" applyNumberFormat="1" applyFont="1"/>
    <xf numFmtId="1" fontId="4" fillId="0" borderId="0" xfId="0" applyNumberFormat="1" applyFont="1"/>
    <xf numFmtId="0" fontId="4" fillId="0" borderId="0" xfId="0" applyFont="1" applyAlignment="1">
      <alignment horizontal="left"/>
    </xf>
    <xf numFmtId="3" fontId="5" fillId="0" borderId="2" xfId="0" applyNumberFormat="1" applyFont="1" applyBorder="1" applyAlignment="1">
      <alignment horizontal="left"/>
    </xf>
    <xf numFmtId="4" fontId="5" fillId="0" borderId="2" xfId="0" applyNumberFormat="1" applyFont="1" applyBorder="1" applyAlignment="1">
      <alignment horizontal="left"/>
    </xf>
    <xf numFmtId="10" fontId="5" fillId="0" borderId="2" xfId="0" applyNumberFormat="1" applyFont="1" applyBorder="1" applyAlignment="1">
      <alignment horizontal="left"/>
    </xf>
    <xf numFmtId="4" fontId="5" fillId="0" borderId="2" xfId="0" applyNumberFormat="1" applyFont="1" applyBorder="1"/>
    <xf numFmtId="3" fontId="5" fillId="0" borderId="2" xfId="0" applyNumberFormat="1" applyFont="1" applyBorder="1"/>
    <xf numFmtId="2" fontId="5" fillId="0" borderId="2" xfId="0" applyNumberFormat="1" applyFont="1" applyBorder="1"/>
    <xf numFmtId="2" fontId="4" fillId="0" borderId="0" xfId="0" applyNumberFormat="1" applyFont="1"/>
    <xf numFmtId="1" fontId="6" fillId="0" borderId="0" xfId="1" quotePrefix="1" applyNumberFormat="1" applyFont="1" applyAlignment="1">
      <alignment horizontal="left" vertical="center" textRotation="90" wrapText="1"/>
    </xf>
    <xf numFmtId="1" fontId="7" fillId="4" borderId="2" xfId="1" applyNumberFormat="1" applyFont="1" applyFill="1" applyBorder="1" applyAlignment="1">
      <alignment horizontal="left" vertical="center"/>
    </xf>
    <xf numFmtId="2" fontId="7" fillId="5" borderId="2" xfId="0" applyNumberFormat="1" applyFont="1" applyFill="1" applyBorder="1" applyAlignment="1">
      <alignment horizontal="left" vertical="center"/>
    </xf>
    <xf numFmtId="1" fontId="7" fillId="6" borderId="2" xfId="1" applyNumberFormat="1" applyFont="1" applyFill="1" applyBorder="1" applyAlignment="1">
      <alignment horizontal="left" vertical="center"/>
    </xf>
    <xf numFmtId="43" fontId="8" fillId="2" borderId="2" xfId="1" applyFont="1" applyFill="1" applyBorder="1" applyAlignment="1">
      <alignment horizontal="left" vertical="center"/>
    </xf>
    <xf numFmtId="1" fontId="7" fillId="7" borderId="2" xfId="1" applyNumberFormat="1" applyFont="1" applyFill="1" applyBorder="1" applyAlignment="1">
      <alignment horizontal="left" vertical="center"/>
    </xf>
    <xf numFmtId="0" fontId="11" fillId="8" borderId="2" xfId="1" applyNumberFormat="1" applyFont="1" applyFill="1" applyBorder="1" applyAlignment="1">
      <alignment horizontal="center" vertical="center"/>
    </xf>
    <xf numFmtId="2" fontId="4" fillId="7" borderId="0" xfId="0" applyNumberFormat="1" applyFont="1" applyFill="1" applyAlignment="1">
      <alignment horizontal="left"/>
    </xf>
    <xf numFmtId="0" fontId="9" fillId="9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2" fontId="9" fillId="7" borderId="2" xfId="0" applyNumberFormat="1" applyFont="1" applyFill="1" applyBorder="1" applyAlignment="1">
      <alignment horizontal="center" vertical="center"/>
    </xf>
    <xf numFmtId="0" fontId="4" fillId="7" borderId="0" xfId="0" quotePrefix="1" applyFont="1" applyFill="1" applyAlignment="1">
      <alignment horizontal="left"/>
    </xf>
    <xf numFmtId="0" fontId="4" fillId="7" borderId="0" xfId="0" applyNumberFormat="1" applyFont="1" applyFill="1" applyAlignment="1">
      <alignment horizontal="left"/>
    </xf>
    <xf numFmtId="164" fontId="4" fillId="7" borderId="0" xfId="0" applyNumberFormat="1" applyFont="1" applyFill="1" applyAlignment="1">
      <alignment horizontal="left"/>
    </xf>
    <xf numFmtId="3" fontId="4" fillId="7" borderId="0" xfId="0" applyNumberFormat="1" applyFont="1" applyFill="1" applyAlignment="1">
      <alignment horizontal="left"/>
    </xf>
    <xf numFmtId="4" fontId="4" fillId="7" borderId="0" xfId="0" applyNumberFormat="1" applyFont="1" applyFill="1" applyAlignment="1">
      <alignment horizontal="left"/>
    </xf>
    <xf numFmtId="10" fontId="4" fillId="7" borderId="0" xfId="0" applyNumberFormat="1" applyFont="1" applyFill="1" applyAlignment="1">
      <alignment horizontal="left"/>
    </xf>
    <xf numFmtId="4" fontId="4" fillId="7" borderId="0" xfId="0" applyNumberFormat="1" applyFont="1" applyFill="1"/>
    <xf numFmtId="2" fontId="4" fillId="7" borderId="0" xfId="0" applyNumberFormat="1" applyFont="1" applyFill="1"/>
    <xf numFmtId="3" fontId="4" fillId="7" borderId="0" xfId="0" applyNumberFormat="1" applyFont="1" applyFill="1"/>
    <xf numFmtId="0" fontId="4" fillId="7" borderId="0" xfId="0" applyFont="1" applyFill="1"/>
    <xf numFmtId="1" fontId="4" fillId="7" borderId="0" xfId="0" applyNumberFormat="1" applyFont="1" applyFill="1"/>
  </cellXfs>
  <cellStyles count="3">
    <cellStyle name="Millares 2" xfId="1"/>
    <cellStyle name="Normal" xfId="0" builtinId="0"/>
    <cellStyle name="Normal 10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"/>
  <sheetViews>
    <sheetView workbookViewId="0">
      <pane ySplit="2" topLeftCell="A3" activePane="bottomLeft" state="frozen"/>
      <selection activeCell="A6" sqref="A6"/>
      <selection pane="bottomLeft" activeCell="C9" sqref="C9"/>
    </sheetView>
  </sheetViews>
  <sheetFormatPr baseColWidth="10" defaultRowHeight="12" x14ac:dyDescent="0.2"/>
  <cols>
    <col min="1" max="1" width="20.140625" style="3" customWidth="1"/>
    <col min="2" max="5" width="11.42578125" style="3"/>
    <col min="6" max="8" width="11.5703125" style="3" bestFit="1" customWidth="1"/>
    <col min="9" max="9" width="11.42578125" style="3"/>
    <col min="10" max="10" width="11.5703125" style="3" bestFit="1" customWidth="1"/>
    <col min="11" max="13" width="11.42578125" style="3"/>
    <col min="14" max="18" width="11.5703125" style="3" bestFit="1" customWidth="1"/>
    <col min="19" max="20" width="14.140625" style="3" bestFit="1" customWidth="1"/>
    <col min="21" max="23" width="11.5703125" style="3" bestFit="1" customWidth="1"/>
    <col min="24" max="24" width="14.140625" style="3" bestFit="1" customWidth="1"/>
    <col min="25" max="25" width="11.5703125" style="3" bestFit="1" customWidth="1"/>
    <col min="26" max="27" width="14.140625" style="3" bestFit="1" customWidth="1"/>
    <col min="28" max="30" width="11.5703125" style="3" bestFit="1" customWidth="1"/>
    <col min="31" max="32" width="15.85546875" style="3" bestFit="1" customWidth="1"/>
    <col min="33" max="34" width="11.5703125" style="3" bestFit="1" customWidth="1"/>
    <col min="35" max="36" width="14.140625" style="3" bestFit="1" customWidth="1"/>
    <col min="37" max="39" width="13.42578125" style="5" bestFit="1" customWidth="1"/>
    <col min="40" max="40" width="12.5703125" style="5" bestFit="1" customWidth="1"/>
    <col min="41" max="48" width="11.5703125" style="1" bestFit="1" customWidth="1"/>
    <col min="49" max="50" width="11.5703125" style="2" bestFit="1" customWidth="1"/>
    <col min="51" max="52" width="11.5703125" style="1" bestFit="1" customWidth="1"/>
    <col min="53" max="53" width="11.5703125" style="2" bestFit="1" customWidth="1"/>
    <col min="54" max="54" width="11.5703125" style="1" bestFit="1" customWidth="1"/>
    <col min="55" max="16384" width="11.42578125" style="1"/>
  </cols>
  <sheetData>
    <row r="1" spans="1:54" ht="48.75" customHeight="1" x14ac:dyDescent="0.35">
      <c r="A1" s="7" t="s">
        <v>190</v>
      </c>
      <c r="R1" s="3" t="s">
        <v>38</v>
      </c>
      <c r="S1" s="3" t="s">
        <v>39</v>
      </c>
      <c r="T1" s="3" t="s">
        <v>39</v>
      </c>
      <c r="U1" s="3" t="s">
        <v>40</v>
      </c>
      <c r="X1" s="3" t="s">
        <v>41</v>
      </c>
      <c r="Z1" s="3" t="s">
        <v>39</v>
      </c>
      <c r="AA1" s="3" t="s">
        <v>39</v>
      </c>
      <c r="AB1" s="3" t="s">
        <v>40</v>
      </c>
      <c r="AC1" s="3" t="s">
        <v>39</v>
      </c>
      <c r="AD1" s="3" t="s">
        <v>40</v>
      </c>
      <c r="AG1" s="3" t="s">
        <v>42</v>
      </c>
      <c r="AH1" s="3" t="s">
        <v>42</v>
      </c>
      <c r="AI1" s="4"/>
      <c r="AJ1" s="4"/>
      <c r="AK1" s="6"/>
      <c r="AL1" s="6"/>
      <c r="AM1" s="6"/>
      <c r="AN1" s="6"/>
      <c r="AO1" s="27" t="s">
        <v>45</v>
      </c>
      <c r="AP1" s="27" t="s">
        <v>46</v>
      </c>
      <c r="AQ1" s="27" t="s">
        <v>47</v>
      </c>
      <c r="AR1" s="27" t="s">
        <v>48</v>
      </c>
      <c r="AS1" s="27" t="s">
        <v>49</v>
      </c>
      <c r="AT1" s="27" t="s">
        <v>68</v>
      </c>
      <c r="AU1" s="27" t="s">
        <v>72</v>
      </c>
      <c r="AV1" s="27" t="s">
        <v>78</v>
      </c>
      <c r="AW1" s="27" t="s">
        <v>82</v>
      </c>
      <c r="AX1" s="27" t="s">
        <v>84</v>
      </c>
      <c r="AY1" s="27" t="s">
        <v>58</v>
      </c>
      <c r="AZ1" s="27" t="s">
        <v>63</v>
      </c>
      <c r="BA1" s="27" t="s">
        <v>83</v>
      </c>
      <c r="BB1" s="27" t="s">
        <v>130</v>
      </c>
    </row>
    <row r="2" spans="1:54" s="9" customFormat="1" ht="81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43</v>
      </c>
      <c r="AH2" s="8" t="s">
        <v>44</v>
      </c>
      <c r="AI2" s="8" t="s">
        <v>32</v>
      </c>
      <c r="AJ2" s="8" t="s">
        <v>33</v>
      </c>
      <c r="AK2" s="8" t="s">
        <v>34</v>
      </c>
      <c r="AL2" s="8" t="s">
        <v>35</v>
      </c>
      <c r="AM2" s="8" t="s">
        <v>36</v>
      </c>
      <c r="AN2" s="8" t="s">
        <v>37</v>
      </c>
      <c r="AO2" s="28" t="s">
        <v>85</v>
      </c>
      <c r="AP2" s="30" t="s">
        <v>86</v>
      </c>
      <c r="AQ2" s="30" t="s">
        <v>87</v>
      </c>
      <c r="AR2" s="30" t="s">
        <v>88</v>
      </c>
      <c r="AS2" s="30" t="s">
        <v>89</v>
      </c>
      <c r="AT2" s="31" t="s">
        <v>109</v>
      </c>
      <c r="AU2" s="31" t="s">
        <v>113</v>
      </c>
      <c r="AV2" s="28" t="s">
        <v>119</v>
      </c>
      <c r="AW2" s="28" t="s">
        <v>124</v>
      </c>
      <c r="AX2" s="28" t="s">
        <v>126</v>
      </c>
      <c r="AY2" s="29" t="s">
        <v>99</v>
      </c>
      <c r="AZ2" s="29" t="s">
        <v>104</v>
      </c>
      <c r="BA2" s="32" t="s">
        <v>125</v>
      </c>
      <c r="BB2" s="33" t="s">
        <v>143</v>
      </c>
    </row>
    <row r="3" spans="1:54" s="9" customFormat="1" ht="20.25" x14ac:dyDescent="0.3">
      <c r="A3" s="10" t="s">
        <v>153</v>
      </c>
      <c r="B3" s="10" t="s">
        <v>154</v>
      </c>
      <c r="C3" s="10" t="s">
        <v>154</v>
      </c>
      <c r="D3" s="10" t="s">
        <v>155</v>
      </c>
      <c r="E3" s="10" t="s">
        <v>147</v>
      </c>
      <c r="F3" s="11">
        <v>15280</v>
      </c>
      <c r="G3" s="11">
        <v>4124</v>
      </c>
      <c r="H3" s="11">
        <v>4161</v>
      </c>
      <c r="I3" s="10" t="s">
        <v>156</v>
      </c>
      <c r="J3" s="12">
        <v>9.1999999999999993</v>
      </c>
      <c r="K3" s="10" t="s">
        <v>157</v>
      </c>
      <c r="L3" s="10" t="s">
        <v>158</v>
      </c>
      <c r="M3" s="10" t="s">
        <v>146</v>
      </c>
      <c r="N3" s="13">
        <v>62</v>
      </c>
      <c r="O3" s="13">
        <v>62</v>
      </c>
      <c r="P3" s="13">
        <v>0</v>
      </c>
      <c r="Q3" s="14">
        <v>0</v>
      </c>
      <c r="R3" s="14">
        <v>0.93</v>
      </c>
      <c r="S3" s="14">
        <v>1</v>
      </c>
      <c r="T3" s="14">
        <v>0.96099999999999997</v>
      </c>
      <c r="U3" s="14">
        <v>96.100009999999997</v>
      </c>
      <c r="V3" s="14">
        <v>0.125</v>
      </c>
      <c r="W3" s="14">
        <v>386.88</v>
      </c>
      <c r="X3" s="14">
        <f>10*S3</f>
        <v>10</v>
      </c>
      <c r="Y3" s="14">
        <v>0</v>
      </c>
      <c r="Z3" s="14">
        <v>1</v>
      </c>
      <c r="AA3" s="14">
        <v>0</v>
      </c>
      <c r="AB3" s="14">
        <v>0</v>
      </c>
      <c r="AC3" s="14">
        <v>3.8999970000000002E-2</v>
      </c>
      <c r="AD3" s="14">
        <v>3.8999969999999999</v>
      </c>
      <c r="AE3" s="14">
        <v>48.36</v>
      </c>
      <c r="AF3" s="14">
        <v>20.46</v>
      </c>
      <c r="AG3" s="14">
        <v>0</v>
      </c>
      <c r="AH3" s="14">
        <v>0</v>
      </c>
      <c r="AI3" s="14">
        <v>0.96099999999999997</v>
      </c>
      <c r="AJ3" s="14">
        <v>1</v>
      </c>
      <c r="AK3" s="15">
        <v>1</v>
      </c>
      <c r="AL3" s="15">
        <v>0.96099999999999997</v>
      </c>
      <c r="AM3" s="15">
        <v>1</v>
      </c>
      <c r="AN3" s="15">
        <v>0.96099999999999997</v>
      </c>
      <c r="AO3" s="16"/>
      <c r="AP3" s="16"/>
      <c r="AQ3" s="16"/>
      <c r="AR3" s="16"/>
      <c r="AS3" s="16"/>
      <c r="AT3" s="16"/>
      <c r="AU3" s="16"/>
      <c r="AV3" s="16"/>
      <c r="AW3" s="26"/>
      <c r="AX3" s="26"/>
      <c r="AY3" s="16"/>
      <c r="AZ3" s="16"/>
      <c r="BA3" s="26"/>
      <c r="BB3" s="17"/>
    </row>
    <row r="4" spans="1:54" s="9" customFormat="1" ht="20.25" x14ac:dyDescent="0.3">
      <c r="A4" s="10" t="s">
        <v>153</v>
      </c>
      <c r="B4" s="10" t="s">
        <v>154</v>
      </c>
      <c r="C4" s="10" t="s">
        <v>154</v>
      </c>
      <c r="D4" s="10" t="s">
        <v>155</v>
      </c>
      <c r="E4" s="10" t="s">
        <v>147</v>
      </c>
      <c r="F4" s="11">
        <v>15286</v>
      </c>
      <c r="G4" s="11">
        <v>4124</v>
      </c>
      <c r="H4" s="11">
        <v>4161</v>
      </c>
      <c r="I4" s="10" t="s">
        <v>159</v>
      </c>
      <c r="J4" s="12">
        <v>12.6</v>
      </c>
      <c r="K4" s="10" t="s">
        <v>160</v>
      </c>
      <c r="L4" s="10" t="s">
        <v>158</v>
      </c>
      <c r="M4" s="10" t="s">
        <v>146</v>
      </c>
      <c r="N4" s="13">
        <v>62</v>
      </c>
      <c r="O4" s="13">
        <v>62</v>
      </c>
      <c r="P4" s="13">
        <v>0</v>
      </c>
      <c r="Q4" s="14">
        <v>0</v>
      </c>
      <c r="R4" s="14">
        <v>1.03</v>
      </c>
      <c r="S4" s="14">
        <v>1.5</v>
      </c>
      <c r="T4" s="14">
        <v>1.064333</v>
      </c>
      <c r="U4" s="14">
        <v>70.955560000000006</v>
      </c>
      <c r="V4" s="14">
        <v>0.1875</v>
      </c>
      <c r="W4" s="14">
        <v>307.52</v>
      </c>
      <c r="X4" s="14">
        <f>10*S4</f>
        <v>15</v>
      </c>
      <c r="Y4" s="14">
        <v>0</v>
      </c>
      <c r="Z4" s="14">
        <v>1.25</v>
      </c>
      <c r="AA4" s="14">
        <v>0.25</v>
      </c>
      <c r="AB4" s="14">
        <v>16.66667</v>
      </c>
      <c r="AC4" s="14">
        <v>0.18566669999999999</v>
      </c>
      <c r="AD4" s="14">
        <v>12.37778</v>
      </c>
      <c r="AE4" s="14">
        <v>57.66</v>
      </c>
      <c r="AF4" s="14">
        <v>24.18</v>
      </c>
      <c r="AG4" s="14">
        <v>0</v>
      </c>
      <c r="AH4" s="14">
        <v>0</v>
      </c>
      <c r="AI4" s="14">
        <v>1.064333</v>
      </c>
      <c r="AJ4" s="14">
        <v>1.25</v>
      </c>
      <c r="AK4" s="15">
        <v>0.83333330000000005</v>
      </c>
      <c r="AL4" s="15">
        <v>0.85146670000000002</v>
      </c>
      <c r="AM4" s="15">
        <v>1</v>
      </c>
      <c r="AN4" s="15">
        <v>0.70955550000000001</v>
      </c>
      <c r="AO4" s="16"/>
      <c r="AP4" s="16">
        <v>0.1666666716337204</v>
      </c>
      <c r="AQ4" s="16"/>
      <c r="AR4" s="16">
        <v>8.3333335816860199E-2</v>
      </c>
      <c r="AS4" s="16"/>
      <c r="AT4" s="16"/>
      <c r="AU4" s="16"/>
      <c r="AV4" s="16"/>
      <c r="AW4" s="26"/>
      <c r="AX4" s="26"/>
      <c r="AY4" s="16"/>
      <c r="AZ4" s="16"/>
      <c r="BA4" s="26"/>
      <c r="BB4" s="17"/>
    </row>
    <row r="5" spans="1:54" s="9" customFormat="1" ht="20.25" x14ac:dyDescent="0.3">
      <c r="A5" s="10" t="s">
        <v>161</v>
      </c>
      <c r="B5" s="10" t="s">
        <v>154</v>
      </c>
      <c r="C5" s="10" t="s">
        <v>154</v>
      </c>
      <c r="D5" s="10" t="s">
        <v>155</v>
      </c>
      <c r="E5" s="10" t="s">
        <v>147</v>
      </c>
      <c r="F5" s="11">
        <v>15283</v>
      </c>
      <c r="G5" s="11">
        <v>4017</v>
      </c>
      <c r="H5" s="11">
        <v>3866</v>
      </c>
      <c r="I5" s="10" t="s">
        <v>162</v>
      </c>
      <c r="J5" s="12">
        <v>17</v>
      </c>
      <c r="K5" s="10" t="s">
        <v>163</v>
      </c>
      <c r="L5" s="10" t="s">
        <v>158</v>
      </c>
      <c r="M5" s="10" t="s">
        <v>146</v>
      </c>
      <c r="N5" s="13">
        <v>194</v>
      </c>
      <c r="O5" s="13">
        <v>193</v>
      </c>
      <c r="P5" s="13">
        <v>1</v>
      </c>
      <c r="Q5" s="14">
        <v>0.51546389999999997</v>
      </c>
      <c r="R5" s="14">
        <v>1.27</v>
      </c>
      <c r="S5" s="14">
        <v>8</v>
      </c>
      <c r="T5" s="14">
        <v>4.0851660000000001</v>
      </c>
      <c r="U5" s="14">
        <v>51.064579999999999</v>
      </c>
      <c r="V5" s="14">
        <v>1</v>
      </c>
      <c r="W5" s="14">
        <v>218.09</v>
      </c>
      <c r="X5" s="14">
        <v>80</v>
      </c>
      <c r="Y5" s="14">
        <v>0.96397158765231294</v>
      </c>
      <c r="Z5" s="14">
        <v>4.8</v>
      </c>
      <c r="AA5" s="14">
        <v>3.2</v>
      </c>
      <c r="AB5" s="14">
        <v>40</v>
      </c>
      <c r="AC5" s="14">
        <v>0.69366680000000003</v>
      </c>
      <c r="AD5" s="14">
        <v>8.6708350000000003</v>
      </c>
      <c r="AE5" s="14">
        <v>218.09</v>
      </c>
      <c r="AF5" s="14">
        <v>82.99</v>
      </c>
      <c r="AG5" s="14">
        <v>2.1166669999999999E-2</v>
      </c>
      <c r="AH5" s="14">
        <v>0.26458330000000002</v>
      </c>
      <c r="AI5" s="14">
        <v>4.1063330000000002</v>
      </c>
      <c r="AJ5" s="14">
        <v>4.8</v>
      </c>
      <c r="AK5" s="15">
        <v>0.6</v>
      </c>
      <c r="AL5" s="15">
        <v>0.85548599999999997</v>
      </c>
      <c r="AM5" s="15">
        <v>0.99484539999999999</v>
      </c>
      <c r="AN5" s="15">
        <v>0.51064589999999999</v>
      </c>
      <c r="AO5" s="16">
        <v>0.5</v>
      </c>
      <c r="AP5" s="16">
        <v>0.25</v>
      </c>
      <c r="AQ5" s="16">
        <v>3.3333335071802139E-2</v>
      </c>
      <c r="AR5" s="16">
        <v>3.3333335071802139E-2</v>
      </c>
      <c r="AS5" s="16">
        <v>8.3333335816860199E-2</v>
      </c>
      <c r="AT5" s="16"/>
      <c r="AU5" s="16">
        <v>8.3333335816860199E-2</v>
      </c>
      <c r="AV5" s="16"/>
      <c r="AW5" s="26">
        <v>0.91666664928197861</v>
      </c>
      <c r="AX5" s="26">
        <v>0.13333334028720856</v>
      </c>
      <c r="AY5" s="16">
        <v>0.75</v>
      </c>
      <c r="AZ5" s="16">
        <v>0.4166666567325592</v>
      </c>
      <c r="BA5" s="26"/>
      <c r="BB5" s="17">
        <v>1</v>
      </c>
    </row>
    <row r="6" spans="1:54" s="9" customFormat="1" ht="20.25" x14ac:dyDescent="0.3">
      <c r="A6" s="10" t="s">
        <v>161</v>
      </c>
      <c r="B6" s="10" t="s">
        <v>164</v>
      </c>
      <c r="C6" s="10" t="s">
        <v>154</v>
      </c>
      <c r="D6" s="10" t="s">
        <v>155</v>
      </c>
      <c r="E6" s="10" t="s">
        <v>147</v>
      </c>
      <c r="F6" s="11">
        <v>15283</v>
      </c>
      <c r="G6" s="11">
        <v>4124</v>
      </c>
      <c r="H6" s="11">
        <v>3698</v>
      </c>
      <c r="I6" s="10" t="s">
        <v>162</v>
      </c>
      <c r="J6" s="12">
        <v>17</v>
      </c>
      <c r="K6" s="10" t="s">
        <v>163</v>
      </c>
      <c r="L6" s="10" t="s">
        <v>158</v>
      </c>
      <c r="M6" s="10" t="s">
        <v>146</v>
      </c>
      <c r="N6" s="13">
        <v>245</v>
      </c>
      <c r="O6" s="13">
        <v>245</v>
      </c>
      <c r="P6" s="13">
        <v>0</v>
      </c>
      <c r="Q6" s="14">
        <v>0</v>
      </c>
      <c r="R6" s="14">
        <v>1.27</v>
      </c>
      <c r="S6" s="14">
        <v>6.8333329999999997</v>
      </c>
      <c r="T6" s="14">
        <v>5.1858329999999997</v>
      </c>
      <c r="U6" s="14">
        <v>75.890240000000006</v>
      </c>
      <c r="V6" s="14">
        <v>0.85416669999999995</v>
      </c>
      <c r="W6" s="14">
        <v>324.11709999999999</v>
      </c>
      <c r="X6" s="14">
        <f>10*S6</f>
        <v>68.333329999999989</v>
      </c>
      <c r="Y6" s="14">
        <v>0</v>
      </c>
      <c r="Z6" s="14">
        <v>5.5</v>
      </c>
      <c r="AA6" s="14">
        <v>1.3333330000000001</v>
      </c>
      <c r="AB6" s="14">
        <v>19.5122</v>
      </c>
      <c r="AC6" s="14">
        <v>0.31416670000000002</v>
      </c>
      <c r="AD6" s="14">
        <v>4.5975609999999998</v>
      </c>
      <c r="AE6" s="14">
        <v>276.85000000000002</v>
      </c>
      <c r="AF6" s="14">
        <v>105.35</v>
      </c>
      <c r="AG6" s="14">
        <v>0</v>
      </c>
      <c r="AH6" s="14">
        <v>0</v>
      </c>
      <c r="AI6" s="14">
        <v>5.1858329999999997</v>
      </c>
      <c r="AJ6" s="14">
        <v>5.5</v>
      </c>
      <c r="AK6" s="15">
        <v>0.80487810000000004</v>
      </c>
      <c r="AL6" s="15">
        <v>0.94287880000000002</v>
      </c>
      <c r="AM6" s="15">
        <v>1</v>
      </c>
      <c r="AN6" s="15">
        <v>0.75890239999999998</v>
      </c>
      <c r="AO6" s="16">
        <v>0.5</v>
      </c>
      <c r="AP6" s="16"/>
      <c r="AQ6" s="16"/>
      <c r="AR6" s="16"/>
      <c r="AS6" s="16"/>
      <c r="AT6" s="16">
        <v>0.25</v>
      </c>
      <c r="AU6" s="16"/>
      <c r="AV6" s="16">
        <v>0.2500000074505806</v>
      </c>
      <c r="AW6" s="26"/>
      <c r="AX6" s="26">
        <v>0.1666666716337204</v>
      </c>
      <c r="AY6" s="16"/>
      <c r="AZ6" s="16">
        <v>0.1666666716337204</v>
      </c>
      <c r="BA6" s="26">
        <v>1.1666666269302368</v>
      </c>
      <c r="BB6" s="17"/>
    </row>
    <row r="7" spans="1:54" s="9" customFormat="1" ht="20.25" x14ac:dyDescent="0.3">
      <c r="A7" s="19"/>
      <c r="B7" s="19"/>
      <c r="C7" s="19"/>
      <c r="D7" s="19"/>
      <c r="E7" s="19"/>
      <c r="F7" s="11"/>
      <c r="G7" s="11"/>
      <c r="H7" s="11"/>
      <c r="I7" s="19"/>
      <c r="J7" s="19"/>
      <c r="K7" s="19"/>
      <c r="L7" s="19"/>
      <c r="M7" s="19"/>
      <c r="N7" s="20">
        <f>SUM(N3:N6)</f>
        <v>563</v>
      </c>
      <c r="O7" s="20">
        <f>SUM(O3:O6)</f>
        <v>562</v>
      </c>
      <c r="P7" s="20">
        <f>SUM(P3:P6)</f>
        <v>1</v>
      </c>
      <c r="Q7" s="21">
        <f>100*P7/N7</f>
        <v>0.17761989342806395</v>
      </c>
      <c r="R7" s="21"/>
      <c r="S7" s="21">
        <f>SUM(S3:S6)</f>
        <v>17.333333</v>
      </c>
      <c r="T7" s="21">
        <f>SUM(T3:T6)</f>
        <v>11.296332</v>
      </c>
      <c r="U7" s="21">
        <f>100*T7/S7</f>
        <v>65.171147407137454</v>
      </c>
      <c r="V7" s="21">
        <f>SUM(V3:V6)</f>
        <v>2.1666666999999999</v>
      </c>
      <c r="W7" s="21">
        <f>AE7/V7</f>
        <v>277.36614957898234</v>
      </c>
      <c r="X7" s="21">
        <f>SUM(X3:X6)</f>
        <v>173.33332999999999</v>
      </c>
      <c r="Y7" s="21">
        <f>X7/AF7</f>
        <v>0.74398373250922822</v>
      </c>
      <c r="Z7" s="21">
        <f>SUM(Z3:Z6)</f>
        <v>12.55</v>
      </c>
      <c r="AA7" s="21">
        <f>SUM(AA3:AA6)</f>
        <v>4.7833330000000007</v>
      </c>
      <c r="AB7" s="21">
        <f>100*AA7/S7</f>
        <v>27.596152453772167</v>
      </c>
      <c r="AC7" s="21">
        <f>SUM(AC3:AC6)</f>
        <v>1.23250017</v>
      </c>
      <c r="AD7" s="21">
        <f>100*AC7/S7</f>
        <v>7.110578040588039</v>
      </c>
      <c r="AE7" s="21">
        <f>SUM(AE3:AE6)</f>
        <v>600.96</v>
      </c>
      <c r="AF7" s="21">
        <f>SUM(AF3:AF6)</f>
        <v>232.98</v>
      </c>
      <c r="AG7" s="21">
        <f>SUM(AG3:AG6)</f>
        <v>2.1166669999999999E-2</v>
      </c>
      <c r="AH7" s="21">
        <f>100*AG7/S7</f>
        <v>0.12211540619452703</v>
      </c>
      <c r="AI7" s="21">
        <f>(SUM(AI3:AI6))</f>
        <v>11.317499</v>
      </c>
      <c r="AJ7" s="21">
        <f>(SUM(AJ3:AJ6))</f>
        <v>12.55</v>
      </c>
      <c r="AK7" s="22">
        <f>AJ7/S7</f>
        <v>0.7240384754622784</v>
      </c>
      <c r="AL7" s="22">
        <f>AI7/AJ7</f>
        <v>0.90179274900398398</v>
      </c>
      <c r="AM7" s="22">
        <f>O7/N7</f>
        <v>0.9982238010657194</v>
      </c>
      <c r="AN7" s="22">
        <f>AM7*AL7*AK7</f>
        <v>0.65177290889971817</v>
      </c>
      <c r="AO7" s="23">
        <f t="shared" ref="AO7:BA7" si="0">(SUM(AO3:AO6) / $S$7*100)</f>
        <v>5.769230880177517</v>
      </c>
      <c r="AP7" s="23">
        <f t="shared" si="0"/>
        <v>2.4038462287300453</v>
      </c>
      <c r="AQ7" s="23">
        <f t="shared" si="0"/>
        <v>0.19230770603554515</v>
      </c>
      <c r="AR7" s="23">
        <f t="shared" si="0"/>
        <v>0.67307696037837805</v>
      </c>
      <c r="AS7" s="23">
        <f t="shared" si="0"/>
        <v>0.48076925434283296</v>
      </c>
      <c r="AT7" s="23">
        <f t="shared" si="0"/>
        <v>1.4423077200443792</v>
      </c>
      <c r="AU7" s="23">
        <f t="shared" si="0"/>
        <v>0.48076925434283296</v>
      </c>
      <c r="AV7" s="23">
        <f t="shared" si="0"/>
        <v>1.4423077630284988</v>
      </c>
      <c r="AW7" s="25">
        <f t="shared" si="0"/>
        <v>5.2884615398664447</v>
      </c>
      <c r="AX7" s="25">
        <f t="shared" si="0"/>
        <v>1.7307693328278466</v>
      </c>
      <c r="AY7" s="23">
        <f>(SUM(AY3:AY6) / $S$7*100)</f>
        <v>4.3269231601331377</v>
      </c>
      <c r="AZ7" s="23">
        <f>(SUM(AZ3:AZ6) / $S$7*100)</f>
        <v>3.3653846514474721</v>
      </c>
      <c r="BA7" s="25">
        <f t="shared" si="0"/>
        <v>6.730769130958465</v>
      </c>
      <c r="BB7" s="24">
        <f>(SUM(BB3:BB6))</f>
        <v>1</v>
      </c>
    </row>
    <row r="8" spans="1:54" s="9" customFormat="1" ht="20.25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34">
        <f>X7/2</f>
        <v>86.666664999999995</v>
      </c>
      <c r="Y8" s="19"/>
      <c r="Z8" s="19"/>
      <c r="AA8" s="19"/>
      <c r="AB8" s="19"/>
      <c r="AC8" s="19"/>
      <c r="AD8" s="19"/>
      <c r="AE8" s="34">
        <f>AE7/2</f>
        <v>300.48</v>
      </c>
      <c r="AF8" s="34">
        <f>AF7/2</f>
        <v>116.49</v>
      </c>
      <c r="AG8" s="19"/>
      <c r="AH8" s="19"/>
      <c r="AI8" s="19"/>
      <c r="AJ8" s="19"/>
      <c r="AK8" s="15"/>
      <c r="AL8" s="15"/>
      <c r="AM8" s="15"/>
      <c r="AN8" s="15"/>
      <c r="AO8" s="26">
        <f t="shared" ref="AO8:BA8" si="1">(SUM(AO3:AO6))</f>
        <v>1</v>
      </c>
      <c r="AP8" s="26">
        <f t="shared" si="1"/>
        <v>0.4166666716337204</v>
      </c>
      <c r="AQ8" s="26">
        <f t="shared" si="1"/>
        <v>3.3333335071802139E-2</v>
      </c>
      <c r="AR8" s="26">
        <f t="shared" si="1"/>
        <v>0.11666667088866234</v>
      </c>
      <c r="AS8" s="26">
        <f t="shared" si="1"/>
        <v>8.3333335816860199E-2</v>
      </c>
      <c r="AT8" s="26">
        <f t="shared" si="1"/>
        <v>0.25</v>
      </c>
      <c r="AU8" s="26">
        <f t="shared" si="1"/>
        <v>8.3333335816860199E-2</v>
      </c>
      <c r="AV8" s="26">
        <f t="shared" si="1"/>
        <v>0.2500000074505806</v>
      </c>
      <c r="AW8" s="26">
        <f t="shared" si="1"/>
        <v>0.91666664928197861</v>
      </c>
      <c r="AX8" s="26">
        <f t="shared" si="1"/>
        <v>0.30000001192092896</v>
      </c>
      <c r="AY8" s="26">
        <f>(SUM(AY3:AY6))</f>
        <v>0.75</v>
      </c>
      <c r="AZ8" s="26">
        <f>(SUM(AZ3:AZ6))</f>
        <v>0.5833333283662796</v>
      </c>
      <c r="BA8" s="26">
        <f t="shared" si="1"/>
        <v>1.1666666269302368</v>
      </c>
    </row>
    <row r="9" spans="1:54" s="9" customFormat="1" ht="20.25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5"/>
      <c r="AL9" s="15"/>
      <c r="AM9" s="15"/>
      <c r="AN9" s="15"/>
      <c r="AW9" s="26"/>
      <c r="AX9" s="26"/>
      <c r="BA9" s="26"/>
    </row>
  </sheetData>
  <autoFilter ref="A2:BB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2"/>
  <sheetViews>
    <sheetView tabSelected="1" workbookViewId="0">
      <pane ySplit="2" topLeftCell="A48" activePane="bottomLeft" state="frozen"/>
      <selection activeCell="A6" sqref="A6"/>
      <selection pane="bottomLeft" activeCell="D64" sqref="D64"/>
    </sheetView>
  </sheetViews>
  <sheetFormatPr baseColWidth="10" defaultRowHeight="12" x14ac:dyDescent="0.2"/>
  <cols>
    <col min="1" max="5" width="11.42578125" style="3"/>
    <col min="6" max="8" width="11.5703125" style="3" bestFit="1" customWidth="1"/>
    <col min="9" max="9" width="11.42578125" style="3"/>
    <col min="10" max="10" width="11.5703125" style="3" bestFit="1" customWidth="1"/>
    <col min="11" max="13" width="11.42578125" style="3"/>
    <col min="14" max="18" width="11.5703125" style="3" bestFit="1" customWidth="1"/>
    <col min="19" max="20" width="14.140625" style="3" bestFit="1" customWidth="1"/>
    <col min="21" max="23" width="11.5703125" style="3" bestFit="1" customWidth="1"/>
    <col min="24" max="24" width="14.140625" style="3" bestFit="1" customWidth="1"/>
    <col min="25" max="25" width="11.5703125" style="3" bestFit="1" customWidth="1"/>
    <col min="26" max="27" width="14.140625" style="3" bestFit="1" customWidth="1"/>
    <col min="28" max="30" width="11.5703125" style="3" bestFit="1" customWidth="1"/>
    <col min="31" max="32" width="15.85546875" style="3" bestFit="1" customWidth="1"/>
    <col min="33" max="34" width="11.5703125" style="3" bestFit="1" customWidth="1"/>
    <col min="35" max="36" width="14.140625" style="3" bestFit="1" customWidth="1"/>
    <col min="37" max="39" width="13.42578125" style="5" bestFit="1" customWidth="1"/>
    <col min="40" max="40" width="12.5703125" style="5" bestFit="1" customWidth="1"/>
    <col min="41" max="72" width="11.5703125" style="1" bestFit="1" customWidth="1"/>
    <col min="73" max="77" width="11.5703125" style="2" bestFit="1" customWidth="1"/>
    <col min="78" max="78" width="11.5703125" style="1" bestFit="1" customWidth="1"/>
    <col min="79" max="79" width="11.5703125" style="2" bestFit="1" customWidth="1"/>
    <col min="80" max="92" width="11.5703125" style="1" bestFit="1" customWidth="1"/>
    <col min="93" max="16384" width="11.42578125" style="1"/>
  </cols>
  <sheetData>
    <row r="1" spans="1:92" ht="48.75" customHeight="1" x14ac:dyDescent="0.35">
      <c r="A1" s="7" t="s">
        <v>190</v>
      </c>
      <c r="R1" s="3" t="s">
        <v>38</v>
      </c>
      <c r="S1" s="3" t="s">
        <v>39</v>
      </c>
      <c r="T1" s="3" t="s">
        <v>39</v>
      </c>
      <c r="U1" s="3" t="s">
        <v>40</v>
      </c>
      <c r="X1" s="3" t="s">
        <v>41</v>
      </c>
      <c r="Z1" s="3" t="s">
        <v>39</v>
      </c>
      <c r="AA1" s="3" t="s">
        <v>39</v>
      </c>
      <c r="AB1" s="3" t="s">
        <v>40</v>
      </c>
      <c r="AC1" s="3" t="s">
        <v>39</v>
      </c>
      <c r="AD1" s="3" t="s">
        <v>40</v>
      </c>
      <c r="AG1" s="3" t="s">
        <v>42</v>
      </c>
      <c r="AH1" s="3" t="s">
        <v>42</v>
      </c>
      <c r="AI1" s="4"/>
      <c r="AJ1" s="4"/>
      <c r="AK1" s="6"/>
      <c r="AL1" s="6"/>
      <c r="AM1" s="6"/>
      <c r="AN1" s="6"/>
      <c r="AO1" s="27" t="s">
        <v>45</v>
      </c>
      <c r="AP1" s="27" t="s">
        <v>46</v>
      </c>
      <c r="AQ1" s="27" t="s">
        <v>47</v>
      </c>
      <c r="AR1" s="27" t="s">
        <v>48</v>
      </c>
      <c r="AS1" s="27" t="s">
        <v>49</v>
      </c>
      <c r="AT1" s="27" t="s">
        <v>50</v>
      </c>
      <c r="AU1" s="27" t="s">
        <v>51</v>
      </c>
      <c r="AV1" s="27" t="s">
        <v>52</v>
      </c>
      <c r="AW1" s="27" t="s">
        <v>53</v>
      </c>
      <c r="AX1" s="27" t="s">
        <v>54</v>
      </c>
      <c r="AY1" s="27" t="s">
        <v>55</v>
      </c>
      <c r="AZ1" s="27" t="s">
        <v>56</v>
      </c>
      <c r="BA1" s="27" t="s">
        <v>57</v>
      </c>
      <c r="BB1" s="27" t="s">
        <v>59</v>
      </c>
      <c r="BC1" s="27" t="s">
        <v>60</v>
      </c>
      <c r="BD1" s="27" t="s">
        <v>61</v>
      </c>
      <c r="BE1" s="27" t="s">
        <v>62</v>
      </c>
      <c r="BF1" s="27" t="s">
        <v>63</v>
      </c>
      <c r="BG1" s="27" t="s">
        <v>64</v>
      </c>
      <c r="BH1" s="27" t="s">
        <v>65</v>
      </c>
      <c r="BI1" s="27" t="s">
        <v>66</v>
      </c>
      <c r="BJ1" s="27" t="s">
        <v>67</v>
      </c>
      <c r="BK1" s="27" t="s">
        <v>68</v>
      </c>
      <c r="BL1" s="27" t="s">
        <v>69</v>
      </c>
      <c r="BM1" s="27" t="s">
        <v>70</v>
      </c>
      <c r="BN1" s="27" t="s">
        <v>71</v>
      </c>
      <c r="BO1" s="27" t="s">
        <v>73</v>
      </c>
      <c r="BP1" s="27" t="s">
        <v>74</v>
      </c>
      <c r="BQ1" s="27" t="s">
        <v>75</v>
      </c>
      <c r="BR1" s="27" t="s">
        <v>76</v>
      </c>
      <c r="BS1" s="27" t="s">
        <v>77</v>
      </c>
      <c r="BT1" s="27" t="s">
        <v>78</v>
      </c>
      <c r="BU1" s="27" t="s">
        <v>79</v>
      </c>
      <c r="BV1" s="27" t="s">
        <v>80</v>
      </c>
      <c r="BW1" s="27" t="s">
        <v>81</v>
      </c>
      <c r="BX1" s="27" t="s">
        <v>82</v>
      </c>
      <c r="BY1" s="27" t="s">
        <v>84</v>
      </c>
      <c r="BZ1" s="27" t="s">
        <v>77</v>
      </c>
      <c r="CA1" s="27" t="s">
        <v>83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7" t="s">
        <v>133</v>
      </c>
      <c r="CI1" s="27" t="s">
        <v>134</v>
      </c>
      <c r="CJ1" s="27" t="s">
        <v>135</v>
      </c>
      <c r="CK1" s="27" t="s">
        <v>136</v>
      </c>
      <c r="CL1" s="27" t="s">
        <v>137</v>
      </c>
      <c r="CM1" s="27" t="s">
        <v>138</v>
      </c>
      <c r="CN1" s="27" t="s">
        <v>139</v>
      </c>
    </row>
    <row r="2" spans="1:92" s="9" customFormat="1" ht="81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43</v>
      </c>
      <c r="AH2" s="8" t="s">
        <v>44</v>
      </c>
      <c r="AI2" s="8" t="s">
        <v>32</v>
      </c>
      <c r="AJ2" s="8" t="s">
        <v>33</v>
      </c>
      <c r="AK2" s="8" t="s">
        <v>34</v>
      </c>
      <c r="AL2" s="8" t="s">
        <v>35</v>
      </c>
      <c r="AM2" s="8" t="s">
        <v>36</v>
      </c>
      <c r="AN2" s="8" t="s">
        <v>37</v>
      </c>
      <c r="AO2" s="28" t="s">
        <v>85</v>
      </c>
      <c r="AP2" s="30" t="s">
        <v>86</v>
      </c>
      <c r="AQ2" s="30" t="s">
        <v>87</v>
      </c>
      <c r="AR2" s="30" t="s">
        <v>88</v>
      </c>
      <c r="AS2" s="30" t="s">
        <v>89</v>
      </c>
      <c r="AT2" s="29" t="s">
        <v>90</v>
      </c>
      <c r="AU2" s="29" t="s">
        <v>91</v>
      </c>
      <c r="AV2" s="28" t="s">
        <v>92</v>
      </c>
      <c r="AW2" s="28" t="s">
        <v>93</v>
      </c>
      <c r="AX2" s="28" t="s">
        <v>95</v>
      </c>
      <c r="AY2" s="28" t="s">
        <v>96</v>
      </c>
      <c r="AZ2" s="29" t="s">
        <v>97</v>
      </c>
      <c r="BA2" s="29" t="s">
        <v>98</v>
      </c>
      <c r="BB2" s="29" t="s">
        <v>100</v>
      </c>
      <c r="BC2" s="29" t="s">
        <v>101</v>
      </c>
      <c r="BD2" s="29" t="s">
        <v>102</v>
      </c>
      <c r="BE2" s="29" t="s">
        <v>103</v>
      </c>
      <c r="BF2" s="29" t="s">
        <v>104</v>
      </c>
      <c r="BG2" s="28" t="s">
        <v>105</v>
      </c>
      <c r="BH2" s="28" t="s">
        <v>106</v>
      </c>
      <c r="BI2" s="31" t="s">
        <v>107</v>
      </c>
      <c r="BJ2" s="31" t="s">
        <v>108</v>
      </c>
      <c r="BK2" s="31" t="s">
        <v>109</v>
      </c>
      <c r="BL2" s="28" t="s">
        <v>110</v>
      </c>
      <c r="BM2" s="31" t="s">
        <v>111</v>
      </c>
      <c r="BN2" s="28" t="s">
        <v>112</v>
      </c>
      <c r="BO2" s="31" t="s">
        <v>114</v>
      </c>
      <c r="BP2" s="28" t="s">
        <v>115</v>
      </c>
      <c r="BQ2" s="28" t="s">
        <v>116</v>
      </c>
      <c r="BR2" s="31" t="s">
        <v>117</v>
      </c>
      <c r="BS2" s="28" t="s">
        <v>118</v>
      </c>
      <c r="BT2" s="28" t="s">
        <v>119</v>
      </c>
      <c r="BU2" s="28" t="s">
        <v>121</v>
      </c>
      <c r="BV2" s="28" t="s">
        <v>122</v>
      </c>
      <c r="BW2" s="28" t="s">
        <v>123</v>
      </c>
      <c r="BX2" s="28" t="s">
        <v>124</v>
      </c>
      <c r="BY2" s="28" t="s">
        <v>126</v>
      </c>
      <c r="BZ2" s="32" t="s">
        <v>120</v>
      </c>
      <c r="CA2" s="32" t="s">
        <v>125</v>
      </c>
      <c r="CB2" s="33" t="s">
        <v>140</v>
      </c>
      <c r="CC2" s="33" t="s">
        <v>141</v>
      </c>
      <c r="CD2" s="33" t="s">
        <v>142</v>
      </c>
      <c r="CE2" s="33" t="s">
        <v>143</v>
      </c>
      <c r="CF2" s="33" t="s">
        <v>94</v>
      </c>
      <c r="CG2" s="33" t="s">
        <v>145</v>
      </c>
      <c r="CH2" s="33" t="s">
        <v>146</v>
      </c>
      <c r="CI2" s="33" t="s">
        <v>148</v>
      </c>
      <c r="CJ2" s="33" t="s">
        <v>149</v>
      </c>
      <c r="CK2" s="33" t="s">
        <v>150</v>
      </c>
      <c r="CL2" s="33" t="s">
        <v>151</v>
      </c>
      <c r="CM2" s="33" t="s">
        <v>126</v>
      </c>
      <c r="CN2" s="33" t="s">
        <v>152</v>
      </c>
    </row>
    <row r="3" spans="1:92" s="9" customFormat="1" ht="20.25" x14ac:dyDescent="0.3">
      <c r="A3" s="10" t="s">
        <v>165</v>
      </c>
      <c r="B3" s="10" t="s">
        <v>164</v>
      </c>
      <c r="C3" s="10" t="s">
        <v>164</v>
      </c>
      <c r="D3" s="10" t="s">
        <v>166</v>
      </c>
      <c r="E3" s="10" t="s">
        <v>144</v>
      </c>
      <c r="F3" s="11">
        <v>18008</v>
      </c>
      <c r="G3" s="11">
        <v>4061</v>
      </c>
      <c r="H3" s="11">
        <v>3975</v>
      </c>
      <c r="I3" s="10" t="s">
        <v>167</v>
      </c>
      <c r="J3" s="12">
        <v>53.5</v>
      </c>
      <c r="K3" s="10" t="s">
        <v>168</v>
      </c>
      <c r="L3" s="10" t="s">
        <v>169</v>
      </c>
      <c r="M3" s="10" t="s">
        <v>146</v>
      </c>
      <c r="N3" s="13">
        <v>23</v>
      </c>
      <c r="O3" s="13">
        <v>23</v>
      </c>
      <c r="P3" s="13">
        <v>0</v>
      </c>
      <c r="Q3" s="14">
        <v>0</v>
      </c>
      <c r="R3" s="14">
        <v>10.34</v>
      </c>
      <c r="S3" s="14">
        <v>8</v>
      </c>
      <c r="T3" s="14">
        <v>3.9636670000000001</v>
      </c>
      <c r="U3" s="14">
        <v>49.545830000000002</v>
      </c>
      <c r="V3" s="14">
        <v>1</v>
      </c>
      <c r="W3" s="14">
        <v>233.68</v>
      </c>
      <c r="X3" s="14">
        <f>10*S3</f>
        <v>80</v>
      </c>
      <c r="Y3" s="14">
        <v>0</v>
      </c>
      <c r="Z3" s="14">
        <v>4.2833329999999998</v>
      </c>
      <c r="AA3" s="14">
        <v>3.7166670000000002</v>
      </c>
      <c r="AB3" s="14">
        <v>46.458329999999997</v>
      </c>
      <c r="AC3" s="14">
        <v>0.31966640000000002</v>
      </c>
      <c r="AD3" s="14">
        <v>3.9958300000000002</v>
      </c>
      <c r="AE3" s="14">
        <v>233.68</v>
      </c>
      <c r="AF3" s="14">
        <v>103.5</v>
      </c>
      <c r="AG3" s="14">
        <v>0</v>
      </c>
      <c r="AH3" s="14">
        <v>0</v>
      </c>
      <c r="AI3" s="14">
        <v>3.9636670000000001</v>
      </c>
      <c r="AJ3" s="14">
        <v>4.2833329999999998</v>
      </c>
      <c r="AK3" s="15">
        <v>0.53541669999999997</v>
      </c>
      <c r="AL3" s="15">
        <v>0.92536969999999996</v>
      </c>
      <c r="AM3" s="15">
        <v>1</v>
      </c>
      <c r="AN3" s="15">
        <v>0.49545830000000002</v>
      </c>
      <c r="AO3" s="16">
        <v>0.5</v>
      </c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>
        <v>0.18333333730697632</v>
      </c>
      <c r="BK3" s="16">
        <v>0.3333333432674408</v>
      </c>
      <c r="BL3" s="16"/>
      <c r="BM3" s="16"/>
      <c r="BN3" s="16"/>
      <c r="BO3" s="16"/>
      <c r="BP3" s="16"/>
      <c r="BQ3" s="16"/>
      <c r="BR3" s="16"/>
      <c r="BS3" s="16"/>
      <c r="BT3" s="16">
        <v>2.3833333551883698</v>
      </c>
      <c r="BU3" s="26"/>
      <c r="BV3" s="26"/>
      <c r="BW3" s="26"/>
      <c r="BX3" s="26"/>
      <c r="BY3" s="26">
        <v>0.31666666269302368</v>
      </c>
      <c r="BZ3" s="16"/>
      <c r="CA3" s="26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</row>
    <row r="4" spans="1:92" s="9" customFormat="1" ht="20.25" x14ac:dyDescent="0.3">
      <c r="A4" s="10" t="s">
        <v>165</v>
      </c>
      <c r="B4" s="10" t="s">
        <v>164</v>
      </c>
      <c r="C4" s="10" t="s">
        <v>164</v>
      </c>
      <c r="D4" s="10" t="s">
        <v>170</v>
      </c>
      <c r="E4" s="10" t="s">
        <v>144</v>
      </c>
      <c r="F4" s="11">
        <v>18008</v>
      </c>
      <c r="G4" s="11">
        <v>4017</v>
      </c>
      <c r="H4" s="11">
        <v>3866</v>
      </c>
      <c r="I4" s="10" t="s">
        <v>167</v>
      </c>
      <c r="J4" s="12">
        <v>53.5</v>
      </c>
      <c r="K4" s="10" t="s">
        <v>168</v>
      </c>
      <c r="L4" s="10" t="s">
        <v>169</v>
      </c>
      <c r="M4" s="10" t="s">
        <v>146</v>
      </c>
      <c r="N4" s="13">
        <v>24</v>
      </c>
      <c r="O4" s="13">
        <v>21</v>
      </c>
      <c r="P4" s="13">
        <v>3</v>
      </c>
      <c r="Q4" s="14">
        <v>12.5</v>
      </c>
      <c r="R4" s="14">
        <v>10.34</v>
      </c>
      <c r="S4" s="14">
        <v>8</v>
      </c>
      <c r="T4" s="14">
        <v>3.6190000000000002</v>
      </c>
      <c r="U4" s="14">
        <v>45.237499999999997</v>
      </c>
      <c r="V4" s="14">
        <v>1</v>
      </c>
      <c r="W4" s="14">
        <v>213.36</v>
      </c>
      <c r="X4" s="14">
        <f>10*S4</f>
        <v>80</v>
      </c>
      <c r="Y4" s="14">
        <v>0</v>
      </c>
      <c r="Z4" s="14">
        <v>4.2166670000000002</v>
      </c>
      <c r="AA4" s="14">
        <v>3.7833329999999998</v>
      </c>
      <c r="AB4" s="14">
        <v>47.291670000000003</v>
      </c>
      <c r="AC4" s="14">
        <v>8.0666719999999997E-2</v>
      </c>
      <c r="AD4" s="14">
        <v>1.0083340000000001</v>
      </c>
      <c r="AE4" s="14">
        <v>213.36</v>
      </c>
      <c r="AF4" s="14">
        <v>94.5</v>
      </c>
      <c r="AG4" s="14">
        <v>0.51700000000000002</v>
      </c>
      <c r="AH4" s="14">
        <v>6.4625000000000004</v>
      </c>
      <c r="AI4" s="14">
        <v>4.1360000000000001</v>
      </c>
      <c r="AJ4" s="14">
        <v>4.2166670000000002</v>
      </c>
      <c r="AK4" s="15">
        <v>0.52708330000000003</v>
      </c>
      <c r="AL4" s="15">
        <v>0.98086960000000001</v>
      </c>
      <c r="AM4" s="15">
        <v>0.875</v>
      </c>
      <c r="AN4" s="15">
        <v>0.45237500000000003</v>
      </c>
      <c r="AO4" s="16">
        <v>0.5</v>
      </c>
      <c r="AP4" s="16"/>
      <c r="AQ4" s="16"/>
      <c r="AR4" s="16"/>
      <c r="AS4" s="16"/>
      <c r="AT4" s="16"/>
      <c r="AU4" s="16"/>
      <c r="AV4" s="16"/>
      <c r="AW4" s="16"/>
      <c r="AX4" s="16">
        <v>0.25</v>
      </c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>
        <v>0.43333333730697632</v>
      </c>
      <c r="BL4" s="16"/>
      <c r="BM4" s="16"/>
      <c r="BN4" s="16"/>
      <c r="BO4" s="16"/>
      <c r="BP4" s="16"/>
      <c r="BQ4" s="16"/>
      <c r="BR4" s="16"/>
      <c r="BS4" s="16"/>
      <c r="BT4" s="16">
        <v>2.1499999761581421</v>
      </c>
      <c r="BU4" s="26"/>
      <c r="BV4" s="26">
        <v>0.1666666716337204</v>
      </c>
      <c r="BW4" s="26"/>
      <c r="BX4" s="26"/>
      <c r="BY4" s="26">
        <v>0.28333333134651184</v>
      </c>
      <c r="BZ4" s="16"/>
      <c r="CA4" s="26"/>
      <c r="CB4" s="17"/>
      <c r="CC4" s="17"/>
      <c r="CD4" s="17">
        <v>1</v>
      </c>
      <c r="CE4" s="17"/>
      <c r="CF4" s="17"/>
      <c r="CG4" s="17"/>
      <c r="CH4" s="17"/>
      <c r="CI4" s="17"/>
      <c r="CJ4" s="17"/>
      <c r="CK4" s="17"/>
      <c r="CL4" s="17"/>
      <c r="CN4" s="18">
        <v>2</v>
      </c>
    </row>
    <row r="5" spans="1:92" s="9" customFormat="1" ht="20.25" x14ac:dyDescent="0.3">
      <c r="A5" s="10" t="s">
        <v>171</v>
      </c>
      <c r="B5" s="10" t="s">
        <v>154</v>
      </c>
      <c r="C5" s="10" t="s">
        <v>164</v>
      </c>
      <c r="D5" s="10" t="s">
        <v>166</v>
      </c>
      <c r="E5" s="10" t="s">
        <v>144</v>
      </c>
      <c r="F5" s="11">
        <v>18008</v>
      </c>
      <c r="G5" s="11">
        <v>4087</v>
      </c>
      <c r="H5" s="11">
        <v>3807</v>
      </c>
      <c r="I5" s="10" t="s">
        <v>167</v>
      </c>
      <c r="J5" s="12">
        <v>53.5</v>
      </c>
      <c r="K5" s="10" t="s">
        <v>168</v>
      </c>
      <c r="L5" s="10" t="s">
        <v>169</v>
      </c>
      <c r="M5" s="10" t="s">
        <v>146</v>
      </c>
      <c r="N5" s="13">
        <v>21</v>
      </c>
      <c r="O5" s="13">
        <v>21</v>
      </c>
      <c r="P5" s="13">
        <v>0</v>
      </c>
      <c r="Q5" s="14">
        <v>0</v>
      </c>
      <c r="R5" s="14">
        <v>10.34</v>
      </c>
      <c r="S5" s="14">
        <v>8</v>
      </c>
      <c r="T5" s="14">
        <v>3.6190000000000002</v>
      </c>
      <c r="U5" s="14">
        <v>45.237499999999997</v>
      </c>
      <c r="V5" s="14">
        <v>1</v>
      </c>
      <c r="W5" s="14">
        <v>213.36</v>
      </c>
      <c r="X5" s="14">
        <v>80</v>
      </c>
      <c r="Y5" s="14">
        <v>0.84656084656084696</v>
      </c>
      <c r="Z5" s="14">
        <v>4.0333329999999998</v>
      </c>
      <c r="AA5" s="14">
        <v>3.9666670000000002</v>
      </c>
      <c r="AB5" s="14">
        <v>49.583329999999997</v>
      </c>
      <c r="AC5" s="14">
        <v>0.41433330000000002</v>
      </c>
      <c r="AD5" s="14">
        <v>5.1791669999999996</v>
      </c>
      <c r="AE5" s="14">
        <v>213.36</v>
      </c>
      <c r="AF5" s="14">
        <v>94.5</v>
      </c>
      <c r="AG5" s="14">
        <v>0</v>
      </c>
      <c r="AH5" s="14">
        <v>0</v>
      </c>
      <c r="AI5" s="14">
        <v>3.6190000000000002</v>
      </c>
      <c r="AJ5" s="14">
        <v>4.0333329999999998</v>
      </c>
      <c r="AK5" s="15">
        <v>0.50416669999999997</v>
      </c>
      <c r="AL5" s="15">
        <v>0.89727270000000003</v>
      </c>
      <c r="AM5" s="15">
        <v>1</v>
      </c>
      <c r="AN5" s="15">
        <v>0.45237500000000003</v>
      </c>
      <c r="AO5" s="16">
        <v>0.5</v>
      </c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>
        <v>0.5</v>
      </c>
      <c r="BI5" s="16"/>
      <c r="BJ5" s="16"/>
      <c r="BK5" s="16">
        <v>0.4166666567325592</v>
      </c>
      <c r="BL5" s="16"/>
      <c r="BM5" s="16"/>
      <c r="BN5" s="16"/>
      <c r="BO5" s="16"/>
      <c r="BP5" s="16"/>
      <c r="BQ5" s="16"/>
      <c r="BR5" s="16"/>
      <c r="BS5" s="16"/>
      <c r="BT5" s="16">
        <v>2.1666666269302368</v>
      </c>
      <c r="BU5" s="26"/>
      <c r="BV5" s="26">
        <v>0.1666666716337204</v>
      </c>
      <c r="BW5" s="26"/>
      <c r="BX5" s="26"/>
      <c r="BY5" s="26">
        <v>0.21666666865348816</v>
      </c>
      <c r="BZ5" s="16"/>
      <c r="CA5" s="26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</row>
    <row r="6" spans="1:92" s="9" customFormat="1" ht="20.25" x14ac:dyDescent="0.3">
      <c r="A6" s="10" t="s">
        <v>171</v>
      </c>
      <c r="B6" s="10" t="s">
        <v>154</v>
      </c>
      <c r="C6" s="10" t="s">
        <v>164</v>
      </c>
      <c r="D6" s="10" t="s">
        <v>170</v>
      </c>
      <c r="E6" s="10" t="s">
        <v>144</v>
      </c>
      <c r="F6" s="11">
        <v>18008</v>
      </c>
      <c r="G6" s="11">
        <v>4124</v>
      </c>
      <c r="H6" s="11">
        <v>3698</v>
      </c>
      <c r="I6" s="10" t="s">
        <v>167</v>
      </c>
      <c r="J6" s="12">
        <v>53.5</v>
      </c>
      <c r="K6" s="10" t="s">
        <v>168</v>
      </c>
      <c r="L6" s="10" t="s">
        <v>169</v>
      </c>
      <c r="M6" s="10" t="s">
        <v>146</v>
      </c>
      <c r="N6" s="13">
        <v>20</v>
      </c>
      <c r="O6" s="13">
        <v>19</v>
      </c>
      <c r="P6" s="13">
        <v>1</v>
      </c>
      <c r="Q6" s="14">
        <v>5</v>
      </c>
      <c r="R6" s="14">
        <v>10.34</v>
      </c>
      <c r="S6" s="14">
        <v>8</v>
      </c>
      <c r="T6" s="14">
        <v>3.2743329999999999</v>
      </c>
      <c r="U6" s="14">
        <v>40.929169999999999</v>
      </c>
      <c r="V6" s="14">
        <v>1</v>
      </c>
      <c r="W6" s="14">
        <v>193.04</v>
      </c>
      <c r="X6" s="14">
        <v>80</v>
      </c>
      <c r="Y6" s="14">
        <v>0.93567251461988299</v>
      </c>
      <c r="Z6" s="14">
        <v>3.3833329999999999</v>
      </c>
      <c r="AA6" s="14">
        <v>4.6166669999999996</v>
      </c>
      <c r="AB6" s="14">
        <v>57.70834</v>
      </c>
      <c r="AC6" s="14">
        <v>-6.3333600000000004E-2</v>
      </c>
      <c r="AD6" s="14">
        <v>-0.79166999999999998</v>
      </c>
      <c r="AE6" s="14">
        <v>193.04</v>
      </c>
      <c r="AF6" s="14">
        <v>85.5</v>
      </c>
      <c r="AG6" s="14">
        <v>0.17233329999999999</v>
      </c>
      <c r="AH6" s="14">
        <v>2.1541670000000002</v>
      </c>
      <c r="AI6" s="14">
        <v>3.4466670000000001</v>
      </c>
      <c r="AJ6" s="14">
        <v>3.3833329999999999</v>
      </c>
      <c r="AK6" s="15">
        <v>0.42291669999999998</v>
      </c>
      <c r="AL6" s="15">
        <v>1.0187189999999999</v>
      </c>
      <c r="AM6" s="15">
        <v>0.95</v>
      </c>
      <c r="AN6" s="15">
        <v>0.40929169999999998</v>
      </c>
      <c r="AO6" s="16">
        <v>0.5</v>
      </c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>
        <v>0.5</v>
      </c>
      <c r="BL6" s="16"/>
      <c r="BM6" s="16"/>
      <c r="BN6" s="16">
        <v>0.3333333432674408</v>
      </c>
      <c r="BO6" s="16"/>
      <c r="BP6" s="16"/>
      <c r="BQ6" s="16"/>
      <c r="BR6" s="16"/>
      <c r="BS6" s="16"/>
      <c r="BT6" s="16">
        <v>3.0833333283662796</v>
      </c>
      <c r="BU6" s="26"/>
      <c r="BV6" s="26"/>
      <c r="BW6" s="26"/>
      <c r="BX6" s="26"/>
      <c r="BY6" s="26">
        <v>0.20000000298023224</v>
      </c>
      <c r="BZ6" s="16"/>
      <c r="CA6" s="26"/>
      <c r="CB6" s="17">
        <v>1</v>
      </c>
      <c r="CC6" s="17"/>
      <c r="CD6" s="17"/>
      <c r="CE6" s="17"/>
      <c r="CF6" s="17"/>
      <c r="CG6" s="17"/>
      <c r="CH6" s="17"/>
      <c r="CI6" s="17"/>
      <c r="CJ6" s="17"/>
      <c r="CK6" s="17"/>
      <c r="CL6" s="17"/>
    </row>
    <row r="7" spans="1:92" s="9" customFormat="1" ht="20.25" x14ac:dyDescent="0.3">
      <c r="A7" s="10" t="s">
        <v>171</v>
      </c>
      <c r="B7" s="10" t="s">
        <v>164</v>
      </c>
      <c r="C7" s="10" t="s">
        <v>164</v>
      </c>
      <c r="D7" s="10" t="s">
        <v>166</v>
      </c>
      <c r="E7" s="10" t="s">
        <v>144</v>
      </c>
      <c r="F7" s="11">
        <v>18008</v>
      </c>
      <c r="G7" s="11">
        <v>4061</v>
      </c>
      <c r="H7" s="11">
        <v>3975</v>
      </c>
      <c r="I7" s="10" t="s">
        <v>167</v>
      </c>
      <c r="J7" s="12">
        <v>53.5</v>
      </c>
      <c r="K7" s="10" t="s">
        <v>168</v>
      </c>
      <c r="L7" s="10" t="s">
        <v>169</v>
      </c>
      <c r="M7" s="10" t="s">
        <v>146</v>
      </c>
      <c r="N7" s="13">
        <v>7</v>
      </c>
      <c r="O7" s="13">
        <v>7</v>
      </c>
      <c r="P7" s="13">
        <v>0</v>
      </c>
      <c r="Q7" s="14">
        <v>0</v>
      </c>
      <c r="R7" s="14">
        <v>10.34</v>
      </c>
      <c r="S7" s="14">
        <v>2.1666669999999999</v>
      </c>
      <c r="T7" s="14">
        <v>1.2063330000000001</v>
      </c>
      <c r="U7" s="14">
        <v>55.676929999999999</v>
      </c>
      <c r="V7" s="14">
        <v>0.2708333</v>
      </c>
      <c r="W7" s="14">
        <v>262.59690000000001</v>
      </c>
      <c r="X7" s="14">
        <f>10*S7</f>
        <v>21.66667</v>
      </c>
      <c r="Y7" s="14">
        <v>0</v>
      </c>
      <c r="Z7" s="14">
        <v>2.0166659999999998</v>
      </c>
      <c r="AA7" s="14">
        <v>0.1500001</v>
      </c>
      <c r="AB7" s="14">
        <v>6.923082</v>
      </c>
      <c r="AC7" s="14">
        <v>0.81033299999999997</v>
      </c>
      <c r="AD7" s="14">
        <v>37.399990000000003</v>
      </c>
      <c r="AE7" s="14">
        <v>71.12</v>
      </c>
      <c r="AF7" s="14">
        <v>31.5</v>
      </c>
      <c r="AG7" s="14">
        <v>0</v>
      </c>
      <c r="AH7" s="14">
        <v>0</v>
      </c>
      <c r="AI7" s="14">
        <v>1.2063330000000001</v>
      </c>
      <c r="AJ7" s="14">
        <v>2.0166659999999998</v>
      </c>
      <c r="AK7" s="15">
        <v>0.93076919999999996</v>
      </c>
      <c r="AL7" s="15">
        <v>0.59818190000000004</v>
      </c>
      <c r="AM7" s="15">
        <v>1</v>
      </c>
      <c r="AN7" s="15">
        <v>0.55676930000000002</v>
      </c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>
        <v>0.11666666716337204</v>
      </c>
      <c r="BL7" s="16"/>
      <c r="BM7" s="16"/>
      <c r="BN7" s="16"/>
      <c r="BO7" s="16"/>
      <c r="BP7" s="16"/>
      <c r="BQ7" s="16"/>
      <c r="BR7" s="16"/>
      <c r="BS7" s="16"/>
      <c r="BT7" s="16"/>
      <c r="BU7" s="26"/>
      <c r="BV7" s="26"/>
      <c r="BW7" s="26"/>
      <c r="BX7" s="26"/>
      <c r="BY7" s="26">
        <v>3.3333335071802139E-2</v>
      </c>
      <c r="BZ7" s="16"/>
      <c r="CA7" s="26">
        <v>5.8333334922790527</v>
      </c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</row>
    <row r="8" spans="1:92" s="9" customFormat="1" ht="20.25" x14ac:dyDescent="0.3">
      <c r="A8" s="10" t="s">
        <v>171</v>
      </c>
      <c r="B8" s="10" t="s">
        <v>164</v>
      </c>
      <c r="C8" s="10" t="s">
        <v>164</v>
      </c>
      <c r="D8" s="10" t="s">
        <v>170</v>
      </c>
      <c r="E8" s="10" t="s">
        <v>144</v>
      </c>
      <c r="F8" s="11">
        <v>18008</v>
      </c>
      <c r="G8" s="11">
        <v>4017</v>
      </c>
      <c r="H8" s="11">
        <v>3866</v>
      </c>
      <c r="I8" s="10" t="s">
        <v>167</v>
      </c>
      <c r="J8" s="12">
        <v>53.5</v>
      </c>
      <c r="K8" s="10" t="s">
        <v>168</v>
      </c>
      <c r="L8" s="10" t="s">
        <v>169</v>
      </c>
      <c r="M8" s="10" t="s">
        <v>146</v>
      </c>
      <c r="N8" s="13">
        <v>19</v>
      </c>
      <c r="O8" s="13">
        <v>18</v>
      </c>
      <c r="P8" s="13">
        <v>1</v>
      </c>
      <c r="Q8" s="14">
        <v>5.2631579999999998</v>
      </c>
      <c r="R8" s="14">
        <v>10.34</v>
      </c>
      <c r="S8" s="14">
        <v>5.8333329999999997</v>
      </c>
      <c r="T8" s="14">
        <v>3.1019999999999999</v>
      </c>
      <c r="U8" s="14">
        <v>53.177149999999997</v>
      </c>
      <c r="V8" s="14">
        <v>0.7291666</v>
      </c>
      <c r="W8" s="14">
        <v>250.80690000000001</v>
      </c>
      <c r="X8" s="14">
        <f>10*S8</f>
        <v>58.333329999999997</v>
      </c>
      <c r="Y8" s="14">
        <v>0</v>
      </c>
      <c r="Z8" s="14">
        <v>2.983333</v>
      </c>
      <c r="AA8" s="14">
        <v>2.85</v>
      </c>
      <c r="AB8" s="14">
        <v>48.857149999999997</v>
      </c>
      <c r="AC8" s="14">
        <v>-0.2910005</v>
      </c>
      <c r="AD8" s="14">
        <v>-4.9885789999999997</v>
      </c>
      <c r="AE8" s="14">
        <v>182.88</v>
      </c>
      <c r="AF8" s="14">
        <v>81</v>
      </c>
      <c r="AG8" s="14">
        <v>0.17233329999999999</v>
      </c>
      <c r="AH8" s="14">
        <v>2.9542860000000002</v>
      </c>
      <c r="AI8" s="14">
        <v>3.2743329999999999</v>
      </c>
      <c r="AJ8" s="14">
        <v>2.983333</v>
      </c>
      <c r="AK8" s="15">
        <v>0.51142849999999995</v>
      </c>
      <c r="AL8" s="15">
        <v>1.097542</v>
      </c>
      <c r="AM8" s="15">
        <v>0.9473684</v>
      </c>
      <c r="AN8" s="15">
        <v>0.53177149999999995</v>
      </c>
      <c r="AO8" s="16">
        <v>0.5</v>
      </c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>
        <v>0.36666667461395264</v>
      </c>
      <c r="BL8" s="16"/>
      <c r="BM8" s="16"/>
      <c r="BN8" s="16"/>
      <c r="BO8" s="16"/>
      <c r="BP8" s="16"/>
      <c r="BQ8" s="16"/>
      <c r="BR8" s="16"/>
      <c r="BS8" s="16"/>
      <c r="BT8" s="16">
        <v>1.5166666805744171</v>
      </c>
      <c r="BU8" s="26"/>
      <c r="BV8" s="26">
        <v>0.1666666716337204</v>
      </c>
      <c r="BW8" s="26"/>
      <c r="BX8" s="26"/>
      <c r="BY8" s="26">
        <v>0.30000001192092896</v>
      </c>
      <c r="BZ8" s="16"/>
      <c r="CA8" s="26">
        <v>2.1666667461395264</v>
      </c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N8" s="18">
        <v>1</v>
      </c>
    </row>
    <row r="9" spans="1:92" s="9" customFormat="1" ht="20.25" x14ac:dyDescent="0.3">
      <c r="A9" s="10" t="s">
        <v>172</v>
      </c>
      <c r="B9" s="10" t="s">
        <v>154</v>
      </c>
      <c r="C9" s="10" t="s">
        <v>164</v>
      </c>
      <c r="D9" s="10" t="s">
        <v>166</v>
      </c>
      <c r="E9" s="10" t="s">
        <v>144</v>
      </c>
      <c r="F9" s="11">
        <v>18008</v>
      </c>
      <c r="G9" s="11">
        <v>4061</v>
      </c>
      <c r="H9" s="11">
        <v>3975</v>
      </c>
      <c r="I9" s="10" t="s">
        <v>167</v>
      </c>
      <c r="J9" s="12">
        <v>53.5</v>
      </c>
      <c r="K9" s="10" t="s">
        <v>168</v>
      </c>
      <c r="L9" s="10" t="s">
        <v>169</v>
      </c>
      <c r="M9" s="10" t="s">
        <v>146</v>
      </c>
      <c r="N9" s="13">
        <v>11</v>
      </c>
      <c r="O9" s="13">
        <v>11</v>
      </c>
      <c r="P9" s="13">
        <v>0</v>
      </c>
      <c r="Q9" s="14">
        <v>0</v>
      </c>
      <c r="R9" s="14">
        <v>10.34</v>
      </c>
      <c r="S9" s="14">
        <v>3.8166669999999998</v>
      </c>
      <c r="T9" s="14">
        <v>1.895667</v>
      </c>
      <c r="U9" s="14">
        <v>49.668129999999998</v>
      </c>
      <c r="V9" s="14">
        <v>0.47708329999999999</v>
      </c>
      <c r="W9" s="14">
        <v>234.2568</v>
      </c>
      <c r="X9" s="14">
        <f>10*S9</f>
        <v>38.166669999999996</v>
      </c>
      <c r="Y9" s="14">
        <v>0</v>
      </c>
      <c r="Z9" s="14">
        <v>1.9</v>
      </c>
      <c r="AA9" s="14">
        <v>1.9166669999999999</v>
      </c>
      <c r="AB9" s="14">
        <v>50.218339999999998</v>
      </c>
      <c r="AC9" s="14">
        <v>4.3333770000000002E-3</v>
      </c>
      <c r="AD9" s="14">
        <v>0.11353829999999999</v>
      </c>
      <c r="AE9" s="14">
        <v>111.76</v>
      </c>
      <c r="AF9" s="14">
        <v>49.5</v>
      </c>
      <c r="AG9" s="14">
        <v>0</v>
      </c>
      <c r="AH9" s="14">
        <v>0</v>
      </c>
      <c r="AI9" s="14">
        <v>1.895667</v>
      </c>
      <c r="AJ9" s="14">
        <v>1.9</v>
      </c>
      <c r="AK9" s="15">
        <v>0.4978166</v>
      </c>
      <c r="AL9" s="15">
        <v>0.99771929999999998</v>
      </c>
      <c r="AM9" s="15">
        <v>1</v>
      </c>
      <c r="AN9" s="15">
        <v>0.49668119999999999</v>
      </c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>
        <v>0.46666666865348816</v>
      </c>
      <c r="BL9" s="16"/>
      <c r="BM9" s="16"/>
      <c r="BN9" s="16"/>
      <c r="BO9" s="16"/>
      <c r="BP9" s="16"/>
      <c r="BQ9" s="16"/>
      <c r="BR9" s="16"/>
      <c r="BS9" s="16"/>
      <c r="BT9" s="16">
        <v>1.4166666567325592</v>
      </c>
      <c r="BU9" s="26"/>
      <c r="BV9" s="26"/>
      <c r="BW9" s="26"/>
      <c r="BX9" s="26"/>
      <c r="BY9" s="26">
        <v>3.3333335071802139E-2</v>
      </c>
      <c r="BZ9" s="16"/>
      <c r="CA9" s="26">
        <v>4.1833333969116211</v>
      </c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</row>
    <row r="10" spans="1:92" s="9" customFormat="1" ht="20.25" x14ac:dyDescent="0.3">
      <c r="A10" s="10" t="s">
        <v>172</v>
      </c>
      <c r="B10" s="10" t="s">
        <v>154</v>
      </c>
      <c r="C10" s="10" t="s">
        <v>164</v>
      </c>
      <c r="D10" s="10" t="s">
        <v>170</v>
      </c>
      <c r="E10" s="10" t="s">
        <v>144</v>
      </c>
      <c r="F10" s="11">
        <v>18008</v>
      </c>
      <c r="G10" s="11">
        <v>4017</v>
      </c>
      <c r="H10" s="11">
        <v>3866</v>
      </c>
      <c r="I10" s="10" t="s">
        <v>167</v>
      </c>
      <c r="J10" s="12">
        <v>53.5</v>
      </c>
      <c r="K10" s="10" t="s">
        <v>168</v>
      </c>
      <c r="L10" s="10" t="s">
        <v>169</v>
      </c>
      <c r="M10" s="10" t="s">
        <v>146</v>
      </c>
      <c r="N10" s="13">
        <v>20</v>
      </c>
      <c r="O10" s="13">
        <v>18</v>
      </c>
      <c r="P10" s="13">
        <v>2</v>
      </c>
      <c r="Q10" s="14">
        <v>10</v>
      </c>
      <c r="R10" s="14">
        <v>10.34</v>
      </c>
      <c r="S10" s="14">
        <v>6</v>
      </c>
      <c r="T10" s="14">
        <v>3.1019999999999999</v>
      </c>
      <c r="U10" s="14">
        <v>51.7</v>
      </c>
      <c r="V10" s="14">
        <v>0.75</v>
      </c>
      <c r="W10" s="14">
        <v>243.84</v>
      </c>
      <c r="X10" s="14">
        <f>10*S10</f>
        <v>60</v>
      </c>
      <c r="Y10" s="14">
        <v>0</v>
      </c>
      <c r="Z10" s="14">
        <v>3.4</v>
      </c>
      <c r="AA10" s="14">
        <v>2.6</v>
      </c>
      <c r="AB10" s="14">
        <v>43.333329999999997</v>
      </c>
      <c r="AC10" s="14">
        <v>-4.6666560000000003E-2</v>
      </c>
      <c r="AD10" s="14">
        <v>-0.77777600000000002</v>
      </c>
      <c r="AE10" s="14">
        <v>182.88</v>
      </c>
      <c r="AF10" s="14">
        <v>81</v>
      </c>
      <c r="AG10" s="14">
        <v>0.34466669999999999</v>
      </c>
      <c r="AH10" s="14">
        <v>5.7444439999999997</v>
      </c>
      <c r="AI10" s="14">
        <v>3.4466670000000001</v>
      </c>
      <c r="AJ10" s="14">
        <v>3.4</v>
      </c>
      <c r="AK10" s="15">
        <v>0.56666669999999997</v>
      </c>
      <c r="AL10" s="15">
        <v>1.0137259999999999</v>
      </c>
      <c r="AM10" s="15">
        <v>0.9</v>
      </c>
      <c r="AN10" s="15">
        <v>0.51700000000000002</v>
      </c>
      <c r="AO10" s="16">
        <v>0.5</v>
      </c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>
        <v>0.34999999403953552</v>
      </c>
      <c r="BL10" s="16"/>
      <c r="BM10" s="16"/>
      <c r="BN10" s="16"/>
      <c r="BO10" s="16"/>
      <c r="BP10" s="16"/>
      <c r="BQ10" s="16"/>
      <c r="BR10" s="16"/>
      <c r="BS10" s="16"/>
      <c r="BT10" s="16">
        <v>1.5833333134651184</v>
      </c>
      <c r="BU10" s="26"/>
      <c r="BV10" s="26">
        <v>0.1666666716337204</v>
      </c>
      <c r="BW10" s="26"/>
      <c r="BX10" s="26"/>
      <c r="BY10" s="26"/>
      <c r="BZ10" s="16"/>
      <c r="CA10" s="26">
        <v>2</v>
      </c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N10" s="18">
        <v>2</v>
      </c>
    </row>
    <row r="11" spans="1:92" s="9" customFormat="1" ht="20.25" x14ac:dyDescent="0.3">
      <c r="A11" s="10" t="s">
        <v>173</v>
      </c>
      <c r="B11" s="10" t="s">
        <v>154</v>
      </c>
      <c r="C11" s="10" t="s">
        <v>164</v>
      </c>
      <c r="D11" s="10" t="s">
        <v>166</v>
      </c>
      <c r="E11" s="10" t="s">
        <v>144</v>
      </c>
      <c r="F11" s="11">
        <v>10348</v>
      </c>
      <c r="G11" s="11">
        <v>4061</v>
      </c>
      <c r="H11" s="11">
        <v>3975</v>
      </c>
      <c r="I11" s="10" t="s">
        <v>174</v>
      </c>
      <c r="J11" s="12">
        <v>62.8</v>
      </c>
      <c r="K11" s="10" t="s">
        <v>175</v>
      </c>
      <c r="L11" s="10" t="s">
        <v>176</v>
      </c>
      <c r="M11" s="10" t="s">
        <v>146</v>
      </c>
      <c r="N11" s="13">
        <v>42</v>
      </c>
      <c r="O11" s="13">
        <v>42</v>
      </c>
      <c r="P11" s="13">
        <v>0</v>
      </c>
      <c r="Q11" s="14">
        <v>0</v>
      </c>
      <c r="R11" s="14">
        <v>6.74</v>
      </c>
      <c r="S11" s="14">
        <v>6.5</v>
      </c>
      <c r="T11" s="14">
        <v>4.718</v>
      </c>
      <c r="U11" s="14">
        <v>72.584620000000001</v>
      </c>
      <c r="V11" s="14">
        <v>0.8125</v>
      </c>
      <c r="W11" s="14">
        <v>238.3015</v>
      </c>
      <c r="X11" s="14">
        <v>65</v>
      </c>
      <c r="Y11" s="14">
        <v>0.51245665308003996</v>
      </c>
      <c r="Z11" s="14">
        <v>4.7833329999999998</v>
      </c>
      <c r="AA11" s="14">
        <v>1.7166669999999999</v>
      </c>
      <c r="AB11" s="14">
        <v>26.410260000000001</v>
      </c>
      <c r="AC11" s="14">
        <v>6.5333370000000002E-2</v>
      </c>
      <c r="AD11" s="14">
        <v>1.0051289999999999</v>
      </c>
      <c r="AE11" s="14">
        <v>193.62</v>
      </c>
      <c r="AF11" s="14">
        <v>126.84</v>
      </c>
      <c r="AG11" s="14">
        <v>0</v>
      </c>
      <c r="AH11" s="14">
        <v>0</v>
      </c>
      <c r="AI11" s="14">
        <v>4.718</v>
      </c>
      <c r="AJ11" s="14">
        <v>4.7833329999999998</v>
      </c>
      <c r="AK11" s="15">
        <v>0.73589740000000003</v>
      </c>
      <c r="AL11" s="15">
        <v>0.98634149999999998</v>
      </c>
      <c r="AM11" s="15">
        <v>1</v>
      </c>
      <c r="AN11" s="15">
        <v>0.7258462</v>
      </c>
      <c r="AO11" s="16"/>
      <c r="AP11" s="16">
        <v>0.4166666567325592</v>
      </c>
      <c r="AQ11" s="16">
        <v>5.000000074505806E-2</v>
      </c>
      <c r="AR11" s="16">
        <v>0.1666666716337204</v>
      </c>
      <c r="AS11" s="16">
        <v>0.1666666716337204</v>
      </c>
      <c r="AT11" s="16"/>
      <c r="AU11" s="16"/>
      <c r="AV11" s="16"/>
      <c r="AW11" s="16"/>
      <c r="AX11" s="16"/>
      <c r="AY11" s="16"/>
      <c r="AZ11" s="16"/>
      <c r="BA11" s="16">
        <v>0.25</v>
      </c>
      <c r="BB11" s="16"/>
      <c r="BC11" s="16"/>
      <c r="BD11" s="16"/>
      <c r="BE11" s="16"/>
      <c r="BF11" s="16">
        <v>0.1666666716337204</v>
      </c>
      <c r="BG11" s="16"/>
      <c r="BH11" s="16"/>
      <c r="BI11" s="16"/>
      <c r="BJ11" s="16"/>
      <c r="BK11" s="16">
        <v>0.3333333432674408</v>
      </c>
      <c r="BL11" s="16"/>
      <c r="BM11" s="16"/>
      <c r="BN11" s="16"/>
      <c r="BO11" s="16"/>
      <c r="BP11" s="16"/>
      <c r="BQ11" s="16"/>
      <c r="BR11" s="16"/>
      <c r="BS11" s="16"/>
      <c r="BT11" s="16"/>
      <c r="BU11" s="26"/>
      <c r="BV11" s="26"/>
      <c r="BW11" s="26"/>
      <c r="BX11" s="26"/>
      <c r="BY11" s="26">
        <v>0.1666666716337204</v>
      </c>
      <c r="BZ11" s="16"/>
      <c r="CA11" s="26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</row>
    <row r="12" spans="1:92" s="9" customFormat="1" ht="20.25" x14ac:dyDescent="0.3">
      <c r="A12" s="10" t="s">
        <v>173</v>
      </c>
      <c r="B12" s="10" t="s">
        <v>154</v>
      </c>
      <c r="C12" s="10" t="s">
        <v>164</v>
      </c>
      <c r="D12" s="10" t="s">
        <v>170</v>
      </c>
      <c r="E12" s="10" t="s">
        <v>144</v>
      </c>
      <c r="F12" s="11">
        <v>10348</v>
      </c>
      <c r="G12" s="11">
        <v>4017</v>
      </c>
      <c r="H12" s="11">
        <v>3866</v>
      </c>
      <c r="I12" s="10" t="s">
        <v>174</v>
      </c>
      <c r="J12" s="12">
        <v>62.8</v>
      </c>
      <c r="K12" s="10" t="s">
        <v>175</v>
      </c>
      <c r="L12" s="10" t="s">
        <v>176</v>
      </c>
      <c r="M12" s="10" t="s">
        <v>146</v>
      </c>
      <c r="N12" s="13">
        <v>35</v>
      </c>
      <c r="O12" s="13">
        <v>34</v>
      </c>
      <c r="P12" s="13">
        <v>1</v>
      </c>
      <c r="Q12" s="14">
        <v>2.8571430000000002</v>
      </c>
      <c r="R12" s="14">
        <v>6.74</v>
      </c>
      <c r="S12" s="14">
        <v>6</v>
      </c>
      <c r="T12" s="14">
        <v>3.8193329999999999</v>
      </c>
      <c r="U12" s="14">
        <v>63.655549999999998</v>
      </c>
      <c r="V12" s="14">
        <v>0.75</v>
      </c>
      <c r="W12" s="14">
        <v>208.98670000000001</v>
      </c>
      <c r="X12" s="14">
        <v>60</v>
      </c>
      <c r="Y12" s="14">
        <v>0.58433969440663902</v>
      </c>
      <c r="Z12" s="14">
        <v>4</v>
      </c>
      <c r="AA12" s="14">
        <v>2</v>
      </c>
      <c r="AB12" s="14">
        <v>33.333329999999997</v>
      </c>
      <c r="AC12" s="14">
        <v>6.8333599999999994E-2</v>
      </c>
      <c r="AD12" s="14">
        <v>1.1388929999999999</v>
      </c>
      <c r="AE12" s="14">
        <v>156.74</v>
      </c>
      <c r="AF12" s="14">
        <v>102.68</v>
      </c>
      <c r="AG12" s="14">
        <v>0.1123333</v>
      </c>
      <c r="AH12" s="14">
        <v>1.8722220000000001</v>
      </c>
      <c r="AI12" s="14">
        <v>3.931667</v>
      </c>
      <c r="AJ12" s="14">
        <v>4</v>
      </c>
      <c r="AK12" s="15">
        <v>0.66666669999999995</v>
      </c>
      <c r="AL12" s="15">
        <v>0.98291669999999998</v>
      </c>
      <c r="AM12" s="15">
        <v>0.97142859999999998</v>
      </c>
      <c r="AN12" s="15">
        <v>0.6365556</v>
      </c>
      <c r="AO12" s="16"/>
      <c r="AP12" s="16">
        <v>0.25</v>
      </c>
      <c r="AQ12" s="16">
        <v>5.000000074505806E-2</v>
      </c>
      <c r="AR12" s="16">
        <v>0.11666666716337204</v>
      </c>
      <c r="AS12" s="16">
        <v>8.3333335816860199E-2</v>
      </c>
      <c r="AT12" s="16"/>
      <c r="AU12" s="16"/>
      <c r="AV12" s="16"/>
      <c r="AW12" s="16"/>
      <c r="AX12" s="16"/>
      <c r="AY12" s="16"/>
      <c r="AZ12" s="16"/>
      <c r="BA12" s="16">
        <v>0.66666668653488159</v>
      </c>
      <c r="BB12" s="16"/>
      <c r="BC12" s="16"/>
      <c r="BD12" s="16"/>
      <c r="BE12" s="16"/>
      <c r="BF12" s="16"/>
      <c r="BG12" s="16"/>
      <c r="BH12" s="16"/>
      <c r="BI12" s="16"/>
      <c r="BJ12" s="16"/>
      <c r="BK12" s="16">
        <v>0.58333331346511841</v>
      </c>
      <c r="BL12" s="16"/>
      <c r="BM12" s="16"/>
      <c r="BN12" s="16"/>
      <c r="BO12" s="16"/>
      <c r="BP12" s="16"/>
      <c r="BQ12" s="16"/>
      <c r="BR12" s="16"/>
      <c r="BS12" s="16"/>
      <c r="BT12" s="16"/>
      <c r="BU12" s="26"/>
      <c r="BV12" s="26"/>
      <c r="BW12" s="26"/>
      <c r="BX12" s="26"/>
      <c r="BY12" s="26">
        <v>0.25</v>
      </c>
      <c r="BZ12" s="16"/>
      <c r="CA12" s="26"/>
      <c r="CB12" s="17"/>
      <c r="CC12" s="17"/>
      <c r="CD12" s="17"/>
      <c r="CE12" s="17"/>
      <c r="CF12" s="17"/>
      <c r="CG12" s="17"/>
      <c r="CH12" s="17"/>
      <c r="CI12" s="17">
        <v>1</v>
      </c>
      <c r="CJ12" s="17"/>
      <c r="CK12" s="17"/>
      <c r="CL12" s="17"/>
    </row>
    <row r="13" spans="1:92" s="9" customFormat="1" ht="20.25" x14ac:dyDescent="0.3">
      <c r="A13" s="10" t="s">
        <v>173</v>
      </c>
      <c r="B13" s="10" t="s">
        <v>164</v>
      </c>
      <c r="C13" s="10" t="s">
        <v>164</v>
      </c>
      <c r="D13" s="10" t="s">
        <v>166</v>
      </c>
      <c r="E13" s="10" t="s">
        <v>144</v>
      </c>
      <c r="F13" s="11">
        <v>10348</v>
      </c>
      <c r="G13" s="11">
        <v>4087</v>
      </c>
      <c r="H13" s="11">
        <v>3807</v>
      </c>
      <c r="I13" s="10" t="s">
        <v>174</v>
      </c>
      <c r="J13" s="12">
        <v>62.8</v>
      </c>
      <c r="K13" s="10" t="s">
        <v>175</v>
      </c>
      <c r="L13" s="10" t="s">
        <v>176</v>
      </c>
      <c r="M13" s="10" t="s">
        <v>146</v>
      </c>
      <c r="N13" s="13">
        <v>51</v>
      </c>
      <c r="O13" s="13">
        <v>50</v>
      </c>
      <c r="P13" s="13">
        <v>1</v>
      </c>
      <c r="Q13" s="14">
        <v>1.9607840000000001</v>
      </c>
      <c r="R13" s="14">
        <v>6.74</v>
      </c>
      <c r="S13" s="14">
        <v>8</v>
      </c>
      <c r="T13" s="14">
        <v>5.6166669999999996</v>
      </c>
      <c r="U13" s="14">
        <v>70.208340000000007</v>
      </c>
      <c r="V13" s="14">
        <v>1</v>
      </c>
      <c r="W13" s="14">
        <v>230.5</v>
      </c>
      <c r="X13" s="14">
        <v>80</v>
      </c>
      <c r="Y13" s="14">
        <v>0.52980132450331097</v>
      </c>
      <c r="Z13" s="14">
        <v>5.9666670000000002</v>
      </c>
      <c r="AA13" s="14">
        <v>2.0333329999999998</v>
      </c>
      <c r="AB13" s="14">
        <v>25.41667</v>
      </c>
      <c r="AC13" s="14">
        <v>0.23766660000000001</v>
      </c>
      <c r="AD13" s="14">
        <v>2.9708320000000001</v>
      </c>
      <c r="AE13" s="14">
        <v>230.5</v>
      </c>
      <c r="AF13" s="14">
        <v>151</v>
      </c>
      <c r="AG13" s="14">
        <v>0.1123333</v>
      </c>
      <c r="AH13" s="14">
        <v>1.4041669999999999</v>
      </c>
      <c r="AI13" s="14">
        <v>5.7290000000000001</v>
      </c>
      <c r="AJ13" s="14">
        <v>5.9666670000000002</v>
      </c>
      <c r="AK13" s="15">
        <v>0.74583330000000003</v>
      </c>
      <c r="AL13" s="15">
        <v>0.96016749999999995</v>
      </c>
      <c r="AM13" s="15">
        <v>0.98039220000000005</v>
      </c>
      <c r="AN13" s="15">
        <v>0.70208329999999997</v>
      </c>
      <c r="AO13" s="16"/>
      <c r="AP13" s="16"/>
      <c r="AQ13" s="16"/>
      <c r="AR13" s="16"/>
      <c r="AS13" s="16"/>
      <c r="AT13" s="16"/>
      <c r="AU13" s="16">
        <v>0.66666668653488159</v>
      </c>
      <c r="AV13" s="16"/>
      <c r="AW13" s="16"/>
      <c r="AX13" s="16"/>
      <c r="AY13" s="16"/>
      <c r="AZ13" s="16"/>
      <c r="BA13" s="16">
        <v>0.4166666567325592</v>
      </c>
      <c r="BB13" s="16"/>
      <c r="BC13" s="16"/>
      <c r="BD13" s="16"/>
      <c r="BE13" s="16"/>
      <c r="BF13" s="16"/>
      <c r="BG13" s="16"/>
      <c r="BH13" s="16"/>
      <c r="BI13" s="16"/>
      <c r="BJ13" s="16"/>
      <c r="BK13" s="16">
        <v>0.5</v>
      </c>
      <c r="BL13" s="16"/>
      <c r="BM13" s="16"/>
      <c r="BN13" s="16"/>
      <c r="BO13" s="16"/>
      <c r="BP13" s="16"/>
      <c r="BQ13" s="16"/>
      <c r="BR13" s="16"/>
      <c r="BS13" s="16"/>
      <c r="BT13" s="16"/>
      <c r="BU13" s="26"/>
      <c r="BV13" s="26">
        <v>0.1666666716337204</v>
      </c>
      <c r="BW13" s="26"/>
      <c r="BX13" s="26"/>
      <c r="BY13" s="26">
        <v>0.28333333134651184</v>
      </c>
      <c r="BZ13" s="16"/>
      <c r="CA13" s="26"/>
      <c r="CB13" s="17"/>
      <c r="CC13" s="17"/>
      <c r="CD13" s="17"/>
      <c r="CE13" s="17">
        <v>1</v>
      </c>
      <c r="CF13" s="17"/>
      <c r="CG13" s="17"/>
      <c r="CH13" s="17"/>
      <c r="CI13" s="17"/>
      <c r="CJ13" s="17"/>
      <c r="CK13" s="17"/>
      <c r="CL13" s="17"/>
    </row>
    <row r="14" spans="1:92" s="9" customFormat="1" ht="20.25" x14ac:dyDescent="0.3">
      <c r="A14" s="10" t="s">
        <v>173</v>
      </c>
      <c r="B14" s="10" t="s">
        <v>164</v>
      </c>
      <c r="C14" s="10" t="s">
        <v>164</v>
      </c>
      <c r="D14" s="10" t="s">
        <v>170</v>
      </c>
      <c r="E14" s="10" t="s">
        <v>144</v>
      </c>
      <c r="F14" s="11">
        <v>10348</v>
      </c>
      <c r="G14" s="11">
        <v>4124</v>
      </c>
      <c r="H14" s="11">
        <v>3698</v>
      </c>
      <c r="I14" s="10" t="s">
        <v>174</v>
      </c>
      <c r="J14" s="12">
        <v>62.8</v>
      </c>
      <c r="K14" s="10" t="s">
        <v>175</v>
      </c>
      <c r="L14" s="10" t="s">
        <v>176</v>
      </c>
      <c r="M14" s="10" t="s">
        <v>146</v>
      </c>
      <c r="N14" s="13">
        <v>48</v>
      </c>
      <c r="O14" s="13">
        <v>48</v>
      </c>
      <c r="P14" s="13">
        <v>0</v>
      </c>
      <c r="Q14" s="14">
        <v>0</v>
      </c>
      <c r="R14" s="14">
        <v>6.74</v>
      </c>
      <c r="S14" s="14">
        <v>8</v>
      </c>
      <c r="T14" s="14">
        <v>5.3920000000000003</v>
      </c>
      <c r="U14" s="14">
        <v>67.399990000000003</v>
      </c>
      <c r="V14" s="14">
        <v>1</v>
      </c>
      <c r="W14" s="14">
        <v>221.28</v>
      </c>
      <c r="X14" s="14">
        <v>80</v>
      </c>
      <c r="Y14" s="14">
        <v>0.55187641222227402</v>
      </c>
      <c r="Z14" s="14">
        <v>5.6666670000000003</v>
      </c>
      <c r="AA14" s="14">
        <v>2.3333330000000001</v>
      </c>
      <c r="AB14" s="14">
        <v>29.16667</v>
      </c>
      <c r="AC14" s="14">
        <v>0.27466699999999999</v>
      </c>
      <c r="AD14" s="14">
        <v>3.433338</v>
      </c>
      <c r="AE14" s="14">
        <v>221.28</v>
      </c>
      <c r="AF14" s="14">
        <v>144.96</v>
      </c>
      <c r="AG14" s="14">
        <v>0</v>
      </c>
      <c r="AH14" s="14">
        <v>0</v>
      </c>
      <c r="AI14" s="14">
        <v>5.3920000000000003</v>
      </c>
      <c r="AJ14" s="14">
        <v>5.6666670000000003</v>
      </c>
      <c r="AK14" s="15">
        <v>0.7083334</v>
      </c>
      <c r="AL14" s="15">
        <v>0.95152930000000002</v>
      </c>
      <c r="AM14" s="15">
        <v>1</v>
      </c>
      <c r="AN14" s="15">
        <v>0.67400000000000004</v>
      </c>
      <c r="AO14" s="16"/>
      <c r="AP14" s="16"/>
      <c r="AQ14" s="16"/>
      <c r="AR14" s="16"/>
      <c r="AS14" s="16"/>
      <c r="AT14" s="16"/>
      <c r="AU14" s="16">
        <v>0.58333331346511841</v>
      </c>
      <c r="AV14" s="16"/>
      <c r="AW14" s="16"/>
      <c r="AX14" s="16">
        <v>8.3333335816860199E-2</v>
      </c>
      <c r="AY14" s="16">
        <v>0.3333333432674408</v>
      </c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>
        <v>0.8333333432674408</v>
      </c>
      <c r="BL14" s="16"/>
      <c r="BM14" s="16"/>
      <c r="BN14" s="16"/>
      <c r="BO14" s="16"/>
      <c r="BP14" s="16"/>
      <c r="BQ14" s="16"/>
      <c r="BR14" s="16"/>
      <c r="BS14" s="16"/>
      <c r="BT14" s="16">
        <v>0.25</v>
      </c>
      <c r="BU14" s="26"/>
      <c r="BV14" s="26"/>
      <c r="BW14" s="26"/>
      <c r="BX14" s="26"/>
      <c r="BY14" s="26">
        <v>0.25</v>
      </c>
      <c r="BZ14" s="16"/>
      <c r="CA14" s="26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</row>
    <row r="15" spans="1:92" s="9" customFormat="1" ht="20.25" x14ac:dyDescent="0.3">
      <c r="A15" s="10" t="s">
        <v>177</v>
      </c>
      <c r="B15" s="10" t="s">
        <v>154</v>
      </c>
      <c r="C15" s="10" t="s">
        <v>164</v>
      </c>
      <c r="D15" s="10" t="s">
        <v>166</v>
      </c>
      <c r="E15" s="10" t="s">
        <v>144</v>
      </c>
      <c r="F15" s="11">
        <v>10348</v>
      </c>
      <c r="G15" s="11">
        <v>4061</v>
      </c>
      <c r="H15" s="11">
        <v>3975</v>
      </c>
      <c r="I15" s="10" t="s">
        <v>174</v>
      </c>
      <c r="J15" s="12">
        <v>62.8</v>
      </c>
      <c r="K15" s="10" t="s">
        <v>175</v>
      </c>
      <c r="L15" s="10" t="s">
        <v>176</v>
      </c>
      <c r="M15" s="10" t="s">
        <v>146</v>
      </c>
      <c r="N15" s="13">
        <v>40</v>
      </c>
      <c r="O15" s="13">
        <v>40</v>
      </c>
      <c r="P15" s="13">
        <v>0</v>
      </c>
      <c r="Q15" s="14">
        <v>0</v>
      </c>
      <c r="R15" s="14">
        <v>6.74</v>
      </c>
      <c r="S15" s="14">
        <v>8</v>
      </c>
      <c r="T15" s="14">
        <v>4.4933329999999998</v>
      </c>
      <c r="U15" s="14">
        <v>56.16666</v>
      </c>
      <c r="V15" s="14">
        <v>1</v>
      </c>
      <c r="W15" s="14">
        <v>184.4</v>
      </c>
      <c r="X15" s="14">
        <v>80</v>
      </c>
      <c r="Y15" s="14">
        <v>0.66225163889874505</v>
      </c>
      <c r="Z15" s="14">
        <v>4.7</v>
      </c>
      <c r="AA15" s="14">
        <v>3.3</v>
      </c>
      <c r="AB15" s="14">
        <v>41.25</v>
      </c>
      <c r="AC15" s="14">
        <v>0.2066672</v>
      </c>
      <c r="AD15" s="14">
        <v>2.5833400000000002</v>
      </c>
      <c r="AE15" s="14">
        <v>184.4</v>
      </c>
      <c r="AF15" s="14">
        <v>120.8</v>
      </c>
      <c r="AG15" s="14">
        <v>0</v>
      </c>
      <c r="AH15" s="14">
        <v>0</v>
      </c>
      <c r="AI15" s="14">
        <v>4.4933329999999998</v>
      </c>
      <c r="AJ15" s="14">
        <v>4.7</v>
      </c>
      <c r="AK15" s="15">
        <v>0.58750000000000002</v>
      </c>
      <c r="AL15" s="15">
        <v>0.95602830000000005</v>
      </c>
      <c r="AM15" s="15">
        <v>1</v>
      </c>
      <c r="AN15" s="15">
        <v>0.56166660000000002</v>
      </c>
      <c r="AO15" s="16">
        <v>0.5</v>
      </c>
      <c r="AP15" s="16"/>
      <c r="AQ15" s="16"/>
      <c r="AR15" s="16"/>
      <c r="AS15" s="16"/>
      <c r="AT15" s="16"/>
      <c r="AU15" s="16">
        <v>0.55000001192092896</v>
      </c>
      <c r="AV15" s="16"/>
      <c r="AW15" s="16"/>
      <c r="AX15" s="16"/>
      <c r="AY15" s="16"/>
      <c r="AZ15" s="16"/>
      <c r="BA15" s="16">
        <v>0.58333331346511841</v>
      </c>
      <c r="BB15" s="16"/>
      <c r="BC15" s="16"/>
      <c r="BD15" s="16"/>
      <c r="BE15" s="16"/>
      <c r="BF15" s="16"/>
      <c r="BG15" s="16"/>
      <c r="BH15" s="16">
        <v>0.91666668653488159</v>
      </c>
      <c r="BI15" s="16"/>
      <c r="BJ15" s="16"/>
      <c r="BK15" s="16">
        <v>0.3333333432674408</v>
      </c>
      <c r="BL15" s="16"/>
      <c r="BM15" s="16"/>
      <c r="BN15" s="16"/>
      <c r="BO15" s="16"/>
      <c r="BP15" s="16"/>
      <c r="BQ15" s="16"/>
      <c r="BR15" s="16"/>
      <c r="BS15" s="16"/>
      <c r="BT15" s="16"/>
      <c r="BU15" s="26"/>
      <c r="BV15" s="26">
        <v>0.1666666716337204</v>
      </c>
      <c r="BW15" s="26"/>
      <c r="BX15" s="26">
        <v>8.3333335816860199E-2</v>
      </c>
      <c r="BY15" s="26">
        <v>0.1666666716337204</v>
      </c>
      <c r="BZ15" s="16"/>
      <c r="CA15" s="26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</row>
    <row r="16" spans="1:92" s="9" customFormat="1" ht="20.25" x14ac:dyDescent="0.3">
      <c r="A16" s="10" t="s">
        <v>177</v>
      </c>
      <c r="B16" s="10" t="s">
        <v>154</v>
      </c>
      <c r="C16" s="10" t="s">
        <v>164</v>
      </c>
      <c r="D16" s="10" t="s">
        <v>170</v>
      </c>
      <c r="E16" s="10" t="s">
        <v>144</v>
      </c>
      <c r="F16" s="11">
        <v>10348</v>
      </c>
      <c r="G16" s="11">
        <v>4017</v>
      </c>
      <c r="H16" s="11">
        <v>3866</v>
      </c>
      <c r="I16" s="10" t="s">
        <v>174</v>
      </c>
      <c r="J16" s="12">
        <v>62.8</v>
      </c>
      <c r="K16" s="10" t="s">
        <v>175</v>
      </c>
      <c r="L16" s="10" t="s">
        <v>176</v>
      </c>
      <c r="M16" s="10" t="s">
        <v>146</v>
      </c>
      <c r="N16" s="13">
        <v>47</v>
      </c>
      <c r="O16" s="13">
        <v>44</v>
      </c>
      <c r="P16" s="13">
        <v>3</v>
      </c>
      <c r="Q16" s="14">
        <v>6.3829789999999997</v>
      </c>
      <c r="R16" s="14">
        <v>6.74</v>
      </c>
      <c r="S16" s="14">
        <v>8</v>
      </c>
      <c r="T16" s="14">
        <v>4.9426670000000001</v>
      </c>
      <c r="U16" s="14">
        <v>61.783329999999999</v>
      </c>
      <c r="V16" s="14">
        <v>1</v>
      </c>
      <c r="W16" s="14">
        <v>202.84</v>
      </c>
      <c r="X16" s="14">
        <v>80</v>
      </c>
      <c r="Y16" s="14">
        <v>0.60204693754001903</v>
      </c>
      <c r="Z16" s="14">
        <v>5.1166669999999996</v>
      </c>
      <c r="AA16" s="14">
        <v>2.8833329999999999</v>
      </c>
      <c r="AB16" s="14">
        <v>36.041670000000003</v>
      </c>
      <c r="AC16" s="14">
        <v>-0.16300000000000001</v>
      </c>
      <c r="AD16" s="14">
        <v>-2.0374989999999999</v>
      </c>
      <c r="AE16" s="14">
        <v>202.84</v>
      </c>
      <c r="AF16" s="14">
        <v>132.88</v>
      </c>
      <c r="AG16" s="14">
        <v>0.33700000000000002</v>
      </c>
      <c r="AH16" s="14">
        <v>4.2125000000000004</v>
      </c>
      <c r="AI16" s="14">
        <v>5.2796659999999997</v>
      </c>
      <c r="AJ16" s="14">
        <v>5.1166669999999996</v>
      </c>
      <c r="AK16" s="15">
        <v>0.63958329999999997</v>
      </c>
      <c r="AL16" s="15">
        <v>1.031857</v>
      </c>
      <c r="AM16" s="15">
        <v>0.93617019999999995</v>
      </c>
      <c r="AN16" s="15">
        <v>0.61783339999999998</v>
      </c>
      <c r="AO16" s="16"/>
      <c r="AP16" s="16"/>
      <c r="AQ16" s="16"/>
      <c r="AR16" s="16"/>
      <c r="AS16" s="16"/>
      <c r="AT16" s="16"/>
      <c r="AU16" s="16">
        <v>0.46666666865348816</v>
      </c>
      <c r="AV16" s="16"/>
      <c r="AW16" s="16"/>
      <c r="AX16" s="16">
        <v>0.1666666716337204</v>
      </c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>
        <v>0.91666668653488159</v>
      </c>
      <c r="BL16" s="16">
        <v>0.6666666567325592</v>
      </c>
      <c r="BM16" s="16"/>
      <c r="BN16" s="16"/>
      <c r="BO16" s="16"/>
      <c r="BP16" s="16"/>
      <c r="BQ16" s="16"/>
      <c r="BR16" s="16">
        <v>0.25</v>
      </c>
      <c r="BS16" s="16"/>
      <c r="BT16" s="16"/>
      <c r="BU16" s="26"/>
      <c r="BV16" s="26">
        <v>0.1666666716337204</v>
      </c>
      <c r="BW16" s="26"/>
      <c r="BX16" s="26"/>
      <c r="BY16" s="26">
        <v>0.25</v>
      </c>
      <c r="BZ16" s="16"/>
      <c r="CA16" s="26"/>
      <c r="CB16" s="17"/>
      <c r="CC16" s="17"/>
      <c r="CD16" s="17"/>
      <c r="CE16" s="17"/>
      <c r="CF16" s="17"/>
      <c r="CG16" s="17">
        <v>1</v>
      </c>
      <c r="CH16" s="17"/>
      <c r="CI16" s="17"/>
      <c r="CJ16" s="17"/>
      <c r="CK16" s="17">
        <v>2</v>
      </c>
      <c r="CL16" s="17"/>
    </row>
    <row r="17" spans="1:91" s="9" customFormat="1" ht="20.25" x14ac:dyDescent="0.3">
      <c r="A17" s="10" t="s">
        <v>177</v>
      </c>
      <c r="B17" s="10" t="s">
        <v>164</v>
      </c>
      <c r="C17" s="10" t="s">
        <v>164</v>
      </c>
      <c r="D17" s="10" t="s">
        <v>166</v>
      </c>
      <c r="E17" s="10" t="s">
        <v>144</v>
      </c>
      <c r="F17" s="11">
        <v>10348</v>
      </c>
      <c r="G17" s="11">
        <v>4087</v>
      </c>
      <c r="H17" s="11">
        <v>3807</v>
      </c>
      <c r="I17" s="10" t="s">
        <v>174</v>
      </c>
      <c r="J17" s="12">
        <v>62.8</v>
      </c>
      <c r="K17" s="10" t="s">
        <v>175</v>
      </c>
      <c r="L17" s="10" t="s">
        <v>176</v>
      </c>
      <c r="M17" s="10" t="s">
        <v>146</v>
      </c>
      <c r="N17" s="13">
        <v>53</v>
      </c>
      <c r="O17" s="13">
        <v>52</v>
      </c>
      <c r="P17" s="13">
        <v>1</v>
      </c>
      <c r="Q17" s="14">
        <v>1.886792</v>
      </c>
      <c r="R17" s="14">
        <v>6.74</v>
      </c>
      <c r="S17" s="14">
        <v>8</v>
      </c>
      <c r="T17" s="14">
        <v>5.8413329999999997</v>
      </c>
      <c r="U17" s="14">
        <v>73.016660000000002</v>
      </c>
      <c r="V17" s="14">
        <v>1</v>
      </c>
      <c r="W17" s="14">
        <v>239.72</v>
      </c>
      <c r="X17" s="14">
        <f>10*S17</f>
        <v>80</v>
      </c>
      <c r="Y17" s="14">
        <v>0</v>
      </c>
      <c r="Z17" s="14">
        <v>6.1666670000000003</v>
      </c>
      <c r="AA17" s="14">
        <v>1.8333330000000001</v>
      </c>
      <c r="AB17" s="14">
        <v>22.91667</v>
      </c>
      <c r="AC17" s="14">
        <v>0.21300040000000001</v>
      </c>
      <c r="AD17" s="14">
        <v>2.6625049999999999</v>
      </c>
      <c r="AE17" s="14">
        <v>239.72</v>
      </c>
      <c r="AF17" s="14">
        <v>157.04</v>
      </c>
      <c r="AG17" s="14">
        <v>0.1123333</v>
      </c>
      <c r="AH17" s="14">
        <v>1.4041669999999999</v>
      </c>
      <c r="AI17" s="14">
        <v>5.9536670000000003</v>
      </c>
      <c r="AJ17" s="14">
        <v>6.1666670000000003</v>
      </c>
      <c r="AK17" s="15">
        <v>0.77083330000000005</v>
      </c>
      <c r="AL17" s="15">
        <v>0.96545950000000003</v>
      </c>
      <c r="AM17" s="15">
        <v>0.98113209999999995</v>
      </c>
      <c r="AN17" s="15">
        <v>0.73016669999999995</v>
      </c>
      <c r="AO17" s="16"/>
      <c r="AP17" s="16"/>
      <c r="AQ17" s="16"/>
      <c r="AR17" s="16"/>
      <c r="AS17" s="16"/>
      <c r="AT17" s="16"/>
      <c r="AU17" s="16">
        <v>0.4166666567325592</v>
      </c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>
        <v>0.1666666716337204</v>
      </c>
      <c r="BI17" s="16"/>
      <c r="BJ17" s="16"/>
      <c r="BK17" s="16">
        <v>0.75</v>
      </c>
      <c r="BL17" s="16"/>
      <c r="BM17" s="16"/>
      <c r="BN17" s="16"/>
      <c r="BO17" s="16"/>
      <c r="BP17" s="16"/>
      <c r="BQ17" s="16"/>
      <c r="BR17" s="16"/>
      <c r="BS17" s="16"/>
      <c r="BT17" s="16"/>
      <c r="BU17" s="26"/>
      <c r="BV17" s="26">
        <v>0.1666666716337204</v>
      </c>
      <c r="BW17" s="26"/>
      <c r="BX17" s="26"/>
      <c r="BY17" s="26">
        <v>0.3333333432674408</v>
      </c>
      <c r="BZ17" s="16"/>
      <c r="CA17" s="26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8">
        <v>1</v>
      </c>
    </row>
    <row r="18" spans="1:91" s="9" customFormat="1" ht="20.25" x14ac:dyDescent="0.3">
      <c r="A18" s="10" t="s">
        <v>177</v>
      </c>
      <c r="B18" s="10" t="s">
        <v>164</v>
      </c>
      <c r="C18" s="10" t="s">
        <v>164</v>
      </c>
      <c r="D18" s="10" t="s">
        <v>170</v>
      </c>
      <c r="E18" s="10" t="s">
        <v>144</v>
      </c>
      <c r="F18" s="11">
        <v>10348</v>
      </c>
      <c r="G18" s="11">
        <v>4124</v>
      </c>
      <c r="H18" s="11">
        <v>3698</v>
      </c>
      <c r="I18" s="10" t="s">
        <v>174</v>
      </c>
      <c r="J18" s="12">
        <v>62.8</v>
      </c>
      <c r="K18" s="10" t="s">
        <v>175</v>
      </c>
      <c r="L18" s="10" t="s">
        <v>176</v>
      </c>
      <c r="M18" s="10" t="s">
        <v>146</v>
      </c>
      <c r="N18" s="13">
        <v>50</v>
      </c>
      <c r="O18" s="13">
        <v>50</v>
      </c>
      <c r="P18" s="13">
        <v>0</v>
      </c>
      <c r="Q18" s="14">
        <v>0</v>
      </c>
      <c r="R18" s="14">
        <v>6.74</v>
      </c>
      <c r="S18" s="14">
        <v>8</v>
      </c>
      <c r="T18" s="14">
        <v>5.6166669999999996</v>
      </c>
      <c r="U18" s="14">
        <v>70.208340000000007</v>
      </c>
      <c r="V18" s="14">
        <v>1</v>
      </c>
      <c r="W18" s="14">
        <v>230.5</v>
      </c>
      <c r="X18" s="14">
        <f>10*S18</f>
        <v>80</v>
      </c>
      <c r="Y18" s="14">
        <v>0</v>
      </c>
      <c r="Z18" s="14">
        <v>5.8333329999999997</v>
      </c>
      <c r="AA18" s="14">
        <v>2.1666669999999999</v>
      </c>
      <c r="AB18" s="14">
        <v>27.08333</v>
      </c>
      <c r="AC18" s="14">
        <v>0.21666650000000001</v>
      </c>
      <c r="AD18" s="14">
        <v>2.7083309999999998</v>
      </c>
      <c r="AE18" s="14">
        <v>230.5</v>
      </c>
      <c r="AF18" s="14">
        <v>151</v>
      </c>
      <c r="AG18" s="14">
        <v>0</v>
      </c>
      <c r="AH18" s="14">
        <v>0</v>
      </c>
      <c r="AI18" s="14">
        <v>5.6166669999999996</v>
      </c>
      <c r="AJ18" s="14">
        <v>5.8333329999999997</v>
      </c>
      <c r="AK18" s="15">
        <v>0.7291666</v>
      </c>
      <c r="AL18" s="15">
        <v>0.96285719999999997</v>
      </c>
      <c r="AM18" s="15">
        <v>1</v>
      </c>
      <c r="AN18" s="15">
        <v>0.70208329999999997</v>
      </c>
      <c r="AO18" s="16"/>
      <c r="AP18" s="16"/>
      <c r="AQ18" s="16"/>
      <c r="AR18" s="16"/>
      <c r="AS18" s="16"/>
      <c r="AT18" s="16">
        <v>0.25</v>
      </c>
      <c r="AU18" s="16">
        <v>0.25</v>
      </c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>
        <v>0.6666666567325592</v>
      </c>
      <c r="BG18" s="16"/>
      <c r="BH18" s="16"/>
      <c r="BI18" s="16"/>
      <c r="BJ18" s="16"/>
      <c r="BK18" s="16">
        <v>0.5</v>
      </c>
      <c r="BL18" s="16"/>
      <c r="BM18" s="16"/>
      <c r="BN18" s="16"/>
      <c r="BO18" s="16"/>
      <c r="BP18" s="16"/>
      <c r="BQ18" s="16"/>
      <c r="BR18" s="16"/>
      <c r="BS18" s="16"/>
      <c r="BT18" s="16">
        <v>0.1666666716337204</v>
      </c>
      <c r="BU18" s="26"/>
      <c r="BV18" s="26"/>
      <c r="BW18" s="26"/>
      <c r="BX18" s="26"/>
      <c r="BY18" s="26">
        <v>0.3333333432674408</v>
      </c>
      <c r="BZ18" s="16"/>
      <c r="CA18" s="26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</row>
    <row r="19" spans="1:91" s="9" customFormat="1" ht="20.25" x14ac:dyDescent="0.3">
      <c r="A19" s="10" t="s">
        <v>178</v>
      </c>
      <c r="B19" s="10" t="s">
        <v>154</v>
      </c>
      <c r="C19" s="10" t="s">
        <v>164</v>
      </c>
      <c r="D19" s="10" t="s">
        <v>166</v>
      </c>
      <c r="E19" s="10" t="s">
        <v>144</v>
      </c>
      <c r="F19" s="11">
        <v>10348</v>
      </c>
      <c r="G19" s="11">
        <v>4061</v>
      </c>
      <c r="H19" s="11">
        <v>3975</v>
      </c>
      <c r="I19" s="10" t="s">
        <v>174</v>
      </c>
      <c r="J19" s="12">
        <v>62.8</v>
      </c>
      <c r="K19" s="10" t="s">
        <v>175</v>
      </c>
      <c r="L19" s="10" t="s">
        <v>176</v>
      </c>
      <c r="M19" s="10" t="s">
        <v>146</v>
      </c>
      <c r="N19" s="13">
        <v>10</v>
      </c>
      <c r="O19" s="13">
        <v>10</v>
      </c>
      <c r="P19" s="13">
        <v>0</v>
      </c>
      <c r="Q19" s="14">
        <v>0</v>
      </c>
      <c r="R19" s="14">
        <v>6.74</v>
      </c>
      <c r="S19" s="14">
        <v>1.5</v>
      </c>
      <c r="T19" s="14">
        <v>1.1233329999999999</v>
      </c>
      <c r="U19" s="14">
        <v>74.88888</v>
      </c>
      <c r="V19" s="14">
        <v>0.1875</v>
      </c>
      <c r="W19" s="14">
        <v>245.86670000000001</v>
      </c>
      <c r="X19" s="14">
        <f>10*S19</f>
        <v>15</v>
      </c>
      <c r="Y19" s="14">
        <v>0</v>
      </c>
      <c r="Z19" s="14">
        <v>1.1666669999999999</v>
      </c>
      <c r="AA19" s="14">
        <v>0.3333335</v>
      </c>
      <c r="AB19" s="14">
        <v>22.22223</v>
      </c>
      <c r="AC19" s="14">
        <v>4.3333289999999997E-2</v>
      </c>
      <c r="AD19" s="14">
        <v>2.8888859999999998</v>
      </c>
      <c r="AE19" s="14">
        <v>46.1</v>
      </c>
      <c r="AF19" s="14">
        <v>30.2</v>
      </c>
      <c r="AG19" s="14">
        <v>0</v>
      </c>
      <c r="AH19" s="14">
        <v>0</v>
      </c>
      <c r="AI19" s="14">
        <v>1.1233329999999999</v>
      </c>
      <c r="AJ19" s="14">
        <v>1.1666669999999999</v>
      </c>
      <c r="AK19" s="15">
        <v>0.77777770000000002</v>
      </c>
      <c r="AL19" s="15">
        <v>0.96285719999999997</v>
      </c>
      <c r="AM19" s="15">
        <v>1</v>
      </c>
      <c r="AN19" s="15">
        <v>0.74888889999999997</v>
      </c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>
        <v>0.1666666716337204</v>
      </c>
      <c r="BL19" s="16"/>
      <c r="BM19" s="16"/>
      <c r="BN19" s="16"/>
      <c r="BO19" s="16"/>
      <c r="BP19" s="16"/>
      <c r="BQ19" s="16"/>
      <c r="BR19" s="16"/>
      <c r="BS19" s="16"/>
      <c r="BT19" s="16">
        <v>8.3333335816860199E-2</v>
      </c>
      <c r="BU19" s="26"/>
      <c r="BV19" s="26"/>
      <c r="BW19" s="26"/>
      <c r="BX19" s="26"/>
      <c r="BY19" s="26">
        <v>8.3333335816860199E-2</v>
      </c>
      <c r="BZ19" s="16"/>
      <c r="CA19" s="26">
        <v>6.5</v>
      </c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</row>
    <row r="20" spans="1:91" s="9" customFormat="1" ht="20.25" x14ac:dyDescent="0.3">
      <c r="A20" s="10" t="s">
        <v>178</v>
      </c>
      <c r="B20" s="10" t="s">
        <v>154</v>
      </c>
      <c r="C20" s="10" t="s">
        <v>164</v>
      </c>
      <c r="D20" s="10" t="s">
        <v>170</v>
      </c>
      <c r="E20" s="10" t="s">
        <v>144</v>
      </c>
      <c r="F20" s="11">
        <v>10348</v>
      </c>
      <c r="G20" s="11">
        <v>4017</v>
      </c>
      <c r="H20" s="11">
        <v>3866</v>
      </c>
      <c r="I20" s="10" t="s">
        <v>174</v>
      </c>
      <c r="J20" s="12">
        <v>62.8</v>
      </c>
      <c r="K20" s="10" t="s">
        <v>175</v>
      </c>
      <c r="L20" s="10" t="s">
        <v>176</v>
      </c>
      <c r="M20" s="10" t="s">
        <v>146</v>
      </c>
      <c r="N20" s="13">
        <v>19</v>
      </c>
      <c r="O20" s="13">
        <v>19</v>
      </c>
      <c r="P20" s="13">
        <v>0</v>
      </c>
      <c r="Q20" s="14">
        <v>0</v>
      </c>
      <c r="R20" s="14">
        <v>6.74</v>
      </c>
      <c r="S20" s="14">
        <v>3</v>
      </c>
      <c r="T20" s="14">
        <v>2.1343329999999998</v>
      </c>
      <c r="U20" s="14">
        <v>71.144450000000006</v>
      </c>
      <c r="V20" s="14">
        <v>0.375</v>
      </c>
      <c r="W20" s="14">
        <v>233.57329999999999</v>
      </c>
      <c r="X20" s="14">
        <f>10*S20</f>
        <v>30</v>
      </c>
      <c r="Y20" s="14">
        <v>0</v>
      </c>
      <c r="Z20" s="14">
        <v>2.2999999999999998</v>
      </c>
      <c r="AA20" s="14">
        <v>0.69999979999999995</v>
      </c>
      <c r="AB20" s="14">
        <v>23.33333</v>
      </c>
      <c r="AC20" s="14">
        <v>0.1656668</v>
      </c>
      <c r="AD20" s="14">
        <v>5.522227</v>
      </c>
      <c r="AE20" s="14">
        <v>87.59</v>
      </c>
      <c r="AF20" s="14">
        <v>57.38</v>
      </c>
      <c r="AG20" s="14">
        <v>0</v>
      </c>
      <c r="AH20" s="14">
        <v>0</v>
      </c>
      <c r="AI20" s="14">
        <v>2.1343329999999998</v>
      </c>
      <c r="AJ20" s="14">
        <v>2.2999999999999998</v>
      </c>
      <c r="AK20" s="15">
        <v>0.76666670000000003</v>
      </c>
      <c r="AL20" s="15">
        <v>0.92797090000000004</v>
      </c>
      <c r="AM20" s="15">
        <v>1</v>
      </c>
      <c r="AN20" s="15">
        <v>0.71144439999999998</v>
      </c>
      <c r="AO20" s="16"/>
      <c r="AP20" s="16"/>
      <c r="AQ20" s="16"/>
      <c r="AR20" s="16"/>
      <c r="AS20" s="16"/>
      <c r="AT20" s="16"/>
      <c r="AU20" s="16"/>
      <c r="AV20" s="16"/>
      <c r="AW20" s="16"/>
      <c r="AX20" s="16">
        <v>8.3333335816860199E-2</v>
      </c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>
        <v>0.36666667461395264</v>
      </c>
      <c r="BL20" s="16"/>
      <c r="BM20" s="16"/>
      <c r="BN20" s="16"/>
      <c r="BO20" s="16"/>
      <c r="BP20" s="16"/>
      <c r="BQ20" s="16"/>
      <c r="BR20" s="16"/>
      <c r="BS20" s="16"/>
      <c r="BT20" s="16"/>
      <c r="BU20" s="26"/>
      <c r="BV20" s="26">
        <v>0.1666666716337204</v>
      </c>
      <c r="BW20" s="26"/>
      <c r="BX20" s="26"/>
      <c r="BY20" s="26">
        <v>8.3333335816860199E-2</v>
      </c>
      <c r="BZ20" s="16"/>
      <c r="CA20" s="26">
        <v>5</v>
      </c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</row>
    <row r="21" spans="1:91" s="9" customFormat="1" ht="20.25" x14ac:dyDescent="0.3">
      <c r="A21" s="10" t="s">
        <v>179</v>
      </c>
      <c r="B21" s="10" t="s">
        <v>154</v>
      </c>
      <c r="C21" s="10" t="s">
        <v>164</v>
      </c>
      <c r="D21" s="10" t="s">
        <v>166</v>
      </c>
      <c r="E21" s="10" t="s">
        <v>144</v>
      </c>
      <c r="F21" s="11">
        <v>18008</v>
      </c>
      <c r="G21" s="11">
        <v>4087</v>
      </c>
      <c r="H21" s="11">
        <v>3975</v>
      </c>
      <c r="I21" s="10" t="s">
        <v>167</v>
      </c>
      <c r="J21" s="12">
        <v>53.5</v>
      </c>
      <c r="K21" s="10" t="s">
        <v>168</v>
      </c>
      <c r="L21" s="10" t="s">
        <v>169</v>
      </c>
      <c r="M21" s="10" t="s">
        <v>146</v>
      </c>
      <c r="N21" s="13">
        <v>22</v>
      </c>
      <c r="O21" s="13">
        <v>20</v>
      </c>
      <c r="P21" s="13">
        <v>2</v>
      </c>
      <c r="Q21" s="14">
        <v>9.0909089999999999</v>
      </c>
      <c r="R21" s="14">
        <v>10.34</v>
      </c>
      <c r="S21" s="14">
        <v>8</v>
      </c>
      <c r="T21" s="14">
        <v>3.4466670000000001</v>
      </c>
      <c r="U21" s="14">
        <v>43.08334</v>
      </c>
      <c r="V21" s="14">
        <v>1</v>
      </c>
      <c r="W21" s="14">
        <v>203.2</v>
      </c>
      <c r="X21" s="14">
        <v>80</v>
      </c>
      <c r="Y21" s="14">
        <v>0.88888888888888895</v>
      </c>
      <c r="Z21" s="14">
        <v>3.75</v>
      </c>
      <c r="AA21" s="14">
        <v>4.25</v>
      </c>
      <c r="AB21" s="14">
        <v>53.125</v>
      </c>
      <c r="AC21" s="14">
        <v>-4.1333380000000003E-2</v>
      </c>
      <c r="AD21" s="14">
        <v>-0.51666719999999999</v>
      </c>
      <c r="AE21" s="14">
        <v>203.2</v>
      </c>
      <c r="AF21" s="14">
        <v>90</v>
      </c>
      <c r="AG21" s="14">
        <v>0.34466669999999999</v>
      </c>
      <c r="AH21" s="14">
        <v>4.3083330000000002</v>
      </c>
      <c r="AI21" s="14">
        <v>3.7913329999999998</v>
      </c>
      <c r="AJ21" s="14">
        <v>3.75</v>
      </c>
      <c r="AK21" s="15">
        <v>0.46875</v>
      </c>
      <c r="AL21" s="15">
        <v>1.0110220000000001</v>
      </c>
      <c r="AM21" s="15">
        <v>0.90909090000000004</v>
      </c>
      <c r="AN21" s="15">
        <v>0.43083329999999997</v>
      </c>
      <c r="AO21" s="16">
        <v>0.5</v>
      </c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>
        <v>0.5</v>
      </c>
      <c r="BL21" s="16"/>
      <c r="BM21" s="16"/>
      <c r="BN21" s="16"/>
      <c r="BO21" s="16"/>
      <c r="BP21" s="16"/>
      <c r="BQ21" s="16"/>
      <c r="BR21" s="16"/>
      <c r="BS21" s="16"/>
      <c r="BT21" s="16">
        <v>3</v>
      </c>
      <c r="BU21" s="26"/>
      <c r="BV21" s="26"/>
      <c r="BW21" s="26"/>
      <c r="BX21" s="26"/>
      <c r="BY21" s="26">
        <v>0.25</v>
      </c>
      <c r="BZ21" s="16"/>
      <c r="CA21" s="26"/>
      <c r="CB21" s="17">
        <v>1</v>
      </c>
      <c r="CC21" s="17"/>
      <c r="CD21" s="17"/>
      <c r="CE21" s="17"/>
      <c r="CF21" s="17"/>
      <c r="CG21" s="17"/>
      <c r="CH21" s="17"/>
      <c r="CI21" s="17"/>
      <c r="CJ21" s="17">
        <v>1</v>
      </c>
      <c r="CK21" s="17"/>
      <c r="CL21" s="17"/>
    </row>
    <row r="22" spans="1:91" s="9" customFormat="1" ht="20.25" x14ac:dyDescent="0.3">
      <c r="A22" s="10" t="s">
        <v>179</v>
      </c>
      <c r="B22" s="10" t="s">
        <v>154</v>
      </c>
      <c r="C22" s="10" t="s">
        <v>164</v>
      </c>
      <c r="D22" s="10" t="s">
        <v>170</v>
      </c>
      <c r="E22" s="10" t="s">
        <v>144</v>
      </c>
      <c r="F22" s="11">
        <v>18008</v>
      </c>
      <c r="G22" s="11">
        <v>4062</v>
      </c>
      <c r="H22" s="11">
        <v>3698</v>
      </c>
      <c r="I22" s="10" t="s">
        <v>167</v>
      </c>
      <c r="J22" s="12">
        <v>53.5</v>
      </c>
      <c r="K22" s="10" t="s">
        <v>168</v>
      </c>
      <c r="L22" s="10" t="s">
        <v>169</v>
      </c>
      <c r="M22" s="10" t="s">
        <v>146</v>
      </c>
      <c r="N22" s="13">
        <v>18</v>
      </c>
      <c r="O22" s="13">
        <v>17</v>
      </c>
      <c r="P22" s="13">
        <v>1</v>
      </c>
      <c r="Q22" s="14">
        <v>5.555555</v>
      </c>
      <c r="R22" s="14">
        <v>10.34</v>
      </c>
      <c r="S22" s="14">
        <v>8</v>
      </c>
      <c r="T22" s="14">
        <v>2.9296669999999998</v>
      </c>
      <c r="U22" s="14">
        <v>36.620829999999998</v>
      </c>
      <c r="V22" s="14">
        <v>1</v>
      </c>
      <c r="W22" s="14">
        <v>172.72</v>
      </c>
      <c r="X22" s="14">
        <v>80</v>
      </c>
      <c r="Y22" s="14">
        <v>1.0457516339869299</v>
      </c>
      <c r="Z22" s="14">
        <v>3.35</v>
      </c>
      <c r="AA22" s="14">
        <v>4.6500000000000004</v>
      </c>
      <c r="AB22" s="14">
        <v>58.125</v>
      </c>
      <c r="AC22" s="14">
        <v>0.2480001</v>
      </c>
      <c r="AD22" s="14">
        <v>3.1000009999999998</v>
      </c>
      <c r="AE22" s="14">
        <v>172.72</v>
      </c>
      <c r="AF22" s="14">
        <v>76.5</v>
      </c>
      <c r="AG22" s="14">
        <v>0.17233329999999999</v>
      </c>
      <c r="AH22" s="14">
        <v>2.1541670000000002</v>
      </c>
      <c r="AI22" s="14">
        <v>3.1019999999999999</v>
      </c>
      <c r="AJ22" s="14">
        <v>3.35</v>
      </c>
      <c r="AK22" s="15">
        <v>0.41875000000000001</v>
      </c>
      <c r="AL22" s="15">
        <v>0.92597019999999997</v>
      </c>
      <c r="AM22" s="15">
        <v>0.94444439999999996</v>
      </c>
      <c r="AN22" s="15">
        <v>0.36620829999999999</v>
      </c>
      <c r="AO22" s="16">
        <v>0.5</v>
      </c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>
        <v>0.20000000298023224</v>
      </c>
      <c r="BL22" s="16">
        <v>0.58333331346511841</v>
      </c>
      <c r="BM22" s="16"/>
      <c r="BN22" s="16">
        <v>0.25</v>
      </c>
      <c r="BO22" s="16"/>
      <c r="BP22" s="16"/>
      <c r="BQ22" s="16"/>
      <c r="BR22" s="16"/>
      <c r="BS22" s="16"/>
      <c r="BT22" s="16">
        <v>3</v>
      </c>
      <c r="BU22" s="26"/>
      <c r="BV22" s="26"/>
      <c r="BW22" s="26"/>
      <c r="BX22" s="26"/>
      <c r="BY22" s="26">
        <v>0.11666666716337204</v>
      </c>
      <c r="BZ22" s="16"/>
      <c r="CA22" s="26"/>
      <c r="CB22" s="17">
        <v>1</v>
      </c>
      <c r="CC22" s="17"/>
      <c r="CD22" s="17"/>
      <c r="CE22" s="17"/>
      <c r="CF22" s="17"/>
      <c r="CG22" s="17"/>
      <c r="CH22" s="17"/>
      <c r="CI22" s="17"/>
      <c r="CJ22" s="17"/>
      <c r="CK22" s="17"/>
      <c r="CL22" s="17"/>
    </row>
    <row r="23" spans="1:91" s="9" customFormat="1" ht="20.25" x14ac:dyDescent="0.3">
      <c r="A23" s="10" t="s">
        <v>179</v>
      </c>
      <c r="B23" s="10" t="s">
        <v>164</v>
      </c>
      <c r="C23" s="10" t="s">
        <v>164</v>
      </c>
      <c r="D23" s="10" t="s">
        <v>166</v>
      </c>
      <c r="E23" s="10" t="s">
        <v>144</v>
      </c>
      <c r="F23" s="11">
        <v>18008</v>
      </c>
      <c r="G23" s="11">
        <v>4061</v>
      </c>
      <c r="H23" s="11">
        <v>3807</v>
      </c>
      <c r="I23" s="10" t="s">
        <v>167</v>
      </c>
      <c r="J23" s="12">
        <v>53.5</v>
      </c>
      <c r="K23" s="10" t="s">
        <v>168</v>
      </c>
      <c r="L23" s="10" t="s">
        <v>169</v>
      </c>
      <c r="M23" s="10" t="s">
        <v>146</v>
      </c>
      <c r="N23" s="13">
        <v>13</v>
      </c>
      <c r="O23" s="13">
        <v>13</v>
      </c>
      <c r="P23" s="13">
        <v>0</v>
      </c>
      <c r="Q23" s="14">
        <v>0</v>
      </c>
      <c r="R23" s="14">
        <v>10.34</v>
      </c>
      <c r="S23" s="14">
        <v>8</v>
      </c>
      <c r="T23" s="14">
        <v>2.2403330000000001</v>
      </c>
      <c r="U23" s="14">
        <v>28.004169999999998</v>
      </c>
      <c r="V23" s="14">
        <v>1</v>
      </c>
      <c r="W23" s="14">
        <v>132.08000000000001</v>
      </c>
      <c r="X23" s="14">
        <v>80</v>
      </c>
      <c r="Y23" s="14">
        <v>1.36752136752137</v>
      </c>
      <c r="Z23" s="14">
        <v>3.65</v>
      </c>
      <c r="AA23" s="14">
        <v>4.3499999999999996</v>
      </c>
      <c r="AB23" s="14">
        <v>54.375</v>
      </c>
      <c r="AC23" s="14">
        <v>1.409667</v>
      </c>
      <c r="AD23" s="14">
        <v>17.620830000000002</v>
      </c>
      <c r="AE23" s="14">
        <v>132.08000000000001</v>
      </c>
      <c r="AF23" s="14">
        <v>58.5</v>
      </c>
      <c r="AG23" s="14">
        <v>0</v>
      </c>
      <c r="AH23" s="14">
        <v>0</v>
      </c>
      <c r="AI23" s="14">
        <v>2.2403330000000001</v>
      </c>
      <c r="AJ23" s="14">
        <v>3.65</v>
      </c>
      <c r="AK23" s="15">
        <v>0.45624999999999999</v>
      </c>
      <c r="AL23" s="15">
        <v>0.6137899</v>
      </c>
      <c r="AM23" s="15">
        <v>1</v>
      </c>
      <c r="AN23" s="15">
        <v>0.2800417</v>
      </c>
      <c r="AO23" s="16">
        <v>0.5</v>
      </c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>
        <v>1.5</v>
      </c>
      <c r="BI23" s="16"/>
      <c r="BJ23" s="16"/>
      <c r="BK23" s="16">
        <v>0.20000000298023224</v>
      </c>
      <c r="BL23" s="16">
        <v>0.80000001192092896</v>
      </c>
      <c r="BM23" s="16"/>
      <c r="BN23" s="16"/>
      <c r="BO23" s="16"/>
      <c r="BP23" s="16"/>
      <c r="BQ23" s="16"/>
      <c r="BR23" s="16"/>
      <c r="BS23" s="16"/>
      <c r="BT23" s="16">
        <v>0.93333336710929871</v>
      </c>
      <c r="BU23" s="26"/>
      <c r="BV23" s="26">
        <v>0.1666666716337204</v>
      </c>
      <c r="BW23" s="26"/>
      <c r="BX23" s="26">
        <v>8.3333335816860199E-2</v>
      </c>
      <c r="BY23" s="26">
        <v>0.1666666716337204</v>
      </c>
      <c r="BZ23" s="16"/>
      <c r="CA23" s="26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</row>
    <row r="24" spans="1:91" s="9" customFormat="1" ht="20.25" x14ac:dyDescent="0.3">
      <c r="A24" s="10" t="s">
        <v>179</v>
      </c>
      <c r="B24" s="10" t="s">
        <v>164</v>
      </c>
      <c r="C24" s="10" t="s">
        <v>164</v>
      </c>
      <c r="D24" s="10" t="s">
        <v>170</v>
      </c>
      <c r="E24" s="10" t="s">
        <v>144</v>
      </c>
      <c r="F24" s="11">
        <v>18008</v>
      </c>
      <c r="G24" s="11">
        <v>4017</v>
      </c>
      <c r="H24" s="11">
        <v>3866</v>
      </c>
      <c r="I24" s="10" t="s">
        <v>167</v>
      </c>
      <c r="J24" s="12">
        <v>53.5</v>
      </c>
      <c r="K24" s="10" t="s">
        <v>168</v>
      </c>
      <c r="L24" s="10" t="s">
        <v>169</v>
      </c>
      <c r="M24" s="10" t="s">
        <v>146</v>
      </c>
      <c r="N24" s="13">
        <v>12</v>
      </c>
      <c r="O24" s="13">
        <v>4</v>
      </c>
      <c r="P24" s="13">
        <v>8</v>
      </c>
      <c r="Q24" s="14">
        <v>66.666659999999993</v>
      </c>
      <c r="R24" s="14">
        <v>10.34</v>
      </c>
      <c r="S24" s="14">
        <v>8</v>
      </c>
      <c r="T24" s="14">
        <v>0.68933330000000004</v>
      </c>
      <c r="U24" s="14">
        <v>8.6166669999999996</v>
      </c>
      <c r="V24" s="14">
        <v>1</v>
      </c>
      <c r="W24" s="14">
        <v>40.64</v>
      </c>
      <c r="X24" s="14">
        <v>80</v>
      </c>
      <c r="Y24" s="14">
        <v>4.4444444444444402</v>
      </c>
      <c r="Z24" s="14">
        <v>2.0833330000000001</v>
      </c>
      <c r="AA24" s="14">
        <v>5.9166670000000003</v>
      </c>
      <c r="AB24" s="14">
        <v>73.958330000000004</v>
      </c>
      <c r="AC24" s="14">
        <v>1.533341E-2</v>
      </c>
      <c r="AD24" s="14">
        <v>0.1916677</v>
      </c>
      <c r="AE24" s="14">
        <v>40.64</v>
      </c>
      <c r="AF24" s="14">
        <v>18</v>
      </c>
      <c r="AG24" s="14">
        <v>1.3786670000000001</v>
      </c>
      <c r="AH24" s="14">
        <v>17.233329999999999</v>
      </c>
      <c r="AI24" s="14">
        <v>2.0680000000000001</v>
      </c>
      <c r="AJ24" s="14">
        <v>2.0833330000000001</v>
      </c>
      <c r="AK24" s="15">
        <v>0.2604167</v>
      </c>
      <c r="AL24" s="15">
        <v>0.99263999999999997</v>
      </c>
      <c r="AM24" s="15">
        <v>0.3333333</v>
      </c>
      <c r="AN24" s="15">
        <v>8.6166670000000001E-2</v>
      </c>
      <c r="AO24" s="16">
        <v>0.5</v>
      </c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>
        <v>1.4166666269302368</v>
      </c>
      <c r="BM24" s="16">
        <v>4</v>
      </c>
      <c r="BN24" s="16"/>
      <c r="BO24" s="16"/>
      <c r="BP24" s="16"/>
      <c r="BQ24" s="16"/>
      <c r="BR24" s="16"/>
      <c r="BS24" s="16"/>
      <c r="BT24" s="16"/>
      <c r="BU24" s="26"/>
      <c r="BV24" s="26"/>
      <c r="BW24" s="26"/>
      <c r="BX24" s="26"/>
      <c r="BY24" s="26"/>
      <c r="BZ24" s="16"/>
      <c r="CA24" s="26"/>
      <c r="CB24" s="17">
        <v>3</v>
      </c>
      <c r="CC24" s="17">
        <v>4</v>
      </c>
      <c r="CD24" s="17">
        <v>1</v>
      </c>
      <c r="CE24" s="17"/>
      <c r="CF24" s="17"/>
      <c r="CG24" s="17"/>
      <c r="CH24" s="17"/>
      <c r="CI24" s="17"/>
      <c r="CJ24" s="17"/>
      <c r="CK24" s="17"/>
      <c r="CL24" s="17"/>
    </row>
    <row r="25" spans="1:91" s="9" customFormat="1" ht="20.25" x14ac:dyDescent="0.3">
      <c r="A25" s="10" t="s">
        <v>180</v>
      </c>
      <c r="B25" s="10" t="s">
        <v>154</v>
      </c>
      <c r="C25" s="10" t="s">
        <v>164</v>
      </c>
      <c r="D25" s="10" t="s">
        <v>166</v>
      </c>
      <c r="E25" s="10" t="s">
        <v>144</v>
      </c>
      <c r="F25" s="11">
        <v>18008</v>
      </c>
      <c r="G25" s="11">
        <v>4087</v>
      </c>
      <c r="H25" s="11">
        <v>3975</v>
      </c>
      <c r="I25" s="10" t="s">
        <v>167</v>
      </c>
      <c r="J25" s="12">
        <v>53.5</v>
      </c>
      <c r="K25" s="10" t="s">
        <v>168</v>
      </c>
      <c r="L25" s="10" t="s">
        <v>169</v>
      </c>
      <c r="M25" s="10" t="s">
        <v>146</v>
      </c>
      <c r="N25" s="13">
        <v>14</v>
      </c>
      <c r="O25" s="13">
        <v>12</v>
      </c>
      <c r="P25" s="13">
        <v>2</v>
      </c>
      <c r="Q25" s="14">
        <v>14.28571</v>
      </c>
      <c r="R25" s="14">
        <v>10.34</v>
      </c>
      <c r="S25" s="14">
        <v>8</v>
      </c>
      <c r="T25" s="14">
        <v>2.0680000000000001</v>
      </c>
      <c r="U25" s="14">
        <v>25.85</v>
      </c>
      <c r="V25" s="14">
        <v>1</v>
      </c>
      <c r="W25" s="14">
        <v>121.92</v>
      </c>
      <c r="X25" s="14">
        <v>80</v>
      </c>
      <c r="Y25" s="14">
        <v>1.4814814814814801</v>
      </c>
      <c r="Z25" s="14">
        <v>2.3166669999999998</v>
      </c>
      <c r="AA25" s="14">
        <v>5.6833330000000002</v>
      </c>
      <c r="AB25" s="14">
        <v>71.041659999999993</v>
      </c>
      <c r="AC25" s="14">
        <v>-9.5999899999999999E-2</v>
      </c>
      <c r="AD25" s="14">
        <v>-1.199999</v>
      </c>
      <c r="AE25" s="14">
        <v>121.92</v>
      </c>
      <c r="AF25" s="14">
        <v>54</v>
      </c>
      <c r="AG25" s="14">
        <v>0.34466669999999999</v>
      </c>
      <c r="AH25" s="14">
        <v>4.3083330000000002</v>
      </c>
      <c r="AI25" s="14">
        <v>2.4126669999999999</v>
      </c>
      <c r="AJ25" s="14">
        <v>2.3166669999999998</v>
      </c>
      <c r="AK25" s="15">
        <v>0.28958329999999999</v>
      </c>
      <c r="AL25" s="15">
        <v>1.041439</v>
      </c>
      <c r="AM25" s="15">
        <v>0.85714290000000004</v>
      </c>
      <c r="AN25" s="15">
        <v>0.25850000000000001</v>
      </c>
      <c r="AO25" s="16">
        <v>0.5</v>
      </c>
      <c r="AP25" s="16"/>
      <c r="AQ25" s="16"/>
      <c r="AR25" s="16"/>
      <c r="AS25" s="16"/>
      <c r="AT25" s="16"/>
      <c r="AU25" s="16">
        <v>2.5833332538604736</v>
      </c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>
        <v>0.25</v>
      </c>
      <c r="BL25" s="16"/>
      <c r="BM25" s="16">
        <v>0.4166666567325592</v>
      </c>
      <c r="BN25" s="16"/>
      <c r="BO25" s="16"/>
      <c r="BP25" s="16"/>
      <c r="BQ25" s="16"/>
      <c r="BR25" s="16"/>
      <c r="BS25" s="16"/>
      <c r="BT25" s="16">
        <v>1.5833333730697632</v>
      </c>
      <c r="BU25" s="26"/>
      <c r="BV25" s="26">
        <v>0.1666666716337204</v>
      </c>
      <c r="BW25" s="26"/>
      <c r="BX25" s="26"/>
      <c r="BY25" s="26">
        <v>0.18333333730697632</v>
      </c>
      <c r="BZ25" s="16"/>
      <c r="CA25" s="26"/>
      <c r="CB25" s="17"/>
      <c r="CC25" s="17"/>
      <c r="CD25" s="17"/>
      <c r="CE25" s="17"/>
      <c r="CF25" s="17"/>
      <c r="CG25" s="17">
        <v>2</v>
      </c>
      <c r="CH25" s="17"/>
      <c r="CI25" s="17"/>
      <c r="CJ25" s="17"/>
      <c r="CK25" s="17"/>
      <c r="CL25" s="17"/>
    </row>
    <row r="26" spans="1:91" s="9" customFormat="1" ht="20.25" x14ac:dyDescent="0.3">
      <c r="A26" s="10" t="s">
        <v>180</v>
      </c>
      <c r="B26" s="10" t="s">
        <v>154</v>
      </c>
      <c r="C26" s="10" t="s">
        <v>164</v>
      </c>
      <c r="D26" s="10" t="s">
        <v>170</v>
      </c>
      <c r="E26" s="10" t="s">
        <v>144</v>
      </c>
      <c r="F26" s="11">
        <v>18008</v>
      </c>
      <c r="G26" s="11">
        <v>4062</v>
      </c>
      <c r="H26" s="11">
        <v>3698</v>
      </c>
      <c r="I26" s="10" t="s">
        <v>167</v>
      </c>
      <c r="J26" s="12">
        <v>53.5</v>
      </c>
      <c r="K26" s="10" t="s">
        <v>168</v>
      </c>
      <c r="L26" s="10" t="s">
        <v>169</v>
      </c>
      <c r="M26" s="10" t="s">
        <v>146</v>
      </c>
      <c r="N26" s="13">
        <v>4</v>
      </c>
      <c r="O26" s="13">
        <v>0</v>
      </c>
      <c r="P26" s="13">
        <v>4</v>
      </c>
      <c r="Q26" s="14">
        <v>100</v>
      </c>
      <c r="R26" s="14">
        <v>10.34</v>
      </c>
      <c r="S26" s="14">
        <v>8</v>
      </c>
      <c r="T26" s="14">
        <v>0</v>
      </c>
      <c r="U26" s="14">
        <v>0</v>
      </c>
      <c r="V26" s="14">
        <v>1</v>
      </c>
      <c r="W26" s="14">
        <v>0</v>
      </c>
      <c r="X26" s="14">
        <v>80</v>
      </c>
      <c r="Y26" s="14">
        <v>0</v>
      </c>
      <c r="Z26" s="14">
        <v>0.66666650000000005</v>
      </c>
      <c r="AA26" s="14">
        <v>7.3333329999999997</v>
      </c>
      <c r="AB26" s="14">
        <v>91.666669999999996</v>
      </c>
      <c r="AC26" s="14">
        <v>-2.2666809999999999E-2</v>
      </c>
      <c r="AD26" s="14">
        <v>-0.28333510000000001</v>
      </c>
      <c r="AE26" s="14">
        <v>0</v>
      </c>
      <c r="AF26" s="14">
        <v>0</v>
      </c>
      <c r="AG26" s="14">
        <v>0.68933330000000004</v>
      </c>
      <c r="AH26" s="14">
        <v>8.6166669999999996</v>
      </c>
      <c r="AI26" s="14">
        <v>0.68933330000000004</v>
      </c>
      <c r="AJ26" s="14">
        <v>0.66666650000000005</v>
      </c>
      <c r="AK26" s="15">
        <v>8.3333309999999994E-2</v>
      </c>
      <c r="AL26" s="15">
        <v>1.034</v>
      </c>
      <c r="AM26" s="15">
        <v>0</v>
      </c>
      <c r="AN26" s="15">
        <v>0</v>
      </c>
      <c r="AO26" s="16"/>
      <c r="AP26" s="16"/>
      <c r="AQ26" s="16"/>
      <c r="AR26" s="16"/>
      <c r="AS26" s="16"/>
      <c r="AT26" s="16"/>
      <c r="AU26" s="16">
        <v>2.1666666269302368</v>
      </c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>
        <v>1.2500000447034836</v>
      </c>
      <c r="BN26" s="16"/>
      <c r="BO26" s="16">
        <v>3.9166667461395264</v>
      </c>
      <c r="BP26" s="16"/>
      <c r="BQ26" s="16"/>
      <c r="BR26" s="16"/>
      <c r="BS26" s="16"/>
      <c r="BT26" s="16"/>
      <c r="BU26" s="26"/>
      <c r="BV26" s="26"/>
      <c r="BW26" s="26"/>
      <c r="BX26" s="26"/>
      <c r="BY26" s="26"/>
      <c r="BZ26" s="16"/>
      <c r="CA26" s="26"/>
      <c r="CB26" s="17">
        <v>4</v>
      </c>
      <c r="CC26" s="17"/>
      <c r="CD26" s="17"/>
      <c r="CE26" s="17"/>
      <c r="CF26" s="17"/>
      <c r="CG26" s="17"/>
      <c r="CH26" s="17"/>
      <c r="CI26" s="17"/>
      <c r="CJ26" s="17"/>
      <c r="CK26" s="17"/>
      <c r="CL26" s="17"/>
    </row>
    <row r="27" spans="1:91" s="9" customFormat="1" ht="20.25" x14ac:dyDescent="0.3">
      <c r="A27" s="10" t="s">
        <v>180</v>
      </c>
      <c r="B27" s="10" t="s">
        <v>164</v>
      </c>
      <c r="C27" s="10" t="s">
        <v>164</v>
      </c>
      <c r="D27" s="10" t="s">
        <v>166</v>
      </c>
      <c r="E27" s="10" t="s">
        <v>144</v>
      </c>
      <c r="F27" s="11">
        <v>18008</v>
      </c>
      <c r="G27" s="11">
        <v>4061</v>
      </c>
      <c r="H27" s="11">
        <v>3807</v>
      </c>
      <c r="I27" s="10" t="s">
        <v>167</v>
      </c>
      <c r="J27" s="12">
        <v>53.5</v>
      </c>
      <c r="K27" s="10" t="s">
        <v>168</v>
      </c>
      <c r="L27" s="10" t="s">
        <v>169</v>
      </c>
      <c r="M27" s="10" t="s">
        <v>146</v>
      </c>
      <c r="N27" s="13">
        <v>14</v>
      </c>
      <c r="O27" s="13">
        <v>14</v>
      </c>
      <c r="P27" s="13">
        <v>0</v>
      </c>
      <c r="Q27" s="14">
        <v>0</v>
      </c>
      <c r="R27" s="14">
        <v>10.34</v>
      </c>
      <c r="S27" s="14">
        <v>8</v>
      </c>
      <c r="T27" s="14">
        <v>2.4126669999999999</v>
      </c>
      <c r="U27" s="14">
        <v>30.158329999999999</v>
      </c>
      <c r="V27" s="14">
        <v>1</v>
      </c>
      <c r="W27" s="14">
        <v>142.24</v>
      </c>
      <c r="X27" s="14">
        <f>10*S27</f>
        <v>80</v>
      </c>
      <c r="Y27" s="14">
        <v>0</v>
      </c>
      <c r="Z27" s="14">
        <v>2.8333330000000001</v>
      </c>
      <c r="AA27" s="14">
        <v>5.1666670000000003</v>
      </c>
      <c r="AB27" s="14">
        <v>64.583330000000004</v>
      </c>
      <c r="AC27" s="14">
        <v>0.4206667</v>
      </c>
      <c r="AD27" s="14">
        <v>5.2583339999999996</v>
      </c>
      <c r="AE27" s="14">
        <v>142.24</v>
      </c>
      <c r="AF27" s="14">
        <v>63</v>
      </c>
      <c r="AG27" s="14">
        <v>0</v>
      </c>
      <c r="AH27" s="14">
        <v>0</v>
      </c>
      <c r="AI27" s="14">
        <v>2.4126669999999999</v>
      </c>
      <c r="AJ27" s="14">
        <v>2.8333330000000001</v>
      </c>
      <c r="AK27" s="15">
        <v>0.3541667</v>
      </c>
      <c r="AL27" s="15">
        <v>0.85152939999999999</v>
      </c>
      <c r="AM27" s="15">
        <v>1</v>
      </c>
      <c r="AN27" s="15">
        <v>0.3015833</v>
      </c>
      <c r="AO27" s="16">
        <v>0.5</v>
      </c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>
        <v>0.46666666865348816</v>
      </c>
      <c r="BC27" s="16">
        <v>0.5</v>
      </c>
      <c r="BD27" s="16"/>
      <c r="BE27" s="16"/>
      <c r="BF27" s="16"/>
      <c r="BG27" s="16"/>
      <c r="BH27" s="16"/>
      <c r="BI27" s="16"/>
      <c r="BJ27" s="16"/>
      <c r="BK27" s="16">
        <v>0.23333333432674408</v>
      </c>
      <c r="BL27" s="16"/>
      <c r="BM27" s="16">
        <v>0.58333331346511841</v>
      </c>
      <c r="BN27" s="16"/>
      <c r="BO27" s="16"/>
      <c r="BP27" s="16"/>
      <c r="BQ27" s="16"/>
      <c r="BR27" s="16"/>
      <c r="BS27" s="16"/>
      <c r="BT27" s="16">
        <v>2.7166667282581329</v>
      </c>
      <c r="BU27" s="26"/>
      <c r="BV27" s="26"/>
      <c r="BW27" s="26"/>
      <c r="BX27" s="26"/>
      <c r="BY27" s="26">
        <v>0.1666666716337204</v>
      </c>
      <c r="BZ27" s="16"/>
      <c r="CA27" s="26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</row>
    <row r="28" spans="1:91" s="9" customFormat="1" ht="20.25" x14ac:dyDescent="0.3">
      <c r="A28" s="10" t="s">
        <v>180</v>
      </c>
      <c r="B28" s="10" t="s">
        <v>164</v>
      </c>
      <c r="C28" s="10" t="s">
        <v>164</v>
      </c>
      <c r="D28" s="10" t="s">
        <v>170</v>
      </c>
      <c r="E28" s="10" t="s">
        <v>144</v>
      </c>
      <c r="F28" s="11">
        <v>18008</v>
      </c>
      <c r="G28" s="11">
        <v>4017</v>
      </c>
      <c r="H28" s="11">
        <v>3866</v>
      </c>
      <c r="I28" s="10" t="s">
        <v>167</v>
      </c>
      <c r="J28" s="12">
        <v>53.5</v>
      </c>
      <c r="K28" s="10" t="s">
        <v>168</v>
      </c>
      <c r="L28" s="10" t="s">
        <v>169</v>
      </c>
      <c r="M28" s="10" t="s">
        <v>146</v>
      </c>
      <c r="N28" s="13">
        <v>14</v>
      </c>
      <c r="O28" s="13">
        <v>12</v>
      </c>
      <c r="P28" s="13">
        <v>2</v>
      </c>
      <c r="Q28" s="14">
        <v>14.28571</v>
      </c>
      <c r="R28" s="14">
        <v>10.34</v>
      </c>
      <c r="S28" s="14">
        <v>8</v>
      </c>
      <c r="T28" s="14">
        <v>2.0680000000000001</v>
      </c>
      <c r="U28" s="14">
        <v>25.85</v>
      </c>
      <c r="V28" s="14">
        <v>1</v>
      </c>
      <c r="W28" s="14">
        <v>121.92</v>
      </c>
      <c r="X28" s="14">
        <f>10*S28</f>
        <v>80</v>
      </c>
      <c r="Y28" s="14">
        <v>0</v>
      </c>
      <c r="Z28" s="14">
        <v>2.3666670000000001</v>
      </c>
      <c r="AA28" s="14">
        <v>5.6333330000000004</v>
      </c>
      <c r="AB28" s="14">
        <v>70.416659999999993</v>
      </c>
      <c r="AC28" s="14">
        <v>-4.5999709999999999E-2</v>
      </c>
      <c r="AD28" s="14">
        <v>-0.57499639999999996</v>
      </c>
      <c r="AE28" s="14">
        <v>121.92</v>
      </c>
      <c r="AF28" s="14">
        <v>54</v>
      </c>
      <c r="AG28" s="14">
        <v>0.34466669999999999</v>
      </c>
      <c r="AH28" s="14">
        <v>4.3083330000000002</v>
      </c>
      <c r="AI28" s="14">
        <v>2.4126669999999999</v>
      </c>
      <c r="AJ28" s="14">
        <v>2.3666670000000001</v>
      </c>
      <c r="AK28" s="15">
        <v>0.29583330000000002</v>
      </c>
      <c r="AL28" s="15">
        <v>1.0194369999999999</v>
      </c>
      <c r="AM28" s="15">
        <v>0.85714290000000004</v>
      </c>
      <c r="AN28" s="15">
        <v>0.25850000000000001</v>
      </c>
      <c r="AO28" s="16">
        <v>0.5</v>
      </c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>
        <v>0.1666666716337204</v>
      </c>
      <c r="BL28" s="16"/>
      <c r="BM28" s="16">
        <v>3</v>
      </c>
      <c r="BN28" s="16"/>
      <c r="BO28" s="16"/>
      <c r="BP28" s="16"/>
      <c r="BQ28" s="16"/>
      <c r="BR28" s="16"/>
      <c r="BS28" s="16"/>
      <c r="BT28" s="16">
        <v>1.6666666269302368</v>
      </c>
      <c r="BU28" s="26"/>
      <c r="BV28" s="26"/>
      <c r="BW28" s="26"/>
      <c r="BX28" s="26"/>
      <c r="BY28" s="26">
        <v>0.30000001192092896</v>
      </c>
      <c r="BZ28" s="16"/>
      <c r="CA28" s="26"/>
      <c r="CB28" s="17">
        <v>1</v>
      </c>
      <c r="CC28" s="17"/>
      <c r="CD28" s="17"/>
      <c r="CE28" s="17"/>
      <c r="CF28" s="17"/>
      <c r="CG28" s="17">
        <v>1</v>
      </c>
      <c r="CH28" s="17"/>
      <c r="CI28" s="17"/>
      <c r="CJ28" s="17"/>
      <c r="CK28" s="17"/>
      <c r="CL28" s="17"/>
    </row>
    <row r="29" spans="1:91" s="9" customFormat="1" ht="20.25" x14ac:dyDescent="0.3">
      <c r="A29" s="10" t="s">
        <v>153</v>
      </c>
      <c r="B29" s="10" t="s">
        <v>154</v>
      </c>
      <c r="C29" s="10" t="s">
        <v>164</v>
      </c>
      <c r="D29" s="10" t="s">
        <v>166</v>
      </c>
      <c r="E29" s="10" t="s">
        <v>144</v>
      </c>
      <c r="F29" s="11">
        <v>18008</v>
      </c>
      <c r="G29" s="11">
        <v>4087</v>
      </c>
      <c r="H29" s="11">
        <v>3807</v>
      </c>
      <c r="I29" s="10" t="s">
        <v>167</v>
      </c>
      <c r="J29" s="12">
        <v>53.5</v>
      </c>
      <c r="K29" s="10" t="s">
        <v>168</v>
      </c>
      <c r="L29" s="10" t="s">
        <v>169</v>
      </c>
      <c r="M29" s="10" t="s">
        <v>146</v>
      </c>
      <c r="N29" s="13">
        <v>15</v>
      </c>
      <c r="O29" s="13">
        <v>14</v>
      </c>
      <c r="P29" s="13">
        <v>1</v>
      </c>
      <c r="Q29" s="14">
        <v>6.6666670000000003</v>
      </c>
      <c r="R29" s="14">
        <v>10.34</v>
      </c>
      <c r="S29" s="14">
        <v>8</v>
      </c>
      <c r="T29" s="14">
        <v>2.4126669999999999</v>
      </c>
      <c r="U29" s="14">
        <v>30.158329999999999</v>
      </c>
      <c r="V29" s="14">
        <v>1</v>
      </c>
      <c r="W29" s="14">
        <v>142.24</v>
      </c>
      <c r="X29" s="14">
        <v>80</v>
      </c>
      <c r="Y29" s="14">
        <v>1.26984126984127</v>
      </c>
      <c r="Z29" s="14">
        <v>2.6333329999999999</v>
      </c>
      <c r="AA29" s="14">
        <v>5.3666669999999996</v>
      </c>
      <c r="AB29" s="14">
        <v>67.083340000000007</v>
      </c>
      <c r="AC29" s="14">
        <v>4.833308E-2</v>
      </c>
      <c r="AD29" s="14">
        <v>0.60416349999999996</v>
      </c>
      <c r="AE29" s="14">
        <v>142.24</v>
      </c>
      <c r="AF29" s="14">
        <v>63</v>
      </c>
      <c r="AG29" s="14">
        <v>0.17233329999999999</v>
      </c>
      <c r="AH29" s="14">
        <v>2.1541670000000002</v>
      </c>
      <c r="AI29" s="14">
        <v>2.585</v>
      </c>
      <c r="AJ29" s="14">
        <v>2.6333329999999999</v>
      </c>
      <c r="AK29" s="15">
        <v>0.32916669999999998</v>
      </c>
      <c r="AL29" s="15">
        <v>0.98164560000000001</v>
      </c>
      <c r="AM29" s="15">
        <v>0.93333330000000003</v>
      </c>
      <c r="AN29" s="15">
        <v>0.3015833</v>
      </c>
      <c r="AO29" s="16"/>
      <c r="AP29" s="16"/>
      <c r="AQ29" s="16"/>
      <c r="AR29" s="16"/>
      <c r="AS29" s="16"/>
      <c r="AT29" s="16"/>
      <c r="AU29" s="16">
        <v>2.9166667461395264</v>
      </c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>
        <v>0.3333333432674408</v>
      </c>
      <c r="BL29" s="16"/>
      <c r="BM29" s="16"/>
      <c r="BN29" s="16"/>
      <c r="BO29" s="16"/>
      <c r="BP29" s="16"/>
      <c r="BQ29" s="16"/>
      <c r="BR29" s="16"/>
      <c r="BS29" s="16"/>
      <c r="BT29" s="16">
        <v>1.75</v>
      </c>
      <c r="BU29" s="26"/>
      <c r="BV29" s="26">
        <v>0.1666666716337204</v>
      </c>
      <c r="BW29" s="26"/>
      <c r="BX29" s="26"/>
      <c r="BY29" s="26">
        <v>0.20000000298023224</v>
      </c>
      <c r="BZ29" s="16"/>
      <c r="CA29" s="26"/>
      <c r="CB29" s="17">
        <v>1</v>
      </c>
      <c r="CC29" s="17"/>
      <c r="CD29" s="17"/>
      <c r="CE29" s="17"/>
      <c r="CF29" s="17"/>
      <c r="CG29" s="17"/>
      <c r="CH29" s="17"/>
      <c r="CI29" s="17"/>
      <c r="CJ29" s="17"/>
      <c r="CK29" s="17"/>
      <c r="CL29" s="17"/>
    </row>
    <row r="30" spans="1:91" s="9" customFormat="1" ht="20.25" x14ac:dyDescent="0.3">
      <c r="A30" s="10" t="s">
        <v>153</v>
      </c>
      <c r="B30" s="10" t="s">
        <v>154</v>
      </c>
      <c r="C30" s="10" t="s">
        <v>164</v>
      </c>
      <c r="D30" s="10" t="s">
        <v>170</v>
      </c>
      <c r="E30" s="10" t="s">
        <v>144</v>
      </c>
      <c r="F30" s="11">
        <v>18008</v>
      </c>
      <c r="G30" s="11">
        <v>4062</v>
      </c>
      <c r="H30" s="11">
        <v>3698</v>
      </c>
      <c r="I30" s="10" t="s">
        <v>167</v>
      </c>
      <c r="J30" s="12">
        <v>53.5</v>
      </c>
      <c r="K30" s="10" t="s">
        <v>168</v>
      </c>
      <c r="L30" s="10" t="s">
        <v>169</v>
      </c>
      <c r="M30" s="10" t="s">
        <v>146</v>
      </c>
      <c r="N30" s="13">
        <v>13</v>
      </c>
      <c r="O30" s="13">
        <v>11</v>
      </c>
      <c r="P30" s="13">
        <v>2</v>
      </c>
      <c r="Q30" s="14">
        <v>15.38461</v>
      </c>
      <c r="R30" s="14">
        <v>10.34</v>
      </c>
      <c r="S30" s="14">
        <v>8</v>
      </c>
      <c r="T30" s="14">
        <v>1.895667</v>
      </c>
      <c r="U30" s="14">
        <v>23.695830000000001</v>
      </c>
      <c r="V30" s="14">
        <v>1</v>
      </c>
      <c r="W30" s="14">
        <v>111.76</v>
      </c>
      <c r="X30" s="14">
        <v>80</v>
      </c>
      <c r="Y30" s="14">
        <v>1.6161616161616199</v>
      </c>
      <c r="Z30" s="14">
        <v>2.3333330000000001</v>
      </c>
      <c r="AA30" s="14">
        <v>5.6666670000000003</v>
      </c>
      <c r="AB30" s="14">
        <v>70.833340000000007</v>
      </c>
      <c r="AC30" s="14">
        <v>9.2999760000000001E-2</v>
      </c>
      <c r="AD30" s="14">
        <v>1.1624969999999999</v>
      </c>
      <c r="AE30" s="14">
        <v>111.76</v>
      </c>
      <c r="AF30" s="14">
        <v>49.5</v>
      </c>
      <c r="AG30" s="14">
        <v>0.34466669999999999</v>
      </c>
      <c r="AH30" s="14">
        <v>4.3083330000000002</v>
      </c>
      <c r="AI30" s="14">
        <v>2.2403330000000001</v>
      </c>
      <c r="AJ30" s="14">
        <v>2.3333330000000001</v>
      </c>
      <c r="AK30" s="15">
        <v>0.2916666</v>
      </c>
      <c r="AL30" s="15">
        <v>0.96014299999999997</v>
      </c>
      <c r="AM30" s="15">
        <v>0.84615390000000001</v>
      </c>
      <c r="AN30" s="15">
        <v>0.23695830000000001</v>
      </c>
      <c r="AO30" s="16"/>
      <c r="AP30" s="16"/>
      <c r="AQ30" s="16"/>
      <c r="AR30" s="16"/>
      <c r="AS30" s="16"/>
      <c r="AT30" s="16"/>
      <c r="AU30" s="16">
        <v>3.0000000596046448</v>
      </c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>
        <v>0.1666666716337204</v>
      </c>
      <c r="BL30" s="16"/>
      <c r="BM30" s="16"/>
      <c r="BN30" s="16">
        <v>0.25</v>
      </c>
      <c r="BO30" s="16"/>
      <c r="BP30" s="16"/>
      <c r="BQ30" s="16"/>
      <c r="BR30" s="16"/>
      <c r="BS30" s="16"/>
      <c r="BT30" s="16">
        <v>2.0000000447034836</v>
      </c>
      <c r="BU30" s="26"/>
      <c r="BV30" s="26"/>
      <c r="BW30" s="26"/>
      <c r="BX30" s="26"/>
      <c r="BY30" s="26">
        <v>0.25</v>
      </c>
      <c r="BZ30" s="16"/>
      <c r="CA30" s="26"/>
      <c r="CB30" s="17"/>
      <c r="CC30" s="17"/>
      <c r="CD30" s="17">
        <v>2</v>
      </c>
      <c r="CE30" s="17"/>
      <c r="CF30" s="17"/>
      <c r="CG30" s="17"/>
      <c r="CH30" s="17"/>
      <c r="CI30" s="17"/>
      <c r="CJ30" s="17"/>
      <c r="CK30" s="17"/>
      <c r="CL30" s="17"/>
    </row>
    <row r="31" spans="1:91" s="9" customFormat="1" ht="20.25" x14ac:dyDescent="0.3">
      <c r="A31" s="10" t="s">
        <v>153</v>
      </c>
      <c r="B31" s="10" t="s">
        <v>164</v>
      </c>
      <c r="C31" s="10" t="s">
        <v>164</v>
      </c>
      <c r="D31" s="10" t="s">
        <v>166</v>
      </c>
      <c r="E31" s="10" t="s">
        <v>144</v>
      </c>
      <c r="F31" s="11">
        <v>18008</v>
      </c>
      <c r="G31" s="11">
        <v>4124</v>
      </c>
      <c r="H31" s="11">
        <v>3875</v>
      </c>
      <c r="I31" s="10" t="s">
        <v>167</v>
      </c>
      <c r="J31" s="12">
        <v>53.5</v>
      </c>
      <c r="K31" s="10" t="s">
        <v>168</v>
      </c>
      <c r="L31" s="10" t="s">
        <v>169</v>
      </c>
      <c r="M31" s="10" t="s">
        <v>146</v>
      </c>
      <c r="N31" s="13">
        <v>8</v>
      </c>
      <c r="O31" s="13">
        <v>8</v>
      </c>
      <c r="P31" s="13">
        <v>0</v>
      </c>
      <c r="Q31" s="14">
        <v>0</v>
      </c>
      <c r="R31" s="14">
        <v>10.34</v>
      </c>
      <c r="S31" s="14">
        <v>4</v>
      </c>
      <c r="T31" s="14">
        <v>1.3786670000000001</v>
      </c>
      <c r="U31" s="14">
        <v>34.466670000000001</v>
      </c>
      <c r="V31" s="14">
        <v>0.5</v>
      </c>
      <c r="W31" s="14">
        <v>162.56</v>
      </c>
      <c r="X31" s="14">
        <v>32</v>
      </c>
      <c r="Y31" s="14">
        <v>0.88888888888888895</v>
      </c>
      <c r="Z31" s="14">
        <v>1.55</v>
      </c>
      <c r="AA31" s="14">
        <v>2.4500000000000002</v>
      </c>
      <c r="AB31" s="14">
        <v>61.25</v>
      </c>
      <c r="AC31" s="14">
        <v>0.17133329999999999</v>
      </c>
      <c r="AD31" s="14">
        <v>4.2833329999999998</v>
      </c>
      <c r="AE31" s="14">
        <v>81.28</v>
      </c>
      <c r="AF31" s="14">
        <v>36</v>
      </c>
      <c r="AG31" s="14">
        <v>0</v>
      </c>
      <c r="AH31" s="14">
        <v>0</v>
      </c>
      <c r="AI31" s="14">
        <v>1.3786670000000001</v>
      </c>
      <c r="AJ31" s="14">
        <v>1.55</v>
      </c>
      <c r="AK31" s="15">
        <v>0.38750000000000001</v>
      </c>
      <c r="AL31" s="15">
        <v>0.88946239999999999</v>
      </c>
      <c r="AM31" s="15">
        <v>1</v>
      </c>
      <c r="AN31" s="15">
        <v>0.34466669999999999</v>
      </c>
      <c r="AO31" s="16"/>
      <c r="AP31" s="16"/>
      <c r="AQ31" s="16"/>
      <c r="AR31" s="16"/>
      <c r="AS31" s="16"/>
      <c r="AT31" s="16"/>
      <c r="AU31" s="16"/>
      <c r="AV31" s="16">
        <v>0.5</v>
      </c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>
        <v>0.1666666716337204</v>
      </c>
      <c r="BL31" s="16"/>
      <c r="BM31" s="16"/>
      <c r="BN31" s="16">
        <v>0.1666666716337204</v>
      </c>
      <c r="BO31" s="16"/>
      <c r="BP31" s="16"/>
      <c r="BQ31" s="16"/>
      <c r="BR31" s="16"/>
      <c r="BS31" s="16"/>
      <c r="BT31" s="16">
        <v>1.5000000149011612</v>
      </c>
      <c r="BU31" s="26"/>
      <c r="BV31" s="26"/>
      <c r="BW31" s="26"/>
      <c r="BX31" s="26"/>
      <c r="BY31" s="26">
        <v>0.11666666716337204</v>
      </c>
      <c r="BZ31" s="16"/>
      <c r="CA31" s="26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</row>
    <row r="32" spans="1:91" s="9" customFormat="1" ht="20.25" x14ac:dyDescent="0.3">
      <c r="A32" s="10" t="s">
        <v>153</v>
      </c>
      <c r="B32" s="10" t="s">
        <v>164</v>
      </c>
      <c r="C32" s="10" t="s">
        <v>164</v>
      </c>
      <c r="D32" s="10" t="s">
        <v>170</v>
      </c>
      <c r="E32" s="10" t="s">
        <v>144</v>
      </c>
      <c r="F32" s="11">
        <v>18008</v>
      </c>
      <c r="G32" s="11">
        <v>4017</v>
      </c>
      <c r="H32" s="11">
        <v>3866</v>
      </c>
      <c r="I32" s="10" t="s">
        <v>167</v>
      </c>
      <c r="J32" s="12">
        <v>53.5</v>
      </c>
      <c r="K32" s="10" t="s">
        <v>168</v>
      </c>
      <c r="L32" s="10" t="s">
        <v>169</v>
      </c>
      <c r="M32" s="10" t="s">
        <v>146</v>
      </c>
      <c r="N32" s="13">
        <v>19</v>
      </c>
      <c r="O32" s="13">
        <v>16</v>
      </c>
      <c r="P32" s="13">
        <v>3</v>
      </c>
      <c r="Q32" s="14">
        <v>15.78947</v>
      </c>
      <c r="R32" s="14">
        <v>10.34</v>
      </c>
      <c r="S32" s="14">
        <v>8</v>
      </c>
      <c r="T32" s="14">
        <v>2.757333</v>
      </c>
      <c r="U32" s="14">
        <v>34.466670000000001</v>
      </c>
      <c r="V32" s="14">
        <v>1</v>
      </c>
      <c r="W32" s="14">
        <v>162.56</v>
      </c>
      <c r="X32" s="14">
        <v>64</v>
      </c>
      <c r="Y32" s="14">
        <v>0.88888888888888895</v>
      </c>
      <c r="Z32" s="14">
        <v>3.45</v>
      </c>
      <c r="AA32" s="14">
        <v>4.55</v>
      </c>
      <c r="AB32" s="14">
        <v>56.875</v>
      </c>
      <c r="AC32" s="14">
        <v>0.1756665</v>
      </c>
      <c r="AD32" s="14">
        <v>2.1958310000000001</v>
      </c>
      <c r="AE32" s="14">
        <v>162.56</v>
      </c>
      <c r="AF32" s="14">
        <v>72</v>
      </c>
      <c r="AG32" s="14">
        <v>0.51700000000000002</v>
      </c>
      <c r="AH32" s="14">
        <v>6.4625000000000004</v>
      </c>
      <c r="AI32" s="14">
        <v>3.2743329999999999</v>
      </c>
      <c r="AJ32" s="14">
        <v>3.45</v>
      </c>
      <c r="AK32" s="15">
        <v>0.43125000000000002</v>
      </c>
      <c r="AL32" s="15">
        <v>0.94908219999999999</v>
      </c>
      <c r="AM32" s="15">
        <v>0.84210529999999995</v>
      </c>
      <c r="AN32" s="15">
        <v>0.34466669999999999</v>
      </c>
      <c r="AO32" s="16">
        <v>0.5</v>
      </c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>
        <v>0.25</v>
      </c>
      <c r="BL32" s="16"/>
      <c r="BM32" s="16"/>
      <c r="BN32" s="16"/>
      <c r="BO32" s="16"/>
      <c r="BP32" s="16">
        <v>0.66666668653488159</v>
      </c>
      <c r="BQ32" s="16"/>
      <c r="BR32" s="16"/>
      <c r="BS32" s="16"/>
      <c r="BT32" s="16">
        <v>2.75</v>
      </c>
      <c r="BU32" s="26"/>
      <c r="BV32" s="26"/>
      <c r="BW32" s="26"/>
      <c r="BX32" s="26"/>
      <c r="BY32" s="26">
        <v>0.38333332538604736</v>
      </c>
      <c r="BZ32" s="16"/>
      <c r="CA32" s="26"/>
      <c r="CB32" s="17">
        <v>2</v>
      </c>
      <c r="CC32" s="17"/>
      <c r="CD32" s="17"/>
      <c r="CE32" s="17"/>
      <c r="CF32" s="17"/>
      <c r="CG32" s="17"/>
      <c r="CH32" s="17">
        <v>1</v>
      </c>
      <c r="CI32" s="17"/>
      <c r="CJ32" s="17"/>
      <c r="CK32" s="17"/>
      <c r="CL32" s="17"/>
    </row>
    <row r="33" spans="1:90" s="9" customFormat="1" ht="20.25" x14ac:dyDescent="0.3">
      <c r="A33" s="10" t="s">
        <v>153</v>
      </c>
      <c r="B33" s="10" t="s">
        <v>181</v>
      </c>
      <c r="C33" s="10" t="s">
        <v>164</v>
      </c>
      <c r="D33" s="10" t="s">
        <v>166</v>
      </c>
      <c r="E33" s="10" t="s">
        <v>144</v>
      </c>
      <c r="F33" s="11">
        <v>18008</v>
      </c>
      <c r="G33" s="11">
        <v>4005</v>
      </c>
      <c r="H33" s="11">
        <v>3975</v>
      </c>
      <c r="I33" s="10" t="s">
        <v>167</v>
      </c>
      <c r="J33" s="12">
        <v>53.5</v>
      </c>
      <c r="K33" s="10" t="s">
        <v>168</v>
      </c>
      <c r="L33" s="10" t="s">
        <v>169</v>
      </c>
      <c r="M33" s="10" t="s">
        <v>146</v>
      </c>
      <c r="N33" s="13">
        <v>8</v>
      </c>
      <c r="O33" s="13">
        <v>7</v>
      </c>
      <c r="P33" s="13">
        <v>1</v>
      </c>
      <c r="Q33" s="14">
        <v>12.5</v>
      </c>
      <c r="R33" s="14">
        <v>10.34</v>
      </c>
      <c r="S33" s="14">
        <v>4</v>
      </c>
      <c r="T33" s="14">
        <v>1.2063330000000001</v>
      </c>
      <c r="U33" s="14">
        <v>30.158329999999999</v>
      </c>
      <c r="V33" s="14">
        <v>0.5</v>
      </c>
      <c r="W33" s="14">
        <v>142.24</v>
      </c>
      <c r="X33" s="14">
        <v>32</v>
      </c>
      <c r="Y33" s="14">
        <v>1.01587301587302</v>
      </c>
      <c r="Z33" s="14">
        <v>1.6333329999999999</v>
      </c>
      <c r="AA33" s="14">
        <v>2.3666670000000001</v>
      </c>
      <c r="AB33" s="14">
        <v>59.166670000000003</v>
      </c>
      <c r="AC33" s="14">
        <v>0.25466650000000002</v>
      </c>
      <c r="AD33" s="14">
        <v>6.3666619999999998</v>
      </c>
      <c r="AE33" s="14">
        <v>71.12</v>
      </c>
      <c r="AF33" s="14">
        <v>31.5</v>
      </c>
      <c r="AG33" s="14">
        <v>0.17233329999999999</v>
      </c>
      <c r="AH33" s="14">
        <v>4.3083330000000002</v>
      </c>
      <c r="AI33" s="14">
        <v>1.3786670000000001</v>
      </c>
      <c r="AJ33" s="14">
        <v>1.6333329999999999</v>
      </c>
      <c r="AK33" s="15">
        <v>0.40833330000000001</v>
      </c>
      <c r="AL33" s="15">
        <v>0.84408170000000005</v>
      </c>
      <c r="AM33" s="15">
        <v>0.875</v>
      </c>
      <c r="AN33" s="15">
        <v>0.3015833</v>
      </c>
      <c r="AO33" s="16">
        <v>0.5</v>
      </c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>
        <v>0.1666666716337204</v>
      </c>
      <c r="BL33" s="16"/>
      <c r="BM33" s="16"/>
      <c r="BN33" s="16">
        <v>6.6666670143604279E-2</v>
      </c>
      <c r="BO33" s="16"/>
      <c r="BP33" s="16"/>
      <c r="BQ33" s="16"/>
      <c r="BR33" s="16"/>
      <c r="BS33" s="16"/>
      <c r="BT33" s="16">
        <v>1.5333333611488342</v>
      </c>
      <c r="BU33" s="26"/>
      <c r="BV33" s="26"/>
      <c r="BW33" s="26"/>
      <c r="BX33" s="26"/>
      <c r="BY33" s="26">
        <v>0.10000000149011612</v>
      </c>
      <c r="BZ33" s="16"/>
      <c r="CA33" s="26"/>
      <c r="CB33" s="17">
        <v>1</v>
      </c>
      <c r="CC33" s="17"/>
      <c r="CD33" s="17"/>
      <c r="CE33" s="17"/>
      <c r="CF33" s="17"/>
      <c r="CG33" s="17"/>
      <c r="CH33" s="17"/>
      <c r="CI33" s="17"/>
      <c r="CJ33" s="17"/>
      <c r="CK33" s="17"/>
      <c r="CL33" s="17"/>
    </row>
    <row r="34" spans="1:90" s="9" customFormat="1" ht="20.25" x14ac:dyDescent="0.3">
      <c r="A34" s="10" t="s">
        <v>182</v>
      </c>
      <c r="B34" s="10" t="s">
        <v>154</v>
      </c>
      <c r="C34" s="10" t="s">
        <v>164</v>
      </c>
      <c r="D34" s="10" t="s">
        <v>166</v>
      </c>
      <c r="E34" s="10" t="s">
        <v>144</v>
      </c>
      <c r="F34" s="11">
        <v>18008</v>
      </c>
      <c r="G34" s="11">
        <v>4061</v>
      </c>
      <c r="H34" s="11">
        <v>3975</v>
      </c>
      <c r="I34" s="10" t="s">
        <v>167</v>
      </c>
      <c r="J34" s="12">
        <v>53.5</v>
      </c>
      <c r="K34" s="10" t="s">
        <v>168</v>
      </c>
      <c r="L34" s="10" t="s">
        <v>169</v>
      </c>
      <c r="M34" s="10" t="s">
        <v>146</v>
      </c>
      <c r="N34" s="13">
        <v>22</v>
      </c>
      <c r="O34" s="13">
        <v>21</v>
      </c>
      <c r="P34" s="13">
        <v>1</v>
      </c>
      <c r="Q34" s="14">
        <v>4.5454549999999996</v>
      </c>
      <c r="R34" s="14">
        <v>10.34</v>
      </c>
      <c r="S34" s="14">
        <v>8</v>
      </c>
      <c r="T34" s="14">
        <v>3.6190000000000002</v>
      </c>
      <c r="U34" s="14">
        <v>45.237499999999997</v>
      </c>
      <c r="V34" s="14">
        <v>1</v>
      </c>
      <c r="W34" s="14">
        <v>213.36</v>
      </c>
      <c r="X34" s="14">
        <v>80</v>
      </c>
      <c r="Y34" s="14">
        <v>0.84656084656084696</v>
      </c>
      <c r="Z34" s="14">
        <v>4</v>
      </c>
      <c r="AA34" s="14">
        <v>4</v>
      </c>
      <c r="AB34" s="14">
        <v>50</v>
      </c>
      <c r="AC34" s="14">
        <v>0.20866670000000001</v>
      </c>
      <c r="AD34" s="14">
        <v>2.6083340000000002</v>
      </c>
      <c r="AE34" s="14">
        <v>213.36</v>
      </c>
      <c r="AF34" s="14">
        <v>94.5</v>
      </c>
      <c r="AG34" s="14">
        <v>0.17233329999999999</v>
      </c>
      <c r="AH34" s="14">
        <v>2.1541670000000002</v>
      </c>
      <c r="AI34" s="14">
        <v>3.7913329999999998</v>
      </c>
      <c r="AJ34" s="14">
        <v>4</v>
      </c>
      <c r="AK34" s="15">
        <v>0.5</v>
      </c>
      <c r="AL34" s="15">
        <v>0.94783340000000005</v>
      </c>
      <c r="AM34" s="15">
        <v>0.95454539999999999</v>
      </c>
      <c r="AN34" s="15">
        <v>0.45237500000000003</v>
      </c>
      <c r="AO34" s="16">
        <v>0.5</v>
      </c>
      <c r="AP34" s="16"/>
      <c r="AQ34" s="16"/>
      <c r="AR34" s="16"/>
      <c r="AS34" s="16"/>
      <c r="AT34" s="16"/>
      <c r="AU34" s="16"/>
      <c r="AV34" s="16"/>
      <c r="AW34" s="16"/>
      <c r="AX34" s="16">
        <v>0.53333336114883423</v>
      </c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>
        <v>0.36666667461395264</v>
      </c>
      <c r="BL34" s="16"/>
      <c r="BM34" s="16"/>
      <c r="BN34" s="16"/>
      <c r="BO34" s="16"/>
      <c r="BP34" s="16"/>
      <c r="BQ34" s="16"/>
      <c r="BR34" s="16"/>
      <c r="BS34" s="16"/>
      <c r="BT34" s="16">
        <v>2.1500000357627869</v>
      </c>
      <c r="BU34" s="26"/>
      <c r="BV34" s="26">
        <v>0.25</v>
      </c>
      <c r="BW34" s="26"/>
      <c r="BX34" s="26"/>
      <c r="BY34" s="26">
        <v>0.20000000298023224</v>
      </c>
      <c r="BZ34" s="16"/>
      <c r="CA34" s="26"/>
      <c r="CB34" s="17"/>
      <c r="CC34" s="17"/>
      <c r="CD34" s="17"/>
      <c r="CE34" s="17"/>
      <c r="CF34" s="17">
        <v>1</v>
      </c>
      <c r="CG34" s="17"/>
      <c r="CH34" s="17"/>
      <c r="CI34" s="17"/>
      <c r="CJ34" s="17"/>
      <c r="CK34" s="17"/>
      <c r="CL34" s="17"/>
    </row>
    <row r="35" spans="1:90" s="9" customFormat="1" ht="20.25" x14ac:dyDescent="0.3">
      <c r="A35" s="10" t="s">
        <v>182</v>
      </c>
      <c r="B35" s="10" t="s">
        <v>154</v>
      </c>
      <c r="C35" s="10" t="s">
        <v>164</v>
      </c>
      <c r="D35" s="10" t="s">
        <v>170</v>
      </c>
      <c r="E35" s="10" t="s">
        <v>144</v>
      </c>
      <c r="F35" s="11">
        <v>18008</v>
      </c>
      <c r="G35" s="11">
        <v>4017</v>
      </c>
      <c r="H35" s="11">
        <v>3866</v>
      </c>
      <c r="I35" s="10" t="s">
        <v>167</v>
      </c>
      <c r="J35" s="12">
        <v>53.5</v>
      </c>
      <c r="K35" s="10" t="s">
        <v>168</v>
      </c>
      <c r="L35" s="10" t="s">
        <v>169</v>
      </c>
      <c r="M35" s="10" t="s">
        <v>146</v>
      </c>
      <c r="N35" s="13">
        <v>18</v>
      </c>
      <c r="O35" s="13">
        <v>17</v>
      </c>
      <c r="P35" s="13">
        <v>1</v>
      </c>
      <c r="Q35" s="14">
        <v>5.555555</v>
      </c>
      <c r="R35" s="14">
        <v>10.34</v>
      </c>
      <c r="S35" s="14">
        <v>8</v>
      </c>
      <c r="T35" s="14">
        <v>2.9296669999999998</v>
      </c>
      <c r="U35" s="14">
        <v>36.620829999999998</v>
      </c>
      <c r="V35" s="14">
        <v>1</v>
      </c>
      <c r="W35" s="14">
        <v>172.72</v>
      </c>
      <c r="X35" s="14">
        <v>80</v>
      </c>
      <c r="Y35" s="14">
        <v>1.0457516339869299</v>
      </c>
      <c r="Z35" s="14">
        <v>3.4166669999999999</v>
      </c>
      <c r="AA35" s="14">
        <v>4.5833329999999997</v>
      </c>
      <c r="AB35" s="14">
        <v>57.291670000000003</v>
      </c>
      <c r="AC35" s="14">
        <v>0.31466670000000002</v>
      </c>
      <c r="AD35" s="14">
        <v>3.9333330000000002</v>
      </c>
      <c r="AE35" s="14">
        <v>172.72</v>
      </c>
      <c r="AF35" s="14">
        <v>76.5</v>
      </c>
      <c r="AG35" s="14">
        <v>0.17233329999999999</v>
      </c>
      <c r="AH35" s="14">
        <v>2.1541670000000002</v>
      </c>
      <c r="AI35" s="14">
        <v>3.1019999999999999</v>
      </c>
      <c r="AJ35" s="14">
        <v>3.4166669999999999</v>
      </c>
      <c r="AK35" s="15">
        <v>0.4270833</v>
      </c>
      <c r="AL35" s="15">
        <v>0.90790249999999995</v>
      </c>
      <c r="AM35" s="15">
        <v>0.94444439999999996</v>
      </c>
      <c r="AN35" s="15">
        <v>0.36620829999999999</v>
      </c>
      <c r="AO35" s="16">
        <v>0.5</v>
      </c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>
        <v>1</v>
      </c>
      <c r="BK35" s="16">
        <v>0.28333333134651184</v>
      </c>
      <c r="BL35" s="16"/>
      <c r="BM35" s="16"/>
      <c r="BN35" s="16"/>
      <c r="BO35" s="16"/>
      <c r="BP35" s="16"/>
      <c r="BQ35" s="16"/>
      <c r="BR35" s="16"/>
      <c r="BS35" s="16">
        <v>1</v>
      </c>
      <c r="BT35" s="16">
        <v>1.25</v>
      </c>
      <c r="BU35" s="26"/>
      <c r="BV35" s="26">
        <v>0.25</v>
      </c>
      <c r="BW35" s="26"/>
      <c r="BX35" s="26"/>
      <c r="BY35" s="26">
        <v>0.30000001192092896</v>
      </c>
      <c r="BZ35" s="16"/>
      <c r="CA35" s="26"/>
      <c r="CB35" s="17">
        <v>1</v>
      </c>
      <c r="CC35" s="17"/>
      <c r="CD35" s="17"/>
      <c r="CE35" s="17"/>
      <c r="CF35" s="17"/>
      <c r="CG35" s="17"/>
      <c r="CH35" s="17"/>
      <c r="CI35" s="17"/>
      <c r="CJ35" s="17"/>
      <c r="CK35" s="17"/>
      <c r="CL35" s="17"/>
    </row>
    <row r="36" spans="1:90" s="9" customFormat="1" ht="20.25" x14ac:dyDescent="0.3">
      <c r="A36" s="10" t="s">
        <v>182</v>
      </c>
      <c r="B36" s="10" t="s">
        <v>164</v>
      </c>
      <c r="C36" s="10" t="s">
        <v>164</v>
      </c>
      <c r="D36" s="10" t="s">
        <v>166</v>
      </c>
      <c r="E36" s="10" t="s">
        <v>144</v>
      </c>
      <c r="F36" s="11">
        <v>18008</v>
      </c>
      <c r="G36" s="11">
        <v>4087</v>
      </c>
      <c r="H36" s="11">
        <v>3807</v>
      </c>
      <c r="I36" s="10" t="s">
        <v>167</v>
      </c>
      <c r="J36" s="12">
        <v>53.5</v>
      </c>
      <c r="K36" s="10" t="s">
        <v>168</v>
      </c>
      <c r="L36" s="10" t="s">
        <v>169</v>
      </c>
      <c r="M36" s="10" t="s">
        <v>146</v>
      </c>
      <c r="N36" s="13">
        <v>11</v>
      </c>
      <c r="O36" s="13">
        <v>10</v>
      </c>
      <c r="P36" s="13">
        <v>1</v>
      </c>
      <c r="Q36" s="14">
        <v>9.0909089999999999</v>
      </c>
      <c r="R36" s="14">
        <v>10.34</v>
      </c>
      <c r="S36" s="14">
        <v>8</v>
      </c>
      <c r="T36" s="14">
        <v>1.723333</v>
      </c>
      <c r="U36" s="14">
        <v>21.54167</v>
      </c>
      <c r="V36" s="14">
        <v>1</v>
      </c>
      <c r="W36" s="14">
        <v>101.6</v>
      </c>
      <c r="X36" s="14">
        <v>80</v>
      </c>
      <c r="Y36" s="14">
        <v>1.7777777777777799</v>
      </c>
      <c r="Z36" s="14">
        <v>2.2166670000000002</v>
      </c>
      <c r="AA36" s="14">
        <v>5.7833329999999998</v>
      </c>
      <c r="AB36" s="14">
        <v>72.291659999999993</v>
      </c>
      <c r="AC36" s="14">
        <v>0.32100000000000001</v>
      </c>
      <c r="AD36" s="14">
        <v>4.0125000000000002</v>
      </c>
      <c r="AE36" s="14">
        <v>101.6</v>
      </c>
      <c r="AF36" s="14">
        <v>45</v>
      </c>
      <c r="AG36" s="14">
        <v>0.17233329999999999</v>
      </c>
      <c r="AH36" s="14">
        <v>2.1541670000000002</v>
      </c>
      <c r="AI36" s="14">
        <v>1.895667</v>
      </c>
      <c r="AJ36" s="14">
        <v>2.2166670000000002</v>
      </c>
      <c r="AK36" s="15">
        <v>0.27708329999999998</v>
      </c>
      <c r="AL36" s="15">
        <v>0.85518799999999995</v>
      </c>
      <c r="AM36" s="15">
        <v>0.90909090000000004</v>
      </c>
      <c r="AN36" s="15">
        <v>0.21541669999999999</v>
      </c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>
        <v>3.5</v>
      </c>
      <c r="BJ36" s="16"/>
      <c r="BK36" s="16">
        <v>0.13333334028720856</v>
      </c>
      <c r="BL36" s="16"/>
      <c r="BM36" s="16"/>
      <c r="BN36" s="16"/>
      <c r="BO36" s="16"/>
      <c r="BP36" s="16"/>
      <c r="BQ36" s="16"/>
      <c r="BR36" s="16"/>
      <c r="BS36" s="16"/>
      <c r="BT36" s="16">
        <v>1.3333333730697632</v>
      </c>
      <c r="BU36" s="26"/>
      <c r="BV36" s="26">
        <v>0.66666668653488159</v>
      </c>
      <c r="BW36" s="26"/>
      <c r="BX36" s="26"/>
      <c r="BY36" s="26">
        <v>0.15000000596046448</v>
      </c>
      <c r="BZ36" s="16"/>
      <c r="CA36" s="26"/>
      <c r="CB36" s="17"/>
      <c r="CC36" s="17"/>
      <c r="CD36" s="17"/>
      <c r="CE36" s="17"/>
      <c r="CF36" s="17">
        <v>1</v>
      </c>
      <c r="CG36" s="17"/>
      <c r="CH36" s="17"/>
      <c r="CI36" s="17"/>
      <c r="CJ36" s="17"/>
      <c r="CK36" s="17"/>
      <c r="CL36" s="17"/>
    </row>
    <row r="37" spans="1:90" s="9" customFormat="1" ht="20.25" x14ac:dyDescent="0.3">
      <c r="A37" s="10" t="s">
        <v>182</v>
      </c>
      <c r="B37" s="10" t="s">
        <v>164</v>
      </c>
      <c r="C37" s="10" t="s">
        <v>164</v>
      </c>
      <c r="D37" s="10" t="s">
        <v>170</v>
      </c>
      <c r="E37" s="10" t="s">
        <v>144</v>
      </c>
      <c r="F37" s="11">
        <v>18008</v>
      </c>
      <c r="G37" s="11">
        <v>4124</v>
      </c>
      <c r="H37" s="11">
        <v>3698</v>
      </c>
      <c r="I37" s="10" t="s">
        <v>167</v>
      </c>
      <c r="J37" s="12">
        <v>53.5</v>
      </c>
      <c r="K37" s="10" t="s">
        <v>168</v>
      </c>
      <c r="L37" s="10" t="s">
        <v>169</v>
      </c>
      <c r="M37" s="10" t="s">
        <v>146</v>
      </c>
      <c r="N37" s="13">
        <v>17</v>
      </c>
      <c r="O37" s="13">
        <v>16</v>
      </c>
      <c r="P37" s="13">
        <v>1</v>
      </c>
      <c r="Q37" s="14">
        <v>5.8823530000000002</v>
      </c>
      <c r="R37" s="14">
        <v>10.34</v>
      </c>
      <c r="S37" s="14">
        <v>8</v>
      </c>
      <c r="T37" s="14">
        <v>2.757333</v>
      </c>
      <c r="U37" s="14">
        <v>34.466670000000001</v>
      </c>
      <c r="V37" s="14">
        <v>1</v>
      </c>
      <c r="W37" s="14">
        <v>162.56</v>
      </c>
      <c r="X37" s="14">
        <v>80</v>
      </c>
      <c r="Y37" s="14">
        <v>1.1111111111111101</v>
      </c>
      <c r="Z37" s="14">
        <v>2.9166669999999999</v>
      </c>
      <c r="AA37" s="14">
        <v>5.0833329999999997</v>
      </c>
      <c r="AB37" s="14">
        <v>63.541670000000003</v>
      </c>
      <c r="AC37" s="14">
        <v>-1.3000100000000001E-2</v>
      </c>
      <c r="AD37" s="14">
        <v>-0.16250129999999999</v>
      </c>
      <c r="AE37" s="14">
        <v>162.56</v>
      </c>
      <c r="AF37" s="14">
        <v>72</v>
      </c>
      <c r="AG37" s="14">
        <v>0.17233329999999999</v>
      </c>
      <c r="AH37" s="14">
        <v>2.1541670000000002</v>
      </c>
      <c r="AI37" s="14">
        <v>2.9296669999999998</v>
      </c>
      <c r="AJ37" s="14">
        <v>2.9166669999999999</v>
      </c>
      <c r="AK37" s="15">
        <v>0.3645833</v>
      </c>
      <c r="AL37" s="15">
        <v>1.0044569999999999</v>
      </c>
      <c r="AM37" s="15">
        <v>0.94117649999999997</v>
      </c>
      <c r="AN37" s="15">
        <v>0.34466669999999999</v>
      </c>
      <c r="AO37" s="16">
        <v>0.5</v>
      </c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>
        <v>1.4166666269302368</v>
      </c>
      <c r="BJ37" s="16"/>
      <c r="BK37" s="16">
        <v>0.3333333432674408</v>
      </c>
      <c r="BL37" s="16"/>
      <c r="BM37" s="16"/>
      <c r="BN37" s="16">
        <v>0.3333333432674408</v>
      </c>
      <c r="BO37" s="16"/>
      <c r="BP37" s="16"/>
      <c r="BQ37" s="16"/>
      <c r="BR37" s="16"/>
      <c r="BS37" s="16">
        <v>0.66666668653488159</v>
      </c>
      <c r="BT37" s="16">
        <v>1.1666666716337204</v>
      </c>
      <c r="BU37" s="26"/>
      <c r="BV37" s="26">
        <v>0.5</v>
      </c>
      <c r="BW37" s="26"/>
      <c r="BX37" s="26"/>
      <c r="BY37" s="26">
        <v>0.1666666716337204</v>
      </c>
      <c r="BZ37" s="16"/>
      <c r="CA37" s="26"/>
      <c r="CB37" s="17"/>
      <c r="CC37" s="17"/>
      <c r="CD37" s="17"/>
      <c r="CE37" s="17">
        <v>1</v>
      </c>
      <c r="CF37" s="17"/>
      <c r="CG37" s="17"/>
      <c r="CH37" s="17"/>
      <c r="CI37" s="17"/>
      <c r="CJ37" s="17"/>
      <c r="CK37" s="17"/>
      <c r="CL37" s="17"/>
    </row>
    <row r="38" spans="1:90" s="9" customFormat="1" ht="20.25" x14ac:dyDescent="0.3">
      <c r="A38" s="10" t="s">
        <v>183</v>
      </c>
      <c r="B38" s="10" t="s">
        <v>154</v>
      </c>
      <c r="C38" s="10" t="s">
        <v>164</v>
      </c>
      <c r="D38" s="10" t="s">
        <v>166</v>
      </c>
      <c r="E38" s="10" t="s">
        <v>144</v>
      </c>
      <c r="F38" s="11">
        <v>18008</v>
      </c>
      <c r="G38" s="11">
        <v>4061</v>
      </c>
      <c r="H38" s="11">
        <v>3975</v>
      </c>
      <c r="I38" s="10" t="s">
        <v>167</v>
      </c>
      <c r="J38" s="12">
        <v>53.5</v>
      </c>
      <c r="K38" s="10" t="s">
        <v>168</v>
      </c>
      <c r="L38" s="10" t="s">
        <v>169</v>
      </c>
      <c r="M38" s="10" t="s">
        <v>146</v>
      </c>
      <c r="N38" s="13">
        <v>17</v>
      </c>
      <c r="O38" s="13">
        <v>14</v>
      </c>
      <c r="P38" s="13">
        <v>3</v>
      </c>
      <c r="Q38" s="14">
        <v>17.64706</v>
      </c>
      <c r="R38" s="14">
        <v>10.34</v>
      </c>
      <c r="S38" s="14">
        <v>7.5833329999999997</v>
      </c>
      <c r="T38" s="14">
        <v>2.4126669999999999</v>
      </c>
      <c r="U38" s="14">
        <v>31.815390000000001</v>
      </c>
      <c r="V38" s="14">
        <v>0.94791669999999995</v>
      </c>
      <c r="W38" s="14">
        <v>150.05539999999999</v>
      </c>
      <c r="X38" s="14">
        <v>68.250001430511503</v>
      </c>
      <c r="Y38" s="14">
        <v>1.0833333560398599</v>
      </c>
      <c r="Z38" s="14">
        <v>3.1666669999999999</v>
      </c>
      <c r="AA38" s="14">
        <v>4.4166670000000003</v>
      </c>
      <c r="AB38" s="14">
        <v>58.241759999999999</v>
      </c>
      <c r="AC38" s="14">
        <v>0.23699970000000001</v>
      </c>
      <c r="AD38" s="14">
        <v>3.12527</v>
      </c>
      <c r="AE38" s="14">
        <v>142.24</v>
      </c>
      <c r="AF38" s="14">
        <v>63</v>
      </c>
      <c r="AG38" s="14">
        <v>0.51700000000000002</v>
      </c>
      <c r="AH38" s="14">
        <v>6.8175819999999998</v>
      </c>
      <c r="AI38" s="14">
        <v>2.9296669999999998</v>
      </c>
      <c r="AJ38" s="14">
        <v>3.1666669999999999</v>
      </c>
      <c r="AK38" s="15">
        <v>0.41758240000000002</v>
      </c>
      <c r="AL38" s="15">
        <v>0.92515800000000004</v>
      </c>
      <c r="AM38" s="15">
        <v>0.82352939999999997</v>
      </c>
      <c r="AN38" s="15">
        <v>0.31815389999999999</v>
      </c>
      <c r="AO38" s="16">
        <v>0.5</v>
      </c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>
        <v>0.28333333134651184</v>
      </c>
      <c r="BL38" s="16"/>
      <c r="BM38" s="16"/>
      <c r="BN38" s="16"/>
      <c r="BO38" s="16"/>
      <c r="BP38" s="16"/>
      <c r="BQ38" s="16"/>
      <c r="BR38" s="16"/>
      <c r="BS38" s="16"/>
      <c r="BT38" s="16">
        <v>1.6333333700895309</v>
      </c>
      <c r="BU38" s="26"/>
      <c r="BV38" s="26">
        <v>0.1666666716337204</v>
      </c>
      <c r="BW38" s="26">
        <v>1.5833333730697632</v>
      </c>
      <c r="BX38" s="26">
        <v>8.3333335816860199E-2</v>
      </c>
      <c r="BY38" s="26">
        <v>0.1666666716337204</v>
      </c>
      <c r="BZ38" s="16">
        <v>0.4166666567325592</v>
      </c>
      <c r="CA38" s="26"/>
      <c r="CB38" s="17"/>
      <c r="CC38" s="17"/>
      <c r="CD38" s="17"/>
      <c r="CE38" s="17"/>
      <c r="CF38" s="17"/>
      <c r="CG38" s="17"/>
      <c r="CH38" s="17"/>
      <c r="CI38" s="17"/>
      <c r="CJ38" s="17"/>
      <c r="CK38" s="17">
        <v>3</v>
      </c>
      <c r="CL38" s="17"/>
    </row>
    <row r="39" spans="1:90" s="9" customFormat="1" ht="20.25" x14ac:dyDescent="0.3">
      <c r="A39" s="10" t="s">
        <v>183</v>
      </c>
      <c r="B39" s="10" t="s">
        <v>154</v>
      </c>
      <c r="C39" s="10" t="s">
        <v>164</v>
      </c>
      <c r="D39" s="10" t="s">
        <v>170</v>
      </c>
      <c r="E39" s="10" t="s">
        <v>144</v>
      </c>
      <c r="F39" s="11">
        <v>18008</v>
      </c>
      <c r="G39" s="11">
        <v>4017</v>
      </c>
      <c r="H39" s="11">
        <v>3866</v>
      </c>
      <c r="I39" s="10" t="s">
        <v>167</v>
      </c>
      <c r="J39" s="12">
        <v>53.5</v>
      </c>
      <c r="K39" s="10" t="s">
        <v>168</v>
      </c>
      <c r="L39" s="10" t="s">
        <v>169</v>
      </c>
      <c r="M39" s="10" t="s">
        <v>146</v>
      </c>
      <c r="N39" s="13">
        <v>8</v>
      </c>
      <c r="O39" s="13">
        <v>4</v>
      </c>
      <c r="P39" s="13">
        <v>4</v>
      </c>
      <c r="Q39" s="14">
        <v>50</v>
      </c>
      <c r="R39" s="14">
        <v>10.34</v>
      </c>
      <c r="S39" s="14">
        <v>3.983333</v>
      </c>
      <c r="T39" s="14">
        <v>0.68933330000000004</v>
      </c>
      <c r="U39" s="14">
        <v>17.305440000000001</v>
      </c>
      <c r="V39" s="14">
        <v>0.49791659999999999</v>
      </c>
      <c r="W39" s="14">
        <v>81.620090000000005</v>
      </c>
      <c r="X39" s="14">
        <v>35.8499979972839</v>
      </c>
      <c r="Y39" s="14">
        <v>1.99166655540466</v>
      </c>
      <c r="Z39" s="14">
        <v>1.8833329999999999</v>
      </c>
      <c r="AA39" s="14">
        <v>2.1</v>
      </c>
      <c r="AB39" s="14">
        <v>52.719670000000001</v>
      </c>
      <c r="AC39" s="14">
        <v>0.50466639999999996</v>
      </c>
      <c r="AD39" s="14">
        <v>12.669449999999999</v>
      </c>
      <c r="AE39" s="14">
        <v>40.64</v>
      </c>
      <c r="AF39" s="14">
        <v>18</v>
      </c>
      <c r="AG39" s="14">
        <v>0.68933330000000004</v>
      </c>
      <c r="AH39" s="14">
        <v>17.305440000000001</v>
      </c>
      <c r="AI39" s="14">
        <v>1.3786670000000001</v>
      </c>
      <c r="AJ39" s="14">
        <v>1.8833329999999999</v>
      </c>
      <c r="AK39" s="15">
        <v>0.47280339999999998</v>
      </c>
      <c r="AL39" s="15">
        <v>0.73203549999999995</v>
      </c>
      <c r="AM39" s="15">
        <v>0.5</v>
      </c>
      <c r="AN39" s="15">
        <v>0.1730544</v>
      </c>
      <c r="AO39" s="16"/>
      <c r="AP39" s="16"/>
      <c r="AQ39" s="16"/>
      <c r="AR39" s="16"/>
      <c r="AS39" s="16"/>
      <c r="AT39" s="16"/>
      <c r="AU39" s="16"/>
      <c r="AV39" s="16"/>
      <c r="AW39" s="16"/>
      <c r="AX39" s="16">
        <v>0.1666666716337204</v>
      </c>
      <c r="AY39" s="16"/>
      <c r="AZ39" s="16">
        <v>1.5</v>
      </c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>
        <v>0.13333334028720856</v>
      </c>
      <c r="BL39" s="16"/>
      <c r="BM39" s="16"/>
      <c r="BN39" s="16"/>
      <c r="BO39" s="16"/>
      <c r="BP39" s="16"/>
      <c r="BQ39" s="16"/>
      <c r="BR39" s="16"/>
      <c r="BS39" s="16"/>
      <c r="BT39" s="16">
        <v>0.30000001192092896</v>
      </c>
      <c r="BU39" s="26"/>
      <c r="BV39" s="26"/>
      <c r="BW39" s="26"/>
      <c r="BX39" s="26"/>
      <c r="BY39" s="26"/>
      <c r="BZ39" s="16">
        <v>4.0166667699813843</v>
      </c>
      <c r="CA39" s="26"/>
      <c r="CB39" s="17">
        <v>2</v>
      </c>
      <c r="CC39" s="17"/>
      <c r="CD39" s="17"/>
      <c r="CE39" s="17"/>
      <c r="CF39" s="17"/>
      <c r="CG39" s="17">
        <v>2</v>
      </c>
      <c r="CH39" s="17"/>
      <c r="CI39" s="17"/>
      <c r="CJ39" s="17"/>
      <c r="CK39" s="17"/>
      <c r="CL39" s="17"/>
    </row>
    <row r="40" spans="1:90" s="9" customFormat="1" ht="20.25" x14ac:dyDescent="0.3">
      <c r="A40" s="10" t="s">
        <v>183</v>
      </c>
      <c r="B40" s="10" t="s">
        <v>164</v>
      </c>
      <c r="C40" s="10" t="s">
        <v>164</v>
      </c>
      <c r="D40" s="10" t="s">
        <v>166</v>
      </c>
      <c r="E40" s="10" t="s">
        <v>144</v>
      </c>
      <c r="F40" s="11">
        <v>18008</v>
      </c>
      <c r="G40" s="11">
        <v>4087</v>
      </c>
      <c r="H40" s="11">
        <v>3807</v>
      </c>
      <c r="I40" s="10" t="s">
        <v>167</v>
      </c>
      <c r="J40" s="12">
        <v>53.5</v>
      </c>
      <c r="K40" s="10" t="s">
        <v>168</v>
      </c>
      <c r="L40" s="10" t="s">
        <v>169</v>
      </c>
      <c r="M40" s="10" t="s">
        <v>146</v>
      </c>
      <c r="N40" s="13">
        <v>21</v>
      </c>
      <c r="O40" s="13">
        <v>19</v>
      </c>
      <c r="P40" s="13">
        <v>2</v>
      </c>
      <c r="Q40" s="14">
        <v>9.523809</v>
      </c>
      <c r="R40" s="14">
        <v>10.34</v>
      </c>
      <c r="S40" s="14">
        <v>8</v>
      </c>
      <c r="T40" s="14">
        <v>3.2743329999999999</v>
      </c>
      <c r="U40" s="14">
        <v>40.929169999999999</v>
      </c>
      <c r="V40" s="14">
        <v>1</v>
      </c>
      <c r="W40" s="14">
        <v>193.04</v>
      </c>
      <c r="X40" s="14">
        <v>80</v>
      </c>
      <c r="Y40" s="14">
        <v>0.93567251461988299</v>
      </c>
      <c r="Z40" s="14">
        <v>3.6166670000000001</v>
      </c>
      <c r="AA40" s="14">
        <v>4.3833330000000004</v>
      </c>
      <c r="AB40" s="14">
        <v>54.79166</v>
      </c>
      <c r="AC40" s="14">
        <v>-2.3333429999999999E-3</v>
      </c>
      <c r="AD40" s="14">
        <v>-2.9166790000000001E-2</v>
      </c>
      <c r="AE40" s="14">
        <v>193.04</v>
      </c>
      <c r="AF40" s="14">
        <v>85.5</v>
      </c>
      <c r="AG40" s="14">
        <v>0.34466669999999999</v>
      </c>
      <c r="AH40" s="14">
        <v>4.3083330000000002</v>
      </c>
      <c r="AI40" s="14">
        <v>3.6190000000000002</v>
      </c>
      <c r="AJ40" s="14">
        <v>3.6166670000000001</v>
      </c>
      <c r="AK40" s="15">
        <v>0.45208330000000002</v>
      </c>
      <c r="AL40" s="15">
        <v>1.000645</v>
      </c>
      <c r="AM40" s="15">
        <v>0.90476190000000001</v>
      </c>
      <c r="AN40" s="15">
        <v>0.40929169999999998</v>
      </c>
      <c r="AO40" s="16">
        <v>0.5</v>
      </c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>
        <v>0.5</v>
      </c>
      <c r="BL40" s="16"/>
      <c r="BM40" s="16"/>
      <c r="BN40" s="16"/>
      <c r="BO40" s="16"/>
      <c r="BP40" s="16"/>
      <c r="BQ40" s="16"/>
      <c r="BR40" s="16"/>
      <c r="BS40" s="16"/>
      <c r="BT40" s="16">
        <v>3</v>
      </c>
      <c r="BU40" s="26"/>
      <c r="BV40" s="26">
        <v>0.1666666716337204</v>
      </c>
      <c r="BW40" s="26"/>
      <c r="BX40" s="26"/>
      <c r="BY40" s="26">
        <v>0.21666666865348816</v>
      </c>
      <c r="BZ40" s="16"/>
      <c r="CA40" s="26"/>
      <c r="CB40" s="17"/>
      <c r="CC40" s="17"/>
      <c r="CD40" s="17"/>
      <c r="CE40" s="17"/>
      <c r="CF40" s="17"/>
      <c r="CG40" s="17"/>
      <c r="CH40" s="17"/>
      <c r="CI40" s="17"/>
      <c r="CJ40" s="17"/>
      <c r="CK40" s="17">
        <v>2</v>
      </c>
      <c r="CL40" s="17"/>
    </row>
    <row r="41" spans="1:90" s="9" customFormat="1" ht="20.25" x14ac:dyDescent="0.3">
      <c r="A41" s="10" t="s">
        <v>183</v>
      </c>
      <c r="B41" s="10" t="s">
        <v>164</v>
      </c>
      <c r="C41" s="10" t="s">
        <v>164</v>
      </c>
      <c r="D41" s="10" t="s">
        <v>170</v>
      </c>
      <c r="E41" s="10" t="s">
        <v>144</v>
      </c>
      <c r="F41" s="11">
        <v>18008</v>
      </c>
      <c r="G41" s="11">
        <v>4124</v>
      </c>
      <c r="H41" s="11">
        <v>3698</v>
      </c>
      <c r="I41" s="10" t="s">
        <v>167</v>
      </c>
      <c r="J41" s="12">
        <v>53.5</v>
      </c>
      <c r="K41" s="10" t="s">
        <v>168</v>
      </c>
      <c r="L41" s="10" t="s">
        <v>169</v>
      </c>
      <c r="M41" s="10" t="s">
        <v>146</v>
      </c>
      <c r="N41" s="13">
        <v>20</v>
      </c>
      <c r="O41" s="13">
        <v>20</v>
      </c>
      <c r="P41" s="13">
        <v>0</v>
      </c>
      <c r="Q41" s="14">
        <v>0</v>
      </c>
      <c r="R41" s="14">
        <v>10.34</v>
      </c>
      <c r="S41" s="14">
        <v>8</v>
      </c>
      <c r="T41" s="14">
        <v>3.4466670000000001</v>
      </c>
      <c r="U41" s="14">
        <v>43.08334</v>
      </c>
      <c r="V41" s="14">
        <v>1</v>
      </c>
      <c r="W41" s="14">
        <v>203.2</v>
      </c>
      <c r="X41" s="14">
        <v>80</v>
      </c>
      <c r="Y41" s="14">
        <v>0.88888888888888895</v>
      </c>
      <c r="Z41" s="14">
        <v>3.8333330000000001</v>
      </c>
      <c r="AA41" s="14">
        <v>4.1666670000000003</v>
      </c>
      <c r="AB41" s="14">
        <v>52.083329999999997</v>
      </c>
      <c r="AC41" s="14">
        <v>0.38666679999999998</v>
      </c>
      <c r="AD41" s="14">
        <v>4.8333349999999999</v>
      </c>
      <c r="AE41" s="14">
        <v>203.2</v>
      </c>
      <c r="AF41" s="14">
        <v>90</v>
      </c>
      <c r="AG41" s="14">
        <v>0</v>
      </c>
      <c r="AH41" s="14">
        <v>0</v>
      </c>
      <c r="AI41" s="14">
        <v>3.4466670000000001</v>
      </c>
      <c r="AJ41" s="14">
        <v>3.8333330000000001</v>
      </c>
      <c r="AK41" s="15">
        <v>0.4791667</v>
      </c>
      <c r="AL41" s="15">
        <v>0.8991304</v>
      </c>
      <c r="AM41" s="15">
        <v>1</v>
      </c>
      <c r="AN41" s="15">
        <v>0.43083329999999997</v>
      </c>
      <c r="AO41" s="16">
        <v>0.5</v>
      </c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>
        <v>0.3333333432674408</v>
      </c>
      <c r="BL41" s="16"/>
      <c r="BM41" s="16"/>
      <c r="BN41" s="16">
        <v>0.4166666567325592</v>
      </c>
      <c r="BO41" s="16"/>
      <c r="BP41" s="16"/>
      <c r="BQ41" s="16"/>
      <c r="BR41" s="16"/>
      <c r="BS41" s="16"/>
      <c r="BT41" s="16">
        <v>2.4166667088866234</v>
      </c>
      <c r="BU41" s="26"/>
      <c r="BV41" s="26">
        <v>0.1666666716337204</v>
      </c>
      <c r="BW41" s="26"/>
      <c r="BX41" s="26">
        <v>8.3333335816860199E-2</v>
      </c>
      <c r="BY41" s="26">
        <v>0.25</v>
      </c>
      <c r="BZ41" s="16"/>
      <c r="CA41" s="26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</row>
    <row r="42" spans="1:90" s="9" customFormat="1" ht="20.25" x14ac:dyDescent="0.3">
      <c r="A42" s="10" t="s">
        <v>184</v>
      </c>
      <c r="B42" s="10" t="s">
        <v>154</v>
      </c>
      <c r="C42" s="10" t="s">
        <v>164</v>
      </c>
      <c r="D42" s="10" t="s">
        <v>166</v>
      </c>
      <c r="E42" s="10" t="s">
        <v>144</v>
      </c>
      <c r="F42" s="11">
        <v>18008</v>
      </c>
      <c r="G42" s="11">
        <v>4061</v>
      </c>
      <c r="H42" s="11">
        <v>3975</v>
      </c>
      <c r="I42" s="10" t="s">
        <v>167</v>
      </c>
      <c r="J42" s="12">
        <v>53.5</v>
      </c>
      <c r="K42" s="10" t="s">
        <v>168</v>
      </c>
      <c r="L42" s="10" t="s">
        <v>169</v>
      </c>
      <c r="M42" s="10" t="s">
        <v>146</v>
      </c>
      <c r="N42" s="13">
        <v>23</v>
      </c>
      <c r="O42" s="13">
        <v>19</v>
      </c>
      <c r="P42" s="13">
        <v>4</v>
      </c>
      <c r="Q42" s="14">
        <v>17.391300000000001</v>
      </c>
      <c r="R42" s="14">
        <v>10.34</v>
      </c>
      <c r="S42" s="14">
        <v>8</v>
      </c>
      <c r="T42" s="14">
        <v>3.2743329999999999</v>
      </c>
      <c r="U42" s="14">
        <v>40.929169999999999</v>
      </c>
      <c r="V42" s="14">
        <v>1</v>
      </c>
      <c r="W42" s="14">
        <v>193.04</v>
      </c>
      <c r="X42" s="14">
        <v>80</v>
      </c>
      <c r="Y42" s="14">
        <v>0.93567251461988299</v>
      </c>
      <c r="Z42" s="14">
        <v>4.2666659999999998</v>
      </c>
      <c r="AA42" s="14">
        <v>3.733333</v>
      </c>
      <c r="AB42" s="14">
        <v>46.666670000000003</v>
      </c>
      <c r="AC42" s="14">
        <v>0.30299989999999999</v>
      </c>
      <c r="AD42" s="14">
        <v>3.7874979999999998</v>
      </c>
      <c r="AE42" s="14">
        <v>193.04</v>
      </c>
      <c r="AF42" s="14">
        <v>85.5</v>
      </c>
      <c r="AG42" s="14">
        <v>0.68933330000000004</v>
      </c>
      <c r="AH42" s="14">
        <v>8.6166669999999996</v>
      </c>
      <c r="AI42" s="14">
        <v>3.9636670000000001</v>
      </c>
      <c r="AJ42" s="14">
        <v>4.2666659999999998</v>
      </c>
      <c r="AK42" s="15">
        <v>0.53333330000000001</v>
      </c>
      <c r="AL42" s="15">
        <v>0.92898440000000004</v>
      </c>
      <c r="AM42" s="15">
        <v>0.82608689999999996</v>
      </c>
      <c r="AN42" s="15">
        <v>0.40929159999999998</v>
      </c>
      <c r="AO42" s="16">
        <v>0.5</v>
      </c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>
        <v>0.38333332538604736</v>
      </c>
      <c r="BF42" s="16"/>
      <c r="BG42" s="16"/>
      <c r="BH42" s="16"/>
      <c r="BI42" s="16"/>
      <c r="BJ42" s="16"/>
      <c r="BK42" s="16">
        <v>0.30000001192092896</v>
      </c>
      <c r="BL42" s="16"/>
      <c r="BM42" s="16"/>
      <c r="BN42" s="16">
        <v>0.5</v>
      </c>
      <c r="BO42" s="16"/>
      <c r="BP42" s="16"/>
      <c r="BQ42" s="16"/>
      <c r="BR42" s="16"/>
      <c r="BS42" s="16"/>
      <c r="BT42" s="16">
        <v>1.6000000163912773</v>
      </c>
      <c r="BU42" s="26"/>
      <c r="BV42" s="26">
        <v>0.1666666716337204</v>
      </c>
      <c r="BW42" s="26"/>
      <c r="BX42" s="26">
        <v>8.3333335816860199E-2</v>
      </c>
      <c r="BY42" s="26">
        <v>0.20000000298023224</v>
      </c>
      <c r="BZ42" s="16"/>
      <c r="CA42" s="26"/>
      <c r="CB42" s="17"/>
      <c r="CC42" s="17"/>
      <c r="CD42" s="17">
        <v>3</v>
      </c>
      <c r="CE42" s="17"/>
      <c r="CF42" s="17">
        <v>1</v>
      </c>
      <c r="CG42" s="17"/>
      <c r="CH42" s="17"/>
      <c r="CI42" s="17"/>
      <c r="CJ42" s="17"/>
      <c r="CK42" s="17"/>
      <c r="CL42" s="17"/>
    </row>
    <row r="43" spans="1:90" s="9" customFormat="1" ht="20.25" x14ac:dyDescent="0.3">
      <c r="A43" s="10" t="s">
        <v>184</v>
      </c>
      <c r="B43" s="10" t="s">
        <v>154</v>
      </c>
      <c r="C43" s="10" t="s">
        <v>164</v>
      </c>
      <c r="D43" s="10" t="s">
        <v>170</v>
      </c>
      <c r="E43" s="10" t="s">
        <v>144</v>
      </c>
      <c r="F43" s="11">
        <v>18008</v>
      </c>
      <c r="G43" s="11">
        <v>4017</v>
      </c>
      <c r="H43" s="11">
        <v>3866</v>
      </c>
      <c r="I43" s="10" t="s">
        <v>167</v>
      </c>
      <c r="J43" s="12">
        <v>53.5</v>
      </c>
      <c r="K43" s="10" t="s">
        <v>168</v>
      </c>
      <c r="L43" s="10" t="s">
        <v>169</v>
      </c>
      <c r="M43" s="10" t="s">
        <v>146</v>
      </c>
      <c r="N43" s="13">
        <v>22</v>
      </c>
      <c r="O43" s="13">
        <v>21</v>
      </c>
      <c r="P43" s="13">
        <v>1</v>
      </c>
      <c r="Q43" s="14">
        <v>4.5454549999999996</v>
      </c>
      <c r="R43" s="14">
        <v>10.34</v>
      </c>
      <c r="S43" s="14">
        <v>8</v>
      </c>
      <c r="T43" s="14">
        <v>3.6190000000000002</v>
      </c>
      <c r="U43" s="14">
        <v>45.237499999999997</v>
      </c>
      <c r="V43" s="14">
        <v>1</v>
      </c>
      <c r="W43" s="14">
        <v>213.36</v>
      </c>
      <c r="X43" s="14">
        <v>80</v>
      </c>
      <c r="Y43" s="14">
        <v>0.84656084656084696</v>
      </c>
      <c r="Z43" s="14">
        <v>3.6333329999999999</v>
      </c>
      <c r="AA43" s="14">
        <v>4.3666669999999996</v>
      </c>
      <c r="AB43" s="14">
        <v>54.58334</v>
      </c>
      <c r="AC43" s="14">
        <v>-0.1580001</v>
      </c>
      <c r="AD43" s="14">
        <v>-1.975001</v>
      </c>
      <c r="AE43" s="14">
        <v>213.36</v>
      </c>
      <c r="AF43" s="14">
        <v>94.5</v>
      </c>
      <c r="AG43" s="14">
        <v>0.17233329999999999</v>
      </c>
      <c r="AH43" s="14">
        <v>2.1541670000000002</v>
      </c>
      <c r="AI43" s="14">
        <v>3.7913329999999998</v>
      </c>
      <c r="AJ43" s="14">
        <v>3.6333329999999999</v>
      </c>
      <c r="AK43" s="15">
        <v>0.45416669999999998</v>
      </c>
      <c r="AL43" s="15">
        <v>1.0434859999999999</v>
      </c>
      <c r="AM43" s="15">
        <v>0.95454539999999999</v>
      </c>
      <c r="AN43" s="15">
        <v>0.45237500000000003</v>
      </c>
      <c r="AO43" s="16">
        <v>0.5</v>
      </c>
      <c r="AP43" s="16"/>
      <c r="AQ43" s="16"/>
      <c r="AR43" s="16"/>
      <c r="AS43" s="16"/>
      <c r="AT43" s="16"/>
      <c r="AU43" s="16"/>
      <c r="AV43" s="16"/>
      <c r="AW43" s="16"/>
      <c r="AX43" s="16">
        <v>0.25</v>
      </c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>
        <v>0.36666667461395264</v>
      </c>
      <c r="BL43" s="16"/>
      <c r="BM43" s="16"/>
      <c r="BN43" s="16"/>
      <c r="BO43" s="16"/>
      <c r="BP43" s="16"/>
      <c r="BQ43" s="16"/>
      <c r="BR43" s="16"/>
      <c r="BS43" s="16"/>
      <c r="BT43" s="16">
        <v>2.7499999701976776</v>
      </c>
      <c r="BU43" s="26"/>
      <c r="BV43" s="26">
        <v>0.1666666716337204</v>
      </c>
      <c r="BW43" s="26"/>
      <c r="BX43" s="26">
        <v>8.3333335816860199E-2</v>
      </c>
      <c r="BY43" s="26">
        <v>0.25</v>
      </c>
      <c r="BZ43" s="16"/>
      <c r="CA43" s="26"/>
      <c r="CB43" s="17"/>
      <c r="CC43" s="17"/>
      <c r="CD43" s="17"/>
      <c r="CE43" s="17"/>
      <c r="CF43" s="17"/>
      <c r="CG43" s="17"/>
      <c r="CH43" s="17">
        <v>1</v>
      </c>
      <c r="CI43" s="17"/>
      <c r="CJ43" s="17"/>
      <c r="CK43" s="17"/>
      <c r="CL43" s="17"/>
    </row>
    <row r="44" spans="1:90" s="9" customFormat="1" ht="20.25" x14ac:dyDescent="0.3">
      <c r="A44" s="10" t="s">
        <v>184</v>
      </c>
      <c r="B44" s="10" t="s">
        <v>164</v>
      </c>
      <c r="C44" s="10" t="s">
        <v>164</v>
      </c>
      <c r="D44" s="10" t="s">
        <v>166</v>
      </c>
      <c r="E44" s="10" t="s">
        <v>144</v>
      </c>
      <c r="F44" s="11">
        <v>18008</v>
      </c>
      <c r="G44" s="11">
        <v>4087</v>
      </c>
      <c r="H44" s="11">
        <v>3807</v>
      </c>
      <c r="I44" s="10" t="s">
        <v>167</v>
      </c>
      <c r="J44" s="12">
        <v>53.5</v>
      </c>
      <c r="K44" s="10" t="s">
        <v>168</v>
      </c>
      <c r="L44" s="10" t="s">
        <v>169</v>
      </c>
      <c r="M44" s="10" t="s">
        <v>146</v>
      </c>
      <c r="N44" s="13">
        <v>18</v>
      </c>
      <c r="O44" s="13">
        <v>18</v>
      </c>
      <c r="P44" s="13">
        <v>0</v>
      </c>
      <c r="Q44" s="14">
        <v>0</v>
      </c>
      <c r="R44" s="14">
        <v>10.34</v>
      </c>
      <c r="S44" s="14">
        <v>8</v>
      </c>
      <c r="T44" s="14">
        <v>3.1019999999999999</v>
      </c>
      <c r="U44" s="14">
        <v>38.774999999999999</v>
      </c>
      <c r="V44" s="14">
        <v>1</v>
      </c>
      <c r="W44" s="14">
        <v>182.88</v>
      </c>
      <c r="X44" s="14">
        <v>72</v>
      </c>
      <c r="Y44" s="14">
        <v>0.88888888888888895</v>
      </c>
      <c r="Z44" s="14">
        <v>3.5333329999999998</v>
      </c>
      <c r="AA44" s="14">
        <v>4.4666670000000002</v>
      </c>
      <c r="AB44" s="14">
        <v>55.833329999999997</v>
      </c>
      <c r="AC44" s="14">
        <v>0.43133310000000002</v>
      </c>
      <c r="AD44" s="14">
        <v>5.3916639999999996</v>
      </c>
      <c r="AE44" s="14">
        <v>182.88</v>
      </c>
      <c r="AF44" s="14">
        <v>81</v>
      </c>
      <c r="AG44" s="14">
        <v>0</v>
      </c>
      <c r="AH44" s="14">
        <v>0</v>
      </c>
      <c r="AI44" s="14">
        <v>3.1019999999999999</v>
      </c>
      <c r="AJ44" s="14">
        <v>3.5333329999999998</v>
      </c>
      <c r="AK44" s="15">
        <v>0.44166670000000002</v>
      </c>
      <c r="AL44" s="15">
        <v>0.87792460000000005</v>
      </c>
      <c r="AM44" s="15">
        <v>1</v>
      </c>
      <c r="AN44" s="15">
        <v>0.38774999999999998</v>
      </c>
      <c r="AO44" s="16">
        <v>0.5</v>
      </c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>
        <v>0.5</v>
      </c>
      <c r="BL44" s="16"/>
      <c r="BM44" s="16"/>
      <c r="BN44" s="16"/>
      <c r="BO44" s="16"/>
      <c r="BP44" s="16"/>
      <c r="BQ44" s="16"/>
      <c r="BR44" s="16"/>
      <c r="BS44" s="16"/>
      <c r="BT44" s="16">
        <v>2.8333333730697632</v>
      </c>
      <c r="BU44" s="26"/>
      <c r="BV44" s="26">
        <v>0.4166666567325592</v>
      </c>
      <c r="BW44" s="26"/>
      <c r="BX44" s="26"/>
      <c r="BY44" s="26">
        <v>0.21666666865348816</v>
      </c>
      <c r="BZ44" s="16"/>
      <c r="CA44" s="26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</row>
    <row r="45" spans="1:90" s="9" customFormat="1" ht="20.25" x14ac:dyDescent="0.3">
      <c r="A45" s="10" t="s">
        <v>184</v>
      </c>
      <c r="B45" s="10" t="s">
        <v>164</v>
      </c>
      <c r="C45" s="10" t="s">
        <v>164</v>
      </c>
      <c r="D45" s="10" t="s">
        <v>170</v>
      </c>
      <c r="E45" s="10" t="s">
        <v>144</v>
      </c>
      <c r="F45" s="11">
        <v>18008</v>
      </c>
      <c r="G45" s="11">
        <v>4124</v>
      </c>
      <c r="H45" s="11">
        <v>3698</v>
      </c>
      <c r="I45" s="10" t="s">
        <v>167</v>
      </c>
      <c r="J45" s="12">
        <v>53.5</v>
      </c>
      <c r="K45" s="10" t="s">
        <v>168</v>
      </c>
      <c r="L45" s="10" t="s">
        <v>169</v>
      </c>
      <c r="M45" s="10" t="s">
        <v>146</v>
      </c>
      <c r="N45" s="13">
        <v>20</v>
      </c>
      <c r="O45" s="13">
        <v>20</v>
      </c>
      <c r="P45" s="13">
        <v>0</v>
      </c>
      <c r="Q45" s="14">
        <v>0</v>
      </c>
      <c r="R45" s="14">
        <v>10.34</v>
      </c>
      <c r="S45" s="14">
        <v>8</v>
      </c>
      <c r="T45" s="14">
        <v>3.4466670000000001</v>
      </c>
      <c r="U45" s="14">
        <v>43.08334</v>
      </c>
      <c r="V45" s="14">
        <v>1</v>
      </c>
      <c r="W45" s="14">
        <v>203.2</v>
      </c>
      <c r="X45" s="14">
        <v>72</v>
      </c>
      <c r="Y45" s="14">
        <v>0.8</v>
      </c>
      <c r="Z45" s="14">
        <v>3.8333330000000001</v>
      </c>
      <c r="AA45" s="14">
        <v>4.1666670000000003</v>
      </c>
      <c r="AB45" s="14">
        <v>52.083329999999997</v>
      </c>
      <c r="AC45" s="14">
        <v>0.38666679999999998</v>
      </c>
      <c r="AD45" s="14">
        <v>4.8333349999999999</v>
      </c>
      <c r="AE45" s="14">
        <v>203.2</v>
      </c>
      <c r="AF45" s="14">
        <v>90</v>
      </c>
      <c r="AG45" s="14">
        <v>0</v>
      </c>
      <c r="AH45" s="14">
        <v>0</v>
      </c>
      <c r="AI45" s="14">
        <v>3.4466670000000001</v>
      </c>
      <c r="AJ45" s="14">
        <v>3.8333330000000001</v>
      </c>
      <c r="AK45" s="15">
        <v>0.4791667</v>
      </c>
      <c r="AL45" s="15">
        <v>0.8991304</v>
      </c>
      <c r="AM45" s="15">
        <v>1</v>
      </c>
      <c r="AN45" s="15">
        <v>0.43083329999999997</v>
      </c>
      <c r="AO45" s="16">
        <v>0.5</v>
      </c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>
        <v>0.3333333432674408</v>
      </c>
      <c r="BL45" s="16"/>
      <c r="BM45" s="16"/>
      <c r="BN45" s="16">
        <v>0.3333333432674408</v>
      </c>
      <c r="BO45" s="16"/>
      <c r="BP45" s="16"/>
      <c r="BQ45" s="16"/>
      <c r="BR45" s="16"/>
      <c r="BS45" s="16"/>
      <c r="BT45" s="16">
        <v>2.2499999701976776</v>
      </c>
      <c r="BU45" s="26"/>
      <c r="BV45" s="26">
        <v>0.5</v>
      </c>
      <c r="BW45" s="26"/>
      <c r="BX45" s="26"/>
      <c r="BY45" s="26">
        <v>0.25</v>
      </c>
      <c r="BZ45" s="16"/>
      <c r="CA45" s="26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</row>
    <row r="46" spans="1:90" s="9" customFormat="1" ht="20.25" x14ac:dyDescent="0.3">
      <c r="A46" s="10" t="s">
        <v>185</v>
      </c>
      <c r="B46" s="10" t="s">
        <v>154</v>
      </c>
      <c r="C46" s="10" t="s">
        <v>164</v>
      </c>
      <c r="D46" s="10" t="s">
        <v>166</v>
      </c>
      <c r="E46" s="10" t="s">
        <v>144</v>
      </c>
      <c r="F46" s="11">
        <v>18008</v>
      </c>
      <c r="G46" s="11">
        <v>4061</v>
      </c>
      <c r="H46" s="11">
        <v>3975</v>
      </c>
      <c r="I46" s="10" t="s">
        <v>167</v>
      </c>
      <c r="J46" s="12">
        <v>53.5</v>
      </c>
      <c r="K46" s="10" t="s">
        <v>168</v>
      </c>
      <c r="L46" s="10" t="s">
        <v>169</v>
      </c>
      <c r="M46" s="10" t="s">
        <v>146</v>
      </c>
      <c r="N46" s="13">
        <v>23</v>
      </c>
      <c r="O46" s="13">
        <v>23</v>
      </c>
      <c r="P46" s="13">
        <v>0</v>
      </c>
      <c r="Q46" s="14">
        <v>0</v>
      </c>
      <c r="R46" s="14">
        <v>10.34</v>
      </c>
      <c r="S46" s="14">
        <v>8</v>
      </c>
      <c r="T46" s="14">
        <v>3.9636670000000001</v>
      </c>
      <c r="U46" s="14">
        <v>49.545830000000002</v>
      </c>
      <c r="V46" s="14">
        <v>1</v>
      </c>
      <c r="W46" s="14">
        <v>233.68</v>
      </c>
      <c r="X46" s="14">
        <f>10*S46</f>
        <v>80</v>
      </c>
      <c r="Y46" s="14">
        <v>0</v>
      </c>
      <c r="Z46" s="14">
        <v>3.9166669999999999</v>
      </c>
      <c r="AA46" s="14">
        <v>4.0833329999999997</v>
      </c>
      <c r="AB46" s="14">
        <v>51.041670000000003</v>
      </c>
      <c r="AC46" s="14">
        <v>-4.7000409999999999E-2</v>
      </c>
      <c r="AD46" s="14">
        <v>-0.5875051</v>
      </c>
      <c r="AE46" s="14">
        <v>233.68</v>
      </c>
      <c r="AF46" s="14">
        <v>103.5</v>
      </c>
      <c r="AG46" s="14">
        <v>0</v>
      </c>
      <c r="AH46" s="14">
        <v>0</v>
      </c>
      <c r="AI46" s="14">
        <v>3.9636670000000001</v>
      </c>
      <c r="AJ46" s="14">
        <v>3.9166669999999999</v>
      </c>
      <c r="AK46" s="15">
        <v>0.4895833</v>
      </c>
      <c r="AL46" s="15">
        <v>1.012</v>
      </c>
      <c r="AM46" s="15">
        <v>1</v>
      </c>
      <c r="AN46" s="15">
        <v>0.49545840000000002</v>
      </c>
      <c r="AO46" s="16">
        <v>0.5</v>
      </c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>
        <v>0.53333336114883423</v>
      </c>
      <c r="BI46" s="16"/>
      <c r="BJ46" s="16"/>
      <c r="BK46" s="16">
        <v>0.3333333432674408</v>
      </c>
      <c r="BL46" s="16"/>
      <c r="BM46" s="16"/>
      <c r="BN46" s="16"/>
      <c r="BO46" s="16"/>
      <c r="BP46" s="16"/>
      <c r="BQ46" s="16"/>
      <c r="BR46" s="16"/>
      <c r="BS46" s="16"/>
      <c r="BT46" s="16">
        <v>2.2166666835546494</v>
      </c>
      <c r="BU46" s="26"/>
      <c r="BV46" s="26">
        <v>0.1666666716337204</v>
      </c>
      <c r="BW46" s="26"/>
      <c r="BX46" s="26">
        <v>8.3333335816860199E-2</v>
      </c>
      <c r="BY46" s="26">
        <v>0.25</v>
      </c>
      <c r="BZ46" s="16"/>
      <c r="CA46" s="26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</row>
    <row r="47" spans="1:90" s="9" customFormat="1" ht="20.25" x14ac:dyDescent="0.3">
      <c r="A47" s="10" t="s">
        <v>185</v>
      </c>
      <c r="B47" s="10" t="s">
        <v>154</v>
      </c>
      <c r="C47" s="10" t="s">
        <v>164</v>
      </c>
      <c r="D47" s="10" t="s">
        <v>170</v>
      </c>
      <c r="E47" s="10" t="s">
        <v>144</v>
      </c>
      <c r="F47" s="11">
        <v>18008</v>
      </c>
      <c r="G47" s="11">
        <v>4017</v>
      </c>
      <c r="H47" s="11">
        <v>3866</v>
      </c>
      <c r="I47" s="10" t="s">
        <v>167</v>
      </c>
      <c r="J47" s="12">
        <v>53.5</v>
      </c>
      <c r="K47" s="10" t="s">
        <v>168</v>
      </c>
      <c r="L47" s="10" t="s">
        <v>169</v>
      </c>
      <c r="M47" s="10" t="s">
        <v>146</v>
      </c>
      <c r="N47" s="13">
        <v>24</v>
      </c>
      <c r="O47" s="13">
        <v>24</v>
      </c>
      <c r="P47" s="13">
        <v>0</v>
      </c>
      <c r="Q47" s="14">
        <v>0</v>
      </c>
      <c r="R47" s="14">
        <v>10.34</v>
      </c>
      <c r="S47" s="14">
        <v>8</v>
      </c>
      <c r="T47" s="14">
        <v>4.1360000000000001</v>
      </c>
      <c r="U47" s="14">
        <v>51.7</v>
      </c>
      <c r="V47" s="14">
        <v>1</v>
      </c>
      <c r="W47" s="14">
        <v>243.84</v>
      </c>
      <c r="X47" s="14">
        <f>10*S47</f>
        <v>80</v>
      </c>
      <c r="Y47" s="14">
        <v>0</v>
      </c>
      <c r="Z47" s="14">
        <v>4.8166669999999998</v>
      </c>
      <c r="AA47" s="14">
        <v>3.1833330000000002</v>
      </c>
      <c r="AB47" s="14">
        <v>39.791670000000003</v>
      </c>
      <c r="AC47" s="14">
        <v>0.6806664</v>
      </c>
      <c r="AD47" s="14">
        <v>8.5083300000000008</v>
      </c>
      <c r="AE47" s="14">
        <v>243.84</v>
      </c>
      <c r="AF47" s="14">
        <v>108</v>
      </c>
      <c r="AG47" s="14">
        <v>0</v>
      </c>
      <c r="AH47" s="14">
        <v>0</v>
      </c>
      <c r="AI47" s="14">
        <v>4.1360000000000001</v>
      </c>
      <c r="AJ47" s="14">
        <v>4.8166669999999998</v>
      </c>
      <c r="AK47" s="15">
        <v>0.60208329999999999</v>
      </c>
      <c r="AL47" s="15">
        <v>0.85868509999999998</v>
      </c>
      <c r="AM47" s="15">
        <v>1</v>
      </c>
      <c r="AN47" s="15">
        <v>0.51700000000000002</v>
      </c>
      <c r="AO47" s="16">
        <v>0.5</v>
      </c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>
        <v>0.40000000596046448</v>
      </c>
      <c r="BL47" s="16"/>
      <c r="BM47" s="16"/>
      <c r="BN47" s="16"/>
      <c r="BO47" s="16"/>
      <c r="BP47" s="16"/>
      <c r="BQ47" s="16"/>
      <c r="BR47" s="16"/>
      <c r="BS47" s="16"/>
      <c r="BT47" s="16">
        <v>1.7666666656732559</v>
      </c>
      <c r="BU47" s="26"/>
      <c r="BV47" s="26">
        <v>0.1666666716337204</v>
      </c>
      <c r="BW47" s="26"/>
      <c r="BX47" s="26">
        <v>8.3333335816860199E-2</v>
      </c>
      <c r="BY47" s="26">
        <v>0.26666668057441711</v>
      </c>
      <c r="BZ47" s="16"/>
      <c r="CA47" s="26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</row>
    <row r="48" spans="1:90" s="9" customFormat="1" ht="20.25" x14ac:dyDescent="0.3">
      <c r="A48" s="10" t="s">
        <v>185</v>
      </c>
      <c r="B48" s="10" t="s">
        <v>164</v>
      </c>
      <c r="C48" s="10" t="s">
        <v>164</v>
      </c>
      <c r="D48" s="10" t="s">
        <v>166</v>
      </c>
      <c r="E48" s="10" t="s">
        <v>144</v>
      </c>
      <c r="F48" s="11">
        <v>18008</v>
      </c>
      <c r="G48" s="11">
        <v>4087</v>
      </c>
      <c r="H48" s="11">
        <v>3807</v>
      </c>
      <c r="I48" s="10" t="s">
        <v>167</v>
      </c>
      <c r="J48" s="12">
        <v>53.5</v>
      </c>
      <c r="K48" s="10" t="s">
        <v>168</v>
      </c>
      <c r="L48" s="10" t="s">
        <v>169</v>
      </c>
      <c r="M48" s="10" t="s">
        <v>146</v>
      </c>
      <c r="N48" s="13">
        <v>21</v>
      </c>
      <c r="O48" s="13">
        <v>21</v>
      </c>
      <c r="P48" s="13">
        <v>0</v>
      </c>
      <c r="Q48" s="14">
        <v>0</v>
      </c>
      <c r="R48" s="14">
        <v>10.34</v>
      </c>
      <c r="S48" s="14">
        <v>8</v>
      </c>
      <c r="T48" s="14">
        <v>3.6190000000000002</v>
      </c>
      <c r="U48" s="14">
        <v>45.237499999999997</v>
      </c>
      <c r="V48" s="14">
        <v>1</v>
      </c>
      <c r="W48" s="14">
        <v>213.36</v>
      </c>
      <c r="X48" s="14">
        <v>72</v>
      </c>
      <c r="Y48" s="14">
        <v>0.76190476190476197</v>
      </c>
      <c r="Z48" s="14">
        <v>4</v>
      </c>
      <c r="AA48" s="14">
        <v>4</v>
      </c>
      <c r="AB48" s="14">
        <v>50</v>
      </c>
      <c r="AC48" s="14">
        <v>0.38100000000000001</v>
      </c>
      <c r="AD48" s="14">
        <v>4.7625010000000003</v>
      </c>
      <c r="AE48" s="14">
        <v>213.36</v>
      </c>
      <c r="AF48" s="14">
        <v>94.5</v>
      </c>
      <c r="AG48" s="14">
        <v>0</v>
      </c>
      <c r="AH48" s="14">
        <v>0</v>
      </c>
      <c r="AI48" s="14">
        <v>3.6190000000000002</v>
      </c>
      <c r="AJ48" s="14">
        <v>4</v>
      </c>
      <c r="AK48" s="15">
        <v>0.5</v>
      </c>
      <c r="AL48" s="15">
        <v>0.90475000000000005</v>
      </c>
      <c r="AM48" s="15">
        <v>1</v>
      </c>
      <c r="AN48" s="15">
        <v>0.45237500000000003</v>
      </c>
      <c r="AO48" s="16">
        <v>0.5</v>
      </c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>
        <v>0.5</v>
      </c>
      <c r="BL48" s="16"/>
      <c r="BM48" s="16"/>
      <c r="BN48" s="16"/>
      <c r="BO48" s="16"/>
      <c r="BP48" s="16"/>
      <c r="BQ48" s="16"/>
      <c r="BR48" s="16"/>
      <c r="BS48" s="16"/>
      <c r="BT48" s="16">
        <v>2.5</v>
      </c>
      <c r="BU48" s="26"/>
      <c r="BV48" s="26">
        <v>0.25</v>
      </c>
      <c r="BW48" s="26"/>
      <c r="BX48" s="26"/>
      <c r="BY48" s="26">
        <v>0.25</v>
      </c>
      <c r="BZ48" s="16"/>
      <c r="CA48" s="26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</row>
    <row r="49" spans="1:92" s="9" customFormat="1" ht="20.25" x14ac:dyDescent="0.3">
      <c r="A49" s="10" t="s">
        <v>185</v>
      </c>
      <c r="B49" s="10" t="s">
        <v>164</v>
      </c>
      <c r="C49" s="10" t="s">
        <v>164</v>
      </c>
      <c r="D49" s="10" t="s">
        <v>170</v>
      </c>
      <c r="E49" s="10" t="s">
        <v>144</v>
      </c>
      <c r="F49" s="11">
        <v>18008</v>
      </c>
      <c r="G49" s="11">
        <v>4124</v>
      </c>
      <c r="H49" s="11">
        <v>3698</v>
      </c>
      <c r="I49" s="10" t="s">
        <v>167</v>
      </c>
      <c r="J49" s="12">
        <v>53.5</v>
      </c>
      <c r="K49" s="10" t="s">
        <v>168</v>
      </c>
      <c r="L49" s="10" t="s">
        <v>169</v>
      </c>
      <c r="M49" s="10" t="s">
        <v>146</v>
      </c>
      <c r="N49" s="13">
        <v>22</v>
      </c>
      <c r="O49" s="13">
        <v>22</v>
      </c>
      <c r="P49" s="13">
        <v>0</v>
      </c>
      <c r="Q49" s="14">
        <v>0</v>
      </c>
      <c r="R49" s="14">
        <v>10.34</v>
      </c>
      <c r="S49" s="14">
        <v>8</v>
      </c>
      <c r="T49" s="14">
        <v>3.7913329999999998</v>
      </c>
      <c r="U49" s="14">
        <v>47.391669999999998</v>
      </c>
      <c r="V49" s="14">
        <v>1</v>
      </c>
      <c r="W49" s="14">
        <v>223.52</v>
      </c>
      <c r="X49" s="14">
        <v>72</v>
      </c>
      <c r="Y49" s="14">
        <v>0.72727272727272696</v>
      </c>
      <c r="Z49" s="14">
        <v>4.0999999999999996</v>
      </c>
      <c r="AA49" s="14">
        <v>3.9</v>
      </c>
      <c r="AB49" s="14">
        <v>48.75</v>
      </c>
      <c r="AC49" s="14">
        <v>0.30866670000000002</v>
      </c>
      <c r="AD49" s="14">
        <v>3.8583340000000002</v>
      </c>
      <c r="AE49" s="14">
        <v>223.52</v>
      </c>
      <c r="AF49" s="14">
        <v>99</v>
      </c>
      <c r="AG49" s="14">
        <v>0</v>
      </c>
      <c r="AH49" s="14">
        <v>0</v>
      </c>
      <c r="AI49" s="14">
        <v>3.7913329999999998</v>
      </c>
      <c r="AJ49" s="14">
        <v>4.0999999999999996</v>
      </c>
      <c r="AK49" s="15">
        <v>0.51249999999999996</v>
      </c>
      <c r="AL49" s="15">
        <v>0.92471550000000002</v>
      </c>
      <c r="AM49" s="15">
        <v>1</v>
      </c>
      <c r="AN49" s="15">
        <v>0.47391670000000002</v>
      </c>
      <c r="AO49" s="16">
        <v>0.5</v>
      </c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>
        <v>0.36666667461395264</v>
      </c>
      <c r="BL49" s="16"/>
      <c r="BM49" s="16"/>
      <c r="BN49" s="16">
        <v>0.36666667461395264</v>
      </c>
      <c r="BO49" s="16"/>
      <c r="BP49" s="16"/>
      <c r="BQ49" s="16"/>
      <c r="BR49" s="16"/>
      <c r="BS49" s="16"/>
      <c r="BT49" s="16">
        <v>2.1666666194796562</v>
      </c>
      <c r="BU49" s="26"/>
      <c r="BV49" s="26">
        <v>0.25</v>
      </c>
      <c r="BW49" s="26"/>
      <c r="BX49" s="26"/>
      <c r="BY49" s="26">
        <v>0.2500000074505806</v>
      </c>
      <c r="BZ49" s="16"/>
      <c r="CA49" s="26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</row>
    <row r="50" spans="1:92" s="9" customFormat="1" ht="20.25" x14ac:dyDescent="0.3">
      <c r="A50" s="10" t="s">
        <v>186</v>
      </c>
      <c r="B50" s="10" t="s">
        <v>154</v>
      </c>
      <c r="C50" s="10" t="s">
        <v>164</v>
      </c>
      <c r="D50" s="10" t="s">
        <v>166</v>
      </c>
      <c r="E50" s="10" t="s">
        <v>144</v>
      </c>
      <c r="F50" s="11">
        <v>18008</v>
      </c>
      <c r="G50" s="11">
        <v>4087</v>
      </c>
      <c r="H50" s="11">
        <v>3807</v>
      </c>
      <c r="I50" s="10" t="s">
        <v>167</v>
      </c>
      <c r="J50" s="12">
        <v>53.5</v>
      </c>
      <c r="K50" s="10" t="s">
        <v>168</v>
      </c>
      <c r="L50" s="10" t="s">
        <v>169</v>
      </c>
      <c r="M50" s="10" t="s">
        <v>146</v>
      </c>
      <c r="N50" s="13">
        <v>24</v>
      </c>
      <c r="O50" s="13">
        <v>24</v>
      </c>
      <c r="P50" s="13">
        <v>0</v>
      </c>
      <c r="Q50" s="14">
        <v>0</v>
      </c>
      <c r="R50" s="14">
        <v>10.34</v>
      </c>
      <c r="S50" s="14">
        <v>8</v>
      </c>
      <c r="T50" s="14">
        <v>4.1360000000000001</v>
      </c>
      <c r="U50" s="14">
        <v>51.7</v>
      </c>
      <c r="V50" s="14">
        <v>1</v>
      </c>
      <c r="W50" s="14">
        <v>243.84</v>
      </c>
      <c r="X50" s="14">
        <v>80</v>
      </c>
      <c r="Y50" s="14">
        <v>0.74074074074074103</v>
      </c>
      <c r="Z50" s="14">
        <v>4.3833330000000004</v>
      </c>
      <c r="AA50" s="14">
        <v>3.6166670000000001</v>
      </c>
      <c r="AB50" s="14">
        <v>45.208329999999997</v>
      </c>
      <c r="AC50" s="14">
        <v>0.24733330000000001</v>
      </c>
      <c r="AD50" s="14">
        <v>3.091666</v>
      </c>
      <c r="AE50" s="14">
        <v>243.84</v>
      </c>
      <c r="AF50" s="14">
        <v>108</v>
      </c>
      <c r="AG50" s="14">
        <v>0</v>
      </c>
      <c r="AH50" s="14">
        <v>0</v>
      </c>
      <c r="AI50" s="14">
        <v>4.1360000000000001</v>
      </c>
      <c r="AJ50" s="14">
        <v>4.3833330000000004</v>
      </c>
      <c r="AK50" s="15">
        <v>0.54791670000000003</v>
      </c>
      <c r="AL50" s="15">
        <v>0.94357420000000003</v>
      </c>
      <c r="AM50" s="15">
        <v>1</v>
      </c>
      <c r="AN50" s="15">
        <v>0.51700000000000002</v>
      </c>
      <c r="AO50" s="16">
        <v>0.5</v>
      </c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>
        <v>0.58333331346511841</v>
      </c>
      <c r="BL50" s="16"/>
      <c r="BM50" s="16"/>
      <c r="BN50" s="16"/>
      <c r="BO50" s="16"/>
      <c r="BP50" s="16"/>
      <c r="BQ50" s="16"/>
      <c r="BR50" s="16"/>
      <c r="BS50" s="16"/>
      <c r="BT50" s="16">
        <v>2</v>
      </c>
      <c r="BU50" s="26"/>
      <c r="BV50" s="26">
        <v>0.25</v>
      </c>
      <c r="BW50" s="26"/>
      <c r="BX50" s="26"/>
      <c r="BY50" s="26">
        <v>0.28333333134651184</v>
      </c>
      <c r="BZ50" s="16"/>
      <c r="CA50" s="26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</row>
    <row r="51" spans="1:92" s="9" customFormat="1" ht="20.25" x14ac:dyDescent="0.3">
      <c r="A51" s="10" t="s">
        <v>186</v>
      </c>
      <c r="B51" s="10" t="s">
        <v>154</v>
      </c>
      <c r="C51" s="10" t="s">
        <v>164</v>
      </c>
      <c r="D51" s="10" t="s">
        <v>170</v>
      </c>
      <c r="E51" s="10" t="s">
        <v>144</v>
      </c>
      <c r="F51" s="11">
        <v>18008</v>
      </c>
      <c r="G51" s="11">
        <v>4124</v>
      </c>
      <c r="H51" s="11">
        <v>3698</v>
      </c>
      <c r="I51" s="10" t="s">
        <v>167</v>
      </c>
      <c r="J51" s="12">
        <v>53.5</v>
      </c>
      <c r="K51" s="10" t="s">
        <v>168</v>
      </c>
      <c r="L51" s="10" t="s">
        <v>169</v>
      </c>
      <c r="M51" s="10" t="s">
        <v>146</v>
      </c>
      <c r="N51" s="13">
        <v>23</v>
      </c>
      <c r="O51" s="13">
        <v>23</v>
      </c>
      <c r="P51" s="13">
        <v>0</v>
      </c>
      <c r="Q51" s="14">
        <v>0</v>
      </c>
      <c r="R51" s="14">
        <v>10.34</v>
      </c>
      <c r="S51" s="14">
        <v>8</v>
      </c>
      <c r="T51" s="14">
        <v>3.9636670000000001</v>
      </c>
      <c r="U51" s="14">
        <v>49.545830000000002</v>
      </c>
      <c r="V51" s="14">
        <v>1</v>
      </c>
      <c r="W51" s="14">
        <v>233.68</v>
      </c>
      <c r="X51" s="14">
        <v>80</v>
      </c>
      <c r="Y51" s="14">
        <v>0.77294685990338197</v>
      </c>
      <c r="Z51" s="14">
        <v>4.4166670000000003</v>
      </c>
      <c r="AA51" s="14">
        <v>3.5833330000000001</v>
      </c>
      <c r="AB51" s="14">
        <v>44.79166</v>
      </c>
      <c r="AC51" s="14">
        <v>0.45299980000000001</v>
      </c>
      <c r="AD51" s="14">
        <v>5.6624980000000003</v>
      </c>
      <c r="AE51" s="14">
        <v>233.68</v>
      </c>
      <c r="AF51" s="14">
        <v>103.5</v>
      </c>
      <c r="AG51" s="14">
        <v>0</v>
      </c>
      <c r="AH51" s="14">
        <v>0</v>
      </c>
      <c r="AI51" s="14">
        <v>3.9636670000000001</v>
      </c>
      <c r="AJ51" s="14">
        <v>4.4166670000000003</v>
      </c>
      <c r="AK51" s="15">
        <v>0.5520834</v>
      </c>
      <c r="AL51" s="15">
        <v>0.89743390000000001</v>
      </c>
      <c r="AM51" s="15">
        <v>1</v>
      </c>
      <c r="AN51" s="15">
        <v>0.49545830000000002</v>
      </c>
      <c r="AO51" s="16">
        <v>0.5</v>
      </c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>
        <v>0.3333333432674408</v>
      </c>
      <c r="BL51" s="16"/>
      <c r="BM51" s="16"/>
      <c r="BN51" s="16">
        <v>0.3333333432674408</v>
      </c>
      <c r="BO51" s="16"/>
      <c r="BP51" s="16"/>
      <c r="BQ51" s="16"/>
      <c r="BR51" s="16"/>
      <c r="BS51" s="16"/>
      <c r="BT51" s="16">
        <v>1.833333320915699</v>
      </c>
      <c r="BU51" s="26"/>
      <c r="BV51" s="26">
        <v>0.25</v>
      </c>
      <c r="BW51" s="26"/>
      <c r="BX51" s="26">
        <v>8.3333335816860199E-2</v>
      </c>
      <c r="BY51" s="26">
        <v>0.25</v>
      </c>
      <c r="BZ51" s="16"/>
      <c r="CA51" s="26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</row>
    <row r="52" spans="1:92" s="9" customFormat="1" ht="20.25" x14ac:dyDescent="0.3">
      <c r="A52" s="10" t="s">
        <v>186</v>
      </c>
      <c r="B52" s="10" t="s">
        <v>164</v>
      </c>
      <c r="C52" s="10" t="s">
        <v>164</v>
      </c>
      <c r="D52" s="10" t="s">
        <v>166</v>
      </c>
      <c r="E52" s="10" t="s">
        <v>144</v>
      </c>
      <c r="F52" s="11">
        <v>18008</v>
      </c>
      <c r="G52" s="11">
        <v>4061</v>
      </c>
      <c r="H52" s="11">
        <v>3975</v>
      </c>
      <c r="I52" s="10" t="s">
        <v>167</v>
      </c>
      <c r="J52" s="12">
        <v>53.5</v>
      </c>
      <c r="K52" s="10" t="s">
        <v>168</v>
      </c>
      <c r="L52" s="10" t="s">
        <v>169</v>
      </c>
      <c r="M52" s="10" t="s">
        <v>146</v>
      </c>
      <c r="N52" s="13">
        <v>24</v>
      </c>
      <c r="O52" s="13">
        <v>23</v>
      </c>
      <c r="P52" s="13">
        <v>1</v>
      </c>
      <c r="Q52" s="14">
        <v>4.1666670000000003</v>
      </c>
      <c r="R52" s="14">
        <v>10.34</v>
      </c>
      <c r="S52" s="14">
        <v>8</v>
      </c>
      <c r="T52" s="14">
        <v>3.9636670000000001</v>
      </c>
      <c r="U52" s="14">
        <v>49.545830000000002</v>
      </c>
      <c r="V52" s="14">
        <v>1</v>
      </c>
      <c r="W52" s="14">
        <v>233.68</v>
      </c>
      <c r="X52" s="14">
        <v>80</v>
      </c>
      <c r="Y52" s="14">
        <v>0.77294685990338197</v>
      </c>
      <c r="Z52" s="14">
        <v>4.3333329999999997</v>
      </c>
      <c r="AA52" s="14">
        <v>3.6666669999999999</v>
      </c>
      <c r="AB52" s="14">
        <v>45.83334</v>
      </c>
      <c r="AC52" s="14">
        <v>0.19733300000000001</v>
      </c>
      <c r="AD52" s="14">
        <v>2.466663</v>
      </c>
      <c r="AE52" s="14">
        <v>233.68</v>
      </c>
      <c r="AF52" s="14">
        <v>103.5</v>
      </c>
      <c r="AG52" s="14">
        <v>0.17233329999999999</v>
      </c>
      <c r="AH52" s="14">
        <v>2.1541670000000002</v>
      </c>
      <c r="AI52" s="14">
        <v>4.1360000000000001</v>
      </c>
      <c r="AJ52" s="14">
        <v>4.3333329999999997</v>
      </c>
      <c r="AK52" s="15">
        <v>0.5416666</v>
      </c>
      <c r="AL52" s="15">
        <v>0.95446160000000002</v>
      </c>
      <c r="AM52" s="15">
        <v>0.95833330000000005</v>
      </c>
      <c r="AN52" s="15">
        <v>0.49545830000000002</v>
      </c>
      <c r="AO52" s="16">
        <v>0.5</v>
      </c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>
        <v>0.3333333432674408</v>
      </c>
      <c r="BL52" s="16"/>
      <c r="BM52" s="16"/>
      <c r="BN52" s="16"/>
      <c r="BO52" s="16"/>
      <c r="BP52" s="16"/>
      <c r="BQ52" s="16"/>
      <c r="BR52" s="16"/>
      <c r="BS52" s="16"/>
      <c r="BT52" s="16">
        <v>2.5000000149011612</v>
      </c>
      <c r="BU52" s="26"/>
      <c r="BV52" s="26"/>
      <c r="BW52" s="26"/>
      <c r="BX52" s="26"/>
      <c r="BY52" s="26">
        <v>0.3333333432674408</v>
      </c>
      <c r="BZ52" s="16"/>
      <c r="CA52" s="26"/>
      <c r="CB52" s="17">
        <v>1</v>
      </c>
      <c r="CC52" s="17"/>
      <c r="CD52" s="17"/>
      <c r="CE52" s="17"/>
      <c r="CF52" s="17"/>
      <c r="CG52" s="17"/>
      <c r="CH52" s="17"/>
      <c r="CI52" s="17"/>
      <c r="CJ52" s="17"/>
      <c r="CK52" s="17"/>
      <c r="CL52" s="17"/>
    </row>
    <row r="53" spans="1:92" s="9" customFormat="1" ht="20.25" x14ac:dyDescent="0.3">
      <c r="A53" s="10" t="s">
        <v>186</v>
      </c>
      <c r="B53" s="10" t="s">
        <v>164</v>
      </c>
      <c r="C53" s="10" t="s">
        <v>164</v>
      </c>
      <c r="D53" s="10" t="s">
        <v>170</v>
      </c>
      <c r="E53" s="10" t="s">
        <v>144</v>
      </c>
      <c r="F53" s="11">
        <v>18008</v>
      </c>
      <c r="G53" s="11">
        <v>4017</v>
      </c>
      <c r="H53" s="11">
        <v>3866</v>
      </c>
      <c r="I53" s="10" t="s">
        <v>167</v>
      </c>
      <c r="J53" s="12">
        <v>53.5</v>
      </c>
      <c r="K53" s="10" t="s">
        <v>168</v>
      </c>
      <c r="L53" s="10" t="s">
        <v>169</v>
      </c>
      <c r="M53" s="10" t="s">
        <v>146</v>
      </c>
      <c r="N53" s="13">
        <v>23</v>
      </c>
      <c r="O53" s="13">
        <v>20</v>
      </c>
      <c r="P53" s="13">
        <v>3</v>
      </c>
      <c r="Q53" s="14">
        <v>13.043480000000001</v>
      </c>
      <c r="R53" s="14">
        <v>10.34</v>
      </c>
      <c r="S53" s="14">
        <v>8</v>
      </c>
      <c r="T53" s="14">
        <v>3.4466670000000001</v>
      </c>
      <c r="U53" s="14">
        <v>43.08334</v>
      </c>
      <c r="V53" s="14">
        <v>1</v>
      </c>
      <c r="W53" s="14">
        <v>203.2</v>
      </c>
      <c r="X53" s="14">
        <v>80</v>
      </c>
      <c r="Y53" s="14">
        <v>0.88888888888888895</v>
      </c>
      <c r="Z53" s="14">
        <v>3.9666670000000002</v>
      </c>
      <c r="AA53" s="14">
        <v>4.0333329999999998</v>
      </c>
      <c r="AB53" s="14">
        <v>50.416670000000003</v>
      </c>
      <c r="AC53" s="14">
        <v>2.9999610000000002E-3</v>
      </c>
      <c r="AD53" s="14">
        <v>3.7499520000000001E-2</v>
      </c>
      <c r="AE53" s="14">
        <v>203.2</v>
      </c>
      <c r="AF53" s="14">
        <v>90</v>
      </c>
      <c r="AG53" s="14">
        <v>0.51700000000000002</v>
      </c>
      <c r="AH53" s="14">
        <v>6.4625000000000004</v>
      </c>
      <c r="AI53" s="14">
        <v>3.9636670000000001</v>
      </c>
      <c r="AJ53" s="14">
        <v>3.9666670000000002</v>
      </c>
      <c r="AK53" s="15">
        <v>0.49583329999999998</v>
      </c>
      <c r="AL53" s="15">
        <v>0.99924369999999996</v>
      </c>
      <c r="AM53" s="15">
        <v>0.86956520000000004</v>
      </c>
      <c r="AN53" s="15">
        <v>0.43083329999999997</v>
      </c>
      <c r="AO53" s="16">
        <v>0.5</v>
      </c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>
        <v>0.38333332538604736</v>
      </c>
      <c r="BL53" s="16"/>
      <c r="BM53" s="16"/>
      <c r="BN53" s="16"/>
      <c r="BO53" s="16"/>
      <c r="BP53" s="16"/>
      <c r="BQ53" s="16"/>
      <c r="BR53" s="16">
        <v>0.25</v>
      </c>
      <c r="BS53" s="16"/>
      <c r="BT53" s="16">
        <v>2.6166666299104691</v>
      </c>
      <c r="BU53" s="26"/>
      <c r="BV53" s="26"/>
      <c r="BW53" s="26"/>
      <c r="BX53" s="26"/>
      <c r="BY53" s="26">
        <v>0.28333333134651184</v>
      </c>
      <c r="BZ53" s="16"/>
      <c r="CA53" s="26"/>
      <c r="CB53" s="17">
        <v>1</v>
      </c>
      <c r="CC53" s="17"/>
      <c r="CD53" s="17">
        <v>1</v>
      </c>
      <c r="CE53" s="17"/>
      <c r="CF53" s="17"/>
      <c r="CG53" s="17">
        <v>1</v>
      </c>
      <c r="CH53" s="17"/>
      <c r="CI53" s="17"/>
      <c r="CJ53" s="17"/>
      <c r="CK53" s="17"/>
      <c r="CL53" s="17"/>
    </row>
    <row r="54" spans="1:92" s="9" customFormat="1" ht="20.25" x14ac:dyDescent="0.3">
      <c r="A54" s="10" t="s">
        <v>187</v>
      </c>
      <c r="B54" s="10" t="s">
        <v>154</v>
      </c>
      <c r="C54" s="10" t="s">
        <v>164</v>
      </c>
      <c r="D54" s="10" t="s">
        <v>166</v>
      </c>
      <c r="E54" s="10" t="s">
        <v>144</v>
      </c>
      <c r="F54" s="11">
        <v>18008</v>
      </c>
      <c r="G54" s="11">
        <v>4087</v>
      </c>
      <c r="H54" s="11">
        <v>3807</v>
      </c>
      <c r="I54" s="10" t="s">
        <v>167</v>
      </c>
      <c r="J54" s="12">
        <v>53.5</v>
      </c>
      <c r="K54" s="10" t="s">
        <v>168</v>
      </c>
      <c r="L54" s="10" t="s">
        <v>169</v>
      </c>
      <c r="M54" s="10" t="s">
        <v>146</v>
      </c>
      <c r="N54" s="13">
        <v>20</v>
      </c>
      <c r="O54" s="13">
        <v>18</v>
      </c>
      <c r="P54" s="13">
        <v>2</v>
      </c>
      <c r="Q54" s="14">
        <v>10</v>
      </c>
      <c r="R54" s="14">
        <v>10.34</v>
      </c>
      <c r="S54" s="14">
        <v>8</v>
      </c>
      <c r="T54" s="14">
        <v>3.1019999999999999</v>
      </c>
      <c r="U54" s="14">
        <v>38.774999999999999</v>
      </c>
      <c r="V54" s="14">
        <v>1</v>
      </c>
      <c r="W54" s="14">
        <v>182.88</v>
      </c>
      <c r="X54" s="14">
        <v>80</v>
      </c>
      <c r="Y54" s="14">
        <v>0.98765432098765404</v>
      </c>
      <c r="Z54" s="14">
        <v>3.2833329999999998</v>
      </c>
      <c r="AA54" s="14">
        <v>4.7166670000000002</v>
      </c>
      <c r="AB54" s="14">
        <v>58.958329999999997</v>
      </c>
      <c r="AC54" s="14">
        <v>-0.1633336</v>
      </c>
      <c r="AD54" s="14">
        <v>-2.0416699999999999</v>
      </c>
      <c r="AE54" s="14">
        <v>182.88</v>
      </c>
      <c r="AF54" s="14">
        <v>81</v>
      </c>
      <c r="AG54" s="14">
        <v>0.34466669999999999</v>
      </c>
      <c r="AH54" s="14">
        <v>4.3083330000000002</v>
      </c>
      <c r="AI54" s="14">
        <v>3.4466670000000001</v>
      </c>
      <c r="AJ54" s="14">
        <v>3.2833329999999998</v>
      </c>
      <c r="AK54" s="15">
        <v>0.41041670000000002</v>
      </c>
      <c r="AL54" s="15">
        <v>1.0497460000000001</v>
      </c>
      <c r="AM54" s="15">
        <v>0.9</v>
      </c>
      <c r="AN54" s="15">
        <v>0.38774999999999998</v>
      </c>
      <c r="AO54" s="16">
        <v>0.5</v>
      </c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>
        <v>0.3333333432674408</v>
      </c>
      <c r="BL54" s="16"/>
      <c r="BM54" s="16"/>
      <c r="BN54" s="16"/>
      <c r="BO54" s="16"/>
      <c r="BP54" s="16"/>
      <c r="BQ54" s="16"/>
      <c r="BR54" s="16"/>
      <c r="BS54" s="16"/>
      <c r="BT54" s="16">
        <v>2.3333333134651184</v>
      </c>
      <c r="BU54" s="26">
        <v>1.1666666269302368</v>
      </c>
      <c r="BV54" s="26">
        <v>0.1666666716337204</v>
      </c>
      <c r="BW54" s="26"/>
      <c r="BX54" s="26"/>
      <c r="BY54" s="26">
        <v>0.21666666865348816</v>
      </c>
      <c r="BZ54" s="16"/>
      <c r="CA54" s="26"/>
      <c r="CB54" s="17">
        <v>1</v>
      </c>
      <c r="CC54" s="17"/>
      <c r="CD54" s="17"/>
      <c r="CE54" s="17"/>
      <c r="CF54" s="17"/>
      <c r="CG54" s="17"/>
      <c r="CH54" s="17"/>
      <c r="CI54" s="17"/>
      <c r="CJ54" s="17"/>
      <c r="CK54" s="17">
        <v>1</v>
      </c>
      <c r="CL54" s="17"/>
    </row>
    <row r="55" spans="1:92" s="9" customFormat="1" ht="20.25" x14ac:dyDescent="0.3">
      <c r="A55" s="10" t="s">
        <v>187</v>
      </c>
      <c r="B55" s="10" t="s">
        <v>154</v>
      </c>
      <c r="C55" s="10" t="s">
        <v>164</v>
      </c>
      <c r="D55" s="10" t="s">
        <v>170</v>
      </c>
      <c r="E55" s="10" t="s">
        <v>144</v>
      </c>
      <c r="F55" s="11">
        <v>18008</v>
      </c>
      <c r="G55" s="11">
        <v>4124</v>
      </c>
      <c r="H55" s="11">
        <v>3698</v>
      </c>
      <c r="I55" s="10" t="s">
        <v>167</v>
      </c>
      <c r="J55" s="12">
        <v>53.5</v>
      </c>
      <c r="K55" s="10" t="s">
        <v>168</v>
      </c>
      <c r="L55" s="10" t="s">
        <v>169</v>
      </c>
      <c r="M55" s="10" t="s">
        <v>146</v>
      </c>
      <c r="N55" s="13">
        <v>20</v>
      </c>
      <c r="O55" s="13">
        <v>18</v>
      </c>
      <c r="P55" s="13">
        <v>2</v>
      </c>
      <c r="Q55" s="14">
        <v>10</v>
      </c>
      <c r="R55" s="14">
        <v>10.34</v>
      </c>
      <c r="S55" s="14">
        <v>8</v>
      </c>
      <c r="T55" s="14">
        <v>3.1019999999999999</v>
      </c>
      <c r="U55" s="14">
        <v>38.774999999999999</v>
      </c>
      <c r="V55" s="14">
        <v>1</v>
      </c>
      <c r="W55" s="14">
        <v>182.88</v>
      </c>
      <c r="X55" s="14">
        <v>80</v>
      </c>
      <c r="Y55" s="14">
        <v>0.98765432098765404</v>
      </c>
      <c r="Z55" s="14">
        <v>3.5</v>
      </c>
      <c r="AA55" s="14">
        <v>4.5</v>
      </c>
      <c r="AB55" s="14">
        <v>56.25</v>
      </c>
      <c r="AC55" s="14">
        <v>5.3333100000000001E-2</v>
      </c>
      <c r="AD55" s="14">
        <v>0.66666380000000003</v>
      </c>
      <c r="AE55" s="14">
        <v>182.88</v>
      </c>
      <c r="AF55" s="14">
        <v>81</v>
      </c>
      <c r="AG55" s="14">
        <v>0.34466669999999999</v>
      </c>
      <c r="AH55" s="14">
        <v>4.3083330000000002</v>
      </c>
      <c r="AI55" s="14">
        <v>3.4466670000000001</v>
      </c>
      <c r="AJ55" s="14">
        <v>3.5</v>
      </c>
      <c r="AK55" s="15">
        <v>0.4375</v>
      </c>
      <c r="AL55" s="15">
        <v>0.98476189999999997</v>
      </c>
      <c r="AM55" s="15">
        <v>0.9</v>
      </c>
      <c r="AN55" s="15">
        <v>0.38774999999999998</v>
      </c>
      <c r="AO55" s="16">
        <v>0.5</v>
      </c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>
        <v>0.3333333432674408</v>
      </c>
      <c r="BL55" s="16"/>
      <c r="BM55" s="16"/>
      <c r="BN55" s="16">
        <v>0.3333333432674408</v>
      </c>
      <c r="BO55" s="16"/>
      <c r="BP55" s="16"/>
      <c r="BQ55" s="16"/>
      <c r="BR55" s="16"/>
      <c r="BS55" s="16"/>
      <c r="BT55" s="16">
        <v>2.0000000074505806</v>
      </c>
      <c r="BU55" s="26">
        <v>1</v>
      </c>
      <c r="BV55" s="26">
        <v>0.1666666716337204</v>
      </c>
      <c r="BW55" s="26"/>
      <c r="BX55" s="26"/>
      <c r="BY55" s="26">
        <v>0.1666666716337204</v>
      </c>
      <c r="BZ55" s="16"/>
      <c r="CA55" s="26"/>
      <c r="CB55" s="17">
        <v>2</v>
      </c>
      <c r="CC55" s="17"/>
      <c r="CD55" s="17"/>
      <c r="CE55" s="17"/>
      <c r="CF55" s="17"/>
      <c r="CG55" s="17"/>
      <c r="CH55" s="17"/>
      <c r="CI55" s="17"/>
      <c r="CJ55" s="17"/>
      <c r="CK55" s="17"/>
      <c r="CL55" s="17"/>
    </row>
    <row r="56" spans="1:92" s="9" customFormat="1" ht="20.25" x14ac:dyDescent="0.3">
      <c r="A56" s="10" t="s">
        <v>187</v>
      </c>
      <c r="B56" s="10" t="s">
        <v>164</v>
      </c>
      <c r="C56" s="10" t="s">
        <v>164</v>
      </c>
      <c r="D56" s="10" t="s">
        <v>166</v>
      </c>
      <c r="E56" s="10" t="s">
        <v>144</v>
      </c>
      <c r="F56" s="11">
        <v>18008</v>
      </c>
      <c r="G56" s="11">
        <v>4061</v>
      </c>
      <c r="H56" s="11">
        <v>3975</v>
      </c>
      <c r="I56" s="10" t="s">
        <v>167</v>
      </c>
      <c r="J56" s="12">
        <v>53.5</v>
      </c>
      <c r="K56" s="10" t="s">
        <v>168</v>
      </c>
      <c r="L56" s="10" t="s">
        <v>169</v>
      </c>
      <c r="M56" s="10" t="s">
        <v>146</v>
      </c>
      <c r="N56" s="13">
        <v>23</v>
      </c>
      <c r="O56" s="13">
        <v>21</v>
      </c>
      <c r="P56" s="13">
        <v>2</v>
      </c>
      <c r="Q56" s="14">
        <v>8.6956520000000008</v>
      </c>
      <c r="R56" s="14">
        <v>10.34</v>
      </c>
      <c r="S56" s="14">
        <v>8</v>
      </c>
      <c r="T56" s="14">
        <v>3.6190000000000002</v>
      </c>
      <c r="U56" s="14">
        <v>45.237499999999997</v>
      </c>
      <c r="V56" s="14">
        <v>1</v>
      </c>
      <c r="W56" s="14">
        <v>213.36</v>
      </c>
      <c r="X56" s="14">
        <f>10*S56</f>
        <v>80</v>
      </c>
      <c r="Y56" s="14">
        <v>0</v>
      </c>
      <c r="Z56" s="14">
        <v>4.1666670000000003</v>
      </c>
      <c r="AA56" s="14">
        <v>3.8333330000000001</v>
      </c>
      <c r="AB56" s="14">
        <v>47.916670000000003</v>
      </c>
      <c r="AC56" s="14">
        <v>0.20299990000000001</v>
      </c>
      <c r="AD56" s="14">
        <v>2.5374989999999999</v>
      </c>
      <c r="AE56" s="14">
        <v>213.36</v>
      </c>
      <c r="AF56" s="14">
        <v>94.5</v>
      </c>
      <c r="AG56" s="14">
        <v>0.34466669999999999</v>
      </c>
      <c r="AH56" s="14">
        <v>4.3083330000000002</v>
      </c>
      <c r="AI56" s="14">
        <v>3.9636670000000001</v>
      </c>
      <c r="AJ56" s="14">
        <v>4.1666670000000003</v>
      </c>
      <c r="AK56" s="15">
        <v>0.52083330000000005</v>
      </c>
      <c r="AL56" s="15">
        <v>0.95128009999999996</v>
      </c>
      <c r="AM56" s="15">
        <v>0.91304350000000001</v>
      </c>
      <c r="AN56" s="15">
        <v>0.45237500000000003</v>
      </c>
      <c r="AO56" s="16">
        <v>0.5</v>
      </c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>
        <v>0.36666667461395264</v>
      </c>
      <c r="BH56" s="16">
        <v>0.28333333134651184</v>
      </c>
      <c r="BI56" s="16"/>
      <c r="BJ56" s="16"/>
      <c r="BK56" s="16">
        <v>0.25</v>
      </c>
      <c r="BL56" s="16"/>
      <c r="BM56" s="16"/>
      <c r="BN56" s="16"/>
      <c r="BO56" s="16"/>
      <c r="BP56" s="16"/>
      <c r="BQ56" s="16"/>
      <c r="BR56" s="16"/>
      <c r="BS56" s="16"/>
      <c r="BT56" s="16">
        <v>2.1833333745598793</v>
      </c>
      <c r="BU56" s="26"/>
      <c r="BV56" s="26"/>
      <c r="BW56" s="26"/>
      <c r="BX56" s="26"/>
      <c r="BY56" s="26">
        <v>0.25</v>
      </c>
      <c r="BZ56" s="16"/>
      <c r="CA56" s="26"/>
      <c r="CB56" s="17"/>
      <c r="CC56" s="17"/>
      <c r="CD56" s="17">
        <v>1</v>
      </c>
      <c r="CE56" s="17"/>
      <c r="CF56" s="17"/>
      <c r="CG56" s="17"/>
      <c r="CH56" s="17"/>
      <c r="CI56" s="17"/>
      <c r="CJ56" s="17"/>
      <c r="CK56" s="17">
        <v>1</v>
      </c>
      <c r="CL56" s="17"/>
    </row>
    <row r="57" spans="1:92" s="9" customFormat="1" ht="20.25" x14ac:dyDescent="0.3">
      <c r="A57" s="10" t="s">
        <v>187</v>
      </c>
      <c r="B57" s="10" t="s">
        <v>164</v>
      </c>
      <c r="C57" s="10" t="s">
        <v>164</v>
      </c>
      <c r="D57" s="10" t="s">
        <v>170</v>
      </c>
      <c r="E57" s="10" t="s">
        <v>144</v>
      </c>
      <c r="F57" s="11">
        <v>18008</v>
      </c>
      <c r="G57" s="11">
        <v>4017</v>
      </c>
      <c r="H57" s="11">
        <v>3866</v>
      </c>
      <c r="I57" s="10" t="s">
        <v>167</v>
      </c>
      <c r="J57" s="12">
        <v>53.5</v>
      </c>
      <c r="K57" s="10" t="s">
        <v>168</v>
      </c>
      <c r="L57" s="10" t="s">
        <v>169</v>
      </c>
      <c r="M57" s="10" t="s">
        <v>146</v>
      </c>
      <c r="N57" s="13">
        <v>23</v>
      </c>
      <c r="O57" s="13">
        <v>20</v>
      </c>
      <c r="P57" s="13">
        <v>3</v>
      </c>
      <c r="Q57" s="14">
        <v>13.043480000000001</v>
      </c>
      <c r="R57" s="14">
        <v>10.34</v>
      </c>
      <c r="S57" s="14">
        <v>8</v>
      </c>
      <c r="T57" s="14">
        <v>3.4466670000000001</v>
      </c>
      <c r="U57" s="14">
        <v>43.08334</v>
      </c>
      <c r="V57" s="14">
        <v>1</v>
      </c>
      <c r="W57" s="14">
        <v>203.2</v>
      </c>
      <c r="X57" s="14">
        <f>10*S57</f>
        <v>80</v>
      </c>
      <c r="Y57" s="14">
        <v>0</v>
      </c>
      <c r="Z57" s="14">
        <v>4.05</v>
      </c>
      <c r="AA57" s="14">
        <v>3.95</v>
      </c>
      <c r="AB57" s="14">
        <v>49.375</v>
      </c>
      <c r="AC57" s="14">
        <v>8.6333220000000002E-2</v>
      </c>
      <c r="AD57" s="14">
        <v>1.0791649999999999</v>
      </c>
      <c r="AE57" s="14">
        <v>203.2</v>
      </c>
      <c r="AF57" s="14">
        <v>90</v>
      </c>
      <c r="AG57" s="14">
        <v>0.51700000000000002</v>
      </c>
      <c r="AH57" s="14">
        <v>6.4625000000000004</v>
      </c>
      <c r="AI57" s="14">
        <v>3.9636670000000001</v>
      </c>
      <c r="AJ57" s="14">
        <v>4.05</v>
      </c>
      <c r="AK57" s="15">
        <v>0.50624999999999998</v>
      </c>
      <c r="AL57" s="15">
        <v>0.97868310000000003</v>
      </c>
      <c r="AM57" s="15">
        <v>0.86956520000000004</v>
      </c>
      <c r="AN57" s="15">
        <v>0.43083329999999997</v>
      </c>
      <c r="AO57" s="16">
        <v>0.5</v>
      </c>
      <c r="AP57" s="16"/>
      <c r="AQ57" s="16"/>
      <c r="AR57" s="16"/>
      <c r="AS57" s="16"/>
      <c r="AT57" s="16"/>
      <c r="AU57" s="16"/>
      <c r="AV57" s="16"/>
      <c r="AW57" s="16"/>
      <c r="AX57" s="16">
        <v>0.25</v>
      </c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>
        <v>0.61666667461395264</v>
      </c>
      <c r="BL57" s="16"/>
      <c r="BM57" s="16"/>
      <c r="BN57" s="16"/>
      <c r="BO57" s="16"/>
      <c r="BP57" s="16"/>
      <c r="BQ57" s="16"/>
      <c r="BR57" s="16"/>
      <c r="BS57" s="16"/>
      <c r="BT57" s="16">
        <v>2.2999999821186066</v>
      </c>
      <c r="BU57" s="26"/>
      <c r="BV57" s="26"/>
      <c r="BW57" s="26"/>
      <c r="BX57" s="26"/>
      <c r="BY57" s="26">
        <v>0.28333333134651184</v>
      </c>
      <c r="BZ57" s="16"/>
      <c r="CA57" s="26"/>
      <c r="CB57" s="17"/>
      <c r="CC57" s="17"/>
      <c r="CD57" s="17"/>
      <c r="CE57" s="17"/>
      <c r="CF57" s="17"/>
      <c r="CG57" s="17">
        <v>2</v>
      </c>
      <c r="CH57" s="17"/>
      <c r="CI57" s="17"/>
      <c r="CJ57" s="17"/>
      <c r="CK57" s="17"/>
      <c r="CL57" s="17">
        <v>1</v>
      </c>
    </row>
    <row r="58" spans="1:92" s="9" customFormat="1" ht="20.25" x14ac:dyDescent="0.3">
      <c r="A58" s="10" t="s">
        <v>188</v>
      </c>
      <c r="B58" s="10" t="s">
        <v>154</v>
      </c>
      <c r="C58" s="10" t="s">
        <v>164</v>
      </c>
      <c r="D58" s="10" t="s">
        <v>166</v>
      </c>
      <c r="E58" s="10" t="s">
        <v>144</v>
      </c>
      <c r="F58" s="11">
        <v>18008</v>
      </c>
      <c r="G58" s="11">
        <v>4087</v>
      </c>
      <c r="H58" s="11">
        <v>3807</v>
      </c>
      <c r="I58" s="10" t="s">
        <v>167</v>
      </c>
      <c r="J58" s="12">
        <v>53.5</v>
      </c>
      <c r="K58" s="10" t="s">
        <v>168</v>
      </c>
      <c r="L58" s="10" t="s">
        <v>169</v>
      </c>
      <c r="M58" s="10" t="s">
        <v>146</v>
      </c>
      <c r="N58" s="13">
        <v>10</v>
      </c>
      <c r="O58" s="13">
        <v>8</v>
      </c>
      <c r="P58" s="13">
        <v>2</v>
      </c>
      <c r="Q58" s="14">
        <v>20</v>
      </c>
      <c r="R58" s="14">
        <v>10.34</v>
      </c>
      <c r="S58" s="14">
        <v>8</v>
      </c>
      <c r="T58" s="14">
        <v>1.3786670000000001</v>
      </c>
      <c r="U58" s="14">
        <v>17.233329999999999</v>
      </c>
      <c r="V58" s="14">
        <v>1</v>
      </c>
      <c r="W58" s="14">
        <v>81.28</v>
      </c>
      <c r="X58" s="14">
        <v>80</v>
      </c>
      <c r="Y58" s="14">
        <v>2.2222222222222201</v>
      </c>
      <c r="Z58" s="14">
        <v>1.6</v>
      </c>
      <c r="AA58" s="14">
        <v>6.4</v>
      </c>
      <c r="AB58" s="14">
        <v>80</v>
      </c>
      <c r="AC58" s="14">
        <v>-0.1233336</v>
      </c>
      <c r="AD58" s="14">
        <v>-1.5416700000000001</v>
      </c>
      <c r="AE58" s="14">
        <v>81.28</v>
      </c>
      <c r="AF58" s="14">
        <v>36</v>
      </c>
      <c r="AG58" s="14">
        <v>0.34466669999999999</v>
      </c>
      <c r="AH58" s="14">
        <v>4.3083330000000002</v>
      </c>
      <c r="AI58" s="14">
        <v>1.723333</v>
      </c>
      <c r="AJ58" s="14">
        <v>1.6</v>
      </c>
      <c r="AK58" s="15">
        <v>0.2</v>
      </c>
      <c r="AL58" s="15">
        <v>1.077083</v>
      </c>
      <c r="AM58" s="15">
        <v>0.8</v>
      </c>
      <c r="AN58" s="15">
        <v>0.17233329999999999</v>
      </c>
      <c r="AO58" s="16">
        <v>0.5</v>
      </c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>
        <v>2.8333332538604736</v>
      </c>
      <c r="BE58" s="16"/>
      <c r="BF58" s="16"/>
      <c r="BG58" s="16"/>
      <c r="BH58" s="16"/>
      <c r="BI58" s="16"/>
      <c r="BJ58" s="16"/>
      <c r="BK58" s="16">
        <v>0.25</v>
      </c>
      <c r="BL58" s="16"/>
      <c r="BM58" s="16"/>
      <c r="BN58" s="16"/>
      <c r="BO58" s="16"/>
      <c r="BP58" s="16"/>
      <c r="BQ58" s="16"/>
      <c r="BR58" s="16"/>
      <c r="BS58" s="16">
        <v>1.3333333730697632</v>
      </c>
      <c r="BT58" s="16">
        <v>1.1666666269302368</v>
      </c>
      <c r="BU58" s="26"/>
      <c r="BV58" s="26">
        <v>0.1666666716337204</v>
      </c>
      <c r="BW58" s="26"/>
      <c r="BX58" s="26"/>
      <c r="BY58" s="26">
        <v>0.15000000596046448</v>
      </c>
      <c r="BZ58" s="16"/>
      <c r="CA58" s="26"/>
      <c r="CB58" s="17"/>
      <c r="CC58" s="17"/>
      <c r="CD58" s="17"/>
      <c r="CE58" s="17"/>
      <c r="CF58" s="17">
        <v>1</v>
      </c>
      <c r="CG58" s="17"/>
      <c r="CH58" s="17"/>
      <c r="CI58" s="17"/>
      <c r="CJ58" s="17"/>
      <c r="CK58" s="17">
        <v>1</v>
      </c>
      <c r="CL58" s="17"/>
    </row>
    <row r="59" spans="1:92" s="9" customFormat="1" ht="20.25" x14ac:dyDescent="0.3">
      <c r="A59" s="10" t="s">
        <v>188</v>
      </c>
      <c r="B59" s="10" t="s">
        <v>154</v>
      </c>
      <c r="C59" s="10" t="s">
        <v>164</v>
      </c>
      <c r="D59" s="10" t="s">
        <v>170</v>
      </c>
      <c r="E59" s="10" t="s">
        <v>144</v>
      </c>
      <c r="F59" s="11">
        <v>18008</v>
      </c>
      <c r="G59" s="11">
        <v>4124</v>
      </c>
      <c r="H59" s="11">
        <v>3698</v>
      </c>
      <c r="I59" s="10" t="s">
        <v>167</v>
      </c>
      <c r="J59" s="12">
        <v>53.5</v>
      </c>
      <c r="K59" s="10" t="s">
        <v>168</v>
      </c>
      <c r="L59" s="10" t="s">
        <v>169</v>
      </c>
      <c r="M59" s="10" t="s">
        <v>146</v>
      </c>
      <c r="N59" s="13">
        <v>23</v>
      </c>
      <c r="O59" s="13">
        <v>21</v>
      </c>
      <c r="P59" s="13">
        <v>2</v>
      </c>
      <c r="Q59" s="14">
        <v>8.6956520000000008</v>
      </c>
      <c r="R59" s="14">
        <v>10.34</v>
      </c>
      <c r="S59" s="14">
        <v>8</v>
      </c>
      <c r="T59" s="14">
        <v>3.6190000000000002</v>
      </c>
      <c r="U59" s="14">
        <v>45.237499999999997</v>
      </c>
      <c r="V59" s="14">
        <v>1</v>
      </c>
      <c r="W59" s="14">
        <v>213.36</v>
      </c>
      <c r="X59" s="14">
        <v>80</v>
      </c>
      <c r="Y59" s="14">
        <v>0.84656084656084696</v>
      </c>
      <c r="Z59" s="14">
        <v>4</v>
      </c>
      <c r="AA59" s="14">
        <v>4</v>
      </c>
      <c r="AB59" s="14">
        <v>50</v>
      </c>
      <c r="AC59" s="14">
        <v>3.6333379999999998E-2</v>
      </c>
      <c r="AD59" s="14">
        <v>0.4541673</v>
      </c>
      <c r="AE59" s="14">
        <v>213.36</v>
      </c>
      <c r="AF59" s="14">
        <v>94.5</v>
      </c>
      <c r="AG59" s="14">
        <v>0.34466669999999999</v>
      </c>
      <c r="AH59" s="14">
        <v>4.3083330000000002</v>
      </c>
      <c r="AI59" s="14">
        <v>3.9636670000000001</v>
      </c>
      <c r="AJ59" s="14">
        <v>4</v>
      </c>
      <c r="AK59" s="15">
        <v>0.5</v>
      </c>
      <c r="AL59" s="15">
        <v>0.99091669999999998</v>
      </c>
      <c r="AM59" s="15">
        <v>0.91304350000000001</v>
      </c>
      <c r="AN59" s="15">
        <v>0.45237500000000003</v>
      </c>
      <c r="AO59" s="16">
        <v>0.5</v>
      </c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>
        <v>0.3333333432674408</v>
      </c>
      <c r="BL59" s="16"/>
      <c r="BM59" s="16"/>
      <c r="BN59" s="16">
        <v>0.50000001490116119</v>
      </c>
      <c r="BO59" s="16"/>
      <c r="BP59" s="16"/>
      <c r="BQ59" s="16"/>
      <c r="BR59" s="16"/>
      <c r="BS59" s="16"/>
      <c r="BT59" s="16">
        <v>2.3333333656191826</v>
      </c>
      <c r="BU59" s="26"/>
      <c r="BV59" s="26"/>
      <c r="BW59" s="26"/>
      <c r="BX59" s="26"/>
      <c r="BY59" s="26">
        <v>0.3333333432674408</v>
      </c>
      <c r="BZ59" s="16"/>
      <c r="CA59" s="26"/>
      <c r="CB59" s="17"/>
      <c r="CC59" s="17"/>
      <c r="CD59" s="17">
        <v>2</v>
      </c>
      <c r="CE59" s="17"/>
      <c r="CF59" s="17"/>
      <c r="CG59" s="17"/>
      <c r="CH59" s="17"/>
      <c r="CI59" s="17"/>
      <c r="CJ59" s="17"/>
      <c r="CK59" s="17"/>
      <c r="CL59" s="17"/>
    </row>
    <row r="60" spans="1:92" s="9" customFormat="1" ht="20.25" x14ac:dyDescent="0.3">
      <c r="A60" s="10" t="s">
        <v>188</v>
      </c>
      <c r="B60" s="10" t="s">
        <v>164</v>
      </c>
      <c r="C60" s="10" t="s">
        <v>164</v>
      </c>
      <c r="D60" s="10" t="s">
        <v>166</v>
      </c>
      <c r="E60" s="10" t="s">
        <v>144</v>
      </c>
      <c r="F60" s="11">
        <v>18008</v>
      </c>
      <c r="G60" s="11">
        <v>4061</v>
      </c>
      <c r="H60" s="11">
        <v>3975</v>
      </c>
      <c r="I60" s="10" t="s">
        <v>167</v>
      </c>
      <c r="J60" s="12">
        <v>53.5</v>
      </c>
      <c r="K60" s="10" t="s">
        <v>168</v>
      </c>
      <c r="L60" s="10" t="s">
        <v>169</v>
      </c>
      <c r="M60" s="10" t="s">
        <v>146</v>
      </c>
      <c r="N60" s="13">
        <v>23</v>
      </c>
      <c r="O60" s="13">
        <v>22</v>
      </c>
      <c r="P60" s="13">
        <v>1</v>
      </c>
      <c r="Q60" s="14">
        <v>4.3478260000000004</v>
      </c>
      <c r="R60" s="14">
        <v>10.34</v>
      </c>
      <c r="S60" s="14">
        <v>8</v>
      </c>
      <c r="T60" s="14">
        <v>3.7913329999999998</v>
      </c>
      <c r="U60" s="14">
        <v>47.391669999999998</v>
      </c>
      <c r="V60" s="14">
        <v>1</v>
      </c>
      <c r="W60" s="14">
        <v>223.52</v>
      </c>
      <c r="X60" s="14">
        <f>10*S60</f>
        <v>80</v>
      </c>
      <c r="Y60" s="14">
        <v>0</v>
      </c>
      <c r="Z60" s="14">
        <v>4.1666670000000003</v>
      </c>
      <c r="AA60" s="14">
        <v>3.8333330000000001</v>
      </c>
      <c r="AB60" s="14">
        <v>47.91666</v>
      </c>
      <c r="AC60" s="14">
        <v>0.20300019999999999</v>
      </c>
      <c r="AD60" s="14">
        <v>2.5375030000000001</v>
      </c>
      <c r="AE60" s="14">
        <v>223.52</v>
      </c>
      <c r="AF60" s="14">
        <v>99</v>
      </c>
      <c r="AG60" s="14">
        <v>0.17233329999999999</v>
      </c>
      <c r="AH60" s="14">
        <v>2.1541670000000002</v>
      </c>
      <c r="AI60" s="14">
        <v>3.9636670000000001</v>
      </c>
      <c r="AJ60" s="14">
        <v>4.1666670000000003</v>
      </c>
      <c r="AK60" s="15">
        <v>0.5208334</v>
      </c>
      <c r="AL60" s="15">
        <v>0.95127989999999996</v>
      </c>
      <c r="AM60" s="15">
        <v>0.95652170000000003</v>
      </c>
      <c r="AN60" s="15">
        <v>0.47391670000000002</v>
      </c>
      <c r="AO60" s="16">
        <v>0.5</v>
      </c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>
        <v>0.20000000298023224</v>
      </c>
      <c r="BG60" s="16"/>
      <c r="BH60" s="16"/>
      <c r="BI60" s="16"/>
      <c r="BJ60" s="16"/>
      <c r="BK60" s="16">
        <v>0.38333332538604736</v>
      </c>
      <c r="BL60" s="16"/>
      <c r="BM60" s="16"/>
      <c r="BN60" s="16"/>
      <c r="BO60" s="16"/>
      <c r="BP60" s="16"/>
      <c r="BQ60" s="16">
        <v>0.25</v>
      </c>
      <c r="BR60" s="16"/>
      <c r="BS60" s="16"/>
      <c r="BT60" s="16">
        <v>2.2166666686534882</v>
      </c>
      <c r="BU60" s="26"/>
      <c r="BV60" s="26"/>
      <c r="BW60" s="26"/>
      <c r="BX60" s="26"/>
      <c r="BY60" s="26">
        <v>0.28333333134651184</v>
      </c>
      <c r="BZ60" s="16"/>
      <c r="CA60" s="26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N60" s="18">
        <v>1</v>
      </c>
    </row>
    <row r="61" spans="1:92" s="9" customFormat="1" ht="20.25" x14ac:dyDescent="0.3">
      <c r="A61" s="10" t="s">
        <v>188</v>
      </c>
      <c r="B61" s="10" t="s">
        <v>164</v>
      </c>
      <c r="C61" s="10" t="s">
        <v>164</v>
      </c>
      <c r="D61" s="10" t="s">
        <v>170</v>
      </c>
      <c r="E61" s="10" t="s">
        <v>144</v>
      </c>
      <c r="F61" s="11">
        <v>18008</v>
      </c>
      <c r="G61" s="11">
        <v>4017</v>
      </c>
      <c r="H61" s="11">
        <v>3866</v>
      </c>
      <c r="I61" s="10" t="s">
        <v>167</v>
      </c>
      <c r="J61" s="12">
        <v>53.5</v>
      </c>
      <c r="K61" s="10" t="s">
        <v>168</v>
      </c>
      <c r="L61" s="10" t="s">
        <v>169</v>
      </c>
      <c r="M61" s="10" t="s">
        <v>146</v>
      </c>
      <c r="N61" s="13">
        <v>24</v>
      </c>
      <c r="O61" s="13">
        <v>21</v>
      </c>
      <c r="P61" s="13">
        <v>3</v>
      </c>
      <c r="Q61" s="14">
        <v>12.5</v>
      </c>
      <c r="R61" s="14">
        <v>10.34</v>
      </c>
      <c r="S61" s="14">
        <v>8</v>
      </c>
      <c r="T61" s="14">
        <v>3.6190000000000002</v>
      </c>
      <c r="U61" s="14">
        <v>45.237499999999997</v>
      </c>
      <c r="V61" s="14">
        <v>1</v>
      </c>
      <c r="W61" s="14">
        <v>213.36</v>
      </c>
      <c r="X61" s="14">
        <f>10*S61</f>
        <v>80</v>
      </c>
      <c r="Y61" s="14">
        <v>0</v>
      </c>
      <c r="Z61" s="14">
        <v>4.3166669999999998</v>
      </c>
      <c r="AA61" s="14">
        <v>3.6833330000000002</v>
      </c>
      <c r="AB61" s="14">
        <v>46.041670000000003</v>
      </c>
      <c r="AC61" s="14">
        <v>0.18066660000000001</v>
      </c>
      <c r="AD61" s="14">
        <v>2.2583329999999999</v>
      </c>
      <c r="AE61" s="14">
        <v>213.36</v>
      </c>
      <c r="AF61" s="14">
        <v>94.5</v>
      </c>
      <c r="AG61" s="14">
        <v>0.51700000000000002</v>
      </c>
      <c r="AH61" s="14">
        <v>6.4625000000000004</v>
      </c>
      <c r="AI61" s="14">
        <v>4.1360000000000001</v>
      </c>
      <c r="AJ61" s="14">
        <v>4.3166669999999998</v>
      </c>
      <c r="AK61" s="15">
        <v>0.53958329999999999</v>
      </c>
      <c r="AL61" s="15">
        <v>0.95814679999999997</v>
      </c>
      <c r="AM61" s="15">
        <v>0.875</v>
      </c>
      <c r="AN61" s="15">
        <v>0.45237500000000003</v>
      </c>
      <c r="AO61" s="16">
        <v>0.5</v>
      </c>
      <c r="AP61" s="16"/>
      <c r="AQ61" s="16"/>
      <c r="AR61" s="16"/>
      <c r="AS61" s="16"/>
      <c r="AT61" s="16"/>
      <c r="AU61" s="16"/>
      <c r="AV61" s="16"/>
      <c r="AW61" s="16">
        <v>0.25</v>
      </c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>
        <v>0.4166666567325592</v>
      </c>
      <c r="BL61" s="16"/>
      <c r="BM61" s="16"/>
      <c r="BN61" s="16"/>
      <c r="BO61" s="16"/>
      <c r="BP61" s="16"/>
      <c r="BQ61" s="16"/>
      <c r="BR61" s="16"/>
      <c r="BS61" s="16"/>
      <c r="BT61" s="16">
        <v>2.2333333492279053</v>
      </c>
      <c r="BU61" s="26"/>
      <c r="BV61" s="26"/>
      <c r="BW61" s="26"/>
      <c r="BX61" s="26"/>
      <c r="BY61" s="26">
        <v>0.28333333134651184</v>
      </c>
      <c r="BZ61" s="16"/>
      <c r="CA61" s="26"/>
      <c r="CB61" s="17"/>
      <c r="CC61" s="17"/>
      <c r="CD61" s="17">
        <v>1</v>
      </c>
      <c r="CE61" s="17"/>
      <c r="CF61" s="17"/>
      <c r="CG61" s="17"/>
      <c r="CH61" s="17">
        <v>1</v>
      </c>
      <c r="CI61" s="17"/>
      <c r="CJ61" s="17"/>
      <c r="CK61" s="17"/>
      <c r="CL61" s="17"/>
      <c r="CN61" s="18">
        <v>1</v>
      </c>
    </row>
    <row r="62" spans="1:92" s="9" customFormat="1" ht="20.25" x14ac:dyDescent="0.3">
      <c r="A62" s="10" t="s">
        <v>189</v>
      </c>
      <c r="B62" s="10" t="s">
        <v>154</v>
      </c>
      <c r="C62" s="10" t="s">
        <v>164</v>
      </c>
      <c r="D62" s="10" t="s">
        <v>166</v>
      </c>
      <c r="E62" s="10" t="s">
        <v>144</v>
      </c>
      <c r="F62" s="11">
        <v>18008</v>
      </c>
      <c r="G62" s="11">
        <v>4087</v>
      </c>
      <c r="H62" s="11">
        <v>3807</v>
      </c>
      <c r="I62" s="10" t="s">
        <v>167</v>
      </c>
      <c r="J62" s="12">
        <v>53.5</v>
      </c>
      <c r="K62" s="10" t="s">
        <v>168</v>
      </c>
      <c r="L62" s="10" t="s">
        <v>169</v>
      </c>
      <c r="M62" s="10" t="s">
        <v>146</v>
      </c>
      <c r="N62" s="13">
        <v>23</v>
      </c>
      <c r="O62" s="13">
        <v>22</v>
      </c>
      <c r="P62" s="13">
        <v>1</v>
      </c>
      <c r="Q62" s="14">
        <v>4.3478260000000004</v>
      </c>
      <c r="R62" s="14">
        <v>10.34</v>
      </c>
      <c r="S62" s="14">
        <v>8</v>
      </c>
      <c r="T62" s="14">
        <v>3.7913329999999998</v>
      </c>
      <c r="U62" s="14">
        <v>47.391669999999998</v>
      </c>
      <c r="V62" s="14">
        <v>1</v>
      </c>
      <c r="W62" s="14">
        <v>223.52</v>
      </c>
      <c r="X62" s="14">
        <v>80</v>
      </c>
      <c r="Y62" s="14">
        <v>0.80808080808080796</v>
      </c>
      <c r="Z62" s="14">
        <v>4</v>
      </c>
      <c r="AA62" s="14">
        <v>4</v>
      </c>
      <c r="AB62" s="14">
        <v>50</v>
      </c>
      <c r="AC62" s="14">
        <v>3.633347E-2</v>
      </c>
      <c r="AD62" s="14">
        <v>0.45416840000000003</v>
      </c>
      <c r="AE62" s="14">
        <v>223.52</v>
      </c>
      <c r="AF62" s="14">
        <v>99</v>
      </c>
      <c r="AG62" s="14">
        <v>0.17233329999999999</v>
      </c>
      <c r="AH62" s="14">
        <v>2.1541670000000002</v>
      </c>
      <c r="AI62" s="14">
        <v>3.9636670000000001</v>
      </c>
      <c r="AJ62" s="14">
        <v>4</v>
      </c>
      <c r="AK62" s="15">
        <v>0.5</v>
      </c>
      <c r="AL62" s="15">
        <v>0.99091669999999998</v>
      </c>
      <c r="AM62" s="15">
        <v>0.95652170000000003</v>
      </c>
      <c r="AN62" s="15">
        <v>0.47391670000000002</v>
      </c>
      <c r="AO62" s="16">
        <v>0.5</v>
      </c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>
        <v>0.4166666567325592</v>
      </c>
      <c r="BL62" s="16"/>
      <c r="BM62" s="16"/>
      <c r="BN62" s="16"/>
      <c r="BO62" s="16"/>
      <c r="BP62" s="16"/>
      <c r="BQ62" s="16"/>
      <c r="BR62" s="16"/>
      <c r="BS62" s="16">
        <v>0.3333333432674408</v>
      </c>
      <c r="BT62" s="16">
        <v>2.3333332538604736</v>
      </c>
      <c r="BU62" s="26"/>
      <c r="BV62" s="26">
        <v>0.1666666716337204</v>
      </c>
      <c r="BW62" s="26"/>
      <c r="BX62" s="26"/>
      <c r="BY62" s="26">
        <v>0.25</v>
      </c>
      <c r="BZ62" s="16"/>
      <c r="CA62" s="26"/>
      <c r="CB62" s="17"/>
      <c r="CC62" s="17"/>
      <c r="CD62" s="17"/>
      <c r="CE62" s="17"/>
      <c r="CF62" s="17"/>
      <c r="CG62" s="17"/>
      <c r="CH62" s="17"/>
      <c r="CI62" s="17"/>
      <c r="CJ62" s="17"/>
      <c r="CK62" s="17">
        <v>1</v>
      </c>
      <c r="CL62" s="17"/>
    </row>
    <row r="63" spans="1:92" s="9" customFormat="1" ht="20.25" x14ac:dyDescent="0.3">
      <c r="A63" s="10" t="s">
        <v>189</v>
      </c>
      <c r="B63" s="10" t="s">
        <v>154</v>
      </c>
      <c r="C63" s="10" t="s">
        <v>164</v>
      </c>
      <c r="D63" s="10" t="s">
        <v>170</v>
      </c>
      <c r="E63" s="10" t="s">
        <v>144</v>
      </c>
      <c r="F63" s="11">
        <v>18008</v>
      </c>
      <c r="G63" s="11">
        <v>4124</v>
      </c>
      <c r="H63" s="11">
        <v>3698</v>
      </c>
      <c r="I63" s="10" t="s">
        <v>167</v>
      </c>
      <c r="J63" s="12">
        <v>53.5</v>
      </c>
      <c r="K63" s="10" t="s">
        <v>168</v>
      </c>
      <c r="L63" s="10" t="s">
        <v>169</v>
      </c>
      <c r="M63" s="10" t="s">
        <v>146</v>
      </c>
      <c r="N63" s="13">
        <v>23</v>
      </c>
      <c r="O63" s="13">
        <v>22</v>
      </c>
      <c r="P63" s="13">
        <v>1</v>
      </c>
      <c r="Q63" s="14">
        <v>4.3478260000000004</v>
      </c>
      <c r="R63" s="14">
        <v>10.34</v>
      </c>
      <c r="S63" s="14">
        <v>8</v>
      </c>
      <c r="T63" s="14">
        <v>3.7913329999999998</v>
      </c>
      <c r="U63" s="14">
        <v>47.391669999999998</v>
      </c>
      <c r="V63" s="14">
        <v>1</v>
      </c>
      <c r="W63" s="14">
        <v>223.52</v>
      </c>
      <c r="X63" s="14">
        <v>80</v>
      </c>
      <c r="Y63" s="14">
        <v>0.80808080808080796</v>
      </c>
      <c r="Z63" s="14">
        <v>4.1333330000000004</v>
      </c>
      <c r="AA63" s="14">
        <v>3.8666670000000001</v>
      </c>
      <c r="AB63" s="14">
        <v>48.333329999999997</v>
      </c>
      <c r="AC63" s="14">
        <v>0.16966690000000001</v>
      </c>
      <c r="AD63" s="14">
        <v>2.1208360000000002</v>
      </c>
      <c r="AE63" s="14">
        <v>223.52</v>
      </c>
      <c r="AF63" s="14">
        <v>99</v>
      </c>
      <c r="AG63" s="14">
        <v>0.17233329999999999</v>
      </c>
      <c r="AH63" s="14">
        <v>2.1541670000000002</v>
      </c>
      <c r="AI63" s="14">
        <v>3.9636670000000001</v>
      </c>
      <c r="AJ63" s="14">
        <v>4.1333330000000004</v>
      </c>
      <c r="AK63" s="15">
        <v>0.51666670000000003</v>
      </c>
      <c r="AL63" s="15">
        <v>0.95895169999999996</v>
      </c>
      <c r="AM63" s="15">
        <v>0.95652170000000003</v>
      </c>
      <c r="AN63" s="15">
        <v>0.47391670000000002</v>
      </c>
      <c r="AO63" s="16">
        <v>0.5</v>
      </c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>
        <v>0.5</v>
      </c>
      <c r="BL63" s="16"/>
      <c r="BM63" s="16"/>
      <c r="BN63" s="16">
        <v>0.3333333432674408</v>
      </c>
      <c r="BO63" s="16"/>
      <c r="BP63" s="16"/>
      <c r="BQ63" s="16"/>
      <c r="BR63" s="16"/>
      <c r="BS63" s="16"/>
      <c r="BT63" s="16">
        <v>2.3333332985639572</v>
      </c>
      <c r="BU63" s="26"/>
      <c r="BV63" s="26"/>
      <c r="BW63" s="26"/>
      <c r="BX63" s="26"/>
      <c r="BY63" s="26">
        <v>0.20000000298023224</v>
      </c>
      <c r="BZ63" s="16"/>
      <c r="CA63" s="26"/>
      <c r="CB63" s="17"/>
      <c r="CC63" s="17"/>
      <c r="CD63" s="17"/>
      <c r="CE63" s="17"/>
      <c r="CF63" s="17"/>
      <c r="CG63" s="17"/>
      <c r="CH63" s="17"/>
      <c r="CI63" s="17"/>
      <c r="CJ63" s="17"/>
      <c r="CK63" s="17">
        <v>1</v>
      </c>
      <c r="CL63" s="17"/>
    </row>
    <row r="64" spans="1:92" s="9" customFormat="1" ht="20.25" x14ac:dyDescent="0.3">
      <c r="A64" s="10" t="s">
        <v>189</v>
      </c>
      <c r="B64" s="10" t="s">
        <v>164</v>
      </c>
      <c r="C64" s="10" t="s">
        <v>164</v>
      </c>
      <c r="D64" s="10" t="s">
        <v>166</v>
      </c>
      <c r="E64" s="10" t="s">
        <v>144</v>
      </c>
      <c r="F64" s="11">
        <v>18008</v>
      </c>
      <c r="G64" s="11">
        <v>4061</v>
      </c>
      <c r="H64" s="11">
        <v>3975</v>
      </c>
      <c r="I64" s="10" t="s">
        <v>167</v>
      </c>
      <c r="J64" s="12">
        <v>53.5</v>
      </c>
      <c r="K64" s="10" t="s">
        <v>168</v>
      </c>
      <c r="L64" s="10" t="s">
        <v>169</v>
      </c>
      <c r="M64" s="10" t="s">
        <v>146</v>
      </c>
      <c r="N64" s="13">
        <v>24</v>
      </c>
      <c r="O64" s="13">
        <v>24</v>
      </c>
      <c r="P64" s="13">
        <v>0</v>
      </c>
      <c r="Q64" s="14">
        <v>0</v>
      </c>
      <c r="R64" s="14">
        <v>10.34</v>
      </c>
      <c r="S64" s="14">
        <v>8</v>
      </c>
      <c r="T64" s="14">
        <v>4.1360000000000001</v>
      </c>
      <c r="U64" s="14">
        <v>51.7</v>
      </c>
      <c r="V64" s="14">
        <v>1</v>
      </c>
      <c r="W64" s="14">
        <v>243.84</v>
      </c>
      <c r="X64" s="14">
        <f>10*S64</f>
        <v>80</v>
      </c>
      <c r="Y64" s="14">
        <v>0</v>
      </c>
      <c r="Z64" s="14">
        <v>4.3833330000000004</v>
      </c>
      <c r="AA64" s="14">
        <v>3.6166670000000001</v>
      </c>
      <c r="AB64" s="14">
        <v>45.20834</v>
      </c>
      <c r="AC64" s="14">
        <v>0.247333</v>
      </c>
      <c r="AD64" s="14">
        <v>3.091663</v>
      </c>
      <c r="AE64" s="14">
        <v>243.84</v>
      </c>
      <c r="AF64" s="14">
        <v>108</v>
      </c>
      <c r="AG64" s="14">
        <v>0</v>
      </c>
      <c r="AH64" s="14">
        <v>0</v>
      </c>
      <c r="AI64" s="14">
        <v>4.1360000000000001</v>
      </c>
      <c r="AJ64" s="14">
        <v>4.3833330000000004</v>
      </c>
      <c r="AK64" s="15">
        <v>0.54791670000000003</v>
      </c>
      <c r="AL64" s="15">
        <v>0.94357420000000003</v>
      </c>
      <c r="AM64" s="15">
        <v>1</v>
      </c>
      <c r="AN64" s="15">
        <v>0.51700000000000002</v>
      </c>
      <c r="AO64" s="16">
        <v>0.5</v>
      </c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>
        <v>0.34999999403953552</v>
      </c>
      <c r="BL64" s="16"/>
      <c r="BM64" s="16"/>
      <c r="BN64" s="16"/>
      <c r="BO64" s="16"/>
      <c r="BP64" s="16"/>
      <c r="BQ64" s="16"/>
      <c r="BR64" s="16"/>
      <c r="BS64" s="16"/>
      <c r="BT64" s="16">
        <v>2.4500000327825546</v>
      </c>
      <c r="BU64" s="26"/>
      <c r="BV64" s="26"/>
      <c r="BW64" s="26"/>
      <c r="BX64" s="26"/>
      <c r="BY64" s="26">
        <v>0.31666666269302368</v>
      </c>
      <c r="BZ64" s="16"/>
      <c r="CA64" s="26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</row>
    <row r="65" spans="1:92" s="9" customFormat="1" ht="20.25" x14ac:dyDescent="0.3">
      <c r="A65" s="10" t="s">
        <v>189</v>
      </c>
      <c r="B65" s="10" t="s">
        <v>164</v>
      </c>
      <c r="C65" s="10" t="s">
        <v>164</v>
      </c>
      <c r="D65" s="10" t="s">
        <v>170</v>
      </c>
      <c r="E65" s="10" t="s">
        <v>144</v>
      </c>
      <c r="F65" s="11">
        <v>18008</v>
      </c>
      <c r="G65" s="11">
        <v>4017</v>
      </c>
      <c r="H65" s="11">
        <v>3866</v>
      </c>
      <c r="I65" s="10" t="s">
        <v>167</v>
      </c>
      <c r="J65" s="12">
        <v>53.5</v>
      </c>
      <c r="K65" s="10" t="s">
        <v>168</v>
      </c>
      <c r="L65" s="10" t="s">
        <v>169</v>
      </c>
      <c r="M65" s="10" t="s">
        <v>146</v>
      </c>
      <c r="N65" s="13">
        <v>24</v>
      </c>
      <c r="O65" s="13">
        <v>24</v>
      </c>
      <c r="P65" s="13">
        <v>0</v>
      </c>
      <c r="Q65" s="14">
        <v>0</v>
      </c>
      <c r="R65" s="14">
        <v>10.34</v>
      </c>
      <c r="S65" s="14">
        <v>8</v>
      </c>
      <c r="T65" s="14">
        <v>4.1360000000000001</v>
      </c>
      <c r="U65" s="14">
        <v>51.7</v>
      </c>
      <c r="V65" s="14">
        <v>1</v>
      </c>
      <c r="W65" s="14">
        <v>243.84</v>
      </c>
      <c r="X65" s="14">
        <f>10*S65</f>
        <v>80</v>
      </c>
      <c r="Y65" s="14">
        <v>0</v>
      </c>
      <c r="Z65" s="14">
        <v>4.5666669999999998</v>
      </c>
      <c r="AA65" s="14">
        <v>3.4333330000000002</v>
      </c>
      <c r="AB65" s="14">
        <v>42.916670000000003</v>
      </c>
      <c r="AC65" s="14">
        <v>0.4306664</v>
      </c>
      <c r="AD65" s="14">
        <v>5.3833299999999999</v>
      </c>
      <c r="AE65" s="14">
        <v>243.84</v>
      </c>
      <c r="AF65" s="14">
        <v>108</v>
      </c>
      <c r="AG65" s="14">
        <v>0</v>
      </c>
      <c r="AH65" s="14">
        <v>0</v>
      </c>
      <c r="AI65" s="14">
        <v>4.1360000000000001</v>
      </c>
      <c r="AJ65" s="14">
        <v>4.5666669999999998</v>
      </c>
      <c r="AK65" s="15">
        <v>0.57083329999999999</v>
      </c>
      <c r="AL65" s="15">
        <v>0.90569350000000004</v>
      </c>
      <c r="AM65" s="15">
        <v>1</v>
      </c>
      <c r="AN65" s="15">
        <v>0.51700000000000002</v>
      </c>
      <c r="AO65" s="16">
        <v>0.5</v>
      </c>
      <c r="AP65" s="16"/>
      <c r="AQ65" s="16"/>
      <c r="AR65" s="16"/>
      <c r="AS65" s="16"/>
      <c r="AT65" s="16"/>
      <c r="AU65" s="16"/>
      <c r="AV65" s="16"/>
      <c r="AW65" s="16"/>
      <c r="AX65" s="16">
        <v>0.25</v>
      </c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>
        <v>0.4166666567325592</v>
      </c>
      <c r="BL65" s="16"/>
      <c r="BM65" s="16"/>
      <c r="BN65" s="16"/>
      <c r="BO65" s="16"/>
      <c r="BP65" s="16"/>
      <c r="BQ65" s="16"/>
      <c r="BR65" s="16"/>
      <c r="BS65" s="16"/>
      <c r="BT65" s="16">
        <v>1.9333333373069763</v>
      </c>
      <c r="BU65" s="26"/>
      <c r="BV65" s="26"/>
      <c r="BW65" s="26"/>
      <c r="BX65" s="26"/>
      <c r="BY65" s="26">
        <v>0.3333333432674408</v>
      </c>
      <c r="BZ65" s="16"/>
      <c r="CA65" s="26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</row>
    <row r="66" spans="1:92" s="9" customFormat="1" ht="20.25" x14ac:dyDescent="0.3">
      <c r="A66" s="10" t="s">
        <v>165</v>
      </c>
      <c r="B66" s="10" t="s">
        <v>154</v>
      </c>
      <c r="C66" s="10" t="s">
        <v>164</v>
      </c>
      <c r="D66" s="10" t="s">
        <v>166</v>
      </c>
      <c r="E66" s="10" t="s">
        <v>144</v>
      </c>
      <c r="F66" s="11">
        <v>18008</v>
      </c>
      <c r="G66" s="11">
        <v>4087</v>
      </c>
      <c r="H66" s="11">
        <v>3807</v>
      </c>
      <c r="I66" s="10" t="s">
        <v>167</v>
      </c>
      <c r="J66" s="12">
        <v>53.5</v>
      </c>
      <c r="K66" s="10" t="s">
        <v>168</v>
      </c>
      <c r="L66" s="10" t="s">
        <v>169</v>
      </c>
      <c r="M66" s="10" t="s">
        <v>146</v>
      </c>
      <c r="N66" s="13">
        <v>22</v>
      </c>
      <c r="O66" s="13">
        <v>22</v>
      </c>
      <c r="P66" s="13">
        <v>0</v>
      </c>
      <c r="Q66" s="14">
        <v>0</v>
      </c>
      <c r="R66" s="14">
        <v>10.34</v>
      </c>
      <c r="S66" s="14">
        <v>8</v>
      </c>
      <c r="T66" s="14">
        <v>3.7913329999999998</v>
      </c>
      <c r="U66" s="14">
        <v>47.391669999999998</v>
      </c>
      <c r="V66" s="14">
        <v>1</v>
      </c>
      <c r="W66" s="14">
        <v>223.52</v>
      </c>
      <c r="X66" s="14">
        <v>80</v>
      </c>
      <c r="Y66" s="14">
        <v>0.80808080808080796</v>
      </c>
      <c r="Z66" s="14">
        <v>4.2833329999999998</v>
      </c>
      <c r="AA66" s="14">
        <v>3.7166670000000002</v>
      </c>
      <c r="AB66" s="14">
        <v>46.458329999999997</v>
      </c>
      <c r="AC66" s="14">
        <v>0.4920001</v>
      </c>
      <c r="AD66" s="14">
        <v>6.1500019999999997</v>
      </c>
      <c r="AE66" s="14">
        <v>223.52</v>
      </c>
      <c r="AF66" s="14">
        <v>99</v>
      </c>
      <c r="AG66" s="14">
        <v>0</v>
      </c>
      <c r="AH66" s="14">
        <v>0</v>
      </c>
      <c r="AI66" s="14">
        <v>3.7913329999999998</v>
      </c>
      <c r="AJ66" s="14">
        <v>4.2833329999999998</v>
      </c>
      <c r="AK66" s="15">
        <v>0.53541669999999997</v>
      </c>
      <c r="AL66" s="15">
        <v>0.88513620000000004</v>
      </c>
      <c r="AM66" s="15">
        <v>1</v>
      </c>
      <c r="AN66" s="15">
        <v>0.47391670000000002</v>
      </c>
      <c r="AO66" s="16">
        <v>0.5</v>
      </c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>
        <v>0.1666666716337204</v>
      </c>
      <c r="BG66" s="16"/>
      <c r="BH66" s="16"/>
      <c r="BI66" s="16"/>
      <c r="BJ66" s="16"/>
      <c r="BK66" s="16">
        <v>0.5</v>
      </c>
      <c r="BL66" s="16"/>
      <c r="BM66" s="16"/>
      <c r="BN66" s="16"/>
      <c r="BO66" s="16"/>
      <c r="BP66" s="16"/>
      <c r="BQ66" s="16"/>
      <c r="BR66" s="16"/>
      <c r="BS66" s="16"/>
      <c r="BT66" s="16">
        <v>2.1666666269302368</v>
      </c>
      <c r="BU66" s="26"/>
      <c r="BV66" s="26">
        <v>0.1666666716337204</v>
      </c>
      <c r="BW66" s="26"/>
      <c r="BX66" s="26"/>
      <c r="BY66" s="26">
        <v>0.21666666865348816</v>
      </c>
      <c r="BZ66" s="16"/>
      <c r="CA66" s="26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</row>
    <row r="67" spans="1:92" s="9" customFormat="1" ht="20.25" x14ac:dyDescent="0.3">
      <c r="A67" s="10" t="s">
        <v>165</v>
      </c>
      <c r="B67" s="10" t="s">
        <v>154</v>
      </c>
      <c r="C67" s="10" t="s">
        <v>164</v>
      </c>
      <c r="D67" s="10" t="s">
        <v>170</v>
      </c>
      <c r="E67" s="10" t="s">
        <v>144</v>
      </c>
      <c r="F67" s="11">
        <v>18008</v>
      </c>
      <c r="G67" s="11">
        <v>4124</v>
      </c>
      <c r="H67" s="11">
        <v>3698</v>
      </c>
      <c r="I67" s="10" t="s">
        <v>167</v>
      </c>
      <c r="J67" s="12">
        <v>53.5</v>
      </c>
      <c r="K67" s="10" t="s">
        <v>168</v>
      </c>
      <c r="L67" s="10" t="s">
        <v>169</v>
      </c>
      <c r="M67" s="10" t="s">
        <v>146</v>
      </c>
      <c r="N67" s="13">
        <v>23</v>
      </c>
      <c r="O67" s="13">
        <v>21</v>
      </c>
      <c r="P67" s="13">
        <v>2</v>
      </c>
      <c r="Q67" s="14">
        <v>8.6956520000000008</v>
      </c>
      <c r="R67" s="14">
        <v>10.34</v>
      </c>
      <c r="S67" s="14">
        <v>8</v>
      </c>
      <c r="T67" s="14">
        <v>3.6190000000000002</v>
      </c>
      <c r="U67" s="14">
        <v>45.237499999999997</v>
      </c>
      <c r="V67" s="14">
        <v>1</v>
      </c>
      <c r="W67" s="14">
        <v>213.36</v>
      </c>
      <c r="X67" s="14">
        <v>80</v>
      </c>
      <c r="Y67" s="14">
        <v>0.84656084656084696</v>
      </c>
      <c r="Z67" s="14">
        <v>4</v>
      </c>
      <c r="AA67" s="14">
        <v>4</v>
      </c>
      <c r="AB67" s="14">
        <v>50</v>
      </c>
      <c r="AC67" s="14">
        <v>3.6333379999999998E-2</v>
      </c>
      <c r="AD67" s="14">
        <v>0.4541673</v>
      </c>
      <c r="AE67" s="14">
        <v>213.36</v>
      </c>
      <c r="AF67" s="14">
        <v>94.5</v>
      </c>
      <c r="AG67" s="14">
        <v>0.34466669999999999</v>
      </c>
      <c r="AH67" s="14">
        <v>4.3083330000000002</v>
      </c>
      <c r="AI67" s="14">
        <v>3.9636670000000001</v>
      </c>
      <c r="AJ67" s="14">
        <v>4</v>
      </c>
      <c r="AK67" s="15">
        <v>0.5</v>
      </c>
      <c r="AL67" s="15">
        <v>0.99091669999999998</v>
      </c>
      <c r="AM67" s="15">
        <v>0.91304350000000001</v>
      </c>
      <c r="AN67" s="15">
        <v>0.45237500000000003</v>
      </c>
      <c r="AO67" s="16">
        <v>0.5</v>
      </c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>
        <v>0.5</v>
      </c>
      <c r="BL67" s="16"/>
      <c r="BM67" s="16"/>
      <c r="BN67" s="16">
        <v>0.3333333432674408</v>
      </c>
      <c r="BO67" s="16"/>
      <c r="BP67" s="16"/>
      <c r="BQ67" s="16"/>
      <c r="BR67" s="16"/>
      <c r="BS67" s="16"/>
      <c r="BT67" s="16">
        <v>2.1666666641831398</v>
      </c>
      <c r="BU67" s="26"/>
      <c r="BV67" s="26">
        <v>0.1666666716337204</v>
      </c>
      <c r="BW67" s="26"/>
      <c r="BX67" s="26">
        <v>8.3333335816860199E-2</v>
      </c>
      <c r="BY67" s="26">
        <v>0.25</v>
      </c>
      <c r="BZ67" s="16"/>
      <c r="CA67" s="26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N67" s="18">
        <v>2</v>
      </c>
    </row>
    <row r="68" spans="1:92" s="48" customFormat="1" ht="20.25" x14ac:dyDescent="0.3">
      <c r="A68" s="39" t="s">
        <v>194</v>
      </c>
      <c r="B68" s="39" t="s">
        <v>164</v>
      </c>
      <c r="C68" s="39" t="s">
        <v>164</v>
      </c>
      <c r="D68" s="39" t="s">
        <v>166</v>
      </c>
      <c r="E68" s="39" t="s">
        <v>144</v>
      </c>
      <c r="F68" s="40">
        <v>10348</v>
      </c>
      <c r="G68" s="40">
        <v>4189</v>
      </c>
      <c r="H68" s="40">
        <v>3975</v>
      </c>
      <c r="I68" s="39" t="s">
        <v>174</v>
      </c>
      <c r="J68" s="41">
        <v>62.8</v>
      </c>
      <c r="K68" s="39" t="s">
        <v>175</v>
      </c>
      <c r="L68" s="39" t="s">
        <v>176</v>
      </c>
      <c r="M68" s="39" t="s">
        <v>146</v>
      </c>
      <c r="N68" s="42">
        <v>34</v>
      </c>
      <c r="O68" s="42">
        <v>34</v>
      </c>
      <c r="P68" s="42">
        <v>0</v>
      </c>
      <c r="Q68" s="43">
        <v>0</v>
      </c>
      <c r="R68" s="43">
        <v>6.74</v>
      </c>
      <c r="S68" s="43">
        <v>5</v>
      </c>
      <c r="T68" s="43">
        <v>3.8193329999999999</v>
      </c>
      <c r="U68" s="43">
        <v>76.386660000000006</v>
      </c>
      <c r="V68" s="43">
        <v>0.625</v>
      </c>
      <c r="W68" s="43">
        <v>250.78399999999999</v>
      </c>
      <c r="X68" s="43">
        <v>50</v>
      </c>
      <c r="Y68" s="43">
        <v>0.48694974533886598</v>
      </c>
      <c r="Z68" s="43">
        <v>4.2</v>
      </c>
      <c r="AA68" s="43">
        <v>0.8</v>
      </c>
      <c r="AB68" s="43">
        <v>16</v>
      </c>
      <c r="AC68" s="43">
        <v>0.38066689999999997</v>
      </c>
      <c r="AD68" s="43">
        <v>7.6133379999999997</v>
      </c>
      <c r="AE68" s="43">
        <v>156.74</v>
      </c>
      <c r="AF68" s="43">
        <v>102.68</v>
      </c>
      <c r="AG68" s="43">
        <v>0</v>
      </c>
      <c r="AH68" s="43">
        <v>0</v>
      </c>
      <c r="AI68" s="43">
        <v>3.8193329999999999</v>
      </c>
      <c r="AJ68" s="43">
        <v>4.2</v>
      </c>
      <c r="AK68" s="44">
        <v>0.84</v>
      </c>
      <c r="AL68" s="44">
        <v>0.90936510000000004</v>
      </c>
      <c r="AM68" s="44">
        <v>1</v>
      </c>
      <c r="AN68" s="44">
        <v>0.76386659999999995</v>
      </c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6"/>
      <c r="BV68" s="46"/>
      <c r="BW68" s="46"/>
      <c r="BX68" s="46"/>
      <c r="BY68" s="46"/>
      <c r="BZ68" s="45"/>
      <c r="CA68" s="46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N68" s="49"/>
    </row>
    <row r="69" spans="1:92" s="9" customFormat="1" ht="20.25" x14ac:dyDescent="0.3">
      <c r="A69" s="10" t="s">
        <v>194</v>
      </c>
      <c r="B69" s="10" t="s">
        <v>164</v>
      </c>
      <c r="C69" s="10" t="s">
        <v>164</v>
      </c>
      <c r="D69" s="10" t="s">
        <v>170</v>
      </c>
      <c r="E69" s="10" t="s">
        <v>144</v>
      </c>
      <c r="F69" s="11">
        <v>10348</v>
      </c>
      <c r="G69" s="11">
        <v>3733</v>
      </c>
      <c r="H69" s="11">
        <v>4161</v>
      </c>
      <c r="I69" s="10" t="s">
        <v>174</v>
      </c>
      <c r="J69" s="12">
        <v>62.8</v>
      </c>
      <c r="K69" s="10" t="s">
        <v>175</v>
      </c>
      <c r="L69" s="10" t="s">
        <v>176</v>
      </c>
      <c r="M69" s="10" t="s">
        <v>146</v>
      </c>
      <c r="N69" s="13">
        <v>27</v>
      </c>
      <c r="O69" s="13">
        <v>27</v>
      </c>
      <c r="P69" s="13">
        <v>0</v>
      </c>
      <c r="Q69" s="14">
        <v>0</v>
      </c>
      <c r="R69" s="14">
        <v>6.74</v>
      </c>
      <c r="S69" s="14">
        <v>4.25</v>
      </c>
      <c r="T69" s="14">
        <v>3.0329999999999999</v>
      </c>
      <c r="U69" s="14">
        <v>71.364710000000002</v>
      </c>
      <c r="V69" s="14">
        <v>0.53125</v>
      </c>
      <c r="W69" s="14">
        <v>234.29650000000001</v>
      </c>
      <c r="X69" s="14">
        <v>42.5</v>
      </c>
      <c r="Y69" s="14">
        <v>0.521216574967034</v>
      </c>
      <c r="Z69" s="14">
        <v>3.1666669999999999</v>
      </c>
      <c r="AA69" s="14">
        <v>1.0833330000000001</v>
      </c>
      <c r="AB69" s="14">
        <v>25.490200000000002</v>
      </c>
      <c r="AC69" s="14">
        <v>0.1336666</v>
      </c>
      <c r="AD69" s="14">
        <v>3.1450969999999998</v>
      </c>
      <c r="AE69" s="14">
        <v>124.47</v>
      </c>
      <c r="AF69" s="14">
        <v>81.540000000000006</v>
      </c>
      <c r="AG69" s="14">
        <v>0</v>
      </c>
      <c r="AH69" s="14">
        <v>0</v>
      </c>
      <c r="AI69" s="14">
        <v>3.0329999999999999</v>
      </c>
      <c r="AJ69" s="14">
        <v>3.1666669999999999</v>
      </c>
      <c r="AK69" s="15">
        <v>0.74509800000000004</v>
      </c>
      <c r="AL69" s="15">
        <v>0.95778949999999996</v>
      </c>
      <c r="AM69" s="15">
        <v>1</v>
      </c>
      <c r="AN69" s="15">
        <v>0.71364709999999998</v>
      </c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26"/>
      <c r="BV69" s="26"/>
      <c r="BW69" s="26"/>
      <c r="BX69" s="26"/>
      <c r="BY69" s="26"/>
      <c r="BZ69" s="16"/>
      <c r="CA69" s="26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N69" s="18"/>
    </row>
    <row r="70" spans="1:92" s="9" customFormat="1" ht="20.25" x14ac:dyDescent="0.3">
      <c r="A70" s="10" t="s">
        <v>195</v>
      </c>
      <c r="B70" s="10" t="s">
        <v>164</v>
      </c>
      <c r="C70" s="10" t="s">
        <v>164</v>
      </c>
      <c r="D70" s="10" t="s">
        <v>166</v>
      </c>
      <c r="E70" s="10" t="s">
        <v>144</v>
      </c>
      <c r="F70" s="11">
        <v>10334</v>
      </c>
      <c r="G70" s="11">
        <v>4189</v>
      </c>
      <c r="H70" s="11">
        <v>3975</v>
      </c>
      <c r="I70" s="10" t="s">
        <v>174</v>
      </c>
      <c r="J70" s="12">
        <v>62.8</v>
      </c>
      <c r="K70" s="10" t="s">
        <v>196</v>
      </c>
      <c r="L70" s="10" t="s">
        <v>176</v>
      </c>
      <c r="M70" s="10" t="s">
        <v>146</v>
      </c>
      <c r="N70" s="13">
        <v>1</v>
      </c>
      <c r="O70" s="13">
        <v>1</v>
      </c>
      <c r="P70" s="13">
        <v>0</v>
      </c>
      <c r="Q70" s="14">
        <v>0</v>
      </c>
      <c r="R70" s="14">
        <v>8.85</v>
      </c>
      <c r="S70" s="14">
        <v>0.16666700000000001</v>
      </c>
      <c r="T70" s="14">
        <v>0.14749999999999999</v>
      </c>
      <c r="U70" s="14">
        <v>88.499840000000006</v>
      </c>
      <c r="V70" s="14">
        <v>2.083337E-2</v>
      </c>
      <c r="W70" s="14">
        <v>257.7595</v>
      </c>
      <c r="X70" s="14">
        <v>1.66666984558105</v>
      </c>
      <c r="Y70" s="14">
        <v>0.45787631800766998</v>
      </c>
      <c r="Z70" s="14">
        <v>0.1500003</v>
      </c>
      <c r="AA70" s="14">
        <v>1.6666650000000002E-2</v>
      </c>
      <c r="AB70" s="14">
        <v>9.9999710000000004</v>
      </c>
      <c r="AC70" s="14">
        <v>2.5003249999999999E-3</v>
      </c>
      <c r="AD70" s="14">
        <v>1.500192</v>
      </c>
      <c r="AE70" s="14">
        <v>5.37</v>
      </c>
      <c r="AF70" s="14">
        <v>3.64</v>
      </c>
      <c r="AG70" s="14">
        <v>0</v>
      </c>
      <c r="AH70" s="14">
        <v>0</v>
      </c>
      <c r="AI70" s="14">
        <v>0.14749999999999999</v>
      </c>
      <c r="AJ70" s="14">
        <v>0.1500003</v>
      </c>
      <c r="AK70" s="15">
        <v>0.90000029999999998</v>
      </c>
      <c r="AL70" s="15">
        <v>0.98333119999999996</v>
      </c>
      <c r="AM70" s="15">
        <v>1</v>
      </c>
      <c r="AN70" s="15">
        <v>0.88499839999999996</v>
      </c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26"/>
      <c r="BV70" s="26"/>
      <c r="BW70" s="26"/>
      <c r="BX70" s="26"/>
      <c r="BY70" s="26"/>
      <c r="BZ70" s="16"/>
      <c r="CA70" s="26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N70" s="18"/>
    </row>
    <row r="71" spans="1:92" s="9" customFormat="1" ht="20.25" x14ac:dyDescent="0.3">
      <c r="A71" s="10" t="s">
        <v>195</v>
      </c>
      <c r="B71" s="10" t="s">
        <v>164</v>
      </c>
      <c r="C71" s="10" t="s">
        <v>164</v>
      </c>
      <c r="D71" s="10" t="s">
        <v>170</v>
      </c>
      <c r="E71" s="10" t="s">
        <v>144</v>
      </c>
      <c r="F71" s="11">
        <v>10334</v>
      </c>
      <c r="G71" s="11">
        <v>4062</v>
      </c>
      <c r="H71" s="11">
        <v>4161</v>
      </c>
      <c r="I71" s="10" t="s">
        <v>174</v>
      </c>
      <c r="J71" s="12">
        <v>62.8</v>
      </c>
      <c r="K71" s="10" t="s">
        <v>196</v>
      </c>
      <c r="L71" s="10" t="s">
        <v>176</v>
      </c>
      <c r="M71" s="10" t="s">
        <v>146</v>
      </c>
      <c r="N71" s="13">
        <v>1</v>
      </c>
      <c r="O71" s="13">
        <v>1</v>
      </c>
      <c r="P71" s="13">
        <v>0</v>
      </c>
      <c r="Q71" s="14">
        <v>0</v>
      </c>
      <c r="R71" s="14">
        <v>8.85</v>
      </c>
      <c r="S71" s="14">
        <v>0.1666667</v>
      </c>
      <c r="T71" s="14">
        <v>0.14749999999999999</v>
      </c>
      <c r="U71" s="14">
        <v>88.499979999999994</v>
      </c>
      <c r="V71" s="14">
        <v>2.0833339999999999E-2</v>
      </c>
      <c r="W71" s="14">
        <v>257.75990000000002</v>
      </c>
      <c r="X71" s="14">
        <v>1.6666670143604301</v>
      </c>
      <c r="Y71" s="14">
        <v>0.45787554019982801</v>
      </c>
      <c r="Z71" s="14">
        <v>0.1666667</v>
      </c>
      <c r="AA71" s="14">
        <v>0</v>
      </c>
      <c r="AB71" s="14">
        <v>0</v>
      </c>
      <c r="AC71" s="14">
        <v>1.916669E-2</v>
      </c>
      <c r="AD71" s="14">
        <v>11.50001</v>
      </c>
      <c r="AE71" s="14">
        <v>5.37</v>
      </c>
      <c r="AF71" s="14">
        <v>3.64</v>
      </c>
      <c r="AG71" s="14">
        <v>0</v>
      </c>
      <c r="AH71" s="14">
        <v>0</v>
      </c>
      <c r="AI71" s="14">
        <v>0.14749999999999999</v>
      </c>
      <c r="AJ71" s="14">
        <v>0.1666667</v>
      </c>
      <c r="AK71" s="15">
        <v>1</v>
      </c>
      <c r="AL71" s="15">
        <v>0.88499989999999995</v>
      </c>
      <c r="AM71" s="15">
        <v>1</v>
      </c>
      <c r="AN71" s="15">
        <v>0.88499989999999995</v>
      </c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26"/>
      <c r="BV71" s="26"/>
      <c r="BW71" s="26"/>
      <c r="BX71" s="26"/>
      <c r="BY71" s="26"/>
      <c r="BZ71" s="16"/>
      <c r="CA71" s="26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N71" s="18"/>
    </row>
    <row r="72" spans="1:92" s="9" customFormat="1" ht="20.25" x14ac:dyDescent="0.3">
      <c r="A72" s="10" t="s">
        <v>195</v>
      </c>
      <c r="B72" s="10" t="s">
        <v>154</v>
      </c>
      <c r="C72" s="10" t="s">
        <v>164</v>
      </c>
      <c r="D72" s="10" t="s">
        <v>166</v>
      </c>
      <c r="E72" s="10" t="s">
        <v>144</v>
      </c>
      <c r="F72" s="11">
        <v>10348</v>
      </c>
      <c r="G72" s="11">
        <v>4061</v>
      </c>
      <c r="H72" s="11">
        <v>4103</v>
      </c>
      <c r="I72" s="10" t="s">
        <v>174</v>
      </c>
      <c r="J72" s="12">
        <v>62.8</v>
      </c>
      <c r="K72" s="10" t="s">
        <v>175</v>
      </c>
      <c r="L72" s="10" t="s">
        <v>176</v>
      </c>
      <c r="M72" s="10" t="s">
        <v>146</v>
      </c>
      <c r="N72" s="13">
        <v>51</v>
      </c>
      <c r="O72" s="13">
        <v>51</v>
      </c>
      <c r="P72" s="13">
        <v>0</v>
      </c>
      <c r="Q72" s="14">
        <v>0</v>
      </c>
      <c r="R72" s="14">
        <v>6.74</v>
      </c>
      <c r="S72" s="14">
        <v>8</v>
      </c>
      <c r="T72" s="14">
        <v>5.7290000000000001</v>
      </c>
      <c r="U72" s="14">
        <v>71.612499999999997</v>
      </c>
      <c r="V72" s="14">
        <v>1</v>
      </c>
      <c r="W72" s="14">
        <v>235.11</v>
      </c>
      <c r="X72" s="14">
        <v>80</v>
      </c>
      <c r="Y72" s="14">
        <v>0.519413048830204</v>
      </c>
      <c r="Z72" s="14">
        <v>6.0166659999999998</v>
      </c>
      <c r="AA72" s="14">
        <v>1.983333</v>
      </c>
      <c r="AB72" s="14">
        <v>24.79167</v>
      </c>
      <c r="AC72" s="14">
        <v>0.28766700000000001</v>
      </c>
      <c r="AD72" s="14">
        <v>3.5958380000000001</v>
      </c>
      <c r="AE72" s="14">
        <v>235.11</v>
      </c>
      <c r="AF72" s="14">
        <v>154.02000000000001</v>
      </c>
      <c r="AG72" s="14">
        <v>0</v>
      </c>
      <c r="AH72" s="14">
        <v>0</v>
      </c>
      <c r="AI72" s="14">
        <v>5.7290000000000001</v>
      </c>
      <c r="AJ72" s="14">
        <v>6.0166659999999998</v>
      </c>
      <c r="AK72" s="15">
        <v>0.75208330000000001</v>
      </c>
      <c r="AL72" s="15">
        <v>0.95218829999999999</v>
      </c>
      <c r="AM72" s="15">
        <v>1</v>
      </c>
      <c r="AN72" s="15">
        <v>0.71612500000000001</v>
      </c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26"/>
      <c r="BV72" s="26"/>
      <c r="BW72" s="26"/>
      <c r="BX72" s="26"/>
      <c r="BY72" s="26"/>
      <c r="BZ72" s="16"/>
      <c r="CA72" s="26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N72" s="18"/>
    </row>
    <row r="73" spans="1:92" s="9" customFormat="1" ht="20.25" x14ac:dyDescent="0.3">
      <c r="A73" s="10" t="s">
        <v>195</v>
      </c>
      <c r="B73" s="10" t="s">
        <v>154</v>
      </c>
      <c r="C73" s="10" t="s">
        <v>164</v>
      </c>
      <c r="D73" s="10" t="s">
        <v>170</v>
      </c>
      <c r="E73" s="10" t="s">
        <v>144</v>
      </c>
      <c r="F73" s="11">
        <v>10348</v>
      </c>
      <c r="G73" s="11">
        <v>4017</v>
      </c>
      <c r="H73" s="11">
        <v>3866</v>
      </c>
      <c r="I73" s="10" t="s">
        <v>174</v>
      </c>
      <c r="J73" s="12">
        <v>62.8</v>
      </c>
      <c r="K73" s="10" t="s">
        <v>175</v>
      </c>
      <c r="L73" s="10" t="s">
        <v>176</v>
      </c>
      <c r="M73" s="10" t="s">
        <v>146</v>
      </c>
      <c r="N73" s="13">
        <v>50</v>
      </c>
      <c r="O73" s="13">
        <v>47</v>
      </c>
      <c r="P73" s="13">
        <v>3</v>
      </c>
      <c r="Q73" s="14">
        <v>6</v>
      </c>
      <c r="R73" s="14">
        <v>6.74</v>
      </c>
      <c r="S73" s="14">
        <v>8</v>
      </c>
      <c r="T73" s="14">
        <v>5.2796659999999997</v>
      </c>
      <c r="U73" s="14">
        <v>65.995829999999998</v>
      </c>
      <c r="V73" s="14">
        <v>1</v>
      </c>
      <c r="W73" s="14">
        <v>216.67</v>
      </c>
      <c r="X73" s="14">
        <v>80</v>
      </c>
      <c r="Y73" s="14">
        <v>0.56361842062828305</v>
      </c>
      <c r="Z73" s="14">
        <v>5.9166670000000003</v>
      </c>
      <c r="AA73" s="14">
        <v>2.0833330000000001</v>
      </c>
      <c r="AB73" s="14">
        <v>26.04167</v>
      </c>
      <c r="AC73" s="14">
        <v>0.3000003</v>
      </c>
      <c r="AD73" s="14">
        <v>3.7500040000000001</v>
      </c>
      <c r="AE73" s="14">
        <v>216.67</v>
      </c>
      <c r="AF73" s="14">
        <v>141.94</v>
      </c>
      <c r="AG73" s="14">
        <v>0.33700000000000002</v>
      </c>
      <c r="AH73" s="14">
        <v>4.2125000000000004</v>
      </c>
      <c r="AI73" s="14">
        <v>5.6166669999999996</v>
      </c>
      <c r="AJ73" s="14">
        <v>5.9166670000000003</v>
      </c>
      <c r="AK73" s="15">
        <v>0.7395834</v>
      </c>
      <c r="AL73" s="15">
        <v>0.94929580000000002</v>
      </c>
      <c r="AM73" s="15">
        <v>0.94</v>
      </c>
      <c r="AN73" s="15">
        <v>0.65995839999999995</v>
      </c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26"/>
      <c r="BV73" s="26"/>
      <c r="BW73" s="26"/>
      <c r="BX73" s="26"/>
      <c r="BY73" s="26"/>
      <c r="BZ73" s="16"/>
      <c r="CA73" s="26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N73" s="18"/>
    </row>
    <row r="74" spans="1:92" s="9" customFormat="1" ht="20.25" x14ac:dyDescent="0.3">
      <c r="A74" s="10" t="s">
        <v>195</v>
      </c>
      <c r="B74" s="10" t="s">
        <v>164</v>
      </c>
      <c r="C74" s="10" t="s">
        <v>164</v>
      </c>
      <c r="D74" s="10" t="s">
        <v>166</v>
      </c>
      <c r="E74" s="10" t="s">
        <v>144</v>
      </c>
      <c r="F74" s="11">
        <v>10348</v>
      </c>
      <c r="G74" s="11">
        <v>4189</v>
      </c>
      <c r="H74" s="11">
        <v>3975</v>
      </c>
      <c r="I74" s="10" t="s">
        <v>174</v>
      </c>
      <c r="J74" s="12">
        <v>62.8</v>
      </c>
      <c r="K74" s="10" t="s">
        <v>175</v>
      </c>
      <c r="L74" s="10" t="s">
        <v>176</v>
      </c>
      <c r="M74" s="10" t="s">
        <v>146</v>
      </c>
      <c r="N74" s="13">
        <v>36</v>
      </c>
      <c r="O74" s="13">
        <v>36</v>
      </c>
      <c r="P74" s="13">
        <v>0</v>
      </c>
      <c r="Q74" s="14">
        <v>0</v>
      </c>
      <c r="R74" s="14">
        <v>6.74</v>
      </c>
      <c r="S74" s="14">
        <v>6.3333329999999997</v>
      </c>
      <c r="T74" s="14">
        <v>4.0439999999999996</v>
      </c>
      <c r="U74" s="14">
        <v>63.852629999999998</v>
      </c>
      <c r="V74" s="14">
        <v>0.7916666</v>
      </c>
      <c r="W74" s="14">
        <v>209.6337</v>
      </c>
      <c r="X74" s="14">
        <v>63.333330154418903</v>
      </c>
      <c r="Y74" s="14">
        <v>0.58253614278251697</v>
      </c>
      <c r="Z74" s="14">
        <v>4.1500000000000004</v>
      </c>
      <c r="AA74" s="14">
        <v>2.1833330000000002</v>
      </c>
      <c r="AB74" s="14">
        <v>34.473689999999998</v>
      </c>
      <c r="AC74" s="14">
        <v>0.10599989999999999</v>
      </c>
      <c r="AD74" s="14">
        <v>1.6736839999999999</v>
      </c>
      <c r="AE74" s="14">
        <v>165.96</v>
      </c>
      <c r="AF74" s="14">
        <v>108.72</v>
      </c>
      <c r="AG74" s="14">
        <v>0</v>
      </c>
      <c r="AH74" s="14">
        <v>0</v>
      </c>
      <c r="AI74" s="14">
        <v>4.0439999999999996</v>
      </c>
      <c r="AJ74" s="14">
        <v>4.1500000000000004</v>
      </c>
      <c r="AK74" s="15">
        <v>0.65526309999999999</v>
      </c>
      <c r="AL74" s="15">
        <v>0.97445789999999999</v>
      </c>
      <c r="AM74" s="15">
        <v>1</v>
      </c>
      <c r="AN74" s="15">
        <v>0.63852629999999999</v>
      </c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26"/>
      <c r="BV74" s="26"/>
      <c r="BW74" s="26"/>
      <c r="BX74" s="26"/>
      <c r="BY74" s="26"/>
      <c r="BZ74" s="16"/>
      <c r="CA74" s="26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N74" s="18"/>
    </row>
    <row r="75" spans="1:92" s="9" customFormat="1" ht="20.25" x14ac:dyDescent="0.3">
      <c r="A75" s="10" t="s">
        <v>195</v>
      </c>
      <c r="B75" s="10" t="s">
        <v>164</v>
      </c>
      <c r="C75" s="10" t="s">
        <v>164</v>
      </c>
      <c r="D75" s="10" t="s">
        <v>170</v>
      </c>
      <c r="E75" s="10" t="s">
        <v>144</v>
      </c>
      <c r="F75" s="11">
        <v>10348</v>
      </c>
      <c r="G75" s="11">
        <v>4062</v>
      </c>
      <c r="H75" s="11">
        <v>4161</v>
      </c>
      <c r="I75" s="10" t="s">
        <v>174</v>
      </c>
      <c r="J75" s="12">
        <v>62.8</v>
      </c>
      <c r="K75" s="10" t="s">
        <v>175</v>
      </c>
      <c r="L75" s="10" t="s">
        <v>176</v>
      </c>
      <c r="M75" s="10" t="s">
        <v>146</v>
      </c>
      <c r="N75" s="13">
        <v>49</v>
      </c>
      <c r="O75" s="13">
        <v>48</v>
      </c>
      <c r="P75" s="13">
        <v>1</v>
      </c>
      <c r="Q75" s="14">
        <v>2.040816</v>
      </c>
      <c r="R75" s="14">
        <v>6.74</v>
      </c>
      <c r="S75" s="14">
        <v>7.8333329999999997</v>
      </c>
      <c r="T75" s="14">
        <v>5.3920000000000003</v>
      </c>
      <c r="U75" s="14">
        <v>68.834050000000005</v>
      </c>
      <c r="V75" s="14">
        <v>0.9791666</v>
      </c>
      <c r="W75" s="14">
        <v>225.9881</v>
      </c>
      <c r="X75" s="14">
        <v>78.333330154418903</v>
      </c>
      <c r="Y75" s="14">
        <v>0.54037896503804494</v>
      </c>
      <c r="Z75" s="14">
        <v>5.7833329999999998</v>
      </c>
      <c r="AA75" s="14">
        <v>2.0499999999999998</v>
      </c>
      <c r="AB75" s="14">
        <v>26.170210000000001</v>
      </c>
      <c r="AC75" s="14">
        <v>0.27900000000000003</v>
      </c>
      <c r="AD75" s="14">
        <v>3.5617019999999999</v>
      </c>
      <c r="AE75" s="14">
        <v>221.28</v>
      </c>
      <c r="AF75" s="14">
        <v>144.96</v>
      </c>
      <c r="AG75" s="14">
        <v>0.1123333</v>
      </c>
      <c r="AH75" s="14">
        <v>1.434042</v>
      </c>
      <c r="AI75" s="14">
        <v>5.5043329999999999</v>
      </c>
      <c r="AJ75" s="14">
        <v>5.7833329999999998</v>
      </c>
      <c r="AK75" s="15">
        <v>0.7382978</v>
      </c>
      <c r="AL75" s="15">
        <v>0.95175799999999999</v>
      </c>
      <c r="AM75" s="15">
        <v>0.97959180000000001</v>
      </c>
      <c r="AN75" s="15">
        <v>0.68834039999999996</v>
      </c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26"/>
      <c r="BV75" s="26"/>
      <c r="BW75" s="26"/>
      <c r="BX75" s="26"/>
      <c r="BY75" s="26"/>
      <c r="BZ75" s="16"/>
      <c r="CA75" s="26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N75" s="18"/>
    </row>
    <row r="76" spans="1:92" s="9" customFormat="1" ht="20.25" x14ac:dyDescent="0.3">
      <c r="A76" s="10" t="s">
        <v>197</v>
      </c>
      <c r="B76" s="10" t="s">
        <v>154</v>
      </c>
      <c r="C76" s="10" t="s">
        <v>164</v>
      </c>
      <c r="D76" s="10" t="s">
        <v>166</v>
      </c>
      <c r="E76" s="10" t="s">
        <v>144</v>
      </c>
      <c r="F76" s="11">
        <v>10335</v>
      </c>
      <c r="G76" s="11">
        <v>4061</v>
      </c>
      <c r="H76" s="11">
        <v>3698</v>
      </c>
      <c r="I76" s="10" t="s">
        <v>167</v>
      </c>
      <c r="J76" s="12">
        <v>53.5</v>
      </c>
      <c r="K76" s="10" t="s">
        <v>163</v>
      </c>
      <c r="L76" s="10" t="s">
        <v>176</v>
      </c>
      <c r="M76" s="10" t="s">
        <v>146</v>
      </c>
      <c r="N76" s="13">
        <v>28</v>
      </c>
      <c r="O76" s="13">
        <v>28</v>
      </c>
      <c r="P76" s="13">
        <v>0</v>
      </c>
      <c r="Q76" s="14">
        <v>0</v>
      </c>
      <c r="R76" s="14">
        <v>5.9020000000000001</v>
      </c>
      <c r="S76" s="14">
        <v>4</v>
      </c>
      <c r="T76" s="14">
        <v>2.754267</v>
      </c>
      <c r="U76" s="14">
        <v>68.856660000000005</v>
      </c>
      <c r="V76" s="14">
        <v>0.5</v>
      </c>
      <c r="W76" s="14">
        <v>224.56</v>
      </c>
      <c r="X76" s="14">
        <v>40</v>
      </c>
      <c r="Y76" s="14">
        <v>0.562429734902122</v>
      </c>
      <c r="Z76" s="14">
        <v>3.3333330000000001</v>
      </c>
      <c r="AA76" s="14">
        <v>0.66666669999999995</v>
      </c>
      <c r="AB76" s="14">
        <v>16.66667</v>
      </c>
      <c r="AC76" s="14">
        <v>0.57906679999999999</v>
      </c>
      <c r="AD76" s="14">
        <v>14.47667</v>
      </c>
      <c r="AE76" s="14">
        <v>112.28</v>
      </c>
      <c r="AF76" s="14">
        <v>71.12</v>
      </c>
      <c r="AG76" s="14">
        <v>0</v>
      </c>
      <c r="AH76" s="14">
        <v>0</v>
      </c>
      <c r="AI76" s="14">
        <v>2.754267</v>
      </c>
      <c r="AJ76" s="14">
        <v>3.3333330000000001</v>
      </c>
      <c r="AK76" s="15">
        <v>0.83333330000000005</v>
      </c>
      <c r="AL76" s="15">
        <v>0.82628000000000001</v>
      </c>
      <c r="AM76" s="15">
        <v>1</v>
      </c>
      <c r="AN76" s="15">
        <v>0.68856660000000003</v>
      </c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26"/>
      <c r="BV76" s="26"/>
      <c r="BW76" s="26"/>
      <c r="BX76" s="26"/>
      <c r="BY76" s="26"/>
      <c r="BZ76" s="16"/>
      <c r="CA76" s="26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N76" s="18"/>
    </row>
    <row r="77" spans="1:92" s="9" customFormat="1" ht="20.25" x14ac:dyDescent="0.3">
      <c r="A77" s="10" t="s">
        <v>197</v>
      </c>
      <c r="B77" s="10" t="s">
        <v>154</v>
      </c>
      <c r="C77" s="10" t="s">
        <v>164</v>
      </c>
      <c r="D77" s="10" t="s">
        <v>170</v>
      </c>
      <c r="E77" s="10" t="s">
        <v>144</v>
      </c>
      <c r="F77" s="11">
        <v>10335</v>
      </c>
      <c r="G77" s="11">
        <v>4017</v>
      </c>
      <c r="H77" s="11">
        <v>3866</v>
      </c>
      <c r="I77" s="10" t="s">
        <v>167</v>
      </c>
      <c r="J77" s="12">
        <v>53.5</v>
      </c>
      <c r="K77" s="10" t="s">
        <v>163</v>
      </c>
      <c r="L77" s="10" t="s">
        <v>176</v>
      </c>
      <c r="M77" s="10" t="s">
        <v>146</v>
      </c>
      <c r="N77" s="13">
        <v>28</v>
      </c>
      <c r="O77" s="13">
        <v>28</v>
      </c>
      <c r="P77" s="13">
        <v>0</v>
      </c>
      <c r="Q77" s="14">
        <v>0</v>
      </c>
      <c r="R77" s="14">
        <v>5.9020000000000001</v>
      </c>
      <c r="S77" s="14">
        <v>3.8333330000000001</v>
      </c>
      <c r="T77" s="14">
        <v>2.754267</v>
      </c>
      <c r="U77" s="14">
        <v>71.850430000000003</v>
      </c>
      <c r="V77" s="14">
        <v>0.4791666</v>
      </c>
      <c r="W77" s="14">
        <v>234.3235</v>
      </c>
      <c r="X77" s="14">
        <v>38.333330154418903</v>
      </c>
      <c r="Y77" s="14">
        <v>0.53899511791663401</v>
      </c>
      <c r="Z77" s="14">
        <v>2.8333330000000001</v>
      </c>
      <c r="AA77" s="14">
        <v>1</v>
      </c>
      <c r="AB77" s="14">
        <v>26.086960000000001</v>
      </c>
      <c r="AC77" s="14">
        <v>7.9066510000000007E-2</v>
      </c>
      <c r="AD77" s="14">
        <v>2.062605</v>
      </c>
      <c r="AE77" s="14">
        <v>112.28</v>
      </c>
      <c r="AF77" s="14">
        <v>71.12</v>
      </c>
      <c r="AG77" s="14">
        <v>0</v>
      </c>
      <c r="AH77" s="14">
        <v>0</v>
      </c>
      <c r="AI77" s="14">
        <v>2.754267</v>
      </c>
      <c r="AJ77" s="14">
        <v>2.8333330000000001</v>
      </c>
      <c r="AK77" s="15">
        <v>0.73913039999999997</v>
      </c>
      <c r="AL77" s="15">
        <v>0.97209420000000002</v>
      </c>
      <c r="AM77" s="15">
        <v>1</v>
      </c>
      <c r="AN77" s="15">
        <v>0.71850440000000004</v>
      </c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26"/>
      <c r="BV77" s="26"/>
      <c r="BW77" s="26"/>
      <c r="BX77" s="26"/>
      <c r="BY77" s="26"/>
      <c r="BZ77" s="16"/>
      <c r="CA77" s="26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N77" s="18"/>
    </row>
    <row r="78" spans="1:92" s="9" customFormat="1" ht="20.25" x14ac:dyDescent="0.3">
      <c r="A78" s="10" t="s">
        <v>197</v>
      </c>
      <c r="B78" s="10" t="s">
        <v>154</v>
      </c>
      <c r="C78" s="10" t="s">
        <v>164</v>
      </c>
      <c r="D78" s="10" t="s">
        <v>170</v>
      </c>
      <c r="E78" s="10" t="s">
        <v>144</v>
      </c>
      <c r="F78" s="11">
        <v>10358</v>
      </c>
      <c r="G78" s="11">
        <v>4017</v>
      </c>
      <c r="H78" s="11">
        <v>3866</v>
      </c>
      <c r="I78" s="10" t="s">
        <v>167</v>
      </c>
      <c r="J78" s="12">
        <v>53.5</v>
      </c>
      <c r="K78" s="10" t="s">
        <v>196</v>
      </c>
      <c r="L78" s="10" t="s">
        <v>176</v>
      </c>
      <c r="M78" s="10" t="s">
        <v>146</v>
      </c>
      <c r="N78" s="13">
        <v>1</v>
      </c>
      <c r="O78" s="13">
        <v>1</v>
      </c>
      <c r="P78" s="13">
        <v>0</v>
      </c>
      <c r="Q78" s="14">
        <v>0</v>
      </c>
      <c r="R78" s="14">
        <v>8.4</v>
      </c>
      <c r="S78" s="14">
        <v>0.1666667</v>
      </c>
      <c r="T78" s="14">
        <v>0.14000000000000001</v>
      </c>
      <c r="U78" s="14">
        <v>83.999979999999994</v>
      </c>
      <c r="V78" s="14">
        <v>2.0833339999999999E-2</v>
      </c>
      <c r="W78" s="14">
        <v>285.11989999999997</v>
      </c>
      <c r="X78" s="14">
        <v>1.6666670143604301</v>
      </c>
      <c r="Y78" s="14">
        <v>0.40551507547891102</v>
      </c>
      <c r="Z78" s="14">
        <v>0.1666667</v>
      </c>
      <c r="AA78" s="14">
        <v>0</v>
      </c>
      <c r="AB78" s="14">
        <v>0</v>
      </c>
      <c r="AC78" s="14">
        <v>2.6666700000000002E-2</v>
      </c>
      <c r="AD78" s="14">
        <v>16.000019999999999</v>
      </c>
      <c r="AE78" s="14">
        <v>5.94</v>
      </c>
      <c r="AF78" s="14">
        <v>4.1100000000000003</v>
      </c>
      <c r="AG78" s="14">
        <v>0</v>
      </c>
      <c r="AH78" s="14">
        <v>0</v>
      </c>
      <c r="AI78" s="14">
        <v>0.14000000000000001</v>
      </c>
      <c r="AJ78" s="14">
        <v>0.1666667</v>
      </c>
      <c r="AK78" s="15">
        <v>1</v>
      </c>
      <c r="AL78" s="15">
        <v>0.83999990000000002</v>
      </c>
      <c r="AM78" s="15">
        <v>1</v>
      </c>
      <c r="AN78" s="15">
        <v>0.83999990000000002</v>
      </c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26"/>
      <c r="BV78" s="26"/>
      <c r="BW78" s="26"/>
      <c r="BX78" s="26"/>
      <c r="BY78" s="26"/>
      <c r="BZ78" s="16"/>
      <c r="CA78" s="26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N78" s="18"/>
    </row>
    <row r="79" spans="1:92" s="9" customFormat="1" ht="20.25" x14ac:dyDescent="0.3">
      <c r="A79" s="10" t="s">
        <v>198</v>
      </c>
      <c r="B79" s="10" t="s">
        <v>154</v>
      </c>
      <c r="C79" s="10" t="s">
        <v>164</v>
      </c>
      <c r="D79" s="10" t="s">
        <v>166</v>
      </c>
      <c r="E79" s="10" t="s">
        <v>144</v>
      </c>
      <c r="F79" s="11">
        <v>10568</v>
      </c>
      <c r="G79" s="11">
        <v>4061</v>
      </c>
      <c r="H79" s="11">
        <v>3698</v>
      </c>
      <c r="I79" s="10" t="s">
        <v>199</v>
      </c>
      <c r="J79" s="12">
        <v>39</v>
      </c>
      <c r="K79" s="10" t="s">
        <v>163</v>
      </c>
      <c r="L79" s="10" t="s">
        <v>176</v>
      </c>
      <c r="M79" s="10" t="s">
        <v>146</v>
      </c>
      <c r="N79" s="13">
        <v>17</v>
      </c>
      <c r="O79" s="13">
        <v>17</v>
      </c>
      <c r="P79" s="13">
        <v>0</v>
      </c>
      <c r="Q79" s="14">
        <v>0</v>
      </c>
      <c r="R79" s="14">
        <v>5.48</v>
      </c>
      <c r="S79" s="14">
        <v>2</v>
      </c>
      <c r="T79" s="14">
        <v>1.552667</v>
      </c>
      <c r="U79" s="14">
        <v>77.633340000000004</v>
      </c>
      <c r="V79" s="14">
        <v>0.25</v>
      </c>
      <c r="W79" s="14">
        <v>215.56</v>
      </c>
      <c r="X79" s="14">
        <f t="shared" ref="X79:X84" si="0">10*S79</f>
        <v>20</v>
      </c>
      <c r="Y79" s="14">
        <v>0</v>
      </c>
      <c r="Z79" s="14">
        <v>1.5833330000000001</v>
      </c>
      <c r="AA79" s="14">
        <v>0.4166665</v>
      </c>
      <c r="AB79" s="14">
        <v>20.833320000000001</v>
      </c>
      <c r="AC79" s="14">
        <v>3.066671E-2</v>
      </c>
      <c r="AD79" s="14">
        <v>1.5333349999999999</v>
      </c>
      <c r="AE79" s="14">
        <v>53.89</v>
      </c>
      <c r="AF79" s="14">
        <v>36.380000000000003</v>
      </c>
      <c r="AG79" s="14">
        <v>0</v>
      </c>
      <c r="AH79" s="14">
        <v>0</v>
      </c>
      <c r="AI79" s="14">
        <v>1.552667</v>
      </c>
      <c r="AJ79" s="14">
        <v>1.5833330000000001</v>
      </c>
      <c r="AK79" s="15">
        <v>0.79166669999999995</v>
      </c>
      <c r="AL79" s="15">
        <v>0.98063149999999999</v>
      </c>
      <c r="AM79" s="15">
        <v>1</v>
      </c>
      <c r="AN79" s="15">
        <v>0.77633339999999995</v>
      </c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26"/>
      <c r="BV79" s="26"/>
      <c r="BW79" s="26"/>
      <c r="BX79" s="26"/>
      <c r="BY79" s="26"/>
      <c r="BZ79" s="16"/>
      <c r="CA79" s="26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N79" s="18"/>
    </row>
    <row r="80" spans="1:92" s="9" customFormat="1" ht="20.25" x14ac:dyDescent="0.3">
      <c r="A80" s="10" t="s">
        <v>198</v>
      </c>
      <c r="B80" s="10" t="s">
        <v>154</v>
      </c>
      <c r="C80" s="10" t="s">
        <v>164</v>
      </c>
      <c r="D80" s="10" t="s">
        <v>170</v>
      </c>
      <c r="E80" s="10" t="s">
        <v>144</v>
      </c>
      <c r="F80" s="11">
        <v>10568</v>
      </c>
      <c r="G80" s="11">
        <v>4017</v>
      </c>
      <c r="H80" s="11">
        <v>3866</v>
      </c>
      <c r="I80" s="10" t="s">
        <v>199</v>
      </c>
      <c r="J80" s="12">
        <v>39</v>
      </c>
      <c r="K80" s="10" t="s">
        <v>163</v>
      </c>
      <c r="L80" s="10" t="s">
        <v>176</v>
      </c>
      <c r="M80" s="10" t="s">
        <v>146</v>
      </c>
      <c r="N80" s="13">
        <v>17</v>
      </c>
      <c r="O80" s="13">
        <v>17</v>
      </c>
      <c r="P80" s="13">
        <v>0</v>
      </c>
      <c r="Q80" s="14">
        <v>0</v>
      </c>
      <c r="R80" s="14">
        <v>5.48</v>
      </c>
      <c r="S80" s="14">
        <v>2.1666669999999999</v>
      </c>
      <c r="T80" s="14">
        <v>1.552667</v>
      </c>
      <c r="U80" s="14">
        <v>71.661550000000005</v>
      </c>
      <c r="V80" s="14">
        <v>0.2708333</v>
      </c>
      <c r="W80" s="14">
        <v>198.9785</v>
      </c>
      <c r="X80" s="14">
        <f t="shared" si="0"/>
        <v>21.66667</v>
      </c>
      <c r="Y80" s="14">
        <v>0</v>
      </c>
      <c r="Z80" s="14">
        <v>1.6</v>
      </c>
      <c r="AA80" s="14">
        <v>0.56666660000000002</v>
      </c>
      <c r="AB80" s="14">
        <v>26.153839999999999</v>
      </c>
      <c r="AC80" s="14">
        <v>4.7333119999999999E-2</v>
      </c>
      <c r="AD80" s="14">
        <v>2.184606</v>
      </c>
      <c r="AE80" s="14">
        <v>53.89</v>
      </c>
      <c r="AF80" s="14">
        <v>36.380000000000003</v>
      </c>
      <c r="AG80" s="14">
        <v>0</v>
      </c>
      <c r="AH80" s="14">
        <v>0</v>
      </c>
      <c r="AI80" s="14">
        <v>1.552667</v>
      </c>
      <c r="AJ80" s="14">
        <v>1.6</v>
      </c>
      <c r="AK80" s="15">
        <v>0.73846160000000005</v>
      </c>
      <c r="AL80" s="15">
        <v>0.97041679999999997</v>
      </c>
      <c r="AM80" s="15">
        <v>1</v>
      </c>
      <c r="AN80" s="15">
        <v>0.71661549999999996</v>
      </c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26"/>
      <c r="BV80" s="26"/>
      <c r="BW80" s="26"/>
      <c r="BX80" s="26"/>
      <c r="BY80" s="26"/>
      <c r="BZ80" s="16"/>
      <c r="CA80" s="26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N80" s="18"/>
    </row>
    <row r="81" spans="1:92" s="9" customFormat="1" ht="20.25" x14ac:dyDescent="0.3">
      <c r="A81" s="10" t="s">
        <v>200</v>
      </c>
      <c r="B81" s="10" t="s">
        <v>154</v>
      </c>
      <c r="C81" s="10" t="s">
        <v>164</v>
      </c>
      <c r="D81" s="10" t="s">
        <v>166</v>
      </c>
      <c r="E81" s="10" t="s">
        <v>144</v>
      </c>
      <c r="F81" s="11">
        <v>10337</v>
      </c>
      <c r="G81" s="11">
        <v>4189</v>
      </c>
      <c r="H81" s="11">
        <v>4161</v>
      </c>
      <c r="I81" s="10" t="s">
        <v>167</v>
      </c>
      <c r="J81" s="12">
        <v>53.5</v>
      </c>
      <c r="K81" s="10" t="s">
        <v>175</v>
      </c>
      <c r="L81" s="10" t="s">
        <v>176</v>
      </c>
      <c r="M81" s="10" t="s">
        <v>146</v>
      </c>
      <c r="N81" s="13">
        <v>16</v>
      </c>
      <c r="O81" s="13">
        <v>16</v>
      </c>
      <c r="P81" s="13">
        <v>0</v>
      </c>
      <c r="Q81" s="14">
        <v>0</v>
      </c>
      <c r="R81" s="14">
        <v>6.85</v>
      </c>
      <c r="S81" s="14">
        <v>2.3333330000000001</v>
      </c>
      <c r="T81" s="14">
        <v>1.826667</v>
      </c>
      <c r="U81" s="14">
        <v>78.285709999999995</v>
      </c>
      <c r="V81" s="14">
        <v>0.2916667</v>
      </c>
      <c r="W81" s="14">
        <v>238.62860000000001</v>
      </c>
      <c r="X81" s="14">
        <f t="shared" si="0"/>
        <v>23.33333</v>
      </c>
      <c r="Y81" s="14">
        <v>0</v>
      </c>
      <c r="Z81" s="14">
        <v>1.8333330000000001</v>
      </c>
      <c r="AA81" s="14">
        <v>0.5</v>
      </c>
      <c r="AB81" s="14">
        <v>21.428570000000001</v>
      </c>
      <c r="AC81" s="14">
        <v>6.6668989999999996E-3</v>
      </c>
      <c r="AD81" s="14">
        <v>0.28572419999999998</v>
      </c>
      <c r="AE81" s="14">
        <v>69.599999999999994</v>
      </c>
      <c r="AF81" s="14">
        <v>45.12</v>
      </c>
      <c r="AG81" s="14">
        <v>0</v>
      </c>
      <c r="AH81" s="14">
        <v>0</v>
      </c>
      <c r="AI81" s="14">
        <v>1.826667</v>
      </c>
      <c r="AJ81" s="14">
        <v>1.8333330000000001</v>
      </c>
      <c r="AK81" s="15">
        <v>0.78571429999999998</v>
      </c>
      <c r="AL81" s="15">
        <v>0.99636349999999996</v>
      </c>
      <c r="AM81" s="15">
        <v>1</v>
      </c>
      <c r="AN81" s="15">
        <v>0.78285709999999997</v>
      </c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26"/>
      <c r="BV81" s="26"/>
      <c r="BW81" s="26"/>
      <c r="BX81" s="26"/>
      <c r="BY81" s="26"/>
      <c r="BZ81" s="16"/>
      <c r="CA81" s="26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N81" s="18"/>
    </row>
    <row r="82" spans="1:92" s="9" customFormat="1" ht="20.25" x14ac:dyDescent="0.3">
      <c r="A82" s="10" t="s">
        <v>200</v>
      </c>
      <c r="B82" s="10" t="s">
        <v>154</v>
      </c>
      <c r="C82" s="10" t="s">
        <v>164</v>
      </c>
      <c r="D82" s="10" t="s">
        <v>170</v>
      </c>
      <c r="E82" s="10" t="s">
        <v>144</v>
      </c>
      <c r="F82" s="11">
        <v>10337</v>
      </c>
      <c r="G82" s="11">
        <v>3999</v>
      </c>
      <c r="H82" s="11">
        <v>3807</v>
      </c>
      <c r="I82" s="10" t="s">
        <v>167</v>
      </c>
      <c r="J82" s="12">
        <v>53.5</v>
      </c>
      <c r="K82" s="10" t="s">
        <v>175</v>
      </c>
      <c r="L82" s="10" t="s">
        <v>176</v>
      </c>
      <c r="M82" s="10" t="s">
        <v>146</v>
      </c>
      <c r="N82" s="13">
        <v>16</v>
      </c>
      <c r="O82" s="13">
        <v>16</v>
      </c>
      <c r="P82" s="13">
        <v>0</v>
      </c>
      <c r="Q82" s="14">
        <v>0</v>
      </c>
      <c r="R82" s="14">
        <v>6.85</v>
      </c>
      <c r="S82" s="14">
        <v>2.3333330000000001</v>
      </c>
      <c r="T82" s="14">
        <v>1.826667</v>
      </c>
      <c r="U82" s="14">
        <v>78.285709999999995</v>
      </c>
      <c r="V82" s="14">
        <v>0.2916667</v>
      </c>
      <c r="W82" s="14">
        <v>238.62860000000001</v>
      </c>
      <c r="X82" s="14">
        <f t="shared" si="0"/>
        <v>23.33333</v>
      </c>
      <c r="Y82" s="14">
        <v>0</v>
      </c>
      <c r="Z82" s="14">
        <v>1.8333330000000001</v>
      </c>
      <c r="AA82" s="14">
        <v>0.5</v>
      </c>
      <c r="AB82" s="14">
        <v>21.428570000000001</v>
      </c>
      <c r="AC82" s="14">
        <v>6.6668989999999996E-3</v>
      </c>
      <c r="AD82" s="14">
        <v>0.28572419999999998</v>
      </c>
      <c r="AE82" s="14">
        <v>69.599999999999994</v>
      </c>
      <c r="AF82" s="14">
        <v>45.12</v>
      </c>
      <c r="AG82" s="14">
        <v>0</v>
      </c>
      <c r="AH82" s="14">
        <v>0</v>
      </c>
      <c r="AI82" s="14">
        <v>1.826667</v>
      </c>
      <c r="AJ82" s="14">
        <v>1.8333330000000001</v>
      </c>
      <c r="AK82" s="15">
        <v>0.78571429999999998</v>
      </c>
      <c r="AL82" s="15">
        <v>0.99636349999999996</v>
      </c>
      <c r="AM82" s="15">
        <v>1</v>
      </c>
      <c r="AN82" s="15">
        <v>0.78285709999999997</v>
      </c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26"/>
      <c r="BV82" s="26"/>
      <c r="BW82" s="26"/>
      <c r="BX82" s="26"/>
      <c r="BY82" s="26"/>
      <c r="BZ82" s="16"/>
      <c r="CA82" s="26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N82" s="18"/>
    </row>
    <row r="83" spans="1:92" s="9" customFormat="1" ht="20.25" x14ac:dyDescent="0.3">
      <c r="A83" s="10" t="s">
        <v>200</v>
      </c>
      <c r="B83" s="10" t="s">
        <v>154</v>
      </c>
      <c r="C83" s="10" t="s">
        <v>164</v>
      </c>
      <c r="D83" s="10" t="s">
        <v>166</v>
      </c>
      <c r="E83" s="10" t="s">
        <v>144</v>
      </c>
      <c r="F83" s="11">
        <v>10568</v>
      </c>
      <c r="G83" s="11">
        <v>4189</v>
      </c>
      <c r="H83" s="11">
        <v>4161</v>
      </c>
      <c r="I83" s="10" t="s">
        <v>199</v>
      </c>
      <c r="J83" s="12">
        <v>39</v>
      </c>
      <c r="K83" s="10" t="s">
        <v>163</v>
      </c>
      <c r="L83" s="10" t="s">
        <v>176</v>
      </c>
      <c r="M83" s="10" t="s">
        <v>146</v>
      </c>
      <c r="N83" s="13">
        <v>7</v>
      </c>
      <c r="O83" s="13">
        <v>7</v>
      </c>
      <c r="P83" s="13">
        <v>0</v>
      </c>
      <c r="Q83" s="14">
        <v>0</v>
      </c>
      <c r="R83" s="14">
        <v>5.48</v>
      </c>
      <c r="S83" s="14">
        <v>0.66666669999999995</v>
      </c>
      <c r="T83" s="14">
        <v>0.63933340000000005</v>
      </c>
      <c r="U83" s="14">
        <v>95.9</v>
      </c>
      <c r="V83" s="14">
        <v>8.3333340000000006E-2</v>
      </c>
      <c r="W83" s="14">
        <v>266.27999999999997</v>
      </c>
      <c r="X83" s="14">
        <f t="shared" si="0"/>
        <v>6.6666669999999995</v>
      </c>
      <c r="Y83" s="14">
        <v>0</v>
      </c>
      <c r="Z83" s="14">
        <v>0.63333329999999999</v>
      </c>
      <c r="AA83" s="14">
        <v>3.3333340000000003E-2</v>
      </c>
      <c r="AB83" s="14">
        <v>5</v>
      </c>
      <c r="AC83" s="14">
        <v>-6.0000160000000004E-3</v>
      </c>
      <c r="AD83" s="14">
        <v>-0.90000239999999998</v>
      </c>
      <c r="AE83" s="14">
        <v>22.19</v>
      </c>
      <c r="AF83" s="14">
        <v>14.98</v>
      </c>
      <c r="AG83" s="14">
        <v>0</v>
      </c>
      <c r="AH83" s="14">
        <v>0</v>
      </c>
      <c r="AI83" s="14">
        <v>0.63933340000000005</v>
      </c>
      <c r="AJ83" s="14">
        <v>0.63333329999999999</v>
      </c>
      <c r="AK83" s="15">
        <v>0.95</v>
      </c>
      <c r="AL83" s="15">
        <v>1.009474</v>
      </c>
      <c r="AM83" s="15">
        <v>1</v>
      </c>
      <c r="AN83" s="15">
        <v>0.95900010000000002</v>
      </c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26"/>
      <c r="BV83" s="26"/>
      <c r="BW83" s="26"/>
      <c r="BX83" s="26"/>
      <c r="BY83" s="26"/>
      <c r="BZ83" s="16"/>
      <c r="CA83" s="26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N83" s="18"/>
    </row>
    <row r="84" spans="1:92" s="9" customFormat="1" ht="20.25" x14ac:dyDescent="0.3">
      <c r="A84" s="10" t="s">
        <v>200</v>
      </c>
      <c r="B84" s="10" t="s">
        <v>154</v>
      </c>
      <c r="C84" s="10" t="s">
        <v>164</v>
      </c>
      <c r="D84" s="10" t="s">
        <v>170</v>
      </c>
      <c r="E84" s="10" t="s">
        <v>144</v>
      </c>
      <c r="F84" s="11">
        <v>10568</v>
      </c>
      <c r="G84" s="11">
        <v>3999</v>
      </c>
      <c r="H84" s="11">
        <v>3807</v>
      </c>
      <c r="I84" s="10" t="s">
        <v>199</v>
      </c>
      <c r="J84" s="12">
        <v>39</v>
      </c>
      <c r="K84" s="10" t="s">
        <v>163</v>
      </c>
      <c r="L84" s="10" t="s">
        <v>176</v>
      </c>
      <c r="M84" s="10" t="s">
        <v>146</v>
      </c>
      <c r="N84" s="13">
        <v>7</v>
      </c>
      <c r="O84" s="13">
        <v>7</v>
      </c>
      <c r="P84" s="13">
        <v>0</v>
      </c>
      <c r="Q84" s="14">
        <v>0</v>
      </c>
      <c r="R84" s="14">
        <v>5.48</v>
      </c>
      <c r="S84" s="14">
        <v>0.83333330000000005</v>
      </c>
      <c r="T84" s="14">
        <v>0.63933340000000005</v>
      </c>
      <c r="U84" s="14">
        <v>76.720010000000002</v>
      </c>
      <c r="V84" s="14">
        <v>0.1041667</v>
      </c>
      <c r="W84" s="14">
        <v>213.024</v>
      </c>
      <c r="X84" s="14">
        <f t="shared" si="0"/>
        <v>8.3333329999999997</v>
      </c>
      <c r="Y84" s="14">
        <v>0</v>
      </c>
      <c r="Z84" s="14">
        <v>0.6666666</v>
      </c>
      <c r="AA84" s="14">
        <v>0.1666667</v>
      </c>
      <c r="AB84" s="14">
        <v>20</v>
      </c>
      <c r="AC84" s="14">
        <v>2.733327E-2</v>
      </c>
      <c r="AD84" s="14">
        <v>3.2799930000000002</v>
      </c>
      <c r="AE84" s="14">
        <v>22.19</v>
      </c>
      <c r="AF84" s="14">
        <v>14.98</v>
      </c>
      <c r="AG84" s="14">
        <v>0</v>
      </c>
      <c r="AH84" s="14">
        <v>0</v>
      </c>
      <c r="AI84" s="14">
        <v>0.63933340000000005</v>
      </c>
      <c r="AJ84" s="14">
        <v>0.6666666</v>
      </c>
      <c r="AK84" s="15">
        <v>0.8</v>
      </c>
      <c r="AL84" s="15">
        <v>0.95900010000000002</v>
      </c>
      <c r="AM84" s="15">
        <v>1</v>
      </c>
      <c r="AN84" s="15">
        <v>0.76720010000000005</v>
      </c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26"/>
      <c r="BV84" s="26"/>
      <c r="BW84" s="26"/>
      <c r="BX84" s="26"/>
      <c r="BY84" s="26"/>
      <c r="BZ84" s="16"/>
      <c r="CA84" s="26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N84" s="18"/>
    </row>
    <row r="85" spans="1:92" s="9" customFormat="1" ht="20.25" x14ac:dyDescent="0.3">
      <c r="A85" s="10" t="s">
        <v>201</v>
      </c>
      <c r="B85" s="10" t="s">
        <v>164</v>
      </c>
      <c r="C85" s="10" t="s">
        <v>164</v>
      </c>
      <c r="D85" s="10" t="s">
        <v>166</v>
      </c>
      <c r="E85" s="10" t="s">
        <v>144</v>
      </c>
      <c r="F85" s="11">
        <v>18008</v>
      </c>
      <c r="G85" s="11">
        <v>4061</v>
      </c>
      <c r="H85" s="11">
        <v>3975</v>
      </c>
      <c r="I85" s="10" t="s">
        <v>167</v>
      </c>
      <c r="J85" s="12">
        <v>53.5</v>
      </c>
      <c r="K85" s="10" t="s">
        <v>168</v>
      </c>
      <c r="L85" s="10" t="s">
        <v>169</v>
      </c>
      <c r="M85" s="10" t="s">
        <v>146</v>
      </c>
      <c r="N85" s="13">
        <v>27</v>
      </c>
      <c r="O85" s="13">
        <v>26</v>
      </c>
      <c r="P85" s="13">
        <v>1</v>
      </c>
      <c r="Q85" s="14">
        <v>3.7037040000000001</v>
      </c>
      <c r="R85" s="14">
        <v>10.34</v>
      </c>
      <c r="S85" s="14">
        <v>8</v>
      </c>
      <c r="T85" s="14">
        <v>4.4806670000000004</v>
      </c>
      <c r="U85" s="14">
        <v>56.008330000000001</v>
      </c>
      <c r="V85" s="14">
        <v>1</v>
      </c>
      <c r="W85" s="14">
        <v>264.16000000000003</v>
      </c>
      <c r="X85" s="14">
        <v>80</v>
      </c>
      <c r="Y85" s="14">
        <v>0.683760683760684</v>
      </c>
      <c r="Z85" s="14">
        <v>4.6500000000000004</v>
      </c>
      <c r="AA85" s="14">
        <v>3.35</v>
      </c>
      <c r="AB85" s="14">
        <v>41.875</v>
      </c>
      <c r="AC85" s="14">
        <v>-3.0001099999999998E-3</v>
      </c>
      <c r="AD85" s="14">
        <v>-3.7501380000000001E-2</v>
      </c>
      <c r="AE85" s="14">
        <v>264.16000000000003</v>
      </c>
      <c r="AF85" s="14">
        <v>117</v>
      </c>
      <c r="AG85" s="14">
        <v>0.17233329999999999</v>
      </c>
      <c r="AH85" s="14">
        <v>2.1541670000000002</v>
      </c>
      <c r="AI85" s="14">
        <v>4.6529999999999996</v>
      </c>
      <c r="AJ85" s="14">
        <v>4.6500000000000004</v>
      </c>
      <c r="AK85" s="15">
        <v>0.58125000000000004</v>
      </c>
      <c r="AL85" s="15">
        <v>1.000645</v>
      </c>
      <c r="AM85" s="15">
        <v>0.96296300000000001</v>
      </c>
      <c r="AN85" s="15">
        <v>0.56008329999999995</v>
      </c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26"/>
      <c r="BV85" s="26"/>
      <c r="BW85" s="26"/>
      <c r="BX85" s="26"/>
      <c r="BY85" s="26"/>
      <c r="BZ85" s="16"/>
      <c r="CA85" s="26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N85" s="18"/>
    </row>
    <row r="86" spans="1:92" s="9" customFormat="1" ht="20.25" x14ac:dyDescent="0.3">
      <c r="A86" s="10" t="s">
        <v>201</v>
      </c>
      <c r="B86" s="10" t="s">
        <v>164</v>
      </c>
      <c r="C86" s="10" t="s">
        <v>164</v>
      </c>
      <c r="D86" s="10" t="s">
        <v>170</v>
      </c>
      <c r="E86" s="10" t="s">
        <v>144</v>
      </c>
      <c r="F86" s="11">
        <v>18008</v>
      </c>
      <c r="G86" s="11">
        <v>4017</v>
      </c>
      <c r="H86" s="11">
        <v>3866</v>
      </c>
      <c r="I86" s="10" t="s">
        <v>167</v>
      </c>
      <c r="J86" s="12">
        <v>53.5</v>
      </c>
      <c r="K86" s="10" t="s">
        <v>168</v>
      </c>
      <c r="L86" s="10" t="s">
        <v>169</v>
      </c>
      <c r="M86" s="10" t="s">
        <v>146</v>
      </c>
      <c r="N86" s="13">
        <v>24</v>
      </c>
      <c r="O86" s="13">
        <v>24</v>
      </c>
      <c r="P86" s="13">
        <v>0</v>
      </c>
      <c r="Q86" s="14">
        <v>0</v>
      </c>
      <c r="R86" s="14">
        <v>10.34</v>
      </c>
      <c r="S86" s="14">
        <v>8</v>
      </c>
      <c r="T86" s="14">
        <v>4.1360000000000001</v>
      </c>
      <c r="U86" s="14">
        <v>51.7</v>
      </c>
      <c r="V86" s="14">
        <v>1</v>
      </c>
      <c r="W86" s="14">
        <v>243.84</v>
      </c>
      <c r="X86" s="14">
        <v>80</v>
      </c>
      <c r="Y86" s="14">
        <v>0.74074074074074103</v>
      </c>
      <c r="Z86" s="14">
        <v>4.7166670000000002</v>
      </c>
      <c r="AA86" s="14">
        <v>3.2833329999999998</v>
      </c>
      <c r="AB86" s="14">
        <v>41.041670000000003</v>
      </c>
      <c r="AC86" s="14">
        <v>0.58066649999999997</v>
      </c>
      <c r="AD86" s="14">
        <v>7.2583320000000002</v>
      </c>
      <c r="AE86" s="14">
        <v>243.84</v>
      </c>
      <c r="AF86" s="14">
        <v>108</v>
      </c>
      <c r="AG86" s="14">
        <v>0</v>
      </c>
      <c r="AH86" s="14">
        <v>0</v>
      </c>
      <c r="AI86" s="14">
        <v>4.1360000000000001</v>
      </c>
      <c r="AJ86" s="14">
        <v>4.7166670000000002</v>
      </c>
      <c r="AK86" s="15">
        <v>0.58958330000000003</v>
      </c>
      <c r="AL86" s="15">
        <v>0.87689050000000002</v>
      </c>
      <c r="AM86" s="15">
        <v>1</v>
      </c>
      <c r="AN86" s="15">
        <v>0.51700000000000002</v>
      </c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26"/>
      <c r="BV86" s="26"/>
      <c r="BW86" s="26"/>
      <c r="BX86" s="26"/>
      <c r="BY86" s="26"/>
      <c r="BZ86" s="16"/>
      <c r="CA86" s="26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N86" s="18"/>
    </row>
    <row r="87" spans="1:92" s="9" customFormat="1" ht="20.25" x14ac:dyDescent="0.3">
      <c r="A87" s="19"/>
      <c r="B87" s="19"/>
      <c r="C87" s="19"/>
      <c r="D87" s="19"/>
      <c r="E87" s="19"/>
      <c r="F87" s="11"/>
      <c r="G87" s="11"/>
      <c r="H87" s="11"/>
      <c r="I87" s="19"/>
      <c r="J87" s="19"/>
      <c r="K87" s="19"/>
      <c r="L87" s="19"/>
      <c r="M87" s="19"/>
      <c r="N87" s="20">
        <f>SUM(N3:N86)</f>
        <v>1857</v>
      </c>
      <c r="O87" s="20">
        <f>SUM(O3:O86)</f>
        <v>1770</v>
      </c>
      <c r="P87" s="20">
        <f>SUM(P3:P86)</f>
        <v>87</v>
      </c>
      <c r="Q87" s="21">
        <f>100*P87/N87</f>
        <v>4.6849757673667209</v>
      </c>
      <c r="R87" s="21"/>
      <c r="S87" s="21">
        <f>SUM(S3:S86)</f>
        <v>552.46666540000001</v>
      </c>
      <c r="T87" s="21">
        <f>SUM(T3:T86)</f>
        <v>257.13653540000001</v>
      </c>
      <c r="U87" s="21">
        <f>100*T87/S87</f>
        <v>46.543357546075036</v>
      </c>
      <c r="V87" s="21">
        <f>SUM(V3:V86)</f>
        <v>69.058333089999977</v>
      </c>
      <c r="W87" s="21">
        <f>AE87/V87</f>
        <v>196.87645779519659</v>
      </c>
      <c r="X87" s="21">
        <f>SUM(X3:X86)</f>
        <v>5449.0999937653551</v>
      </c>
      <c r="Y87" s="21">
        <f>X87/AF87</f>
        <v>0.80718677739523803</v>
      </c>
      <c r="Z87" s="21">
        <f>SUM(Z3:Z86)</f>
        <v>286.63333009999974</v>
      </c>
      <c r="AA87" s="21">
        <f>SUM(AA3:AA86)</f>
        <v>265.83333189000018</v>
      </c>
      <c r="AB87" s="21">
        <f>100*AA87/S87</f>
        <v>48.117533335252013</v>
      </c>
      <c r="AC87" s="21">
        <f>SUM(AC3:AC86)</f>
        <v>15.103798202</v>
      </c>
      <c r="AD87" s="21">
        <f>100*AC87/S87</f>
        <v>2.7338840780673102</v>
      </c>
      <c r="AE87" s="21">
        <f>SUM(AE3:AE86)</f>
        <v>13595.960000000008</v>
      </c>
      <c r="AF87" s="21">
        <f>SUM(AF3:AF86)</f>
        <v>6750.73</v>
      </c>
      <c r="AG87" s="21">
        <f>SUM(AG3:AG86)</f>
        <v>14.392999999999995</v>
      </c>
      <c r="AH87" s="21">
        <f>100*AG87/S87</f>
        <v>2.6052250572582683</v>
      </c>
      <c r="AI87" s="21">
        <f>SUM(AI3:AI86)</f>
        <v>271.52954009999985</v>
      </c>
      <c r="AJ87" s="21">
        <f>SUM(AJ3:AJ86)</f>
        <v>286.63333009999974</v>
      </c>
      <c r="AK87" s="22">
        <f>AJ87/S87</f>
        <v>0.51882466047516163</v>
      </c>
      <c r="AL87" s="22">
        <f>AI87/AJ87</f>
        <v>0.94730623268853442</v>
      </c>
      <c r="AM87" s="22">
        <f>O87/N87</f>
        <v>0.95315024232633283</v>
      </c>
      <c r="AN87" s="22">
        <f>AM87*AL87*AK87</f>
        <v>0.46845984229236454</v>
      </c>
      <c r="AO87" s="23">
        <f t="shared" ref="AO87:CA87" si="1">(SUM(AO3:AO67) / $S$87*100)</f>
        <v>4.3441535033834819</v>
      </c>
      <c r="AP87" s="23">
        <f t="shared" si="1"/>
        <v>0.12067092885140417</v>
      </c>
      <c r="AQ87" s="23">
        <f t="shared" si="1"/>
        <v>1.8100639867151724E-2</v>
      </c>
      <c r="AR87" s="23">
        <f t="shared" si="1"/>
        <v>5.1285146515030341E-2</v>
      </c>
      <c r="AS87" s="23">
        <f t="shared" si="1"/>
        <v>4.5251600342180683E-2</v>
      </c>
      <c r="AT87" s="23">
        <f t="shared" si="1"/>
        <v>4.5251598993577939E-2</v>
      </c>
      <c r="AU87" s="23">
        <f t="shared" si="1"/>
        <v>2.4616869895661688</v>
      </c>
      <c r="AV87" s="23">
        <f t="shared" si="1"/>
        <v>9.0503197987155878E-2</v>
      </c>
      <c r="AW87" s="23">
        <f t="shared" si="1"/>
        <v>4.5251598993577939E-2</v>
      </c>
      <c r="AX87" s="23">
        <f t="shared" si="1"/>
        <v>0.36804634621308963</v>
      </c>
      <c r="AY87" s="23">
        <f t="shared" si="1"/>
        <v>6.0335467122907577E-2</v>
      </c>
      <c r="AZ87" s="23">
        <f t="shared" si="1"/>
        <v>0.27150959396146762</v>
      </c>
      <c r="BA87" s="23">
        <f t="shared" si="1"/>
        <v>0.34692892381929391</v>
      </c>
      <c r="BB87" s="23">
        <f t="shared" si="1"/>
        <v>8.4469651814306213E-2</v>
      </c>
      <c r="BC87" s="23">
        <f t="shared" si="1"/>
        <v>9.0503197987155878E-2</v>
      </c>
      <c r="BD87" s="23">
        <f t="shared" si="1"/>
        <v>0.51285144087545409</v>
      </c>
      <c r="BE87" s="23">
        <f t="shared" si="1"/>
        <v>6.9385783684976582E-2</v>
      </c>
      <c r="BF87" s="23">
        <f t="shared" si="1"/>
        <v>0.21720767570861518</v>
      </c>
      <c r="BG87" s="23">
        <f t="shared" si="1"/>
        <v>6.6369013295757229E-2</v>
      </c>
      <c r="BH87" s="23">
        <f t="shared" si="1"/>
        <v>0.70592495347031448</v>
      </c>
      <c r="BI87" s="23">
        <f t="shared" si="1"/>
        <v>0.88994810634781818</v>
      </c>
      <c r="BJ87" s="23">
        <f t="shared" si="1"/>
        <v>0.21419090262219034</v>
      </c>
      <c r="BK87" s="23">
        <f t="shared" si="1"/>
        <v>4.2717509749327389</v>
      </c>
      <c r="BL87" s="23">
        <f t="shared" si="1"/>
        <v>0.62748882894841951</v>
      </c>
      <c r="BM87" s="23">
        <f t="shared" si="1"/>
        <v>1.6743091654595892</v>
      </c>
      <c r="BN87" s="23">
        <f t="shared" si="1"/>
        <v>0.87788103692836539</v>
      </c>
      <c r="BO87" s="23">
        <f t="shared" si="1"/>
        <v>0.70894173195115029</v>
      </c>
      <c r="BP87" s="23">
        <f t="shared" si="1"/>
        <v>0.12067093424581515</v>
      </c>
      <c r="BQ87" s="23">
        <f t="shared" si="1"/>
        <v>4.5251598993577939E-2</v>
      </c>
      <c r="BR87" s="23">
        <f t="shared" si="1"/>
        <v>9.0503197987155878E-2</v>
      </c>
      <c r="BS87" s="23">
        <f t="shared" si="1"/>
        <v>0.60335466583466479</v>
      </c>
      <c r="BT87" s="23">
        <f t="shared" si="1"/>
        <v>19.488355323726214</v>
      </c>
      <c r="BU87" s="25">
        <f t="shared" si="1"/>
        <v>0.39218051741846083</v>
      </c>
      <c r="BV87" s="25">
        <f t="shared" si="1"/>
        <v>1.4027995930757655</v>
      </c>
      <c r="BW87" s="25">
        <f t="shared" si="1"/>
        <v>0.28659346748520825</v>
      </c>
      <c r="BX87" s="25">
        <f t="shared" si="1"/>
        <v>0.15083866780726893</v>
      </c>
      <c r="BY87" s="25">
        <f t="shared" si="1"/>
        <v>2.5129721603560484</v>
      </c>
      <c r="BZ87" s="23">
        <f t="shared" si="1"/>
        <v>0.80246170572193642</v>
      </c>
      <c r="CA87" s="25">
        <f t="shared" si="1"/>
        <v>4.6488476579369378</v>
      </c>
      <c r="CB87" s="24">
        <f t="shared" ref="CB87:CN87" si="2">(SUM(CB3:CB67))</f>
        <v>23</v>
      </c>
      <c r="CC87" s="24">
        <f t="shared" si="2"/>
        <v>4</v>
      </c>
      <c r="CD87" s="24">
        <f t="shared" si="2"/>
        <v>12</v>
      </c>
      <c r="CE87" s="24">
        <f t="shared" si="2"/>
        <v>2</v>
      </c>
      <c r="CF87" s="24">
        <f t="shared" si="2"/>
        <v>4</v>
      </c>
      <c r="CG87" s="24">
        <f t="shared" si="2"/>
        <v>9</v>
      </c>
      <c r="CH87" s="24">
        <f t="shared" si="2"/>
        <v>3</v>
      </c>
      <c r="CI87" s="24">
        <f t="shared" si="2"/>
        <v>1</v>
      </c>
      <c r="CJ87" s="24">
        <f t="shared" si="2"/>
        <v>1</v>
      </c>
      <c r="CK87" s="24">
        <f t="shared" si="2"/>
        <v>12</v>
      </c>
      <c r="CL87" s="24">
        <f t="shared" si="2"/>
        <v>1</v>
      </c>
      <c r="CM87" s="24">
        <f t="shared" si="2"/>
        <v>1</v>
      </c>
      <c r="CN87" s="24">
        <f t="shared" si="2"/>
        <v>9</v>
      </c>
    </row>
    <row r="88" spans="1:92" s="9" customFormat="1" ht="20.25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34">
        <f>X87/2</f>
        <v>2724.5499968826775</v>
      </c>
      <c r="Y88" s="19"/>
      <c r="Z88" s="19"/>
      <c r="AA88" s="19"/>
      <c r="AB88" s="19"/>
      <c r="AC88" s="19"/>
      <c r="AD88" s="19"/>
      <c r="AE88" s="34">
        <f>AE87/2</f>
        <v>6797.9800000000041</v>
      </c>
      <c r="AF88" s="34">
        <f>AF87/2</f>
        <v>3375.3649999999998</v>
      </c>
      <c r="AG88" s="19"/>
      <c r="AH88" s="19"/>
      <c r="AI88" s="19"/>
      <c r="AJ88" s="19"/>
      <c r="AK88" s="15"/>
      <c r="AL88" s="15"/>
      <c r="AM88" s="15"/>
      <c r="AN88" s="15"/>
      <c r="AO88" s="26">
        <f t="shared" ref="AO88:CA88" si="3">(SUM(AO3:AO67))</f>
        <v>24</v>
      </c>
      <c r="AP88" s="26">
        <f t="shared" si="3"/>
        <v>0.6666666567325592</v>
      </c>
      <c r="AQ88" s="26">
        <f t="shared" si="3"/>
        <v>0.10000000149011612</v>
      </c>
      <c r="AR88" s="26">
        <f t="shared" si="3"/>
        <v>0.28333333879709244</v>
      </c>
      <c r="AS88" s="26">
        <f t="shared" si="3"/>
        <v>0.2500000074505806</v>
      </c>
      <c r="AT88" s="26">
        <f t="shared" si="3"/>
        <v>0.25</v>
      </c>
      <c r="AU88" s="26">
        <f t="shared" si="3"/>
        <v>13.600000023841858</v>
      </c>
      <c r="AV88" s="26">
        <f t="shared" si="3"/>
        <v>0.5</v>
      </c>
      <c r="AW88" s="26">
        <f t="shared" si="3"/>
        <v>0.25</v>
      </c>
      <c r="AX88" s="26">
        <f t="shared" si="3"/>
        <v>2.0333333760499954</v>
      </c>
      <c r="AY88" s="26">
        <f t="shared" si="3"/>
        <v>0.3333333432674408</v>
      </c>
      <c r="AZ88" s="26">
        <f t="shared" si="3"/>
        <v>1.5</v>
      </c>
      <c r="BA88" s="26">
        <f t="shared" si="3"/>
        <v>1.9166666567325592</v>
      </c>
      <c r="BB88" s="26">
        <f t="shared" si="3"/>
        <v>0.46666666865348816</v>
      </c>
      <c r="BC88" s="26">
        <f t="shared" si="3"/>
        <v>0.5</v>
      </c>
      <c r="BD88" s="26">
        <f t="shared" si="3"/>
        <v>2.8333332538604736</v>
      </c>
      <c r="BE88" s="26">
        <f t="shared" si="3"/>
        <v>0.38333332538604736</v>
      </c>
      <c r="BF88" s="26">
        <f t="shared" si="3"/>
        <v>1.2000000029802322</v>
      </c>
      <c r="BG88" s="26">
        <f t="shared" si="3"/>
        <v>0.36666667461395264</v>
      </c>
      <c r="BH88" s="26">
        <f t="shared" si="3"/>
        <v>3.9000000506639481</v>
      </c>
      <c r="BI88" s="26">
        <f t="shared" si="3"/>
        <v>4.9166666269302368</v>
      </c>
      <c r="BJ88" s="26">
        <f t="shared" si="3"/>
        <v>1.1833333373069763</v>
      </c>
      <c r="BK88" s="26">
        <f t="shared" si="3"/>
        <v>23.600000165402889</v>
      </c>
      <c r="BL88" s="26">
        <f t="shared" si="3"/>
        <v>3.4666666090488434</v>
      </c>
      <c r="BM88" s="26">
        <f t="shared" si="3"/>
        <v>9.2500000149011612</v>
      </c>
      <c r="BN88" s="26">
        <f t="shared" si="3"/>
        <v>4.8500000908970833</v>
      </c>
      <c r="BO88" s="26">
        <f t="shared" si="3"/>
        <v>3.9166667461395264</v>
      </c>
      <c r="BP88" s="26">
        <f t="shared" si="3"/>
        <v>0.66666668653488159</v>
      </c>
      <c r="BQ88" s="26">
        <f t="shared" si="3"/>
        <v>0.25</v>
      </c>
      <c r="BR88" s="26">
        <f t="shared" si="3"/>
        <v>0.5</v>
      </c>
      <c r="BS88" s="26">
        <f t="shared" si="3"/>
        <v>3.3333334028720856</v>
      </c>
      <c r="BT88" s="26">
        <f t="shared" si="3"/>
        <v>107.66666679829359</v>
      </c>
      <c r="BU88" s="26">
        <f t="shared" si="3"/>
        <v>2.1666666269302368</v>
      </c>
      <c r="BV88" s="26">
        <f t="shared" si="3"/>
        <v>7.7500001341104507</v>
      </c>
      <c r="BW88" s="26">
        <f t="shared" si="3"/>
        <v>1.5833333730697632</v>
      </c>
      <c r="BX88" s="26">
        <f t="shared" si="3"/>
        <v>0.83333335816860199</v>
      </c>
      <c r="BY88" s="26">
        <f t="shared" si="3"/>
        <v>13.883333496749401</v>
      </c>
      <c r="BZ88" s="26">
        <f t="shared" si="3"/>
        <v>4.4333334267139435</v>
      </c>
      <c r="CA88" s="26">
        <f t="shared" si="3"/>
        <v>25.6833336353302</v>
      </c>
    </row>
    <row r="89" spans="1:92" s="9" customFormat="1" ht="20.25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5"/>
      <c r="AL89" s="15"/>
      <c r="AM89" s="15"/>
      <c r="AN89" s="15"/>
      <c r="BU89" s="26"/>
      <c r="BV89" s="26"/>
      <c r="BW89" s="26"/>
      <c r="BX89" s="26"/>
      <c r="BY89" s="26"/>
      <c r="CA89" s="26"/>
    </row>
    <row r="90" spans="1:92" s="9" customFormat="1" ht="20.25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5"/>
      <c r="AL90" s="15"/>
      <c r="AM90" s="15"/>
      <c r="AN90" s="15"/>
      <c r="BU90" s="26"/>
      <c r="BV90" s="26"/>
      <c r="BW90" s="26"/>
      <c r="BX90" s="26"/>
      <c r="BY90" s="26"/>
      <c r="CA90" s="26"/>
    </row>
    <row r="91" spans="1:92" s="9" customFormat="1" ht="20.25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5"/>
      <c r="AL91" s="15"/>
      <c r="AM91" s="15"/>
      <c r="AN91" s="15"/>
      <c r="AP91" s="35" t="s">
        <v>191</v>
      </c>
      <c r="AQ91" s="35" t="s">
        <v>192</v>
      </c>
      <c r="AR91" s="35" t="s">
        <v>193</v>
      </c>
      <c r="BU91" s="26"/>
      <c r="BV91" s="26"/>
      <c r="BW91" s="26"/>
      <c r="BX91" s="26"/>
      <c r="BY91" s="26"/>
      <c r="CA91" s="26"/>
    </row>
    <row r="92" spans="1:92" ht="20.25" x14ac:dyDescent="0.2">
      <c r="AP92" s="36">
        <f>COUNTIF(AP3:AP67,"&gt;0")</f>
        <v>2</v>
      </c>
      <c r="AQ92" s="37">
        <f>SUM(AP88+AS88+AQ88+AR88)*60</f>
        <v>78.000000268220901</v>
      </c>
      <c r="AR92" s="38">
        <f>AQ92/AP92</f>
        <v>39.000000134110451</v>
      </c>
    </row>
  </sheetData>
  <autoFilter ref="A2:CP8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L-A</vt:lpstr>
      <vt:lpstr>L-B</vt:lpstr>
    </vt:vector>
  </TitlesOfParts>
  <Company>V&amp;M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VARGAS Sheyla</dc:creator>
  <cp:lastModifiedBy>BRAVO, Eduardo</cp:lastModifiedBy>
  <dcterms:created xsi:type="dcterms:W3CDTF">2025-02-27T15:11:48Z</dcterms:created>
  <dcterms:modified xsi:type="dcterms:W3CDTF">2025-08-18T16:51:53Z</dcterms:modified>
</cp:coreProperties>
</file>