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g\Desktop\Work\2023 S1\BDI\Repositories\BDI_CASO_3_PRELIMINAR_4\nodejsapi\"/>
    </mc:Choice>
  </mc:AlternateContent>
  <xr:revisionPtr revIDLastSave="0" documentId="13_ncr:1_{CBD38458-0DE2-416C-B7C1-CF95DC46FC12}" xr6:coauthVersionLast="47" xr6:coauthVersionMax="47" xr10:uidLastSave="{00000000-0000-0000-0000-000000000000}"/>
  <bookViews>
    <workbookView xWindow="-120" yWindow="-120" windowWidth="20730" windowHeight="11160" xr2:uid="{B5F31570-9163-483A-A18B-5C878F5082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" l="1"/>
  <c r="K18" i="1"/>
  <c r="L18" i="1"/>
  <c r="D18" i="1"/>
  <c r="E18" i="1"/>
  <c r="F18" i="1"/>
  <c r="G18" i="1"/>
  <c r="J9" i="1"/>
  <c r="K9" i="1"/>
  <c r="L9" i="1"/>
  <c r="D9" i="1"/>
  <c r="E9" i="1"/>
  <c r="F9" i="1"/>
  <c r="G9" i="1"/>
</calcChain>
</file>

<file path=xl/sharedStrings.xml><?xml version="1.0" encoding="utf-8"?>
<sst xmlns="http://schemas.openxmlformats.org/spreadsheetml/2006/main" count="24" uniqueCount="12">
  <si>
    <t>Executions</t>
  </si>
  <si>
    <t>Logical reads/sec</t>
  </si>
  <si>
    <t>Trial</t>
  </si>
  <si>
    <t>Stress testing with no pooling (SSMS Activity Monitor)</t>
  </si>
  <si>
    <t>Stress testing with pooling (SSMS Activity Monitor)</t>
  </si>
  <si>
    <t>Average duration (ms)</t>
  </si>
  <si>
    <t>CPU (ms/sec)</t>
  </si>
  <si>
    <t>Executions/min</t>
  </si>
  <si>
    <t>Stress testing with no pooling (Postman Runner)</t>
  </si>
  <si>
    <t>Duration (ms)</t>
  </si>
  <si>
    <t>Average response time (ms)</t>
  </si>
  <si>
    <t>Stress testing with pooling (Postman Runner)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</si>
</sst>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2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798E6E-FDEB-4E8A-81FD-703D864A01ED}" name="Table1" displayName="Table1" ref="B3:G8" totalsRowShown="0" headerRowDxfId="27" dataDxfId="26">
  <autoFilter ref="B3:G8" xr:uid="{0E798E6E-FDEB-4E8A-81FD-703D864A01ED}"/>
  <tableColumns count="6">
    <tableColumn id="1" xr3:uid="{B30DA4BA-F52E-446D-9499-560983A5C41A}" name="Trial" dataDxfId="25"/>
    <tableColumn id="2" xr3:uid="{41EB41F5-7FC8-4419-ADC3-5F51C0DCBF2A}" name="Executions" dataDxfId="24"/>
    <tableColumn id="7" xr3:uid="{7D29A7E4-628F-420E-86D2-8E5615E04280}" name="Executions/min" dataDxfId="23"/>
    <tableColumn id="3" xr3:uid="{0EDC1825-DEC3-48D3-B8C4-E9F117F21CD3}" name="CPU (ms/sec)" dataDxfId="22"/>
    <tableColumn id="5" xr3:uid="{6727F7FD-F66C-4C31-BF72-167ADF4078D5}" name="Logical reads/sec" dataDxfId="21"/>
    <tableColumn id="6" xr3:uid="{BDC91C22-22A4-49CD-8C77-35EBE2E0C0DA}" name="Average duration (ms)" dataDxfId="2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2352C3-2A09-4C5E-BF0B-9D3D889BD3D4}" name="Table14" displayName="Table14" ref="B12:G17" totalsRowShown="0" headerRowDxfId="13" dataDxfId="12">
  <autoFilter ref="B12:G17" xr:uid="{422352C3-2A09-4C5E-BF0B-9D3D889BD3D4}"/>
  <tableColumns count="6">
    <tableColumn id="1" xr3:uid="{FEC5ECD8-5116-4FD3-AD48-D6C41FC5AC01}" name="Trial" dataDxfId="11"/>
    <tableColumn id="2" xr3:uid="{B8D14588-173F-40F9-8070-F3B1A12EEFC6}" name="Executions" dataDxfId="10"/>
    <tableColumn id="7" xr3:uid="{0A6FF212-FB5E-49AA-A499-AD8E49098C26}" name="Executions/min" dataDxfId="9"/>
    <tableColumn id="3" xr3:uid="{A39E72A3-5952-497C-BF15-89EBD26CCB9D}" name="CPU (ms/sec)" dataDxfId="8"/>
    <tableColumn id="5" xr3:uid="{2656A634-8E8D-4C61-A8CA-8664FB12E960}" name="Logical reads/sec" dataDxfId="7"/>
    <tableColumn id="6" xr3:uid="{F4F6F10C-6BC5-4072-BE04-A11C2D8014EA}" name="Average duration (ms)" dataDxfId="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111F281-7EFA-4120-B80D-8A67A8EC082B}" name="Table16" displayName="Table16" ref="I3:L8" totalsRowShown="0" headerRowDxfId="19" dataDxfId="18">
  <autoFilter ref="I3:L8" xr:uid="{2111F281-7EFA-4120-B80D-8A67A8EC082B}"/>
  <tableColumns count="4">
    <tableColumn id="1" xr3:uid="{B265EDEE-BD65-4738-AA11-0E262C7396A3}" name="Trial" dataDxfId="17"/>
    <tableColumn id="2" xr3:uid="{EA0A0908-427B-45C7-B2FE-A8CAE8EA4546}" name="Executions" dataDxfId="16"/>
    <tableColumn id="7" xr3:uid="{FAACB8C7-1226-4CB1-A051-A531AE1CFDB2}" name="Duration (ms)" dataDxfId="15"/>
    <tableColumn id="6" xr3:uid="{AA447CC4-D9D4-486B-93ED-81EFFB8F0C86}" name="Average response time (ms)" dataDxfId="14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C02B6FF-B544-46B3-9865-85C3AF83AF65}" name="Table167" displayName="Table167" ref="I12:L17" totalsRowShown="0" headerRowDxfId="5" dataDxfId="4">
  <autoFilter ref="I12:L17" xr:uid="{DC02B6FF-B544-46B3-9865-85C3AF83AF65}"/>
  <tableColumns count="4">
    <tableColumn id="1" xr3:uid="{FA3C31E0-FFA0-4CFC-85F8-3A31A5A797DE}" name="Trial" dataDxfId="3"/>
    <tableColumn id="2" xr3:uid="{5E56A24B-5C62-4EC3-B233-6E476BA31BB1}" name="Executions" dataDxfId="2"/>
    <tableColumn id="7" xr3:uid="{7429271A-965A-4F9A-A38C-CE37F12D418A}" name="Duration (ms)" dataDxfId="1"/>
    <tableColumn id="6" xr3:uid="{33466F4C-8B0C-4C34-96DF-6336237E21E4}" name="Average response time (ms)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841D5-9EFE-473E-9C54-BF62DC35439B}">
  <dimension ref="B2:N18"/>
  <sheetViews>
    <sheetView tabSelected="1" workbookViewId="0">
      <selection activeCell="H8" sqref="H8"/>
    </sheetView>
  </sheetViews>
  <sheetFormatPr defaultRowHeight="15" x14ac:dyDescent="0.25"/>
  <cols>
    <col min="2" max="2" width="7.140625" bestFit="1" customWidth="1"/>
    <col min="3" max="3" width="12.85546875" bestFit="1" customWidth="1"/>
    <col min="4" max="4" width="17.28515625" bestFit="1" customWidth="1"/>
    <col min="5" max="5" width="18.42578125" bestFit="1" customWidth="1"/>
    <col min="6" max="6" width="23.28515625" bestFit="1" customWidth="1"/>
    <col min="7" max="7" width="18.7109375" bestFit="1" customWidth="1"/>
    <col min="9" max="9" width="7.140625" bestFit="1" customWidth="1"/>
    <col min="10" max="10" width="12.85546875" bestFit="1" customWidth="1"/>
    <col min="11" max="11" width="15.5703125" bestFit="1" customWidth="1"/>
    <col min="12" max="12" width="28.7109375" bestFit="1" customWidth="1"/>
    <col min="13" max="13" width="18.42578125" bestFit="1" customWidth="1"/>
    <col min="14" max="14" width="18.7109375" bestFit="1" customWidth="1"/>
  </cols>
  <sheetData>
    <row r="2" spans="2:14" x14ac:dyDescent="0.25">
      <c r="B2" s="2" t="s">
        <v>3</v>
      </c>
      <c r="C2" s="2"/>
      <c r="D2" s="2"/>
      <c r="E2" s="2"/>
      <c r="F2" s="2"/>
      <c r="G2" s="2"/>
      <c r="I2" s="2" t="s">
        <v>8</v>
      </c>
      <c r="J2" s="2"/>
      <c r="K2" s="2"/>
      <c r="L2" s="2"/>
      <c r="M2" s="1"/>
      <c r="N2" s="1"/>
    </row>
    <row r="3" spans="2:14" x14ac:dyDescent="0.25">
      <c r="B3" s="4" t="s">
        <v>2</v>
      </c>
      <c r="C3" s="4" t="s">
        <v>0</v>
      </c>
      <c r="D3" s="4" t="s">
        <v>7</v>
      </c>
      <c r="E3" s="4" t="s">
        <v>6</v>
      </c>
      <c r="F3" s="4" t="s">
        <v>1</v>
      </c>
      <c r="G3" s="4" t="s">
        <v>5</v>
      </c>
      <c r="I3" s="4" t="s">
        <v>2</v>
      </c>
      <c r="J3" s="4" t="s">
        <v>0</v>
      </c>
      <c r="K3" s="4" t="s">
        <v>9</v>
      </c>
      <c r="L3" s="4" t="s">
        <v>10</v>
      </c>
    </row>
    <row r="4" spans="2:14" x14ac:dyDescent="0.25">
      <c r="B4" s="3">
        <v>1</v>
      </c>
      <c r="C4" s="3">
        <v>20</v>
      </c>
      <c r="D4" s="3">
        <v>80</v>
      </c>
      <c r="E4" s="3">
        <v>5</v>
      </c>
      <c r="F4" s="3">
        <v>2856</v>
      </c>
      <c r="G4" s="3">
        <v>10</v>
      </c>
      <c r="I4" s="3">
        <v>1</v>
      </c>
      <c r="J4" s="3">
        <v>20</v>
      </c>
      <c r="K4" s="3">
        <v>2723</v>
      </c>
      <c r="L4" s="3">
        <v>17</v>
      </c>
    </row>
    <row r="5" spans="2:14" x14ac:dyDescent="0.25">
      <c r="B5" s="3">
        <v>2</v>
      </c>
      <c r="C5" s="3">
        <v>20</v>
      </c>
      <c r="D5" s="3">
        <v>24</v>
      </c>
      <c r="E5" s="3">
        <v>1</v>
      </c>
      <c r="F5" s="3">
        <v>856</v>
      </c>
      <c r="G5" s="3">
        <v>8</v>
      </c>
      <c r="I5" s="3">
        <v>2</v>
      </c>
      <c r="J5" s="3">
        <v>20</v>
      </c>
      <c r="K5" s="3">
        <v>2836</v>
      </c>
      <c r="L5" s="3">
        <v>20</v>
      </c>
    </row>
    <row r="6" spans="2:14" x14ac:dyDescent="0.25">
      <c r="B6" s="3">
        <v>3</v>
      </c>
      <c r="C6" s="3">
        <v>20</v>
      </c>
      <c r="D6" s="3">
        <v>85</v>
      </c>
      <c r="E6" s="3">
        <v>11</v>
      </c>
      <c r="F6" s="3">
        <v>3117</v>
      </c>
      <c r="G6" s="3">
        <v>8</v>
      </c>
      <c r="I6" s="3">
        <v>3</v>
      </c>
      <c r="J6" s="3">
        <v>20</v>
      </c>
      <c r="K6" s="3">
        <v>3002</v>
      </c>
      <c r="L6" s="3">
        <v>29</v>
      </c>
    </row>
    <row r="7" spans="2:14" x14ac:dyDescent="0.25">
      <c r="B7" s="3">
        <v>4</v>
      </c>
      <c r="C7" s="3">
        <v>20</v>
      </c>
      <c r="D7" s="3">
        <v>80</v>
      </c>
      <c r="E7" s="3">
        <v>6</v>
      </c>
      <c r="F7" s="3">
        <v>2864</v>
      </c>
      <c r="G7" s="3">
        <v>7</v>
      </c>
      <c r="I7" s="3">
        <v>4</v>
      </c>
      <c r="J7" s="3">
        <v>20</v>
      </c>
      <c r="K7" s="3">
        <v>3055</v>
      </c>
      <c r="L7" s="3">
        <v>22</v>
      </c>
    </row>
    <row r="8" spans="2:14" x14ac:dyDescent="0.25">
      <c r="B8" s="3">
        <v>5</v>
      </c>
      <c r="C8" s="3">
        <v>20</v>
      </c>
      <c r="D8" s="3">
        <v>85</v>
      </c>
      <c r="E8" s="3">
        <v>7</v>
      </c>
      <c r="F8" s="3">
        <v>3069</v>
      </c>
      <c r="G8" s="3">
        <v>7</v>
      </c>
      <c r="I8" s="3">
        <v>5</v>
      </c>
      <c r="J8" s="3">
        <v>20</v>
      </c>
      <c r="K8" s="3">
        <v>3107</v>
      </c>
      <c r="L8" s="3">
        <v>23</v>
      </c>
    </row>
    <row r="9" spans="2:14" x14ac:dyDescent="0.25">
      <c r="B9" s="3"/>
      <c r="C9" s="3"/>
      <c r="D9" s="8">
        <f>AVERAGE(Table1[Executions/min])</f>
        <v>70.8</v>
      </c>
      <c r="E9" s="8">
        <f>AVERAGE(Table1[CPU (ms/sec)])</f>
        <v>6</v>
      </c>
      <c r="F9" s="8">
        <f>AVERAGE(Table1[Logical reads/sec])</f>
        <v>2552.4</v>
      </c>
      <c r="G9" s="8">
        <f>AVERAGE(Table1[Average duration (ms)])</f>
        <v>8</v>
      </c>
      <c r="J9" s="5">
        <f>AVERAGE(Table16[Executions])</f>
        <v>20</v>
      </c>
      <c r="K9" s="5">
        <f>AVERAGE(Table16[Duration (ms)])</f>
        <v>2944.6</v>
      </c>
      <c r="L9" s="5">
        <f>AVERAGE(Table16[Average response time (ms)])</f>
        <v>22.2</v>
      </c>
    </row>
    <row r="10" spans="2:14" x14ac:dyDescent="0.25">
      <c r="M10" s="3"/>
    </row>
    <row r="11" spans="2:14" x14ac:dyDescent="0.25">
      <c r="B11" s="2" t="s">
        <v>4</v>
      </c>
      <c r="C11" s="2"/>
      <c r="D11" s="2"/>
      <c r="E11" s="2"/>
      <c r="F11" s="2"/>
      <c r="G11" s="2"/>
      <c r="I11" s="2" t="s">
        <v>11</v>
      </c>
      <c r="J11" s="2"/>
      <c r="K11" s="2"/>
      <c r="L11" s="2"/>
    </row>
    <row r="12" spans="2:14" x14ac:dyDescent="0.25">
      <c r="B12" s="4" t="s">
        <v>2</v>
      </c>
      <c r="C12" s="4" t="s">
        <v>0</v>
      </c>
      <c r="D12" s="4" t="s">
        <v>7</v>
      </c>
      <c r="E12" s="4" t="s">
        <v>6</v>
      </c>
      <c r="F12" s="4" t="s">
        <v>1</v>
      </c>
      <c r="G12" s="4" t="s">
        <v>5</v>
      </c>
      <c r="I12" s="4" t="s">
        <v>2</v>
      </c>
      <c r="J12" s="4" t="s">
        <v>0</v>
      </c>
      <c r="K12" s="4" t="s">
        <v>9</v>
      </c>
      <c r="L12" s="4" t="s">
        <v>10</v>
      </c>
    </row>
    <row r="13" spans="2:14" x14ac:dyDescent="0.25">
      <c r="B13" s="3">
        <v>1</v>
      </c>
      <c r="C13" s="3">
        <v>20</v>
      </c>
      <c r="D13" s="3">
        <v>80</v>
      </c>
      <c r="E13" s="3">
        <v>8</v>
      </c>
      <c r="F13" s="3">
        <v>2864</v>
      </c>
      <c r="G13" s="3">
        <v>7</v>
      </c>
      <c r="I13" s="3">
        <v>1</v>
      </c>
      <c r="J13" s="3">
        <v>20</v>
      </c>
      <c r="K13" s="3">
        <v>3067</v>
      </c>
      <c r="L13" s="3">
        <v>21</v>
      </c>
    </row>
    <row r="14" spans="2:14" x14ac:dyDescent="0.25">
      <c r="B14" s="3">
        <v>2</v>
      </c>
      <c r="C14" s="3">
        <v>20</v>
      </c>
      <c r="D14" s="3">
        <v>85</v>
      </c>
      <c r="E14" s="3">
        <v>6</v>
      </c>
      <c r="F14" s="3">
        <v>3069</v>
      </c>
      <c r="G14" s="3">
        <v>7</v>
      </c>
      <c r="I14" s="3">
        <v>2</v>
      </c>
      <c r="J14" s="3">
        <v>20</v>
      </c>
      <c r="K14" s="3">
        <v>2663</v>
      </c>
      <c r="L14" s="3">
        <v>17</v>
      </c>
    </row>
    <row r="15" spans="2:14" x14ac:dyDescent="0.25">
      <c r="B15" s="3">
        <v>3</v>
      </c>
      <c r="C15" s="3">
        <v>20</v>
      </c>
      <c r="D15" s="3">
        <v>80</v>
      </c>
      <c r="E15" s="3">
        <v>7</v>
      </c>
      <c r="F15" s="3">
        <v>2864</v>
      </c>
      <c r="G15" s="3">
        <v>7</v>
      </c>
      <c r="I15" s="3">
        <v>3</v>
      </c>
      <c r="J15" s="3">
        <v>20</v>
      </c>
      <c r="K15" s="3">
        <v>3314</v>
      </c>
      <c r="L15" s="3">
        <v>22</v>
      </c>
    </row>
    <row r="16" spans="2:14" x14ac:dyDescent="0.25">
      <c r="B16" s="3">
        <v>4</v>
      </c>
      <c r="C16" s="3">
        <v>20</v>
      </c>
      <c r="D16" s="3">
        <v>80</v>
      </c>
      <c r="E16" s="3">
        <v>8</v>
      </c>
      <c r="F16" s="3">
        <v>2864</v>
      </c>
      <c r="G16" s="3">
        <v>6</v>
      </c>
      <c r="I16" s="3">
        <v>4</v>
      </c>
      <c r="J16" s="3">
        <v>20</v>
      </c>
      <c r="K16" s="3">
        <v>3290</v>
      </c>
      <c r="L16" s="3">
        <v>25</v>
      </c>
    </row>
    <row r="17" spans="2:12" x14ac:dyDescent="0.25">
      <c r="B17" s="3">
        <v>5</v>
      </c>
      <c r="C17" s="3">
        <v>20</v>
      </c>
      <c r="D17" s="3">
        <v>80</v>
      </c>
      <c r="E17" s="3">
        <v>7</v>
      </c>
      <c r="F17" s="3">
        <v>2864</v>
      </c>
      <c r="G17" s="3">
        <v>6</v>
      </c>
      <c r="I17" s="3">
        <v>5</v>
      </c>
      <c r="J17" s="3">
        <v>20</v>
      </c>
      <c r="K17" s="3">
        <v>3328</v>
      </c>
      <c r="L17" s="3">
        <v>21</v>
      </c>
    </row>
    <row r="18" spans="2:12" x14ac:dyDescent="0.25">
      <c r="D18" s="7">
        <f>AVERAGE(Table14[Executions/min])</f>
        <v>81</v>
      </c>
      <c r="E18" s="7">
        <f>AVERAGE(Table14[CPU (ms/sec)])</f>
        <v>7.2</v>
      </c>
      <c r="F18" s="7">
        <f>AVERAGE(Table14[Logical reads/sec])</f>
        <v>2905</v>
      </c>
      <c r="G18" s="7">
        <f>AVERAGE(Table14[Average duration (ms)])</f>
        <v>6.6</v>
      </c>
      <c r="J18" s="6">
        <f>AVERAGE(Table167[Executions])</f>
        <v>20</v>
      </c>
      <c r="K18" s="6">
        <f>AVERAGE(Table167[Duration (ms)])</f>
        <v>3132.4</v>
      </c>
      <c r="L18" s="6">
        <f>AVERAGE(Table167[Average response time (ms)])</f>
        <v>21.2</v>
      </c>
    </row>
  </sheetData>
  <mergeCells count="4">
    <mergeCell ref="I11:L11"/>
    <mergeCell ref="B2:G2"/>
    <mergeCell ref="B11:G11"/>
    <mergeCell ref="I2:L2"/>
  </mergeCells>
  <phoneticPr fontId="1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Dado Gutiérrez</dc:creator>
  <cp:lastModifiedBy>Dado Gutiérrez</cp:lastModifiedBy>
  <dcterms:created xsi:type="dcterms:W3CDTF">2023-05-09T21:34:56Z</dcterms:created>
  <dcterms:modified xsi:type="dcterms:W3CDTF">2023-05-09T23:00:52Z</dcterms:modified>
</cp:coreProperties>
</file>