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 - UNIOESTE\Documentos\UNIOESTE\Ciência da Computação\2 ANO CC\OAC\Seção 3\Praticas\OAC P03 CACHE - Luiz Eduardo\"/>
    </mc:Choice>
  </mc:AlternateContent>
  <xr:revisionPtr revIDLastSave="0" documentId="13_ncr:1_{9706D308-DBE4-42C6-968D-EED320C0608F}" xr6:coauthVersionLast="47" xr6:coauthVersionMax="47" xr10:uidLastSave="{00000000-0000-0000-0000-000000000000}"/>
  <bookViews>
    <workbookView xWindow="-120" yWindow="-120" windowWidth="20730" windowHeight="11160" xr2:uid="{F6FCF44C-5007-4FE3-B487-99182B79B0C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7" i="1" l="1"/>
  <c r="AD3" i="1"/>
  <c r="X5" i="1"/>
  <c r="AD18" i="1"/>
  <c r="AD19" i="1"/>
  <c r="AD20" i="1"/>
  <c r="AD21" i="1"/>
  <c r="AD22" i="1"/>
  <c r="AD23" i="1"/>
  <c r="AD24" i="1"/>
  <c r="AD25" i="1"/>
  <c r="AD26" i="1"/>
  <c r="AD4" i="1"/>
  <c r="AD5" i="1"/>
  <c r="AD6" i="1"/>
  <c r="AD7" i="1"/>
  <c r="AD8" i="1"/>
  <c r="AD9" i="1"/>
  <c r="AD10" i="1"/>
  <c r="AD11" i="1"/>
  <c r="AD12" i="1"/>
  <c r="B14" i="1"/>
  <c r="X4" i="1" s="1"/>
  <c r="P28" i="1"/>
  <c r="Q28" i="1"/>
  <c r="R28" i="1"/>
  <c r="S28" i="1"/>
  <c r="T28" i="1"/>
  <c r="U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B28" i="1"/>
  <c r="N14" i="1"/>
  <c r="O14" i="1"/>
  <c r="P14" i="1"/>
  <c r="Q14" i="1"/>
  <c r="R14" i="1"/>
  <c r="S14" i="1"/>
  <c r="T14" i="1"/>
  <c r="U14" i="1"/>
  <c r="J14" i="1"/>
  <c r="K14" i="1"/>
  <c r="L14" i="1"/>
  <c r="M14" i="1"/>
  <c r="X3" i="1" s="1"/>
  <c r="H14" i="1"/>
  <c r="I14" i="1"/>
  <c r="G14" i="1"/>
  <c r="F14" i="1"/>
  <c r="E14" i="1"/>
  <c r="D14" i="1"/>
  <c r="C14" i="1"/>
</calcChain>
</file>

<file path=xl/sharedStrings.xml><?xml version="1.0" encoding="utf-8"?>
<sst xmlns="http://schemas.openxmlformats.org/spreadsheetml/2006/main" count="56" uniqueCount="31">
  <si>
    <t>Multiplicacao M1M2 e (M1M2T + TranspostaM2)</t>
  </si>
  <si>
    <t>200 O</t>
  </si>
  <si>
    <t>200 T</t>
  </si>
  <si>
    <t>400 O</t>
  </si>
  <si>
    <t>400 T</t>
  </si>
  <si>
    <t>600 O</t>
  </si>
  <si>
    <t>600 T</t>
  </si>
  <si>
    <t>800 O</t>
  </si>
  <si>
    <t>800 T</t>
  </si>
  <si>
    <t>1000 O</t>
  </si>
  <si>
    <t>1000 T</t>
  </si>
  <si>
    <t>1200 O</t>
  </si>
  <si>
    <t>1200 T</t>
  </si>
  <si>
    <t>1400 O</t>
  </si>
  <si>
    <t>1400 T</t>
  </si>
  <si>
    <t>1600 O</t>
  </si>
  <si>
    <t>1600 T</t>
  </si>
  <si>
    <t>1800 O</t>
  </si>
  <si>
    <t>1800 T</t>
  </si>
  <si>
    <t>2000 O</t>
  </si>
  <si>
    <t>2000 T</t>
  </si>
  <si>
    <t>Matrix Size</t>
  </si>
  <si>
    <t>Média:</t>
  </si>
  <si>
    <t>Multiplicacao M1M2 e M1M2T</t>
  </si>
  <si>
    <t>Speedup</t>
  </si>
  <si>
    <t>Resultado</t>
  </si>
  <si>
    <t>Desempenho após melhoria</t>
  </si>
  <si>
    <t>Desempenho antes da melhoria</t>
  </si>
  <si>
    <t>TRANSPOSTA</t>
  </si>
  <si>
    <t>ORIGINAL</t>
  </si>
  <si>
    <t>Médias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</si>
</sst>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/>
    <xf numFmtId="0" fontId="2" fillId="6" borderId="1" xfId="0" applyFont="1" applyFill="1" applyBorder="1"/>
    <xf numFmtId="0" fontId="2" fillId="5" borderId="1" xfId="0" applyFont="1" applyFill="1" applyBorder="1" applyAlignment="1"/>
    <xf numFmtId="0" fontId="5" fillId="4" borderId="1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9" fontId="2" fillId="5" borderId="2" xfId="1" applyFont="1" applyFill="1" applyBorder="1" applyAlignment="1">
      <alignment horizontal="center"/>
    </xf>
    <xf numFmtId="9" fontId="2" fillId="5" borderId="3" xfId="1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9" fontId="2" fillId="7" borderId="0" xfId="1" applyFont="1" applyFill="1" applyBorder="1" applyAlignment="1">
      <alignment horizontal="center" vertical="center"/>
    </xf>
    <xf numFmtId="9" fontId="1" fillId="7" borderId="0" xfId="1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Coluna</a:t>
            </a:r>
            <a:r>
              <a:rPr lang="pt-BR" baseline="0"/>
              <a:t> das Médias dos Tempos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Planilha1!$AB$2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Planilha1!$AA$3:$AA$12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Planilha1!$AB$3:$AB$12</c:f>
              <c:numCache>
                <c:formatCode>General</c:formatCode>
                <c:ptCount val="10"/>
                <c:pt idx="0">
                  <c:v>5.0420900000000005E-2</c:v>
                </c:pt>
                <c:pt idx="1">
                  <c:v>0.35413460000000002</c:v>
                </c:pt>
                <c:pt idx="2">
                  <c:v>1.2969436999999999</c:v>
                </c:pt>
                <c:pt idx="3">
                  <c:v>6.1276361999999995</c:v>
                </c:pt>
                <c:pt idx="4">
                  <c:v>12.9871321</c:v>
                </c:pt>
                <c:pt idx="5">
                  <c:v>24.710141</c:v>
                </c:pt>
                <c:pt idx="6">
                  <c:v>48.366224299999999</c:v>
                </c:pt>
                <c:pt idx="7">
                  <c:v>72.244599100000002</c:v>
                </c:pt>
                <c:pt idx="8">
                  <c:v>112.43843609999999</c:v>
                </c:pt>
                <c:pt idx="9">
                  <c:v>134.2497788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F0-4DD3-9DE0-3A7420BAF828}"/>
            </c:ext>
          </c:extLst>
        </c:ser>
        <c:ser>
          <c:idx val="1"/>
          <c:order val="1"/>
          <c:tx>
            <c:strRef>
              <c:f>Planilha1!$AC$2</c:f>
              <c:strCache>
                <c:ptCount val="1"/>
                <c:pt idx="0">
                  <c:v>TRANSPOSTA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Planilha1!$AA$3:$AA$12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Planilha1!$AC$3:$AC$12</c:f>
              <c:numCache>
                <c:formatCode>General</c:formatCode>
                <c:ptCount val="10"/>
                <c:pt idx="0">
                  <c:v>3.96566E-2</c:v>
                </c:pt>
                <c:pt idx="1">
                  <c:v>0.34030969999999999</c:v>
                </c:pt>
                <c:pt idx="2">
                  <c:v>1.1589056</c:v>
                </c:pt>
                <c:pt idx="3">
                  <c:v>2.7671768000000001</c:v>
                </c:pt>
                <c:pt idx="4">
                  <c:v>5.3345566000000009</c:v>
                </c:pt>
                <c:pt idx="5">
                  <c:v>9.4182504999999992</c:v>
                </c:pt>
                <c:pt idx="6">
                  <c:v>14.8396299</c:v>
                </c:pt>
                <c:pt idx="7">
                  <c:v>18.426019</c:v>
                </c:pt>
                <c:pt idx="8">
                  <c:v>31.000895299999996</c:v>
                </c:pt>
                <c:pt idx="9">
                  <c:v>42.634441700000004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F0-4DD3-9DE0-3A7420BAF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36806864"/>
        <c:axId val="336793552"/>
      </c:barChart>
      <c:catAx>
        <c:axId val="336806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793552"/>
        <c:crosses val="autoZero"/>
        <c:auto val="1"/>
        <c:lblAlgn val="ctr"/>
        <c:lblOffset val="100"/>
        <c:noMultiLvlLbl val="0"/>
      </c:catAx>
      <c:valAx>
        <c:axId val="33679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806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Linha das Médias dos Tempos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Planilha1!$AB$2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Planilha1!$AA$3:$AA$12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Planilha1!$AB$3:$AB$12</c:f>
              <c:numCache>
                <c:formatCode>General</c:formatCode>
                <c:ptCount val="10"/>
                <c:pt idx="0">
                  <c:v>5.0420900000000005E-2</c:v>
                </c:pt>
                <c:pt idx="1">
                  <c:v>0.35413460000000002</c:v>
                </c:pt>
                <c:pt idx="2">
                  <c:v>1.2969436999999999</c:v>
                </c:pt>
                <c:pt idx="3">
                  <c:v>6.1276361999999995</c:v>
                </c:pt>
                <c:pt idx="4">
                  <c:v>12.9871321</c:v>
                </c:pt>
                <c:pt idx="5">
                  <c:v>24.710141</c:v>
                </c:pt>
                <c:pt idx="6">
                  <c:v>48.366224299999999</c:v>
                </c:pt>
                <c:pt idx="7">
                  <c:v>72.244599100000002</c:v>
                </c:pt>
                <c:pt idx="8">
                  <c:v>112.43843609999999</c:v>
                </c:pt>
                <c:pt idx="9">
                  <c:v>134.2497788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9C-41DE-8007-14DBA9C86856}"/>
            </c:ext>
          </c:extLst>
        </c:ser>
        <c:ser>
          <c:idx val="1"/>
          <c:order val="1"/>
          <c:tx>
            <c:strRef>
              <c:f>Planilha1!$AC$2</c:f>
              <c:strCache>
                <c:ptCount val="1"/>
                <c:pt idx="0">
                  <c:v>TRANSPOSTA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Planilha1!$AA$3:$AA$12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Planilha1!$AC$3:$AC$12</c:f>
              <c:numCache>
                <c:formatCode>General</c:formatCode>
                <c:ptCount val="10"/>
                <c:pt idx="0">
                  <c:v>3.96566E-2</c:v>
                </c:pt>
                <c:pt idx="1">
                  <c:v>0.34030969999999999</c:v>
                </c:pt>
                <c:pt idx="2">
                  <c:v>1.1589056</c:v>
                </c:pt>
                <c:pt idx="3">
                  <c:v>2.7671768000000001</c:v>
                </c:pt>
                <c:pt idx="4">
                  <c:v>5.3345566000000009</c:v>
                </c:pt>
                <c:pt idx="5">
                  <c:v>9.4182504999999992</c:v>
                </c:pt>
                <c:pt idx="6">
                  <c:v>14.8396299</c:v>
                </c:pt>
                <c:pt idx="7">
                  <c:v>18.426019</c:v>
                </c:pt>
                <c:pt idx="8">
                  <c:v>31.000895299999996</c:v>
                </c:pt>
                <c:pt idx="9">
                  <c:v>42.634441700000004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9C-41DE-8007-14DBA9C86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783568"/>
        <c:axId val="336806448"/>
      </c:lineChart>
      <c:catAx>
        <c:axId val="336783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806448"/>
        <c:crosses val="autoZero"/>
        <c:auto val="1"/>
        <c:lblAlgn val="ctr"/>
        <c:lblOffset val="100"/>
        <c:noMultiLvlLbl val="0"/>
      </c:catAx>
      <c:valAx>
        <c:axId val="33680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78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blurRad="50800" dist="50800" dir="18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Coluna das Médias dos Tempos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Planilha1!$AB$16</c:f>
              <c:strCache>
                <c:ptCount val="1"/>
                <c:pt idx="0">
                  <c:v>ORIGINAL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Planilha1!$AA$17:$AA$26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Planilha1!$AB$17:$AB$26</c:f>
              <c:numCache>
                <c:formatCode>General</c:formatCode>
                <c:ptCount val="10"/>
                <c:pt idx="0">
                  <c:v>4.0220999999999993E-2</c:v>
                </c:pt>
                <c:pt idx="1">
                  <c:v>0.33847449999999996</c:v>
                </c:pt>
                <c:pt idx="2">
                  <c:v>1.3130073000000002</c:v>
                </c:pt>
                <c:pt idx="3">
                  <c:v>6.4425667999999989</c:v>
                </c:pt>
                <c:pt idx="4">
                  <c:v>13.124919299999998</c:v>
                </c:pt>
                <c:pt idx="5">
                  <c:v>24.413658599999998</c:v>
                </c:pt>
                <c:pt idx="6">
                  <c:v>46.382278900000003</c:v>
                </c:pt>
                <c:pt idx="7">
                  <c:v>68.606435300000001</c:v>
                </c:pt>
                <c:pt idx="8">
                  <c:v>97.505261099999998</c:v>
                </c:pt>
                <c:pt idx="9">
                  <c:v>141.2555054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C7-487C-B9B8-E9797795F2A5}"/>
            </c:ext>
          </c:extLst>
        </c:ser>
        <c:ser>
          <c:idx val="1"/>
          <c:order val="1"/>
          <c:tx>
            <c:strRef>
              <c:f>Planilha1!$AC$16</c:f>
              <c:strCache>
                <c:ptCount val="1"/>
                <c:pt idx="0">
                  <c:v>TRANSPOSTA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Planilha1!$AA$17:$AA$26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Planilha1!$AC$17:$AC$26</c:f>
              <c:numCache>
                <c:formatCode>General</c:formatCode>
                <c:ptCount val="10"/>
                <c:pt idx="0">
                  <c:v>4.0085599999999999E-2</c:v>
                </c:pt>
                <c:pt idx="1">
                  <c:v>0.33760509999999999</c:v>
                </c:pt>
                <c:pt idx="2">
                  <c:v>1.1273715000000002</c:v>
                </c:pt>
                <c:pt idx="3">
                  <c:v>2.4919304000000002</c:v>
                </c:pt>
                <c:pt idx="4">
                  <c:v>5.2870794999999999</c:v>
                </c:pt>
                <c:pt idx="5">
                  <c:v>8.7899106000000007</c:v>
                </c:pt>
                <c:pt idx="6">
                  <c:v>14.351493000000001</c:v>
                </c:pt>
                <c:pt idx="7">
                  <c:v>17.844503700000001</c:v>
                </c:pt>
                <c:pt idx="8">
                  <c:v>25.931204200000003</c:v>
                </c:pt>
                <c:pt idx="9">
                  <c:v>37.313132799999998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C7-487C-B9B8-E9797795F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332176"/>
        <c:axId val="329316784"/>
      </c:barChart>
      <c:catAx>
        <c:axId val="32933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316784"/>
        <c:crosses val="autoZero"/>
        <c:auto val="1"/>
        <c:lblAlgn val="ctr"/>
        <c:lblOffset val="100"/>
        <c:noMultiLvlLbl val="0"/>
      </c:catAx>
      <c:valAx>
        <c:axId val="32931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2933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</a:t>
            </a:r>
            <a:r>
              <a:rPr lang="pt-BR" baseline="0"/>
              <a:t> de Linha das Médias dos Tempos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Planilha1!$AB$16</c:f>
              <c:strCache>
                <c:ptCount val="1"/>
                <c:pt idx="0">
                  <c:v>ORIGINAL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Planilha1!$AA$17:$AA$26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Planilha1!$AB$17:$AB$26</c:f>
              <c:numCache>
                <c:formatCode>General</c:formatCode>
                <c:ptCount val="10"/>
                <c:pt idx="0">
                  <c:v>4.0220999999999993E-2</c:v>
                </c:pt>
                <c:pt idx="1">
                  <c:v>0.33847449999999996</c:v>
                </c:pt>
                <c:pt idx="2">
                  <c:v>1.3130073000000002</c:v>
                </c:pt>
                <c:pt idx="3">
                  <c:v>6.4425667999999989</c:v>
                </c:pt>
                <c:pt idx="4">
                  <c:v>13.124919299999998</c:v>
                </c:pt>
                <c:pt idx="5">
                  <c:v>24.413658599999998</c:v>
                </c:pt>
                <c:pt idx="6">
                  <c:v>46.382278900000003</c:v>
                </c:pt>
                <c:pt idx="7">
                  <c:v>68.606435300000001</c:v>
                </c:pt>
                <c:pt idx="8">
                  <c:v>97.505261099999998</c:v>
                </c:pt>
                <c:pt idx="9">
                  <c:v>141.2555054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F-4E3E-B90E-F486390307C5}"/>
            </c:ext>
          </c:extLst>
        </c:ser>
        <c:ser>
          <c:idx val="1"/>
          <c:order val="1"/>
          <c:tx>
            <c:strRef>
              <c:f>Planilha1!$AC$16</c:f>
              <c:strCache>
                <c:ptCount val="1"/>
                <c:pt idx="0">
                  <c:v>TRANSPOSTA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Planilha1!$AA$17:$AA$26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cat>
          <c:val>
            <c:numRef>
              <c:f>Planilha1!$AC$17:$AC$26</c:f>
              <c:numCache>
                <c:formatCode>General</c:formatCode>
                <c:ptCount val="10"/>
                <c:pt idx="0">
                  <c:v>4.0085599999999999E-2</c:v>
                </c:pt>
                <c:pt idx="1">
                  <c:v>0.33760509999999999</c:v>
                </c:pt>
                <c:pt idx="2">
                  <c:v>1.1273715000000002</c:v>
                </c:pt>
                <c:pt idx="3">
                  <c:v>2.4919304000000002</c:v>
                </c:pt>
                <c:pt idx="4">
                  <c:v>5.2870794999999999</c:v>
                </c:pt>
                <c:pt idx="5">
                  <c:v>8.7899106000000007</c:v>
                </c:pt>
                <c:pt idx="6">
                  <c:v>14.351493000000001</c:v>
                </c:pt>
                <c:pt idx="7">
                  <c:v>17.844503700000001</c:v>
                </c:pt>
                <c:pt idx="8">
                  <c:v>25.931204200000003</c:v>
                </c:pt>
                <c:pt idx="9">
                  <c:v>37.313132799999998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F-4E3E-B90E-F48639030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117392"/>
        <c:axId val="428101168"/>
      </c:lineChart>
      <c:catAx>
        <c:axId val="4281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101168"/>
        <c:crosses val="autoZero"/>
        <c:auto val="1"/>
        <c:lblAlgn val="ctr"/>
        <c:lblOffset val="100"/>
        <c:noMultiLvlLbl val="0"/>
      </c:catAx>
      <c:valAx>
        <c:axId val="42810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811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584731</xdr:colOff>
      <xdr:row>1</xdr:row>
      <xdr:rowOff>110068</xdr:rowOff>
    </xdr:from>
    <xdr:to>
      <xdr:col>41</xdr:col>
      <xdr:colOff>251355</xdr:colOff>
      <xdr:row>14</xdr:row>
      <xdr:rowOff>175685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E6C4B6B-A603-6EDC-5E26-D3EB80DF5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461962</xdr:colOff>
      <xdr:row>1</xdr:row>
      <xdr:rowOff>78845</xdr:rowOff>
    </xdr:from>
    <xdr:to>
      <xdr:col>49</xdr:col>
      <xdr:colOff>123297</xdr:colOff>
      <xdr:row>14</xdr:row>
      <xdr:rowOff>144992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43E3CB81-6D75-7433-600F-1E31626C08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29105</xdr:colOff>
      <xdr:row>15</xdr:row>
      <xdr:rowOff>75671</xdr:rowOff>
    </xdr:from>
    <xdr:to>
      <xdr:col>41</xdr:col>
      <xdr:colOff>304270</xdr:colOff>
      <xdr:row>28</xdr:row>
      <xdr:rowOff>141287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CE102FE5-2DD2-381D-C5E8-0043EF10A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474663</xdr:colOff>
      <xdr:row>15</xdr:row>
      <xdr:rowOff>78316</xdr:rowOff>
    </xdr:from>
    <xdr:to>
      <xdr:col>49</xdr:col>
      <xdr:colOff>141289</xdr:colOff>
      <xdr:row>28</xdr:row>
      <xdr:rowOff>144461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E200E78-5A1D-48EA-6584-7A858B5962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4C101-1170-4873-8B59-06B48B9C7E00}">
  <dimension ref="A2:AL28"/>
  <sheetViews>
    <sheetView tabSelected="1" zoomScale="75" zoomScaleNormal="90" workbookViewId="0">
      <selection activeCell="B14" sqref="B14"/>
    </sheetView>
  </sheetViews>
  <sheetFormatPr defaultRowHeight="15" x14ac:dyDescent="0.25"/>
  <cols>
    <col min="1" max="1" width="11.7109375" bestFit="1" customWidth="1"/>
    <col min="23" max="23" width="32.5703125" bestFit="1" customWidth="1"/>
    <col min="28" max="28" width="13.7109375" bestFit="1" customWidth="1"/>
    <col min="29" max="29" width="13.42578125" bestFit="1" customWidth="1"/>
  </cols>
  <sheetData>
    <row r="2" spans="1:38" ht="21" x14ac:dyDescent="0.35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W2" s="15" t="s">
        <v>24</v>
      </c>
      <c r="X2" s="15"/>
      <c r="Y2" s="15"/>
      <c r="AA2" s="11" t="s">
        <v>30</v>
      </c>
      <c r="AB2" s="10" t="s">
        <v>29</v>
      </c>
      <c r="AC2" s="10" t="s">
        <v>28</v>
      </c>
    </row>
    <row r="3" spans="1:38" ht="15.75" x14ac:dyDescent="0.25">
      <c r="A3" s="1" t="s">
        <v>21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" t="s">
        <v>18</v>
      </c>
      <c r="T3" s="1" t="s">
        <v>19</v>
      </c>
      <c r="U3" s="1" t="s">
        <v>20</v>
      </c>
      <c r="W3" s="5" t="s">
        <v>26</v>
      </c>
      <c r="X3" s="18">
        <f>SUM(C14,E14,G14,I14,K14,M14,O14,Q14,S14,U14)</f>
        <v>125.9598417</v>
      </c>
      <c r="Y3" s="19"/>
      <c r="AA3" s="10">
        <v>200</v>
      </c>
      <c r="AB3" s="1">
        <v>5.0420900000000005E-2</v>
      </c>
      <c r="AC3" s="1">
        <v>3.96566E-2</v>
      </c>
      <c r="AD3" s="20">
        <f>(1 - AC3/AB3)*100%</f>
        <v>0.21348885085351521</v>
      </c>
      <c r="AE3" s="9"/>
      <c r="AF3" s="9"/>
      <c r="AG3" s="9"/>
      <c r="AH3" s="9"/>
      <c r="AI3" s="9"/>
      <c r="AJ3" s="9"/>
      <c r="AK3" s="9"/>
      <c r="AL3" s="9"/>
    </row>
    <row r="4" spans="1:38" ht="15.75" x14ac:dyDescent="0.25">
      <c r="A4" s="2">
        <v>1</v>
      </c>
      <c r="B4" s="8">
        <v>3.9434999999999998E-2</v>
      </c>
      <c r="C4" s="8">
        <v>3.9972000000000001E-2</v>
      </c>
      <c r="D4" s="8">
        <v>0.334615</v>
      </c>
      <c r="E4" s="8">
        <v>0.35180400000000001</v>
      </c>
      <c r="F4" s="8">
        <v>1.2854099999999999</v>
      </c>
      <c r="G4" s="8">
        <v>1.096123</v>
      </c>
      <c r="H4" s="8">
        <v>6.1278059999999996</v>
      </c>
      <c r="I4" s="8">
        <v>2.7724259999999998</v>
      </c>
      <c r="J4" s="8">
        <v>13.011768</v>
      </c>
      <c r="K4" s="8">
        <v>5.3297169999999996</v>
      </c>
      <c r="L4" s="8">
        <v>24.361346999999999</v>
      </c>
      <c r="M4" s="8">
        <v>9.3338359999999998</v>
      </c>
      <c r="N4" s="8">
        <v>48.379874999999998</v>
      </c>
      <c r="O4" s="8">
        <v>14.728581</v>
      </c>
      <c r="P4" s="8">
        <v>71.401793999999995</v>
      </c>
      <c r="Q4" s="8">
        <v>21.749255999999999</v>
      </c>
      <c r="R4" s="8">
        <v>113.88207199999999</v>
      </c>
      <c r="S4" s="8">
        <v>30.979552999999999</v>
      </c>
      <c r="T4" s="8">
        <v>135.59983800000001</v>
      </c>
      <c r="U4" s="8">
        <v>42.384948999999999</v>
      </c>
      <c r="W4" s="6" t="s">
        <v>27</v>
      </c>
      <c r="X4" s="18">
        <f>SUM(B14,D14,F14,H14,J14,L14,N14,P14,R14,T14)</f>
        <v>412.82544680000001</v>
      </c>
      <c r="Y4" s="19"/>
      <c r="AA4" s="10">
        <v>400</v>
      </c>
      <c r="AB4" s="1">
        <v>0.35413460000000002</v>
      </c>
      <c r="AC4" s="1">
        <v>0.34030969999999999</v>
      </c>
      <c r="AD4" s="20">
        <f t="shared" ref="AD4:AD12" si="0">(1 - AC4/AB4)*100%</f>
        <v>3.9038546360621207E-2</v>
      </c>
    </row>
    <row r="5" spans="1:38" ht="15.75" x14ac:dyDescent="0.25">
      <c r="A5" s="2">
        <v>2</v>
      </c>
      <c r="B5" s="8">
        <v>3.9331999999999999E-2</v>
      </c>
      <c r="C5" s="8">
        <v>4.0920999999999999E-2</v>
      </c>
      <c r="D5" s="8">
        <v>0.418767</v>
      </c>
      <c r="E5" s="8">
        <v>0.35485100000000003</v>
      </c>
      <c r="F5" s="8">
        <v>1.326562</v>
      </c>
      <c r="G5" s="8">
        <v>1.149292</v>
      </c>
      <c r="H5" s="8">
        <v>6.0615899999999998</v>
      </c>
      <c r="I5" s="8">
        <v>2.7779229999999999</v>
      </c>
      <c r="J5" s="8">
        <v>12.980448000000001</v>
      </c>
      <c r="K5" s="8">
        <v>5.3521070000000002</v>
      </c>
      <c r="L5" s="8">
        <v>24.515556</v>
      </c>
      <c r="M5" s="8">
        <v>9.5096509999999999</v>
      </c>
      <c r="N5" s="8">
        <v>48.208401000000002</v>
      </c>
      <c r="O5" s="8">
        <v>14.9305</v>
      </c>
      <c r="P5" s="8">
        <v>71.878653999999997</v>
      </c>
      <c r="Q5" s="8">
        <v>22.283688000000001</v>
      </c>
      <c r="R5" s="8">
        <v>113.406509</v>
      </c>
      <c r="S5" s="8">
        <v>31.058444999999999</v>
      </c>
      <c r="T5" s="8">
        <v>140.854782</v>
      </c>
      <c r="U5" s="8">
        <v>42.647216999999998</v>
      </c>
      <c r="W5" s="7" t="s">
        <v>25</v>
      </c>
      <c r="X5" s="16">
        <f>(1-X3/X4)*100%</f>
        <v>0.69488353327932506</v>
      </c>
      <c r="Y5" s="17"/>
      <c r="AA5" s="10">
        <v>600</v>
      </c>
      <c r="AB5" s="1">
        <v>1.2969436999999999</v>
      </c>
      <c r="AC5" s="1">
        <v>1.1589056</v>
      </c>
      <c r="AD5" s="20">
        <f t="shared" si="0"/>
        <v>0.10643337871952341</v>
      </c>
    </row>
    <row r="6" spans="1:38" ht="15.75" x14ac:dyDescent="0.25">
      <c r="A6" s="2">
        <v>3</v>
      </c>
      <c r="B6" s="8">
        <v>4.0509999999999997E-2</v>
      </c>
      <c r="C6" s="8">
        <v>3.959E-2</v>
      </c>
      <c r="D6" s="8">
        <v>0.35249000000000003</v>
      </c>
      <c r="E6" s="8">
        <v>0.342974</v>
      </c>
      <c r="F6" s="8">
        <v>1.20787</v>
      </c>
      <c r="G6" s="8">
        <v>1.1874100000000001</v>
      </c>
      <c r="H6" s="8">
        <v>6.1708920000000003</v>
      </c>
      <c r="I6" s="8">
        <v>2.8320379999999998</v>
      </c>
      <c r="J6" s="8">
        <v>12.851145000000001</v>
      </c>
      <c r="K6" s="8">
        <v>5.4216920000000002</v>
      </c>
      <c r="L6" s="8">
        <v>25.187560999999999</v>
      </c>
      <c r="M6" s="8">
        <v>9.3428430000000002</v>
      </c>
      <c r="N6" s="8">
        <v>48.621231000000002</v>
      </c>
      <c r="O6" s="8">
        <v>14.930103000000001</v>
      </c>
      <c r="P6" s="8">
        <v>72.483772000000002</v>
      </c>
      <c r="Q6" s="8">
        <v>21.647411000000002</v>
      </c>
      <c r="R6" s="8">
        <v>114.363091</v>
      </c>
      <c r="S6" s="8">
        <v>31.121157</v>
      </c>
      <c r="T6" s="8">
        <v>138.23181199999999</v>
      </c>
      <c r="U6" s="8">
        <v>42.295344999999998</v>
      </c>
      <c r="AA6" s="10">
        <v>800</v>
      </c>
      <c r="AB6" s="1">
        <v>6.1276361999999995</v>
      </c>
      <c r="AC6" s="1">
        <v>2.7671768000000001</v>
      </c>
      <c r="AD6" s="20">
        <f t="shared" si="0"/>
        <v>0.54841039681827053</v>
      </c>
    </row>
    <row r="7" spans="1:38" ht="15.75" x14ac:dyDescent="0.25">
      <c r="A7" s="2">
        <v>4</v>
      </c>
      <c r="B7" s="8">
        <v>5.6089E-2</v>
      </c>
      <c r="C7" s="8">
        <v>3.9032999999999998E-2</v>
      </c>
      <c r="D7" s="8">
        <v>0.35544399999999998</v>
      </c>
      <c r="E7" s="8">
        <v>0.36628500000000003</v>
      </c>
      <c r="F7" s="8">
        <v>1.2208289999999999</v>
      </c>
      <c r="G7" s="8">
        <v>1.2092799999999999</v>
      </c>
      <c r="H7" s="8">
        <v>6.0698699999999999</v>
      </c>
      <c r="I7" s="8">
        <v>2.7636970000000001</v>
      </c>
      <c r="J7" s="8">
        <v>12.969388</v>
      </c>
      <c r="K7" s="8">
        <v>5.379518</v>
      </c>
      <c r="L7" s="8">
        <v>25.259385999999999</v>
      </c>
      <c r="M7" s="8">
        <v>9.5617850000000004</v>
      </c>
      <c r="N7" s="8">
        <v>48.835461000000002</v>
      </c>
      <c r="O7" s="8">
        <v>14.724494999999999</v>
      </c>
      <c r="P7" s="8">
        <v>71.392052000000007</v>
      </c>
      <c r="Q7" s="8">
        <v>21.686921999999999</v>
      </c>
      <c r="R7" s="8">
        <v>113.76226800000001</v>
      </c>
      <c r="S7" s="8">
        <v>31.039898000000001</v>
      </c>
      <c r="T7" s="8">
        <v>138.90794399999999</v>
      </c>
      <c r="U7" s="8">
        <v>42.602547000000001</v>
      </c>
      <c r="AA7" s="10">
        <v>1000</v>
      </c>
      <c r="AB7" s="1">
        <v>12.9871321</v>
      </c>
      <c r="AC7" s="1">
        <v>5.3345566000000009</v>
      </c>
      <c r="AD7" s="20">
        <f t="shared" si="0"/>
        <v>0.58924290914081023</v>
      </c>
    </row>
    <row r="8" spans="1:38" ht="15.75" x14ac:dyDescent="0.25">
      <c r="A8" s="2">
        <v>5</v>
      </c>
      <c r="B8" s="8">
        <v>5.9526999999999997E-2</v>
      </c>
      <c r="C8" s="8">
        <v>4.0432999999999997E-2</v>
      </c>
      <c r="D8" s="8">
        <v>0.33560299999999998</v>
      </c>
      <c r="E8" s="8">
        <v>0.33960000000000001</v>
      </c>
      <c r="F8" s="8">
        <v>1.3457460000000001</v>
      </c>
      <c r="G8" s="8">
        <v>1.1226510000000001</v>
      </c>
      <c r="H8" s="8">
        <v>5.9981879999999999</v>
      </c>
      <c r="I8" s="8">
        <v>2.8175780000000001</v>
      </c>
      <c r="J8" s="8">
        <v>12.981005</v>
      </c>
      <c r="K8" s="8">
        <v>5.3600649999999996</v>
      </c>
      <c r="L8" s="8">
        <v>24.850390999999998</v>
      </c>
      <c r="M8" s="8">
        <v>9.488391</v>
      </c>
      <c r="N8" s="8">
        <v>48.559879000000002</v>
      </c>
      <c r="O8" s="8">
        <v>14.400871</v>
      </c>
      <c r="P8" s="8">
        <v>72.821815000000001</v>
      </c>
      <c r="Q8" s="8">
        <v>18.626228000000001</v>
      </c>
      <c r="R8" s="8">
        <v>111.389633</v>
      </c>
      <c r="S8" s="8">
        <v>30.823936</v>
      </c>
      <c r="T8" s="8">
        <v>138.60711699999999</v>
      </c>
      <c r="U8" s="8">
        <v>43.678272</v>
      </c>
      <c r="AA8" s="10">
        <v>1200</v>
      </c>
      <c r="AB8" s="1">
        <v>24.710141</v>
      </c>
      <c r="AC8" s="1">
        <v>9.4182504999999992</v>
      </c>
      <c r="AD8" s="20">
        <f t="shared" si="0"/>
        <v>0.61885079894930595</v>
      </c>
    </row>
    <row r="9" spans="1:38" ht="15.75" x14ac:dyDescent="0.25">
      <c r="A9" s="2">
        <v>6</v>
      </c>
      <c r="B9" s="8">
        <v>4.5850000000000002E-2</v>
      </c>
      <c r="C9" s="8">
        <v>3.9043000000000001E-2</v>
      </c>
      <c r="D9" s="8">
        <v>0.32842500000000002</v>
      </c>
      <c r="E9" s="8">
        <v>0.33704000000000001</v>
      </c>
      <c r="F9" s="8">
        <v>1.320082</v>
      </c>
      <c r="G9" s="8">
        <v>1.1522680000000001</v>
      </c>
      <c r="H9" s="8">
        <v>5.9424149999999996</v>
      </c>
      <c r="I9" s="8">
        <v>2.732558</v>
      </c>
      <c r="J9" s="8">
        <v>13.020756</v>
      </c>
      <c r="K9" s="8">
        <v>5.3393459999999999</v>
      </c>
      <c r="L9" s="8">
        <v>24.155237</v>
      </c>
      <c r="M9" s="8">
        <v>9.3702950000000005</v>
      </c>
      <c r="N9" s="8">
        <v>48.306679000000003</v>
      </c>
      <c r="O9" s="8">
        <v>14.682243</v>
      </c>
      <c r="P9" s="8">
        <v>72.337829999999997</v>
      </c>
      <c r="Q9" s="8">
        <v>15.589223</v>
      </c>
      <c r="R9" s="8">
        <v>109.258835</v>
      </c>
      <c r="S9" s="8">
        <v>31.259385999999999</v>
      </c>
      <c r="T9" s="8">
        <v>127.81765</v>
      </c>
      <c r="U9" s="8">
        <v>42.828116999999999</v>
      </c>
      <c r="AA9" s="10">
        <v>1400</v>
      </c>
      <c r="AB9" s="1">
        <v>48.366224299999999</v>
      </c>
      <c r="AC9" s="1">
        <v>14.8396299</v>
      </c>
      <c r="AD9" s="20">
        <f t="shared" si="0"/>
        <v>0.69318196500196927</v>
      </c>
    </row>
    <row r="10" spans="1:38" ht="15.75" x14ac:dyDescent="0.25">
      <c r="A10" s="2">
        <v>7</v>
      </c>
      <c r="B10" s="8">
        <v>6.8278000000000005E-2</v>
      </c>
      <c r="C10" s="8">
        <v>3.9375E-2</v>
      </c>
      <c r="D10" s="8">
        <v>0.34700700000000001</v>
      </c>
      <c r="E10" s="8">
        <v>0.31475799999999998</v>
      </c>
      <c r="F10" s="8">
        <v>1.379006</v>
      </c>
      <c r="G10" s="8">
        <v>1.138749</v>
      </c>
      <c r="H10" s="8">
        <v>6.0824550000000004</v>
      </c>
      <c r="I10" s="8">
        <v>2.7291370000000001</v>
      </c>
      <c r="J10" s="8">
        <v>12.991728999999999</v>
      </c>
      <c r="K10" s="8">
        <v>5.2898550000000002</v>
      </c>
      <c r="L10" s="8">
        <v>25.144698999999999</v>
      </c>
      <c r="M10" s="8">
        <v>9.3240309999999997</v>
      </c>
      <c r="N10" s="8">
        <v>49.159576000000001</v>
      </c>
      <c r="O10" s="8">
        <v>14.956542000000001</v>
      </c>
      <c r="P10" s="8">
        <v>72.845200000000006</v>
      </c>
      <c r="Q10" s="8">
        <v>14.771941</v>
      </c>
      <c r="R10" s="8">
        <v>114.336929</v>
      </c>
      <c r="S10" s="8">
        <v>30.710411000000001</v>
      </c>
      <c r="T10" s="8">
        <v>141.20107999999999</v>
      </c>
      <c r="U10" s="8">
        <v>42.205055000000002</v>
      </c>
      <c r="AA10" s="10">
        <v>1600</v>
      </c>
      <c r="AB10" s="1">
        <v>72.244599100000002</v>
      </c>
      <c r="AC10" s="1">
        <v>18.426019</v>
      </c>
      <c r="AD10" s="20">
        <f t="shared" si="0"/>
        <v>0.74494952938288228</v>
      </c>
    </row>
    <row r="11" spans="1:38" ht="15.75" x14ac:dyDescent="0.25">
      <c r="A11" s="2">
        <v>8</v>
      </c>
      <c r="B11" s="8">
        <v>6.8543999999999994E-2</v>
      </c>
      <c r="C11" s="8">
        <v>3.9399000000000003E-2</v>
      </c>
      <c r="D11" s="8">
        <v>0.37543500000000002</v>
      </c>
      <c r="E11" s="8">
        <v>0.33038200000000001</v>
      </c>
      <c r="F11" s="8">
        <v>1.2410380000000001</v>
      </c>
      <c r="G11" s="8">
        <v>1.2233480000000001</v>
      </c>
      <c r="H11" s="8">
        <v>6.2154350000000003</v>
      </c>
      <c r="I11" s="8">
        <v>2.7549039999999998</v>
      </c>
      <c r="J11" s="8">
        <v>13.095779</v>
      </c>
      <c r="K11" s="8">
        <v>5.3032919999999999</v>
      </c>
      <c r="L11" s="8">
        <v>24.010083999999999</v>
      </c>
      <c r="M11" s="8">
        <v>9.2407760000000003</v>
      </c>
      <c r="N11" s="8">
        <v>47.952373999999999</v>
      </c>
      <c r="O11" s="8">
        <v>14.853291</v>
      </c>
      <c r="P11" s="8">
        <v>71.442734000000002</v>
      </c>
      <c r="Q11" s="8">
        <v>15.363697999999999</v>
      </c>
      <c r="R11" s="8">
        <v>107.971138</v>
      </c>
      <c r="S11" s="8">
        <v>31.065241</v>
      </c>
      <c r="T11" s="8">
        <v>128.58047500000001</v>
      </c>
      <c r="U11" s="8">
        <v>42.278937999999997</v>
      </c>
      <c r="AA11" s="10">
        <v>1800</v>
      </c>
      <c r="AB11" s="1">
        <v>112.43843609999999</v>
      </c>
      <c r="AC11" s="1">
        <v>31.000895299999996</v>
      </c>
      <c r="AD11" s="20">
        <f t="shared" si="0"/>
        <v>0.72428560574758838</v>
      </c>
    </row>
    <row r="12" spans="1:38" ht="15.75" x14ac:dyDescent="0.25">
      <c r="A12" s="2">
        <v>9</v>
      </c>
      <c r="B12" s="8">
        <v>4.7079999999999997E-2</v>
      </c>
      <c r="C12" s="8">
        <v>3.9632000000000001E-2</v>
      </c>
      <c r="D12" s="8">
        <v>0.36764000000000002</v>
      </c>
      <c r="E12" s="8">
        <v>0.33288699999999999</v>
      </c>
      <c r="F12" s="8">
        <v>1.3651470000000001</v>
      </c>
      <c r="G12" s="8">
        <v>1.184566</v>
      </c>
      <c r="H12" s="8">
        <v>6.3882279999999998</v>
      </c>
      <c r="I12" s="8">
        <v>2.7243089999999999</v>
      </c>
      <c r="J12" s="8">
        <v>12.953830999999999</v>
      </c>
      <c r="K12" s="8">
        <v>5.1557399999999998</v>
      </c>
      <c r="L12" s="8">
        <v>24.814878</v>
      </c>
      <c r="M12" s="8">
        <v>9.7068100000000008</v>
      </c>
      <c r="N12" s="8">
        <v>47.871428999999999</v>
      </c>
      <c r="O12" s="8">
        <v>14.853291</v>
      </c>
      <c r="P12" s="8">
        <v>72.472922999999994</v>
      </c>
      <c r="Q12" s="8">
        <v>17.491378999999998</v>
      </c>
      <c r="R12" s="8">
        <v>114.429276</v>
      </c>
      <c r="S12" s="8">
        <v>30.722650999999999</v>
      </c>
      <c r="T12" s="8">
        <v>127.84221599999999</v>
      </c>
      <c r="U12" s="8">
        <v>42.658157000000003</v>
      </c>
      <c r="AA12" s="10">
        <v>2000</v>
      </c>
      <c r="AB12" s="1">
        <v>134.2497788</v>
      </c>
      <c r="AC12" s="1">
        <v>42.634441700000004</v>
      </c>
      <c r="AD12" s="20">
        <f t="shared" si="0"/>
        <v>0.68242449200966582</v>
      </c>
    </row>
    <row r="13" spans="1:38" ht="15.75" x14ac:dyDescent="0.25">
      <c r="A13" s="2">
        <v>10</v>
      </c>
      <c r="B13" s="8">
        <v>3.9564000000000002E-2</v>
      </c>
      <c r="C13" s="8">
        <v>3.9168000000000001E-2</v>
      </c>
      <c r="D13" s="8">
        <v>0.32591999999999999</v>
      </c>
      <c r="E13" s="8">
        <v>0.33251599999999998</v>
      </c>
      <c r="F13" s="8">
        <v>1.277747</v>
      </c>
      <c r="G13" s="8">
        <v>1.1253690000000001</v>
      </c>
      <c r="H13" s="8">
        <v>6.2194830000000003</v>
      </c>
      <c r="I13" s="8">
        <v>2.767198</v>
      </c>
      <c r="J13" s="8">
        <v>13.015472000000001</v>
      </c>
      <c r="K13" s="8">
        <v>5.4142340000000004</v>
      </c>
      <c r="L13" s="8">
        <v>24.802271000000001</v>
      </c>
      <c r="M13" s="8">
        <v>9.3040870000000009</v>
      </c>
      <c r="N13" s="8">
        <v>47.767338000000002</v>
      </c>
      <c r="O13" s="8">
        <v>15.336382</v>
      </c>
      <c r="P13" s="8">
        <v>73.369217000000006</v>
      </c>
      <c r="Q13" s="8">
        <v>15.050444000000001</v>
      </c>
      <c r="R13" s="8">
        <v>111.58461</v>
      </c>
      <c r="S13" s="8">
        <v>31.228275</v>
      </c>
      <c r="T13" s="8">
        <v>124.854874</v>
      </c>
      <c r="U13" s="8">
        <v>42.765819999999998</v>
      </c>
    </row>
    <row r="14" spans="1:38" ht="15.75" x14ac:dyDescent="0.25">
      <c r="A14" s="1" t="s">
        <v>22</v>
      </c>
      <c r="B14" s="1">
        <f>AVERAGE(B4:B13)</f>
        <v>5.0420900000000005E-2</v>
      </c>
      <c r="C14" s="1">
        <f t="shared" ref="C14:G14" si="1">AVERAGE(C4:C13)</f>
        <v>3.96566E-2</v>
      </c>
      <c r="D14" s="1">
        <f t="shared" si="1"/>
        <v>0.35413460000000002</v>
      </c>
      <c r="E14" s="1">
        <f t="shared" si="1"/>
        <v>0.34030969999999999</v>
      </c>
      <c r="F14" s="1">
        <f t="shared" si="1"/>
        <v>1.2969436999999999</v>
      </c>
      <c r="G14" s="1">
        <f t="shared" si="1"/>
        <v>1.1589056</v>
      </c>
      <c r="H14" s="1">
        <f t="shared" ref="H14:I14" si="2">AVERAGE(H4:H13)</f>
        <v>6.1276361999999995</v>
      </c>
      <c r="I14" s="1">
        <f t="shared" si="2"/>
        <v>2.7671768000000001</v>
      </c>
      <c r="J14" s="1">
        <f t="shared" ref="J14" si="3">AVERAGE(J4:J13)</f>
        <v>12.9871321</v>
      </c>
      <c r="K14" s="1">
        <f t="shared" ref="K14" si="4">AVERAGE(K4:K13)</f>
        <v>5.3345566000000009</v>
      </c>
      <c r="L14" s="1">
        <f t="shared" ref="L14" si="5">AVERAGE(L4:L13)</f>
        <v>24.710141</v>
      </c>
      <c r="M14" s="1">
        <f t="shared" ref="M14" si="6">AVERAGE(M4:M13)</f>
        <v>9.4182504999999992</v>
      </c>
      <c r="N14" s="1">
        <f t="shared" ref="N14" si="7">AVERAGE(N4:N13)</f>
        <v>48.366224299999999</v>
      </c>
      <c r="O14" s="1">
        <f t="shared" ref="O14" si="8">AVERAGE(O4:O13)</f>
        <v>14.8396299</v>
      </c>
      <c r="P14" s="1">
        <f t="shared" ref="P14" si="9">AVERAGE(P4:P13)</f>
        <v>72.244599100000002</v>
      </c>
      <c r="Q14" s="1">
        <f t="shared" ref="Q14" si="10">AVERAGE(Q4:Q13)</f>
        <v>18.426019</v>
      </c>
      <c r="R14" s="1">
        <f t="shared" ref="R14" si="11">AVERAGE(R4:R13)</f>
        <v>112.43843609999999</v>
      </c>
      <c r="S14" s="1">
        <f t="shared" ref="S14" si="12">AVERAGE(S4:S13)</f>
        <v>31.000895299999996</v>
      </c>
      <c r="T14" s="1">
        <f t="shared" ref="T14" si="13">AVERAGE(T4:T13)</f>
        <v>134.2497788</v>
      </c>
      <c r="U14" s="1">
        <f t="shared" ref="U14" si="14">AVERAGE(U4:U13)</f>
        <v>42.634441700000004</v>
      </c>
    </row>
    <row r="16" spans="1:38" ht="21" x14ac:dyDescent="0.35">
      <c r="A16" s="14" t="s">
        <v>23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AA16" s="11" t="s">
        <v>30</v>
      </c>
      <c r="AB16" s="10" t="s">
        <v>29</v>
      </c>
      <c r="AC16" s="13" t="s">
        <v>28</v>
      </c>
    </row>
    <row r="17" spans="1:38" ht="15.75" x14ac:dyDescent="0.25">
      <c r="A17" s="1" t="s">
        <v>21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 t="s">
        <v>8</v>
      </c>
      <c r="J17" s="1" t="s">
        <v>9</v>
      </c>
      <c r="K17" s="1" t="s">
        <v>10</v>
      </c>
      <c r="L17" s="1" t="s">
        <v>11</v>
      </c>
      <c r="M17" s="1" t="s">
        <v>12</v>
      </c>
      <c r="N17" s="1" t="s">
        <v>13</v>
      </c>
      <c r="O17" s="1" t="s">
        <v>14</v>
      </c>
      <c r="P17" s="1" t="s">
        <v>15</v>
      </c>
      <c r="Q17" s="1" t="s">
        <v>16</v>
      </c>
      <c r="R17" s="1" t="s">
        <v>17</v>
      </c>
      <c r="S17" s="1" t="s">
        <v>18</v>
      </c>
      <c r="T17" s="1" t="s">
        <v>19</v>
      </c>
      <c r="U17" s="1" t="s">
        <v>20</v>
      </c>
      <c r="AA17" s="10">
        <v>200</v>
      </c>
      <c r="AB17" s="22">
        <v>4.0220999999999993E-2</v>
      </c>
      <c r="AC17" s="23">
        <v>4.0085599999999999E-2</v>
      </c>
      <c r="AD17" s="21">
        <f>(1-AC17/AB17)*100%</f>
        <v>3.3664006364833021E-3</v>
      </c>
      <c r="AE17" s="12"/>
      <c r="AF17" s="12"/>
      <c r="AG17" s="12"/>
      <c r="AH17" s="12"/>
      <c r="AI17" s="12"/>
      <c r="AJ17" s="12"/>
      <c r="AK17" s="12"/>
      <c r="AL17" s="12"/>
    </row>
    <row r="18" spans="1:38" ht="15.75" x14ac:dyDescent="0.25">
      <c r="A18" s="2">
        <v>1</v>
      </c>
      <c r="B18" s="3">
        <v>3.9766999999999997E-2</v>
      </c>
      <c r="C18" s="3">
        <v>3.9921999999999999E-2</v>
      </c>
      <c r="D18" s="3">
        <v>0.316581</v>
      </c>
      <c r="E18" s="3">
        <v>0.32916200000000001</v>
      </c>
      <c r="F18" s="3">
        <v>1.355985</v>
      </c>
      <c r="G18" s="3">
        <v>1.132252</v>
      </c>
      <c r="H18" s="3">
        <v>6.991428</v>
      </c>
      <c r="I18" s="3">
        <v>2.8024779999999998</v>
      </c>
      <c r="J18" s="3">
        <v>12.942007</v>
      </c>
      <c r="K18" s="3">
        <v>5.6149589999999998</v>
      </c>
      <c r="L18" s="3">
        <v>24.471074999999999</v>
      </c>
      <c r="M18" s="3">
        <v>9.0040189999999996</v>
      </c>
      <c r="N18" s="3">
        <v>46.363028999999997</v>
      </c>
      <c r="O18" s="3">
        <v>14.036039000000001</v>
      </c>
      <c r="P18" s="3">
        <v>76.316872000000004</v>
      </c>
      <c r="Q18" s="3">
        <v>23.058695</v>
      </c>
      <c r="R18" s="3">
        <v>101.263184</v>
      </c>
      <c r="S18" s="3">
        <v>28.739802999999998</v>
      </c>
      <c r="T18" s="3">
        <v>143.565155</v>
      </c>
      <c r="U18" s="3">
        <v>36.571483999999998</v>
      </c>
      <c r="AA18" s="10">
        <v>400</v>
      </c>
      <c r="AB18" s="23">
        <v>0.33847449999999996</v>
      </c>
      <c r="AC18" s="24">
        <v>0.33760509999999999</v>
      </c>
      <c r="AD18" s="21">
        <f t="shared" ref="AD18:AD26" si="15">(1-AC18/AB18)*100%</f>
        <v>2.5685834531108398E-3</v>
      </c>
    </row>
    <row r="19" spans="1:38" ht="15.75" x14ac:dyDescent="0.25">
      <c r="A19" s="2">
        <v>2</v>
      </c>
      <c r="B19" s="3">
        <v>3.9824999999999999E-2</v>
      </c>
      <c r="C19" s="3">
        <v>3.9416E-2</v>
      </c>
      <c r="D19" s="3">
        <v>0.342165</v>
      </c>
      <c r="E19" s="3">
        <v>0.33811600000000003</v>
      </c>
      <c r="F19" s="3">
        <v>1.28122</v>
      </c>
      <c r="G19" s="3">
        <v>1.120134</v>
      </c>
      <c r="H19" s="3">
        <v>7.3535500000000003</v>
      </c>
      <c r="I19" s="3">
        <v>2.6023320000000001</v>
      </c>
      <c r="J19" s="3">
        <v>13.305949999999999</v>
      </c>
      <c r="K19" s="3">
        <v>5.7567130000000004</v>
      </c>
      <c r="L19" s="3">
        <v>25.388926999999999</v>
      </c>
      <c r="M19" s="3">
        <v>8.8496690000000005</v>
      </c>
      <c r="N19" s="3">
        <v>45.966411999999998</v>
      </c>
      <c r="O19" s="3">
        <v>14.012119999999999</v>
      </c>
      <c r="P19" s="3">
        <v>73.986159999999998</v>
      </c>
      <c r="Q19" s="3">
        <v>18.456026000000001</v>
      </c>
      <c r="R19" s="3">
        <v>113.543533</v>
      </c>
      <c r="S19" s="3">
        <v>21.911933999999999</v>
      </c>
      <c r="T19" s="3">
        <v>133.26765399999999</v>
      </c>
      <c r="U19" s="3">
        <v>36.015568000000002</v>
      </c>
      <c r="AA19" s="10">
        <v>600</v>
      </c>
      <c r="AB19" s="23">
        <v>1.3130073000000002</v>
      </c>
      <c r="AC19" s="23">
        <v>1.1273715000000002</v>
      </c>
      <c r="AD19" s="21">
        <f t="shared" si="15"/>
        <v>0.14138215377781982</v>
      </c>
    </row>
    <row r="20" spans="1:38" ht="15.75" x14ac:dyDescent="0.25">
      <c r="A20" s="2">
        <v>3</v>
      </c>
      <c r="B20" s="3">
        <v>4.1954999999999999E-2</v>
      </c>
      <c r="C20" s="3">
        <v>4.0240999999999999E-2</v>
      </c>
      <c r="D20" s="3">
        <v>0.331706</v>
      </c>
      <c r="E20" s="3">
        <v>0.32471899999999998</v>
      </c>
      <c r="F20" s="3">
        <v>1.2628459999999999</v>
      </c>
      <c r="G20" s="3">
        <v>1.141062</v>
      </c>
      <c r="H20" s="3">
        <v>6.4620360000000003</v>
      </c>
      <c r="I20" s="3">
        <v>2.5911759999999999</v>
      </c>
      <c r="J20" s="3">
        <v>13.465502000000001</v>
      </c>
      <c r="K20" s="3">
        <v>5.0860640000000004</v>
      </c>
      <c r="L20" s="3">
        <v>24.489235000000001</v>
      </c>
      <c r="M20" s="3">
        <v>8.8281270000000003</v>
      </c>
      <c r="N20" s="3">
        <v>47.285130000000002</v>
      </c>
      <c r="O20" s="3">
        <v>13.83305</v>
      </c>
      <c r="P20" s="3">
        <v>66.427124000000006</v>
      </c>
      <c r="Q20" s="3">
        <v>15.635901</v>
      </c>
      <c r="R20" s="3">
        <v>99.639999000000003</v>
      </c>
      <c r="S20" s="3">
        <v>27.436385999999999</v>
      </c>
      <c r="T20" s="3">
        <v>129.112122</v>
      </c>
      <c r="U20" s="3">
        <v>35.722095000000003</v>
      </c>
      <c r="AA20" s="10">
        <v>800</v>
      </c>
      <c r="AB20" s="23">
        <v>6.4425667999999989</v>
      </c>
      <c r="AC20" s="23">
        <v>2.4919304000000002</v>
      </c>
      <c r="AD20" s="21">
        <f t="shared" si="15"/>
        <v>0.61320844977501809</v>
      </c>
    </row>
    <row r="21" spans="1:38" ht="15.75" x14ac:dyDescent="0.25">
      <c r="A21" s="2">
        <v>4</v>
      </c>
      <c r="B21" s="3">
        <v>4.0624E-2</v>
      </c>
      <c r="C21" s="3">
        <v>3.8945E-2</v>
      </c>
      <c r="D21" s="3">
        <v>0.31559500000000001</v>
      </c>
      <c r="E21" s="3">
        <v>0.38112099999999999</v>
      </c>
      <c r="F21" s="3">
        <v>1.301525</v>
      </c>
      <c r="G21" s="3">
        <v>1.1076220000000001</v>
      </c>
      <c r="H21" s="3">
        <v>6.375947</v>
      </c>
      <c r="I21" s="3">
        <v>2.5986180000000001</v>
      </c>
      <c r="J21" s="3">
        <v>13.335359</v>
      </c>
      <c r="K21" s="3">
        <v>5.1623609999999998</v>
      </c>
      <c r="L21" s="3">
        <v>24.63673</v>
      </c>
      <c r="M21" s="3">
        <v>7.3484429999999996</v>
      </c>
      <c r="N21" s="3">
        <v>47.754879000000003</v>
      </c>
      <c r="O21" s="3">
        <v>15.181797</v>
      </c>
      <c r="P21" s="3">
        <v>65.836844999999997</v>
      </c>
      <c r="Q21" s="3">
        <v>16.750240000000002</v>
      </c>
      <c r="R21" s="3">
        <v>92.438072000000005</v>
      </c>
      <c r="S21" s="3">
        <v>25.735081000000001</v>
      </c>
      <c r="T21" s="3">
        <v>140.091339</v>
      </c>
      <c r="U21" s="3">
        <v>35.151947</v>
      </c>
      <c r="AA21" s="10">
        <v>1000</v>
      </c>
      <c r="AB21" s="23">
        <v>13.124919299999998</v>
      </c>
      <c r="AC21" s="23">
        <v>5.2870794999999999</v>
      </c>
      <c r="AD21" s="21">
        <f t="shared" si="15"/>
        <v>0.59717241842393642</v>
      </c>
    </row>
    <row r="22" spans="1:38" ht="15.75" x14ac:dyDescent="0.25">
      <c r="A22" s="2">
        <v>5</v>
      </c>
      <c r="B22" s="3">
        <v>3.9550000000000002E-2</v>
      </c>
      <c r="C22" s="3">
        <v>3.8225000000000002E-2</v>
      </c>
      <c r="D22" s="3">
        <v>0.31445499999999998</v>
      </c>
      <c r="E22" s="3">
        <v>0.33576699999999998</v>
      </c>
      <c r="F22" s="3">
        <v>1.2731319999999999</v>
      </c>
      <c r="G22" s="3">
        <v>1.091998</v>
      </c>
      <c r="H22" s="3">
        <v>6.6825380000000001</v>
      </c>
      <c r="I22" s="3">
        <v>2.6256569999999999</v>
      </c>
      <c r="J22" s="3">
        <v>13.182805</v>
      </c>
      <c r="K22" s="3">
        <v>5.119739</v>
      </c>
      <c r="L22" s="3">
        <v>24.198098999999999</v>
      </c>
      <c r="M22" s="3">
        <v>8.8673739999999999</v>
      </c>
      <c r="N22" s="3">
        <v>44.396759000000003</v>
      </c>
      <c r="O22" s="3">
        <v>14.710105</v>
      </c>
      <c r="P22" s="3">
        <v>65.622596999999999</v>
      </c>
      <c r="Q22" s="3">
        <v>20.894670000000001</v>
      </c>
      <c r="R22" s="3">
        <v>106.49234800000001</v>
      </c>
      <c r="S22" s="3">
        <v>26.137566</v>
      </c>
      <c r="T22" s="3">
        <v>139.83627300000001</v>
      </c>
      <c r="U22" s="3">
        <v>39.792217000000001</v>
      </c>
      <c r="AA22" s="10">
        <v>1200</v>
      </c>
      <c r="AB22" s="23">
        <v>24.413658599999998</v>
      </c>
      <c r="AC22" s="23">
        <v>8.7899106000000007</v>
      </c>
      <c r="AD22" s="21">
        <f t="shared" si="15"/>
        <v>0.6399593054029189</v>
      </c>
    </row>
    <row r="23" spans="1:38" ht="15.75" x14ac:dyDescent="0.25">
      <c r="A23" s="2">
        <v>6</v>
      </c>
      <c r="B23" s="3">
        <v>3.9823999999999998E-2</v>
      </c>
      <c r="C23" s="3">
        <v>3.9128000000000003E-2</v>
      </c>
      <c r="D23" s="3">
        <v>0.32941199999999998</v>
      </c>
      <c r="E23" s="3">
        <v>0.32513700000000001</v>
      </c>
      <c r="F23" s="3">
        <v>1.3873089999999999</v>
      </c>
      <c r="G23" s="3">
        <v>1.2037169999999999</v>
      </c>
      <c r="H23" s="3">
        <v>5.9503120000000003</v>
      </c>
      <c r="I23" s="3">
        <v>2.6032980000000001</v>
      </c>
      <c r="J23" s="3">
        <v>13.310517000000001</v>
      </c>
      <c r="K23" s="3">
        <v>5.309774</v>
      </c>
      <c r="L23" s="3">
        <v>23.620272</v>
      </c>
      <c r="M23" s="3">
        <v>8.8956900000000001</v>
      </c>
      <c r="N23" s="3">
        <v>47.876140999999997</v>
      </c>
      <c r="O23" s="3">
        <v>13.263885</v>
      </c>
      <c r="P23" s="3">
        <v>66.493713</v>
      </c>
      <c r="Q23" s="3">
        <v>15.934469</v>
      </c>
      <c r="R23" s="3">
        <v>99.539237999999997</v>
      </c>
      <c r="S23" s="3">
        <v>22.67511</v>
      </c>
      <c r="T23" s="3">
        <v>155.085114</v>
      </c>
      <c r="U23" s="3">
        <v>36.494480000000003</v>
      </c>
      <c r="AA23" s="10">
        <v>1400</v>
      </c>
      <c r="AB23" s="23">
        <v>46.382278900000003</v>
      </c>
      <c r="AC23" s="23">
        <v>14.351493000000001</v>
      </c>
      <c r="AD23" s="21">
        <f t="shared" si="15"/>
        <v>0.69058240905019441</v>
      </c>
    </row>
    <row r="24" spans="1:38" ht="15.75" x14ac:dyDescent="0.25">
      <c r="A24" s="2">
        <v>7</v>
      </c>
      <c r="B24" s="3">
        <v>4.1227E-2</v>
      </c>
      <c r="C24" s="3">
        <v>3.9100999999999997E-2</v>
      </c>
      <c r="D24" s="3">
        <v>0.38011800000000001</v>
      </c>
      <c r="E24" s="3">
        <v>0.36473699999999998</v>
      </c>
      <c r="F24" s="3">
        <v>1.3231820000000001</v>
      </c>
      <c r="G24" s="3">
        <v>1.10215</v>
      </c>
      <c r="H24" s="3">
        <v>6.2005229999999996</v>
      </c>
      <c r="I24" s="3">
        <v>2.5552060000000001</v>
      </c>
      <c r="J24" s="3">
        <v>13.382206</v>
      </c>
      <c r="K24" s="3">
        <v>5.1956360000000004</v>
      </c>
      <c r="L24" s="3">
        <v>24.653585</v>
      </c>
      <c r="M24" s="3">
        <v>8.8280150000000006</v>
      </c>
      <c r="N24" s="3">
        <v>46.359554000000003</v>
      </c>
      <c r="O24" s="3">
        <v>14.983995999999999</v>
      </c>
      <c r="P24" s="3">
        <v>62.856147999999997</v>
      </c>
      <c r="Q24" s="3">
        <v>15.102206000000001</v>
      </c>
      <c r="R24" s="3">
        <v>91.229675</v>
      </c>
      <c r="S24" s="3">
        <v>28.930969000000001</v>
      </c>
      <c r="T24" s="3">
        <v>144.256348</v>
      </c>
      <c r="U24" s="3">
        <v>37.934367999999999</v>
      </c>
      <c r="AA24" s="10">
        <v>1600</v>
      </c>
      <c r="AB24" s="23">
        <v>68.606435300000001</v>
      </c>
      <c r="AC24" s="23">
        <v>17.844503700000001</v>
      </c>
      <c r="AD24" s="21">
        <f t="shared" si="15"/>
        <v>0.73990043904817193</v>
      </c>
    </row>
    <row r="25" spans="1:38" ht="15.75" x14ac:dyDescent="0.25">
      <c r="A25" s="2">
        <v>8</v>
      </c>
      <c r="B25" s="3">
        <v>3.9532999999999999E-2</v>
      </c>
      <c r="C25" s="3">
        <v>3.8328000000000001E-2</v>
      </c>
      <c r="D25" s="3">
        <v>0.320604</v>
      </c>
      <c r="E25" s="3">
        <v>0.34327299999999999</v>
      </c>
      <c r="F25" s="3">
        <v>1.3008759999999999</v>
      </c>
      <c r="G25" s="3">
        <v>1.145626</v>
      </c>
      <c r="H25" s="3">
        <v>6.2774929999999998</v>
      </c>
      <c r="I25" s="3">
        <v>2.0278969999999998</v>
      </c>
      <c r="J25" s="3">
        <v>13.352233</v>
      </c>
      <c r="K25" s="3">
        <v>5.1136309999999998</v>
      </c>
      <c r="L25" s="3">
        <v>24.896715</v>
      </c>
      <c r="M25" s="3">
        <v>8.7336109999999998</v>
      </c>
      <c r="N25" s="3">
        <v>45.882277999999999</v>
      </c>
      <c r="O25" s="3">
        <v>14.659941</v>
      </c>
      <c r="P25" s="3">
        <v>66.693954000000005</v>
      </c>
      <c r="Q25" s="3">
        <v>18.454826000000001</v>
      </c>
      <c r="R25" s="3">
        <v>90.028053</v>
      </c>
      <c r="S25" s="3">
        <v>24.951355</v>
      </c>
      <c r="T25" s="3">
        <v>139.30838</v>
      </c>
      <c r="U25" s="3">
        <v>41.720965999999997</v>
      </c>
      <c r="AA25" s="10">
        <v>1800</v>
      </c>
      <c r="AB25" s="23">
        <v>97.505261099999998</v>
      </c>
      <c r="AC25" s="23">
        <v>25.931204200000003</v>
      </c>
      <c r="AD25" s="21">
        <f t="shared" si="15"/>
        <v>0.73405328176696716</v>
      </c>
    </row>
    <row r="26" spans="1:38" ht="15.75" x14ac:dyDescent="0.25">
      <c r="A26" s="2">
        <v>9</v>
      </c>
      <c r="B26" s="3">
        <v>3.9313000000000001E-2</v>
      </c>
      <c r="C26" s="3">
        <v>4.4222999999999998E-2</v>
      </c>
      <c r="D26" s="3">
        <v>0.364346</v>
      </c>
      <c r="E26" s="3">
        <v>0.32586199999999999</v>
      </c>
      <c r="F26" s="3">
        <v>1.34762</v>
      </c>
      <c r="G26" s="3">
        <v>1.1102510000000001</v>
      </c>
      <c r="H26" s="3">
        <v>6.0472729999999997</v>
      </c>
      <c r="I26" s="3">
        <v>1.9314100000000001</v>
      </c>
      <c r="J26" s="3">
        <v>13.247859</v>
      </c>
      <c r="K26" s="3">
        <v>5.1537980000000001</v>
      </c>
      <c r="L26" s="3">
        <v>23.507641</v>
      </c>
      <c r="M26" s="3">
        <v>8.9914679999999993</v>
      </c>
      <c r="N26" s="3">
        <v>47.058124999999997</v>
      </c>
      <c r="O26" s="3">
        <v>14.474429000000001</v>
      </c>
      <c r="P26" s="3">
        <v>69.220009000000005</v>
      </c>
      <c r="Q26" s="3">
        <v>15.283505</v>
      </c>
      <c r="R26" s="3">
        <v>90.266402999999997</v>
      </c>
      <c r="S26" s="3">
        <v>26.286988999999998</v>
      </c>
      <c r="T26" s="3">
        <v>142.89016699999999</v>
      </c>
      <c r="U26" s="3">
        <v>38.122481999999998</v>
      </c>
      <c r="AA26" s="10">
        <v>2000</v>
      </c>
      <c r="AB26" s="23">
        <v>141.2555054</v>
      </c>
      <c r="AC26" s="23">
        <v>37.313132799999998</v>
      </c>
      <c r="AD26" s="21">
        <f t="shared" si="15"/>
        <v>0.73584652368529913</v>
      </c>
    </row>
    <row r="27" spans="1:38" ht="15.75" x14ac:dyDescent="0.25">
      <c r="A27" s="2">
        <v>10</v>
      </c>
      <c r="B27" s="3">
        <v>4.0592000000000003E-2</v>
      </c>
      <c r="C27" s="3">
        <v>4.3326999999999997E-2</v>
      </c>
      <c r="D27" s="3">
        <v>0.36976300000000001</v>
      </c>
      <c r="E27" s="3">
        <v>0.30815700000000001</v>
      </c>
      <c r="F27" s="3">
        <v>1.296378</v>
      </c>
      <c r="G27" s="3">
        <v>1.118903</v>
      </c>
      <c r="H27" s="3">
        <v>6.084568</v>
      </c>
      <c r="I27" s="3">
        <v>2.581232</v>
      </c>
      <c r="J27" s="3">
        <v>11.724755</v>
      </c>
      <c r="K27" s="3">
        <v>5.3581200000000004</v>
      </c>
      <c r="L27" s="3">
        <v>24.274307</v>
      </c>
      <c r="M27" s="3">
        <v>9.5526900000000001</v>
      </c>
      <c r="N27" s="3">
        <v>44.880482000000001</v>
      </c>
      <c r="O27" s="3">
        <v>14.359567999999999</v>
      </c>
      <c r="P27" s="3">
        <v>72.610930999999994</v>
      </c>
      <c r="Q27" s="3">
        <v>18.874499</v>
      </c>
      <c r="R27" s="3">
        <v>90.612105999999997</v>
      </c>
      <c r="S27" s="3">
        <v>26.506848999999999</v>
      </c>
      <c r="T27" s="3">
        <v>145.14250200000001</v>
      </c>
      <c r="U27" s="3">
        <v>35.605721000000003</v>
      </c>
    </row>
    <row r="28" spans="1:38" ht="15.75" x14ac:dyDescent="0.25">
      <c r="A28" s="1" t="s">
        <v>22</v>
      </c>
      <c r="B28" s="4">
        <f>AVERAGE(B18:B27)</f>
        <v>4.0220999999999993E-2</v>
      </c>
      <c r="C28" s="4">
        <f t="shared" ref="C28:O28" si="16">AVERAGE(C18:C27)</f>
        <v>4.0085599999999999E-2</v>
      </c>
      <c r="D28" s="4">
        <f t="shared" si="16"/>
        <v>0.33847449999999996</v>
      </c>
      <c r="E28" s="4">
        <f t="shared" si="16"/>
        <v>0.33760509999999999</v>
      </c>
      <c r="F28" s="4">
        <f t="shared" si="16"/>
        <v>1.3130073000000002</v>
      </c>
      <c r="G28" s="4">
        <f t="shared" si="16"/>
        <v>1.1273715000000002</v>
      </c>
      <c r="H28" s="4">
        <f t="shared" si="16"/>
        <v>6.4425667999999989</v>
      </c>
      <c r="I28" s="4">
        <f t="shared" si="16"/>
        <v>2.4919304000000002</v>
      </c>
      <c r="J28" s="4">
        <f t="shared" si="16"/>
        <v>13.124919299999998</v>
      </c>
      <c r="K28" s="4">
        <f t="shared" si="16"/>
        <v>5.2870794999999999</v>
      </c>
      <c r="L28" s="4">
        <f t="shared" si="16"/>
        <v>24.413658599999998</v>
      </c>
      <c r="M28" s="4">
        <f t="shared" si="16"/>
        <v>8.7899106000000007</v>
      </c>
      <c r="N28" s="4">
        <f t="shared" si="16"/>
        <v>46.382278900000003</v>
      </c>
      <c r="O28" s="4">
        <f t="shared" si="16"/>
        <v>14.351493000000001</v>
      </c>
      <c r="P28" s="4">
        <f>AVERAGE(P18:P27)</f>
        <v>68.606435300000001</v>
      </c>
      <c r="Q28" s="4">
        <f t="shared" ref="Q28" si="17">AVERAGE(Q18:Q27)</f>
        <v>17.844503700000001</v>
      </c>
      <c r="R28" s="4">
        <f t="shared" ref="R28" si="18">AVERAGE(R18:R27)</f>
        <v>97.505261099999998</v>
      </c>
      <c r="S28" s="4">
        <f t="shared" ref="S28" si="19">AVERAGE(S18:S27)</f>
        <v>25.931204200000003</v>
      </c>
      <c r="T28" s="4">
        <f t="shared" ref="T28" si="20">AVERAGE(T18:T27)</f>
        <v>141.2555054</v>
      </c>
      <c r="U28" s="4">
        <f t="shared" ref="U28" si="21">AVERAGE(U18:U27)</f>
        <v>37.313132799999998</v>
      </c>
    </row>
  </sheetData>
  <mergeCells count="6">
    <mergeCell ref="A2:U2"/>
    <mergeCell ref="A16:U16"/>
    <mergeCell ref="W2:Y2"/>
    <mergeCell ref="X5:Y5"/>
    <mergeCell ref="X3:Y3"/>
    <mergeCell ref="X4:Y4"/>
  </mergeCells>
  <conditionalFormatting sqref="AD17:AD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3:AD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2023-01-01T13:15:00Z</dcterms:created>
  <dcterms:modified xsi:type="dcterms:W3CDTF">2023-02-08T19:03:11Z</dcterms:modified>
</cp:coreProperties>
</file>