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an\Dropbox (Personal)\0. Work\3. LBM\C++ Projects\LatBo\LatBo\tools\"/>
    </mc:Choice>
  </mc:AlternateContent>
  <bookViews>
    <workbookView xWindow="0" yWindow="0" windowWidth="23040" windowHeight="9372" tabRatio="323" activeTab="2"/>
  </bookViews>
  <sheets>
    <sheet name="Bulldozer CSF" sheetId="1" r:id="rId1"/>
    <sheet name="Intel CSF" sheetId="2" r:id="rId2"/>
    <sheet name="Archer" sheetId="5" r:id="rId3"/>
    <sheet name="Flair2" sheetId="7" r:id="rId4"/>
    <sheet name="Laptop" sheetId="4" r:id="rId5"/>
  </sheets>
  <calcPr calcId="152511"/>
</workbook>
</file>

<file path=xl/calcChain.xml><?xml version="1.0" encoding="utf-8"?>
<calcChain xmlns="http://schemas.openxmlformats.org/spreadsheetml/2006/main">
  <c r="C14" i="7" l="1"/>
  <c r="C13" i="7"/>
  <c r="C12" i="7"/>
  <c r="F3" i="7" s="1"/>
  <c r="E4" i="7"/>
  <c r="D4" i="7" s="1"/>
  <c r="N4" i="7" s="1"/>
  <c r="E3" i="7"/>
  <c r="D3" i="7" s="1"/>
  <c r="N3" i="7" s="1"/>
  <c r="E2" i="7"/>
  <c r="D2" i="7"/>
  <c r="N2" i="7" s="1"/>
  <c r="H2" i="7" l="1"/>
  <c r="H4" i="7"/>
  <c r="G3" i="7"/>
  <c r="G4" i="7"/>
  <c r="G2" i="7"/>
  <c r="C15" i="7"/>
  <c r="H3" i="7"/>
  <c r="J3" i="7" s="1"/>
  <c r="K3" i="7" s="1"/>
  <c r="F2" i="7"/>
  <c r="F4" i="7"/>
  <c r="C26" i="5"/>
  <c r="H16" i="5" s="1"/>
  <c r="C25" i="5"/>
  <c r="G9" i="5" s="1"/>
  <c r="C24" i="5"/>
  <c r="E16" i="5"/>
  <c r="D16" i="5" s="1"/>
  <c r="N16" i="5" s="1"/>
  <c r="E15" i="5"/>
  <c r="D15" i="5"/>
  <c r="N15" i="5" s="1"/>
  <c r="E14" i="5"/>
  <c r="D14" i="5"/>
  <c r="N14" i="5" s="1"/>
  <c r="E13" i="5"/>
  <c r="D13" i="5" s="1"/>
  <c r="N13" i="5" s="1"/>
  <c r="E12" i="5"/>
  <c r="D12" i="5"/>
  <c r="N12" i="5" s="1"/>
  <c r="E11" i="5"/>
  <c r="D11" i="5"/>
  <c r="N11" i="5" s="1"/>
  <c r="E10" i="5"/>
  <c r="D10" i="5" s="1"/>
  <c r="N10" i="5" s="1"/>
  <c r="E9" i="5"/>
  <c r="D9" i="5"/>
  <c r="N9" i="5" s="1"/>
  <c r="E8" i="5"/>
  <c r="D8" i="5"/>
  <c r="N8" i="5" s="1"/>
  <c r="E7" i="5"/>
  <c r="D7" i="5" s="1"/>
  <c r="N7" i="5" s="1"/>
  <c r="E6" i="5"/>
  <c r="D6" i="5" s="1"/>
  <c r="N6" i="5" s="1"/>
  <c r="E5" i="5"/>
  <c r="D5" i="5" s="1"/>
  <c r="N5" i="5" s="1"/>
  <c r="E4" i="5"/>
  <c r="D4" i="5" s="1"/>
  <c r="N4" i="5" s="1"/>
  <c r="E3" i="5"/>
  <c r="D3" i="5" s="1"/>
  <c r="N3" i="5" s="1"/>
  <c r="E2" i="5"/>
  <c r="D2" i="5" s="1"/>
  <c r="N2" i="5" s="1"/>
  <c r="H8" i="5" l="1"/>
  <c r="L3" i="7"/>
  <c r="M3" i="7"/>
  <c r="I3" i="7"/>
  <c r="H4" i="5"/>
  <c r="H2" i="5"/>
  <c r="H14" i="5"/>
  <c r="H13" i="5"/>
  <c r="H3" i="5"/>
  <c r="H5" i="5"/>
  <c r="H7" i="5"/>
  <c r="H6" i="5"/>
  <c r="H10" i="5"/>
  <c r="H15" i="5"/>
  <c r="H9" i="5"/>
  <c r="G4" i="5"/>
  <c r="G2" i="5"/>
  <c r="G6" i="5"/>
  <c r="G13" i="5"/>
  <c r="G11" i="5"/>
  <c r="G8" i="5"/>
  <c r="G14" i="5"/>
  <c r="G12" i="5"/>
  <c r="G3" i="5"/>
  <c r="H12" i="5"/>
  <c r="G16" i="5"/>
  <c r="H11" i="5"/>
  <c r="I4" i="7"/>
  <c r="J4" i="7"/>
  <c r="K4" i="7" s="1"/>
  <c r="L4" i="7" s="1"/>
  <c r="M4" i="7"/>
  <c r="I2" i="7"/>
  <c r="M2" i="7"/>
  <c r="J2" i="7"/>
  <c r="K2" i="7" s="1"/>
  <c r="L2" i="7" s="1"/>
  <c r="G5" i="5"/>
  <c r="G10" i="5"/>
  <c r="G7" i="5"/>
  <c r="G15" i="5"/>
  <c r="C27" i="5"/>
  <c r="F2" i="5"/>
  <c r="F4" i="5"/>
  <c r="F6" i="5"/>
  <c r="F8" i="5"/>
  <c r="F10" i="5"/>
  <c r="F12" i="5"/>
  <c r="F14" i="5"/>
  <c r="F16" i="5"/>
  <c r="F3" i="5"/>
  <c r="F5" i="5"/>
  <c r="F7" i="5"/>
  <c r="F9" i="5"/>
  <c r="F11" i="5"/>
  <c r="F13" i="5"/>
  <c r="F15" i="5"/>
  <c r="C12" i="4"/>
  <c r="H2" i="4" s="1"/>
  <c r="C11" i="4"/>
  <c r="C10" i="4"/>
  <c r="E2" i="4"/>
  <c r="D2" i="4" s="1"/>
  <c r="N2" i="4" s="1"/>
  <c r="J16" i="5" l="1"/>
  <c r="K16" i="5" s="1"/>
  <c r="L16" i="5" s="1"/>
  <c r="I16" i="5"/>
  <c r="M16" i="5"/>
  <c r="M15" i="5"/>
  <c r="I15" i="5"/>
  <c r="J15" i="5"/>
  <c r="K15" i="5" s="1"/>
  <c r="L15" i="5" s="1"/>
  <c r="J14" i="5"/>
  <c r="K14" i="5" s="1"/>
  <c r="L14" i="5" s="1"/>
  <c r="I14" i="5"/>
  <c r="M14" i="5"/>
  <c r="M13" i="5"/>
  <c r="I13" i="5"/>
  <c r="J13" i="5"/>
  <c r="K13" i="5" s="1"/>
  <c r="L13" i="5" s="1"/>
  <c r="J12" i="5"/>
  <c r="K12" i="5" s="1"/>
  <c r="L12" i="5" s="1"/>
  <c r="I12" i="5"/>
  <c r="M12" i="5"/>
  <c r="J10" i="5"/>
  <c r="K10" i="5" s="1"/>
  <c r="L10" i="5" s="1"/>
  <c r="I10" i="5"/>
  <c r="M10" i="5"/>
  <c r="M11" i="5"/>
  <c r="I11" i="5"/>
  <c r="J11" i="5"/>
  <c r="K11" i="5" s="1"/>
  <c r="L11" i="5" s="1"/>
  <c r="M9" i="5"/>
  <c r="J9" i="5"/>
  <c r="K9" i="5" s="1"/>
  <c r="L9" i="5" s="1"/>
  <c r="I9" i="5"/>
  <c r="J8" i="5"/>
  <c r="K8" i="5" s="1"/>
  <c r="L8" i="5" s="1"/>
  <c r="I8" i="5"/>
  <c r="M8" i="5"/>
  <c r="M7" i="5"/>
  <c r="J7" i="5"/>
  <c r="K7" i="5" s="1"/>
  <c r="L7" i="5" s="1"/>
  <c r="I7" i="5"/>
  <c r="J6" i="5"/>
  <c r="K6" i="5" s="1"/>
  <c r="L6" i="5" s="1"/>
  <c r="I6" i="5"/>
  <c r="M6" i="5"/>
  <c r="M5" i="5"/>
  <c r="J5" i="5"/>
  <c r="K5" i="5" s="1"/>
  <c r="L5" i="5" s="1"/>
  <c r="I5" i="5"/>
  <c r="J4" i="5"/>
  <c r="K4" i="5" s="1"/>
  <c r="L4" i="5" s="1"/>
  <c r="I4" i="5"/>
  <c r="M4" i="5"/>
  <c r="M3" i="5"/>
  <c r="I3" i="5"/>
  <c r="J3" i="5"/>
  <c r="K3" i="5" s="1"/>
  <c r="L3" i="5" s="1"/>
  <c r="J2" i="5"/>
  <c r="K2" i="5" s="1"/>
  <c r="L2" i="5" s="1"/>
  <c r="I2" i="5"/>
  <c r="M2" i="5"/>
  <c r="G2" i="4"/>
  <c r="C13" i="4"/>
  <c r="F2" i="4"/>
  <c r="C26" i="2"/>
  <c r="H14" i="2" s="1"/>
  <c r="C25" i="2"/>
  <c r="G15" i="2" s="1"/>
  <c r="C24" i="2"/>
  <c r="F9" i="2" s="1"/>
  <c r="E16" i="2"/>
  <c r="D16" i="2" s="1"/>
  <c r="N16" i="2" s="1"/>
  <c r="E15" i="2"/>
  <c r="D15" i="2" s="1"/>
  <c r="N15" i="2" s="1"/>
  <c r="E14" i="2"/>
  <c r="D14" i="2" s="1"/>
  <c r="N14" i="2" s="1"/>
  <c r="E13" i="2"/>
  <c r="D13" i="2" s="1"/>
  <c r="N13" i="2" s="1"/>
  <c r="E12" i="2"/>
  <c r="D12" i="2" s="1"/>
  <c r="N12" i="2" s="1"/>
  <c r="E11" i="2"/>
  <c r="D11" i="2" s="1"/>
  <c r="N11" i="2" s="1"/>
  <c r="E10" i="2"/>
  <c r="D10" i="2" s="1"/>
  <c r="N10" i="2" s="1"/>
  <c r="E9" i="2"/>
  <c r="D9" i="2" s="1"/>
  <c r="N9" i="2" s="1"/>
  <c r="E8" i="2"/>
  <c r="D8" i="2" s="1"/>
  <c r="N8" i="2" s="1"/>
  <c r="E7" i="2"/>
  <c r="D7" i="2" s="1"/>
  <c r="N7" i="2" s="1"/>
  <c r="E6" i="2"/>
  <c r="D6" i="2" s="1"/>
  <c r="N6" i="2" s="1"/>
  <c r="E5" i="2"/>
  <c r="D5" i="2" s="1"/>
  <c r="N5" i="2" s="1"/>
  <c r="E4" i="2"/>
  <c r="D4" i="2" s="1"/>
  <c r="N4" i="2" s="1"/>
  <c r="E3" i="2"/>
  <c r="D3" i="2" s="1"/>
  <c r="N3" i="2" s="1"/>
  <c r="E2" i="2"/>
  <c r="D2" i="2" s="1"/>
  <c r="N2" i="2" s="1"/>
  <c r="J2" i="4" l="1"/>
  <c r="K2" i="4" s="1"/>
  <c r="L2" i="4" s="1"/>
  <c r="I2" i="4"/>
  <c r="M2" i="4"/>
  <c r="H4" i="2"/>
  <c r="H9" i="2"/>
  <c r="F2" i="2"/>
  <c r="F7" i="2"/>
  <c r="F14" i="2"/>
  <c r="H2" i="2"/>
  <c r="F10" i="2"/>
  <c r="F5" i="2"/>
  <c r="G10" i="2"/>
  <c r="H12" i="2"/>
  <c r="F15" i="2"/>
  <c r="M15" i="2" s="1"/>
  <c r="F3" i="2"/>
  <c r="H5" i="2"/>
  <c r="F8" i="2"/>
  <c r="H10" i="2"/>
  <c r="H15" i="2"/>
  <c r="H8" i="2"/>
  <c r="F6" i="2"/>
  <c r="F11" i="2"/>
  <c r="F13" i="2"/>
  <c r="H7" i="2"/>
  <c r="F12" i="2"/>
  <c r="M12" i="2" s="1"/>
  <c r="H3" i="2"/>
  <c r="F4" i="2"/>
  <c r="H6" i="2"/>
  <c r="H11" i="2"/>
  <c r="H13" i="2"/>
  <c r="H16" i="2"/>
  <c r="G13" i="2"/>
  <c r="G4" i="2"/>
  <c r="G5" i="2"/>
  <c r="G8" i="2"/>
  <c r="G12" i="2"/>
  <c r="G2" i="2"/>
  <c r="G7" i="2"/>
  <c r="G9" i="2"/>
  <c r="G14" i="2"/>
  <c r="M14" i="2" s="1"/>
  <c r="G11" i="2"/>
  <c r="G16" i="2"/>
  <c r="G6" i="2"/>
  <c r="C27" i="2"/>
  <c r="G3" i="2"/>
  <c r="F16" i="2"/>
  <c r="E6" i="1"/>
  <c r="D6" i="1" s="1"/>
  <c r="N6" i="1" s="1"/>
  <c r="E5" i="1"/>
  <c r="D5" i="1" s="1"/>
  <c r="N5" i="1" s="1"/>
  <c r="E4" i="1"/>
  <c r="D4" i="1" s="1"/>
  <c r="N4" i="1" s="1"/>
  <c r="E3" i="1"/>
  <c r="D3" i="1" s="1"/>
  <c r="N3" i="1" s="1"/>
  <c r="E2" i="1"/>
  <c r="D2" i="1" s="1"/>
  <c r="N2" i="1" s="1"/>
  <c r="C25" i="1"/>
  <c r="G14" i="1" s="1"/>
  <c r="C26" i="1"/>
  <c r="H16" i="1" s="1"/>
  <c r="C24" i="1"/>
  <c r="F13" i="1" s="1"/>
  <c r="E16" i="1"/>
  <c r="D16" i="1" s="1"/>
  <c r="N16" i="1" s="1"/>
  <c r="E15" i="1"/>
  <c r="D15" i="1" s="1"/>
  <c r="N15" i="1" s="1"/>
  <c r="E14" i="1"/>
  <c r="D14" i="1" s="1"/>
  <c r="N14" i="1" s="1"/>
  <c r="E13" i="1"/>
  <c r="D13" i="1" s="1"/>
  <c r="N13" i="1" s="1"/>
  <c r="E12" i="1"/>
  <c r="D12" i="1" s="1"/>
  <c r="N12" i="1" s="1"/>
  <c r="E11" i="1"/>
  <c r="D11" i="1" s="1"/>
  <c r="N11" i="1" s="1"/>
  <c r="E10" i="1"/>
  <c r="D10" i="1" s="1"/>
  <c r="N10" i="1" s="1"/>
  <c r="E9" i="1"/>
  <c r="D9" i="1" s="1"/>
  <c r="N9" i="1" s="1"/>
  <c r="E8" i="1"/>
  <c r="D8" i="1" s="1"/>
  <c r="N8" i="1" s="1"/>
  <c r="E7" i="1"/>
  <c r="D7" i="1" s="1"/>
  <c r="N7" i="1" s="1"/>
  <c r="M11" i="2" l="1"/>
  <c r="M10" i="2"/>
  <c r="I15" i="2"/>
  <c r="I9" i="2"/>
  <c r="M9" i="2"/>
  <c r="J3" i="2"/>
  <c r="K3" i="2" s="1"/>
  <c r="L3" i="2" s="1"/>
  <c r="M6" i="2"/>
  <c r="M5" i="2"/>
  <c r="J9" i="2"/>
  <c r="K9" i="2" s="1"/>
  <c r="L9" i="2" s="1"/>
  <c r="J8" i="2"/>
  <c r="K8" i="2" s="1"/>
  <c r="L8" i="2" s="1"/>
  <c r="J10" i="2"/>
  <c r="K10" i="2" s="1"/>
  <c r="L10" i="2" s="1"/>
  <c r="I10" i="2"/>
  <c r="J12" i="2"/>
  <c r="K12" i="2" s="1"/>
  <c r="L12" i="2" s="1"/>
  <c r="I5" i="2"/>
  <c r="J14" i="2"/>
  <c r="K14" i="2" s="1"/>
  <c r="L14" i="2" s="1"/>
  <c r="J13" i="2"/>
  <c r="K13" i="2" s="1"/>
  <c r="L13" i="2" s="1"/>
  <c r="M8" i="2"/>
  <c r="I6" i="2"/>
  <c r="I11" i="2"/>
  <c r="J5" i="2"/>
  <c r="K5" i="2" s="1"/>
  <c r="L5" i="2" s="1"/>
  <c r="I12" i="2"/>
  <c r="I14" i="2"/>
  <c r="J4" i="2"/>
  <c r="K4" i="2" s="1"/>
  <c r="L4" i="2" s="1"/>
  <c r="J15" i="2"/>
  <c r="K15" i="2" s="1"/>
  <c r="L15" i="2" s="1"/>
  <c r="I7" i="2"/>
  <c r="I13" i="2"/>
  <c r="M3" i="2"/>
  <c r="M13" i="2"/>
  <c r="J2" i="2"/>
  <c r="K2" i="2" s="1"/>
  <c r="L2" i="2" s="1"/>
  <c r="I4" i="2"/>
  <c r="I8" i="2"/>
  <c r="M4" i="2"/>
  <c r="J6" i="2"/>
  <c r="K6" i="2" s="1"/>
  <c r="L6" i="2" s="1"/>
  <c r="J11" i="2"/>
  <c r="K11" i="2" s="1"/>
  <c r="L11" i="2" s="1"/>
  <c r="J7" i="2"/>
  <c r="K7" i="2" s="1"/>
  <c r="L7" i="2" s="1"/>
  <c r="I2" i="2"/>
  <c r="M7" i="2"/>
  <c r="M2" i="2"/>
  <c r="I3" i="2"/>
  <c r="J16" i="2"/>
  <c r="K16" i="2" s="1"/>
  <c r="L16" i="2" s="1"/>
  <c r="I16" i="2"/>
  <c r="M16" i="2"/>
  <c r="H4" i="1"/>
  <c r="G4" i="1"/>
  <c r="F4" i="1"/>
  <c r="G5" i="1"/>
  <c r="G2" i="1"/>
  <c r="F5" i="1"/>
  <c r="H6" i="1"/>
  <c r="G6" i="1"/>
  <c r="H5" i="1"/>
  <c r="F6" i="1"/>
  <c r="H2" i="1"/>
  <c r="F2" i="1"/>
  <c r="H3" i="1"/>
  <c r="G3" i="1"/>
  <c r="F3" i="1"/>
  <c r="H13" i="1"/>
  <c r="M13" i="1" s="1"/>
  <c r="H8" i="1"/>
  <c r="F8" i="1"/>
  <c r="F14" i="1"/>
  <c r="F9" i="1"/>
  <c r="H14" i="1"/>
  <c r="F7" i="1"/>
  <c r="F11" i="1"/>
  <c r="H7" i="1"/>
  <c r="H9" i="1"/>
  <c r="F12" i="1"/>
  <c r="H11" i="1"/>
  <c r="H12" i="1"/>
  <c r="F15" i="1"/>
  <c r="F10" i="1"/>
  <c r="H15" i="1"/>
  <c r="H10" i="1"/>
  <c r="G9" i="1"/>
  <c r="G11" i="1"/>
  <c r="G13" i="1"/>
  <c r="G15" i="1"/>
  <c r="G7" i="1"/>
  <c r="G8" i="1"/>
  <c r="G16" i="1"/>
  <c r="G10" i="1"/>
  <c r="G12" i="1"/>
  <c r="C27" i="1"/>
  <c r="F16" i="1"/>
  <c r="M11" i="1" l="1"/>
  <c r="M15" i="1"/>
  <c r="M9" i="1"/>
  <c r="M8" i="1"/>
  <c r="J5" i="1"/>
  <c r="K5" i="1" s="1"/>
  <c r="L5" i="1" s="1"/>
  <c r="M12" i="1"/>
  <c r="M14" i="1"/>
  <c r="M3" i="1"/>
  <c r="J13" i="1"/>
  <c r="K13" i="1" s="1"/>
  <c r="L13" i="1" s="1"/>
  <c r="M5" i="1"/>
  <c r="I4" i="1"/>
  <c r="J4" i="1"/>
  <c r="K4" i="1" s="1"/>
  <c r="L4" i="1" s="1"/>
  <c r="M4" i="1"/>
  <c r="J3" i="1"/>
  <c r="K3" i="1" s="1"/>
  <c r="L3" i="1" s="1"/>
  <c r="I6" i="1"/>
  <c r="I2" i="1"/>
  <c r="I14" i="1"/>
  <c r="M6" i="1"/>
  <c r="I11" i="1"/>
  <c r="I12" i="1"/>
  <c r="I3" i="1"/>
  <c r="I5" i="1"/>
  <c r="M2" i="1"/>
  <c r="J6" i="1"/>
  <c r="K6" i="1" s="1"/>
  <c r="L6" i="1" s="1"/>
  <c r="J9" i="1"/>
  <c r="K9" i="1" s="1"/>
  <c r="L9" i="1" s="1"/>
  <c r="J14" i="1"/>
  <c r="K14" i="1" s="1"/>
  <c r="L14" i="1" s="1"/>
  <c r="M16" i="1"/>
  <c r="J2" i="1"/>
  <c r="K2" i="1" s="1"/>
  <c r="L2" i="1" s="1"/>
  <c r="J15" i="1"/>
  <c r="K15" i="1" s="1"/>
  <c r="L15" i="1" s="1"/>
  <c r="M10" i="1"/>
  <c r="I7" i="1"/>
  <c r="M7" i="1"/>
  <c r="J8" i="1"/>
  <c r="K8" i="1" s="1"/>
  <c r="L8" i="1" s="1"/>
  <c r="J10" i="1"/>
  <c r="K10" i="1" s="1"/>
  <c r="L10" i="1" s="1"/>
  <c r="J16" i="1"/>
  <c r="K16" i="1" s="1"/>
  <c r="L16" i="1" s="1"/>
  <c r="I9" i="1"/>
  <c r="I16" i="1"/>
  <c r="J12" i="1"/>
  <c r="K12" i="1" s="1"/>
  <c r="L12" i="1" s="1"/>
  <c r="I15" i="1"/>
  <c r="I13" i="1"/>
  <c r="J11" i="1"/>
  <c r="K11" i="1" s="1"/>
  <c r="L11" i="1" s="1"/>
  <c r="J7" i="1"/>
  <c r="K7" i="1" s="1"/>
  <c r="L7" i="1" s="1"/>
  <c r="I8" i="1"/>
  <c r="I10" i="1"/>
</calcChain>
</file>

<file path=xl/sharedStrings.xml><?xml version="1.0" encoding="utf-8"?>
<sst xmlns="http://schemas.openxmlformats.org/spreadsheetml/2006/main" count="121" uniqueCount="26">
  <si>
    <t>No of Nodes</t>
  </si>
  <si>
    <t>No of Cores</t>
  </si>
  <si>
    <t>No of Points/Core</t>
  </si>
  <si>
    <t>Surface Points/Core</t>
  </si>
  <si>
    <t>x</t>
  </si>
  <si>
    <t>y</t>
  </si>
  <si>
    <t>z</t>
  </si>
  <si>
    <t>yCores</t>
  </si>
  <si>
    <t>zCores</t>
  </si>
  <si>
    <t>Cores
per Node</t>
  </si>
  <si>
    <t>Points 
per Face</t>
  </si>
  <si>
    <t>Dims (L)</t>
  </si>
  <si>
    <t>Dims (lu)</t>
  </si>
  <si>
    <t>Total</t>
  </si>
  <si>
    <t>xCores</t>
  </si>
  <si>
    <t>% Transferable
/ Total Points</t>
  </si>
  <si>
    <t>Total
Transferable Points</t>
  </si>
  <si>
    <t>Valid Config</t>
  </si>
  <si>
    <t>Valid
Partial nodes</t>
  </si>
  <si>
    <t>Full Node
Usage</t>
  </si>
  <si>
    <t>Grid Dim x</t>
  </si>
  <si>
    <t>Grid Dim y</t>
  </si>
  <si>
    <t>Grid Dim z</t>
  </si>
  <si>
    <t>Valid
Full nodes</t>
  </si>
  <si>
    <t>Surface Points
/Core</t>
  </si>
  <si>
    <t>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</si>
</sst>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0"/>
      <name val="Arial"/>
      <family val="2"/>
    </font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wrapText="1"/>
    </xf>
    <xf numFmtId="164" fontId="1" fillId="0" borderId="0" xfId="1" applyNumberFormat="1"/>
    <xf numFmtId="164" fontId="1" fillId="0" borderId="1" xfId="1" applyNumberFormat="1" applyBorder="1"/>
    <xf numFmtId="43" fontId="1" fillId="0" borderId="1" xfId="1" applyBorder="1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3" fillId="0" borderId="0" xfId="0" applyFont="1" applyAlignment="1">
      <alignment horizontal="center" wrapText="1"/>
    </xf>
  </cellXfs>
  <cellStyles count="2">
    <cellStyle name="Comma" xfId="1" builtinId="3"/>
    <cellStyle name="Normal" xfId="0" builtinId="0"/>
  </cellStyles>
  <dxfs count="10"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zoomScale="115" zoomScaleNormal="115" workbookViewId="0">
      <selection activeCell="B18" sqref="B18"/>
    </sheetView>
  </sheetViews>
  <sheetFormatPr defaultRowHeight="13.2" x14ac:dyDescent="0.25"/>
  <cols>
    <col min="1" max="1" width="8.6640625" bestFit="1" customWidth="1"/>
    <col min="2" max="2" width="8.33203125" bestFit="1" customWidth="1"/>
    <col min="3" max="3" width="12.5546875" bestFit="1" customWidth="1"/>
    <col min="4" max="4" width="11.77734375" bestFit="1" customWidth="1"/>
    <col min="5" max="5" width="11.44140625" bestFit="1" customWidth="1"/>
    <col min="6" max="8" width="10.21875" bestFit="1" customWidth="1"/>
    <col min="9" max="9" width="16.6640625" bestFit="1" customWidth="1"/>
    <col min="10" max="10" width="19" bestFit="1" customWidth="1"/>
    <col min="11" max="11" width="18.77734375" bestFit="1" customWidth="1"/>
    <col min="12" max="12" width="14.5546875" bestFit="1" customWidth="1"/>
    <col min="13" max="13" width="11.6640625" bestFit="1" customWidth="1"/>
    <col min="14" max="14" width="9.33203125" bestFit="1" customWidth="1"/>
    <col min="15" max="15" width="3.6640625" bestFit="1" customWidth="1"/>
    <col min="16" max="1022" width="11.5546875"/>
  </cols>
  <sheetData>
    <row r="1" spans="1:14" ht="26.4" x14ac:dyDescent="0.25">
      <c r="A1" s="8" t="s">
        <v>14</v>
      </c>
      <c r="B1" s="8" t="s">
        <v>7</v>
      </c>
      <c r="C1" s="8" t="s">
        <v>8</v>
      </c>
      <c r="D1" s="8" t="s">
        <v>0</v>
      </c>
      <c r="E1" s="8" t="s">
        <v>1</v>
      </c>
      <c r="F1" s="8" t="s">
        <v>20</v>
      </c>
      <c r="G1" s="8" t="s">
        <v>21</v>
      </c>
      <c r="H1" s="8" t="s">
        <v>22</v>
      </c>
      <c r="I1" s="8" t="s">
        <v>2</v>
      </c>
      <c r="J1" s="8" t="s">
        <v>3</v>
      </c>
      <c r="K1" s="7" t="s">
        <v>16</v>
      </c>
      <c r="L1" s="7" t="s">
        <v>15</v>
      </c>
      <c r="M1" s="8" t="s">
        <v>17</v>
      </c>
      <c r="N1" s="7" t="s">
        <v>19</v>
      </c>
    </row>
    <row r="2" spans="1:14" x14ac:dyDescent="0.25">
      <c r="A2" s="4">
        <v>4</v>
      </c>
      <c r="B2" s="4">
        <v>2</v>
      </c>
      <c r="C2" s="4">
        <v>2</v>
      </c>
      <c r="D2" s="5">
        <f t="shared" ref="D2:D7" si="0">E2/$B$19</f>
        <v>0.25</v>
      </c>
      <c r="E2" s="5">
        <f t="shared" ref="E2" si="1">A2*B2*C2</f>
        <v>16</v>
      </c>
      <c r="F2" s="5">
        <f t="shared" ref="F2:F16" si="2">($C$24/A2)+2</f>
        <v>227</v>
      </c>
      <c r="G2" s="5">
        <f t="shared" ref="G2:G16" si="3">($C$25/B2)+2</f>
        <v>152</v>
      </c>
      <c r="H2" s="5">
        <f t="shared" ref="H2:H16" si="4">($C$26/C2)+2</f>
        <v>152</v>
      </c>
      <c r="I2" s="5">
        <f t="shared" ref="I2" si="5">F2*G2*H2</f>
        <v>5244608</v>
      </c>
      <c r="J2" s="5">
        <f t="shared" ref="J2" si="6">4*F2*G2+4*G2*H2+4*F2*H2</f>
        <v>368448</v>
      </c>
      <c r="K2" s="5">
        <f t="shared" ref="K2" si="7">J2*E2</f>
        <v>5895168</v>
      </c>
      <c r="L2" s="5">
        <f t="shared" ref="L2:L16" si="8">K2/$C$27*100</f>
        <v>7.2779851851851847</v>
      </c>
      <c r="M2" s="6" t="b">
        <f>IF((F2-FLOOR(F2,1))=0,IF((G2-FLOOR(G2,1))=0,IF((H2-FLOOR(H2,1))=0,TRUE,FALSE),FALSE),FALSE)</f>
        <v>1</v>
      </c>
      <c r="N2" s="6" t="b">
        <f>IF(($D2-FLOOR($D2,1))=0,TRUE,FALSE)</f>
        <v>0</v>
      </c>
    </row>
    <row r="3" spans="1:14" x14ac:dyDescent="0.25">
      <c r="A3" s="4">
        <v>2</v>
      </c>
      <c r="B3" s="4">
        <v>5</v>
      </c>
      <c r="C3" s="4">
        <v>2</v>
      </c>
      <c r="D3" s="5">
        <f t="shared" si="0"/>
        <v>0.3125</v>
      </c>
      <c r="E3" s="5">
        <f t="shared" ref="E3" si="9">A3*B3*C3</f>
        <v>20</v>
      </c>
      <c r="F3" s="5">
        <f t="shared" si="2"/>
        <v>452</v>
      </c>
      <c r="G3" s="5">
        <f t="shared" si="3"/>
        <v>62</v>
      </c>
      <c r="H3" s="5">
        <f t="shared" si="4"/>
        <v>152</v>
      </c>
      <c r="I3" s="5">
        <f t="shared" ref="I3" si="10">F3*G3*H3</f>
        <v>4259648</v>
      </c>
      <c r="J3" s="5">
        <f t="shared" ref="J3" si="11">4*F3*G3+4*G3*H3+4*F3*H3</f>
        <v>424608</v>
      </c>
      <c r="K3" s="5">
        <f t="shared" ref="K3" si="12">J3*E3</f>
        <v>8492160</v>
      </c>
      <c r="L3" s="5">
        <f t="shared" si="8"/>
        <v>10.484148148148147</v>
      </c>
      <c r="M3" s="6" t="b">
        <f>IF((F3-FLOOR(F3,1))=0,IF((G3-FLOOR(G3,1))=0,IF((H3-FLOOR(H3,1))=0,TRUE,FALSE),FALSE),FALSE)</f>
        <v>1</v>
      </c>
      <c r="N3" s="6" t="b">
        <f t="shared" ref="N3:N16" si="13">IF(($D3-FLOOR($D3,1))=0,TRUE,FALSE)</f>
        <v>0</v>
      </c>
    </row>
    <row r="4" spans="1:14" x14ac:dyDescent="0.25">
      <c r="A4" s="4">
        <v>5</v>
      </c>
      <c r="B4" s="4">
        <v>2</v>
      </c>
      <c r="C4" s="4">
        <v>2</v>
      </c>
      <c r="D4" s="5">
        <f t="shared" si="0"/>
        <v>0.3125</v>
      </c>
      <c r="E4" s="5">
        <f t="shared" ref="E4" si="14">A4*B4*C4</f>
        <v>20</v>
      </c>
      <c r="F4" s="5">
        <f t="shared" si="2"/>
        <v>182</v>
      </c>
      <c r="G4" s="5">
        <f t="shared" si="3"/>
        <v>152</v>
      </c>
      <c r="H4" s="5">
        <f t="shared" si="4"/>
        <v>152</v>
      </c>
      <c r="I4" s="5">
        <f t="shared" ref="I4" si="15">F4*G4*H4</f>
        <v>4204928</v>
      </c>
      <c r="J4" s="5">
        <f t="shared" ref="J4" si="16">4*F4*G4+4*G4*H4+4*F4*H4</f>
        <v>313728</v>
      </c>
      <c r="K4" s="5">
        <f t="shared" ref="K4" si="17">J4*E4</f>
        <v>6274560</v>
      </c>
      <c r="L4" s="5">
        <f t="shared" si="8"/>
        <v>7.7463703703703697</v>
      </c>
      <c r="M4" s="6" t="b">
        <f t="shared" ref="M4" si="18">IF((F4-FLOOR(F4,1))=0,IF((G4-FLOOR(G4,1))=0,IF((H4-FLOOR(H4,1))=0,TRUE,FALSE),FALSE),FALSE)</f>
        <v>1</v>
      </c>
      <c r="N4" s="6" t="b">
        <f t="shared" si="13"/>
        <v>0</v>
      </c>
    </row>
    <row r="5" spans="1:14" x14ac:dyDescent="0.25">
      <c r="A5" s="4">
        <v>2</v>
      </c>
      <c r="B5" s="4">
        <v>2</v>
      </c>
      <c r="C5" s="4">
        <v>2</v>
      </c>
      <c r="D5" s="5">
        <f t="shared" si="0"/>
        <v>0.125</v>
      </c>
      <c r="E5" s="5">
        <f t="shared" ref="E5" si="19">A5*B5*C5</f>
        <v>8</v>
      </c>
      <c r="F5" s="5">
        <f t="shared" si="2"/>
        <v>452</v>
      </c>
      <c r="G5" s="5">
        <f t="shared" si="3"/>
        <v>152</v>
      </c>
      <c r="H5" s="5">
        <f t="shared" si="4"/>
        <v>152</v>
      </c>
      <c r="I5" s="5">
        <f t="shared" ref="I5" si="20">F5*G5*H5</f>
        <v>10443008</v>
      </c>
      <c r="J5" s="5">
        <f t="shared" ref="J5" si="21">4*F5*G5+4*G5*H5+4*F5*H5</f>
        <v>642048</v>
      </c>
      <c r="K5" s="5">
        <f t="shared" ref="K5" si="22">J5*E5</f>
        <v>5136384</v>
      </c>
      <c r="L5" s="5">
        <f t="shared" si="8"/>
        <v>6.3412148148148146</v>
      </c>
      <c r="M5" s="6" t="b">
        <f t="shared" ref="M5" si="23">IF((F5-FLOOR(F5,1))=0,IF((G5-FLOOR(G5,1))=0,IF((H5-FLOOR(H5,1))=0,TRUE,FALSE),FALSE),FALSE)</f>
        <v>1</v>
      </c>
      <c r="N5" s="6" t="b">
        <f t="shared" si="13"/>
        <v>0</v>
      </c>
    </row>
    <row r="6" spans="1:14" x14ac:dyDescent="0.25">
      <c r="A6" s="4">
        <v>4</v>
      </c>
      <c r="B6" s="4">
        <v>4</v>
      </c>
      <c r="C6" s="4">
        <v>2</v>
      </c>
      <c r="D6" s="5">
        <f t="shared" si="0"/>
        <v>0.5</v>
      </c>
      <c r="E6" s="5">
        <f t="shared" ref="E6" si="24">A6*B6*C6</f>
        <v>32</v>
      </c>
      <c r="F6" s="5">
        <f t="shared" si="2"/>
        <v>227</v>
      </c>
      <c r="G6" s="5">
        <f t="shared" si="3"/>
        <v>77</v>
      </c>
      <c r="H6" s="5">
        <f t="shared" si="4"/>
        <v>152</v>
      </c>
      <c r="I6" s="5">
        <f t="shared" ref="I6" si="25">F6*G6*H6</f>
        <v>2656808</v>
      </c>
      <c r="J6" s="5">
        <f t="shared" ref="J6" si="26">4*F6*G6+4*G6*H6+4*F6*H6</f>
        <v>254748</v>
      </c>
      <c r="K6" s="5">
        <f t="shared" ref="K6" si="27">J6*E6</f>
        <v>8151936</v>
      </c>
      <c r="L6" s="5">
        <f t="shared" si="8"/>
        <v>10.064118518518518</v>
      </c>
      <c r="M6" s="6" t="b">
        <f t="shared" ref="M6" si="28">IF((F6-FLOOR(F6,1))=0,IF((G6-FLOOR(G6,1))=0,IF((H6-FLOOR(H6,1))=0,TRUE,FALSE),FALSE),FALSE)</f>
        <v>1</v>
      </c>
      <c r="N6" s="6" t="b">
        <f t="shared" si="13"/>
        <v>0</v>
      </c>
    </row>
    <row r="7" spans="1:14" x14ac:dyDescent="0.25">
      <c r="A7" s="4">
        <v>4</v>
      </c>
      <c r="B7" s="4">
        <v>4</v>
      </c>
      <c r="C7" s="4">
        <v>4</v>
      </c>
      <c r="D7" s="5">
        <f t="shared" si="0"/>
        <v>1</v>
      </c>
      <c r="E7" s="5">
        <f t="shared" ref="E7:E16" si="29">A7*B7*C7</f>
        <v>64</v>
      </c>
      <c r="F7" s="5">
        <f t="shared" si="2"/>
        <v>227</v>
      </c>
      <c r="G7" s="5">
        <f t="shared" si="3"/>
        <v>77</v>
      </c>
      <c r="H7" s="5">
        <f t="shared" si="4"/>
        <v>77</v>
      </c>
      <c r="I7" s="5">
        <f t="shared" ref="I7:I16" si="30">F7*G7*H7</f>
        <v>1345883</v>
      </c>
      <c r="J7" s="5">
        <f t="shared" ref="J7:J16" si="31">4*F7*G7+4*G7*H7+4*F7*H7</f>
        <v>163548</v>
      </c>
      <c r="K7" s="5">
        <f t="shared" ref="K7:K16" si="32">J7*E7</f>
        <v>10467072</v>
      </c>
      <c r="L7" s="5">
        <f t="shared" si="8"/>
        <v>12.922311111111112</v>
      </c>
      <c r="M7" s="6" t="b">
        <f>IF((F7-FLOOR(F7,1))=0,IF((G7-FLOOR(G7,1))=0,IF((H7-FLOOR(H7,1))=0,TRUE,FALSE),FALSE),FALSE)</f>
        <v>1</v>
      </c>
      <c r="N7" s="6" t="b">
        <f t="shared" si="13"/>
        <v>1</v>
      </c>
    </row>
    <row r="8" spans="1:14" x14ac:dyDescent="0.25">
      <c r="A8" s="4">
        <v>8</v>
      </c>
      <c r="B8" s="4">
        <v>4</v>
      </c>
      <c r="C8" s="4">
        <v>4</v>
      </c>
      <c r="D8" s="5">
        <f t="shared" ref="D8:D16" si="33">E8/$B$19</f>
        <v>2</v>
      </c>
      <c r="E8" s="5">
        <f t="shared" si="29"/>
        <v>128</v>
      </c>
      <c r="F8" s="5">
        <f t="shared" si="2"/>
        <v>114.5</v>
      </c>
      <c r="G8" s="5">
        <f t="shared" si="3"/>
        <v>77</v>
      </c>
      <c r="H8" s="5">
        <f t="shared" si="4"/>
        <v>77</v>
      </c>
      <c r="I8" s="5">
        <f t="shared" si="30"/>
        <v>678870.5</v>
      </c>
      <c r="J8" s="5">
        <f t="shared" si="31"/>
        <v>94248</v>
      </c>
      <c r="K8" s="5">
        <f t="shared" si="32"/>
        <v>12063744</v>
      </c>
      <c r="L8" s="5">
        <f t="shared" si="8"/>
        <v>14.89351111111111</v>
      </c>
      <c r="M8" s="6" t="b">
        <f t="shared" ref="M8:M16" si="34">IF((F8-FLOOR(F8,1))=0,IF((G8-FLOOR(G8,1))=0,IF((H8-FLOOR(H8,1))=0,TRUE,FALSE),FALSE),FALSE)</f>
        <v>0</v>
      </c>
      <c r="N8" s="6" t="b">
        <f t="shared" si="13"/>
        <v>1</v>
      </c>
    </row>
    <row r="9" spans="1:14" x14ac:dyDescent="0.25">
      <c r="A9" s="4">
        <v>8</v>
      </c>
      <c r="B9" s="4">
        <v>5</v>
      </c>
      <c r="C9" s="4">
        <v>4</v>
      </c>
      <c r="D9" s="5">
        <f t="shared" si="33"/>
        <v>2.5</v>
      </c>
      <c r="E9" s="5">
        <f t="shared" si="29"/>
        <v>160</v>
      </c>
      <c r="F9" s="5">
        <f t="shared" si="2"/>
        <v>114.5</v>
      </c>
      <c r="G9" s="5">
        <f t="shared" si="3"/>
        <v>62</v>
      </c>
      <c r="H9" s="5">
        <f t="shared" si="4"/>
        <v>77</v>
      </c>
      <c r="I9" s="5">
        <f t="shared" si="30"/>
        <v>546623</v>
      </c>
      <c r="J9" s="5">
        <f t="shared" si="31"/>
        <v>82758</v>
      </c>
      <c r="K9" s="5">
        <f t="shared" si="32"/>
        <v>13241280</v>
      </c>
      <c r="L9" s="5">
        <f t="shared" si="8"/>
        <v>16.347259259259257</v>
      </c>
      <c r="M9" s="6" t="b">
        <f t="shared" si="34"/>
        <v>0</v>
      </c>
      <c r="N9" s="6" t="b">
        <f t="shared" si="13"/>
        <v>0</v>
      </c>
    </row>
    <row r="10" spans="1:14" x14ac:dyDescent="0.25">
      <c r="A10" s="4">
        <v>10</v>
      </c>
      <c r="B10" s="4">
        <v>4</v>
      </c>
      <c r="C10" s="4">
        <v>4</v>
      </c>
      <c r="D10" s="5">
        <f t="shared" si="33"/>
        <v>2.5</v>
      </c>
      <c r="E10" s="5">
        <f t="shared" si="29"/>
        <v>160</v>
      </c>
      <c r="F10" s="5">
        <f t="shared" si="2"/>
        <v>92</v>
      </c>
      <c r="G10" s="5">
        <f t="shared" si="3"/>
        <v>77</v>
      </c>
      <c r="H10" s="5">
        <f t="shared" si="4"/>
        <v>77</v>
      </c>
      <c r="I10" s="5">
        <f t="shared" si="30"/>
        <v>545468</v>
      </c>
      <c r="J10" s="5">
        <f t="shared" si="31"/>
        <v>80388</v>
      </c>
      <c r="K10" s="5">
        <f t="shared" si="32"/>
        <v>12862080</v>
      </c>
      <c r="L10" s="5">
        <f t="shared" si="8"/>
        <v>15.879111111111111</v>
      </c>
      <c r="M10" s="6" t="b">
        <f t="shared" si="34"/>
        <v>1</v>
      </c>
      <c r="N10" s="6" t="b">
        <f t="shared" si="13"/>
        <v>0</v>
      </c>
    </row>
    <row r="11" spans="1:14" x14ac:dyDescent="0.25">
      <c r="A11" s="4">
        <v>16</v>
      </c>
      <c r="B11" s="4">
        <v>5</v>
      </c>
      <c r="C11" s="4">
        <v>2</v>
      </c>
      <c r="D11" s="5">
        <f t="shared" si="33"/>
        <v>2.5</v>
      </c>
      <c r="E11" s="5">
        <f t="shared" si="29"/>
        <v>160</v>
      </c>
      <c r="F11" s="5">
        <f t="shared" si="2"/>
        <v>58.25</v>
      </c>
      <c r="G11" s="5">
        <f t="shared" si="3"/>
        <v>62</v>
      </c>
      <c r="H11" s="5">
        <f t="shared" si="4"/>
        <v>152</v>
      </c>
      <c r="I11" s="5">
        <f t="shared" si="30"/>
        <v>548948</v>
      </c>
      <c r="J11" s="5">
        <f t="shared" si="31"/>
        <v>87558</v>
      </c>
      <c r="K11" s="5">
        <f t="shared" si="32"/>
        <v>14009280</v>
      </c>
      <c r="L11" s="5">
        <f t="shared" si="8"/>
        <v>17.295407407407406</v>
      </c>
      <c r="M11" s="6" t="b">
        <f t="shared" si="34"/>
        <v>0</v>
      </c>
      <c r="N11" s="6" t="b">
        <f t="shared" si="13"/>
        <v>0</v>
      </c>
    </row>
    <row r="12" spans="1:14" x14ac:dyDescent="0.25">
      <c r="A12" s="4">
        <v>8</v>
      </c>
      <c r="B12" s="4">
        <v>8</v>
      </c>
      <c r="C12" s="4">
        <v>3</v>
      </c>
      <c r="D12" s="5">
        <f t="shared" si="33"/>
        <v>3</v>
      </c>
      <c r="E12" s="5">
        <f t="shared" si="29"/>
        <v>192</v>
      </c>
      <c r="F12" s="5">
        <f t="shared" si="2"/>
        <v>114.5</v>
      </c>
      <c r="G12" s="5">
        <f t="shared" si="3"/>
        <v>39.5</v>
      </c>
      <c r="H12" s="5">
        <f t="shared" si="4"/>
        <v>102</v>
      </c>
      <c r="I12" s="5">
        <f t="shared" si="30"/>
        <v>461320.5</v>
      </c>
      <c r="J12" s="5">
        <f t="shared" si="31"/>
        <v>80923</v>
      </c>
      <c r="K12" s="5">
        <f t="shared" si="32"/>
        <v>15537216</v>
      </c>
      <c r="L12" s="5">
        <f t="shared" si="8"/>
        <v>19.181748148148149</v>
      </c>
      <c r="M12" s="6" t="b">
        <f t="shared" si="34"/>
        <v>0</v>
      </c>
      <c r="N12" s="6" t="b">
        <f t="shared" si="13"/>
        <v>1</v>
      </c>
    </row>
    <row r="13" spans="1:14" x14ac:dyDescent="0.25">
      <c r="A13" s="4">
        <v>16</v>
      </c>
      <c r="B13" s="4">
        <v>4</v>
      </c>
      <c r="C13" s="4">
        <v>4</v>
      </c>
      <c r="D13" s="5">
        <f t="shared" si="33"/>
        <v>4</v>
      </c>
      <c r="E13" s="5">
        <f t="shared" si="29"/>
        <v>256</v>
      </c>
      <c r="F13" s="5">
        <f t="shared" si="2"/>
        <v>58.25</v>
      </c>
      <c r="G13" s="5">
        <f t="shared" si="3"/>
        <v>77</v>
      </c>
      <c r="H13" s="5">
        <f t="shared" si="4"/>
        <v>77</v>
      </c>
      <c r="I13" s="5">
        <f t="shared" si="30"/>
        <v>345364.25</v>
      </c>
      <c r="J13" s="5">
        <f t="shared" si="31"/>
        <v>59598</v>
      </c>
      <c r="K13" s="5">
        <f t="shared" si="32"/>
        <v>15257088</v>
      </c>
      <c r="L13" s="5">
        <f t="shared" si="8"/>
        <v>18.835911111111113</v>
      </c>
      <c r="M13" s="6" t="b">
        <f t="shared" si="34"/>
        <v>0</v>
      </c>
      <c r="N13" s="6" t="b">
        <f t="shared" si="13"/>
        <v>1</v>
      </c>
    </row>
    <row r="14" spans="1:14" x14ac:dyDescent="0.25">
      <c r="A14" s="4">
        <v>8</v>
      </c>
      <c r="B14" s="4">
        <v>8</v>
      </c>
      <c r="C14" s="4">
        <v>4</v>
      </c>
      <c r="D14" s="5">
        <f t="shared" si="33"/>
        <v>4</v>
      </c>
      <c r="E14" s="5">
        <f t="shared" si="29"/>
        <v>256</v>
      </c>
      <c r="F14" s="5">
        <f t="shared" si="2"/>
        <v>114.5</v>
      </c>
      <c r="G14" s="5">
        <f t="shared" si="3"/>
        <v>39.5</v>
      </c>
      <c r="H14" s="5">
        <f t="shared" si="4"/>
        <v>77</v>
      </c>
      <c r="I14" s="5">
        <f t="shared" si="30"/>
        <v>348251.75</v>
      </c>
      <c r="J14" s="5">
        <f t="shared" si="31"/>
        <v>65523</v>
      </c>
      <c r="K14" s="5">
        <f t="shared" si="32"/>
        <v>16773888</v>
      </c>
      <c r="L14" s="5">
        <f t="shared" si="8"/>
        <v>20.708503703703705</v>
      </c>
      <c r="M14" s="6" t="b">
        <f t="shared" si="34"/>
        <v>0</v>
      </c>
      <c r="N14" s="6" t="b">
        <f t="shared" si="13"/>
        <v>1</v>
      </c>
    </row>
    <row r="15" spans="1:14" x14ac:dyDescent="0.25">
      <c r="A15" s="4">
        <v>16</v>
      </c>
      <c r="B15" s="4">
        <v>10</v>
      </c>
      <c r="C15" s="4">
        <v>4</v>
      </c>
      <c r="D15" s="5">
        <f t="shared" si="33"/>
        <v>10</v>
      </c>
      <c r="E15" s="5">
        <f t="shared" si="29"/>
        <v>640</v>
      </c>
      <c r="F15" s="5">
        <f t="shared" si="2"/>
        <v>58.25</v>
      </c>
      <c r="G15" s="5">
        <f t="shared" si="3"/>
        <v>32</v>
      </c>
      <c r="H15" s="5">
        <f t="shared" si="4"/>
        <v>77</v>
      </c>
      <c r="I15" s="5">
        <f t="shared" si="30"/>
        <v>143528</v>
      </c>
      <c r="J15" s="5">
        <f t="shared" si="31"/>
        <v>35253</v>
      </c>
      <c r="K15" s="5">
        <f t="shared" si="32"/>
        <v>22561920</v>
      </c>
      <c r="L15" s="5">
        <f t="shared" si="8"/>
        <v>27.854222222222226</v>
      </c>
      <c r="M15" s="6" t="b">
        <f t="shared" si="34"/>
        <v>0</v>
      </c>
      <c r="N15" s="6" t="b">
        <f t="shared" si="13"/>
        <v>1</v>
      </c>
    </row>
    <row r="16" spans="1:14" x14ac:dyDescent="0.25">
      <c r="A16" s="4">
        <v>10</v>
      </c>
      <c r="B16" s="4">
        <v>10</v>
      </c>
      <c r="C16" s="4">
        <v>10</v>
      </c>
      <c r="D16" s="5">
        <f t="shared" si="33"/>
        <v>15.625</v>
      </c>
      <c r="E16" s="5">
        <f t="shared" si="29"/>
        <v>1000</v>
      </c>
      <c r="F16" s="5">
        <f t="shared" si="2"/>
        <v>92</v>
      </c>
      <c r="G16" s="5">
        <f t="shared" si="3"/>
        <v>32</v>
      </c>
      <c r="H16" s="5">
        <f t="shared" si="4"/>
        <v>32</v>
      </c>
      <c r="I16" s="5">
        <f t="shared" si="30"/>
        <v>94208</v>
      </c>
      <c r="J16" s="5">
        <f t="shared" si="31"/>
        <v>27648</v>
      </c>
      <c r="K16" s="5">
        <f t="shared" si="32"/>
        <v>27648000</v>
      </c>
      <c r="L16" s="5">
        <f t="shared" si="8"/>
        <v>34.133333333333333</v>
      </c>
      <c r="M16" s="6" t="b">
        <f t="shared" si="34"/>
        <v>1</v>
      </c>
      <c r="N16" s="6" t="b">
        <f t="shared" si="13"/>
        <v>0</v>
      </c>
    </row>
    <row r="19" spans="1:4" ht="26.4" x14ac:dyDescent="0.25">
      <c r="A19" s="11" t="s">
        <v>9</v>
      </c>
      <c r="B19">
        <v>64</v>
      </c>
      <c r="D19" s="9" t="s">
        <v>23</v>
      </c>
    </row>
    <row r="20" spans="1:4" ht="26.4" x14ac:dyDescent="0.25">
      <c r="A20" s="2" t="s">
        <v>10</v>
      </c>
      <c r="B20">
        <v>60</v>
      </c>
      <c r="D20" s="10" t="s">
        <v>18</v>
      </c>
    </row>
    <row r="23" spans="1:4" x14ac:dyDescent="0.25">
      <c r="A23" s="1"/>
      <c r="B23" s="1" t="s">
        <v>11</v>
      </c>
      <c r="C23" s="1" t="s">
        <v>12</v>
      </c>
    </row>
    <row r="24" spans="1:4" x14ac:dyDescent="0.25">
      <c r="A24" s="1" t="s">
        <v>4</v>
      </c>
      <c r="B24" s="1">
        <v>15</v>
      </c>
      <c r="C24" s="3">
        <f>$B$20*B24</f>
        <v>900</v>
      </c>
    </row>
    <row r="25" spans="1:4" x14ac:dyDescent="0.25">
      <c r="A25" s="1" t="s">
        <v>5</v>
      </c>
      <c r="B25" s="1">
        <v>5</v>
      </c>
      <c r="C25" s="3">
        <f t="shared" ref="C25:C26" si="35">$B$20*B25</f>
        <v>300</v>
      </c>
    </row>
    <row r="26" spans="1:4" x14ac:dyDescent="0.25">
      <c r="A26" s="1" t="s">
        <v>6</v>
      </c>
      <c r="B26" s="1">
        <v>5</v>
      </c>
      <c r="C26" s="3">
        <f t="shared" si="35"/>
        <v>300</v>
      </c>
    </row>
    <row r="27" spans="1:4" x14ac:dyDescent="0.25">
      <c r="B27" s="1" t="s">
        <v>13</v>
      </c>
      <c r="C27" s="3">
        <f>C24*C25*C26</f>
        <v>81000000</v>
      </c>
    </row>
  </sheetData>
  <conditionalFormatting sqref="A2:N16">
    <cfRule type="expression" dxfId="9" priority="1">
      <formula>IF($M2,IF($N2,TRUE,FALSE),FALSE)</formula>
    </cfRule>
    <cfRule type="expression" dxfId="8" priority="2">
      <formula>IF($M2=TRUE,TRUE,FALSE)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zoomScale="115" zoomScaleNormal="115" workbookViewId="0">
      <selection activeCell="E26" sqref="E26"/>
    </sheetView>
  </sheetViews>
  <sheetFormatPr defaultRowHeight="13.2" x14ac:dyDescent="0.25"/>
  <cols>
    <col min="1" max="1" width="8.6640625" bestFit="1" customWidth="1"/>
    <col min="2" max="2" width="8.33203125" bestFit="1" customWidth="1"/>
    <col min="3" max="3" width="12.5546875" bestFit="1" customWidth="1"/>
    <col min="4" max="4" width="11.77734375" bestFit="1" customWidth="1"/>
    <col min="5" max="5" width="11.44140625" bestFit="1" customWidth="1"/>
    <col min="6" max="8" width="10.21875" bestFit="1" customWidth="1"/>
    <col min="9" max="9" width="16.6640625" bestFit="1" customWidth="1"/>
    <col min="10" max="10" width="19" bestFit="1" customWidth="1"/>
    <col min="11" max="11" width="18.77734375" bestFit="1" customWidth="1"/>
    <col min="12" max="12" width="14.5546875" bestFit="1" customWidth="1"/>
    <col min="13" max="13" width="11.6640625" bestFit="1" customWidth="1"/>
    <col min="14" max="14" width="9.33203125" bestFit="1" customWidth="1"/>
    <col min="15" max="15" width="3.6640625" bestFit="1" customWidth="1"/>
  </cols>
  <sheetData>
    <row r="1" spans="1:15" ht="26.4" x14ac:dyDescent="0.25">
      <c r="A1" s="8" t="s">
        <v>14</v>
      </c>
      <c r="B1" s="8" t="s">
        <v>7</v>
      </c>
      <c r="C1" s="8" t="s">
        <v>8</v>
      </c>
      <c r="D1" s="8" t="s">
        <v>0</v>
      </c>
      <c r="E1" s="8" t="s">
        <v>1</v>
      </c>
      <c r="F1" s="8" t="s">
        <v>20</v>
      </c>
      <c r="G1" s="8" t="s">
        <v>21</v>
      </c>
      <c r="H1" s="8" t="s">
        <v>22</v>
      </c>
      <c r="I1" s="8" t="s">
        <v>2</v>
      </c>
      <c r="J1" s="8" t="s">
        <v>3</v>
      </c>
      <c r="K1" s="7" t="s">
        <v>16</v>
      </c>
      <c r="L1" s="7" t="s">
        <v>15</v>
      </c>
      <c r="M1" s="8" t="s">
        <v>17</v>
      </c>
      <c r="N1" s="7" t="s">
        <v>19</v>
      </c>
    </row>
    <row r="2" spans="1:15" x14ac:dyDescent="0.25">
      <c r="A2" s="4">
        <v>3</v>
      </c>
      <c r="B2" s="4">
        <v>2</v>
      </c>
      <c r="C2" s="4">
        <v>2</v>
      </c>
      <c r="D2" s="5">
        <f t="shared" ref="D2:D16" si="0">E2/$B$19</f>
        <v>1</v>
      </c>
      <c r="E2" s="5">
        <f t="shared" ref="E2:E16" si="1">A2*B2*C2</f>
        <v>12</v>
      </c>
      <c r="F2" s="5">
        <f t="shared" ref="F2:F16" si="2">($C$24/A2)+2</f>
        <v>302</v>
      </c>
      <c r="G2" s="5">
        <f t="shared" ref="G2:G16" si="3">($C$25/B2)+2</f>
        <v>152</v>
      </c>
      <c r="H2" s="5">
        <f t="shared" ref="H2:H16" si="4">($C$26/C2)+2</f>
        <v>152</v>
      </c>
      <c r="I2" s="5">
        <f t="shared" ref="I2:I16" si="5">F2*G2*H2</f>
        <v>6977408</v>
      </c>
      <c r="J2" s="5">
        <f t="shared" ref="J2:J16" si="6">4*F2*G2+4*G2*H2+4*F2*H2</f>
        <v>459648</v>
      </c>
      <c r="K2" s="5">
        <f t="shared" ref="K2:K16" si="7">J2*E2</f>
        <v>5515776</v>
      </c>
      <c r="L2" s="5">
        <f t="shared" ref="L2:L16" si="8">K2/$C$27*100</f>
        <v>6.8096000000000005</v>
      </c>
      <c r="M2" s="6" t="b">
        <f>IF((F2-FLOOR(F2,1))=0,IF((G2-FLOOR(G2,1))=0,IF((H2-FLOOR(H2,1))=0,TRUE,FALSE),FALSE),FALSE)</f>
        <v>1</v>
      </c>
      <c r="N2" s="6" t="b">
        <f>IF(($D2-FLOOR($D2,1))=0,TRUE,FALSE)</f>
        <v>1</v>
      </c>
    </row>
    <row r="3" spans="1:15" x14ac:dyDescent="0.25">
      <c r="A3" s="4">
        <v>6</v>
      </c>
      <c r="B3" s="4">
        <v>2</v>
      </c>
      <c r="C3" s="4">
        <v>2</v>
      </c>
      <c r="D3" s="5">
        <f t="shared" si="0"/>
        <v>2</v>
      </c>
      <c r="E3" s="5">
        <f t="shared" si="1"/>
        <v>24</v>
      </c>
      <c r="F3" s="5">
        <f t="shared" si="2"/>
        <v>152</v>
      </c>
      <c r="G3" s="5">
        <f t="shared" si="3"/>
        <v>152</v>
      </c>
      <c r="H3" s="5">
        <f t="shared" si="4"/>
        <v>152</v>
      </c>
      <c r="I3" s="5">
        <f t="shared" si="5"/>
        <v>3511808</v>
      </c>
      <c r="J3" s="5">
        <f t="shared" si="6"/>
        <v>277248</v>
      </c>
      <c r="K3" s="5">
        <f t="shared" si="7"/>
        <v>6653952</v>
      </c>
      <c r="L3" s="5">
        <f t="shared" si="8"/>
        <v>8.2147555555555556</v>
      </c>
      <c r="M3" s="6" t="b">
        <f>IF((F3-FLOOR(F3,1))=0,IF((G3-FLOOR(G3,1))=0,IF((H3-FLOOR(H3,1))=0,TRUE,FALSE),FALSE),FALSE)</f>
        <v>1</v>
      </c>
      <c r="N3" s="6" t="b">
        <f t="shared" ref="N3:N16" si="9">IF(($D3-FLOOR($D3,1))=0,TRUE,FALSE)</f>
        <v>1</v>
      </c>
    </row>
    <row r="4" spans="1:15" x14ac:dyDescent="0.25">
      <c r="A4" s="4">
        <v>6</v>
      </c>
      <c r="B4" s="4">
        <v>3</v>
      </c>
      <c r="C4" s="4">
        <v>2</v>
      </c>
      <c r="D4" s="5">
        <f t="shared" si="0"/>
        <v>3</v>
      </c>
      <c r="E4" s="5">
        <f t="shared" si="1"/>
        <v>36</v>
      </c>
      <c r="F4" s="5">
        <f t="shared" si="2"/>
        <v>152</v>
      </c>
      <c r="G4" s="5">
        <f t="shared" si="3"/>
        <v>102</v>
      </c>
      <c r="H4" s="5">
        <f t="shared" si="4"/>
        <v>152</v>
      </c>
      <c r="I4" s="5">
        <f t="shared" si="5"/>
        <v>2356608</v>
      </c>
      <c r="J4" s="5">
        <f t="shared" si="6"/>
        <v>216448</v>
      </c>
      <c r="K4" s="5">
        <f t="shared" si="7"/>
        <v>7792128</v>
      </c>
      <c r="L4" s="5">
        <f t="shared" si="8"/>
        <v>9.6199111111111115</v>
      </c>
      <c r="M4" s="6" t="b">
        <f t="shared" ref="M4:M6" si="10">IF((F4-FLOOR(F4,1))=0,IF((G4-FLOOR(G4,1))=0,IF((H4-FLOOR(H4,1))=0,TRUE,FALSE),FALSE),FALSE)</f>
        <v>1</v>
      </c>
      <c r="N4" s="6" t="b">
        <f t="shared" si="9"/>
        <v>1</v>
      </c>
    </row>
    <row r="5" spans="1:15" x14ac:dyDescent="0.25">
      <c r="A5" s="4">
        <v>6</v>
      </c>
      <c r="B5" s="4">
        <v>6</v>
      </c>
      <c r="C5" s="4">
        <v>3</v>
      </c>
      <c r="D5" s="5">
        <f t="shared" si="0"/>
        <v>9</v>
      </c>
      <c r="E5" s="5">
        <f t="shared" si="1"/>
        <v>108</v>
      </c>
      <c r="F5" s="5">
        <f t="shared" si="2"/>
        <v>152</v>
      </c>
      <c r="G5" s="5">
        <f t="shared" si="3"/>
        <v>52</v>
      </c>
      <c r="H5" s="5">
        <f t="shared" si="4"/>
        <v>102</v>
      </c>
      <c r="I5" s="5">
        <f t="shared" si="5"/>
        <v>806208</v>
      </c>
      <c r="J5" s="5">
        <f t="shared" si="6"/>
        <v>114848</v>
      </c>
      <c r="K5" s="5">
        <f t="shared" si="7"/>
        <v>12403584</v>
      </c>
      <c r="L5" s="5">
        <f t="shared" si="8"/>
        <v>15.313066666666666</v>
      </c>
      <c r="M5" s="6" t="b">
        <f t="shared" si="10"/>
        <v>1</v>
      </c>
      <c r="N5" s="6" t="b">
        <f t="shared" si="9"/>
        <v>1</v>
      </c>
    </row>
    <row r="6" spans="1:15" x14ac:dyDescent="0.25">
      <c r="A6" s="4">
        <v>4</v>
      </c>
      <c r="B6" s="4">
        <v>4</v>
      </c>
      <c r="C6" s="4">
        <v>2</v>
      </c>
      <c r="D6" s="5">
        <f t="shared" si="0"/>
        <v>2.6666666666666665</v>
      </c>
      <c r="E6" s="5">
        <f t="shared" si="1"/>
        <v>32</v>
      </c>
      <c r="F6" s="5">
        <f t="shared" si="2"/>
        <v>227</v>
      </c>
      <c r="G6" s="5">
        <f t="shared" si="3"/>
        <v>77</v>
      </c>
      <c r="H6" s="5">
        <f t="shared" si="4"/>
        <v>152</v>
      </c>
      <c r="I6" s="5">
        <f t="shared" si="5"/>
        <v>2656808</v>
      </c>
      <c r="J6" s="5">
        <f t="shared" si="6"/>
        <v>254748</v>
      </c>
      <c r="K6" s="5">
        <f t="shared" si="7"/>
        <v>8151936</v>
      </c>
      <c r="L6" s="5">
        <f t="shared" si="8"/>
        <v>10.064118518518518</v>
      </c>
      <c r="M6" s="6" t="b">
        <f t="shared" si="10"/>
        <v>1</v>
      </c>
      <c r="N6" s="6" t="b">
        <f t="shared" si="9"/>
        <v>0</v>
      </c>
    </row>
    <row r="7" spans="1:15" x14ac:dyDescent="0.25">
      <c r="A7" s="4">
        <v>4</v>
      </c>
      <c r="B7" s="4">
        <v>4</v>
      </c>
      <c r="C7" s="4">
        <v>4</v>
      </c>
      <c r="D7" s="5">
        <f t="shared" si="0"/>
        <v>5.333333333333333</v>
      </c>
      <c r="E7" s="5">
        <f t="shared" si="1"/>
        <v>64</v>
      </c>
      <c r="F7" s="5">
        <f t="shared" si="2"/>
        <v>227</v>
      </c>
      <c r="G7" s="5">
        <f t="shared" si="3"/>
        <v>77</v>
      </c>
      <c r="H7" s="5">
        <f t="shared" si="4"/>
        <v>77</v>
      </c>
      <c r="I7" s="5">
        <f t="shared" si="5"/>
        <v>1345883</v>
      </c>
      <c r="J7" s="5">
        <f t="shared" si="6"/>
        <v>163548</v>
      </c>
      <c r="K7" s="5">
        <f t="shared" si="7"/>
        <v>10467072</v>
      </c>
      <c r="L7" s="5">
        <f t="shared" si="8"/>
        <v>12.922311111111112</v>
      </c>
      <c r="M7" s="6" t="b">
        <f>IF((F7-FLOOR(F7,1))=0,IF((G7-FLOOR(G7,1))=0,IF((H7-FLOOR(H7,1))=0,TRUE,FALSE),FALSE),FALSE)</f>
        <v>1</v>
      </c>
      <c r="N7" s="6" t="b">
        <f t="shared" si="9"/>
        <v>0</v>
      </c>
    </row>
    <row r="8" spans="1:15" x14ac:dyDescent="0.25">
      <c r="A8" s="4">
        <v>8</v>
      </c>
      <c r="B8" s="4">
        <v>4</v>
      </c>
      <c r="C8" s="4">
        <v>4</v>
      </c>
      <c r="D8" s="5">
        <f t="shared" si="0"/>
        <v>10.666666666666666</v>
      </c>
      <c r="E8" s="5">
        <f t="shared" si="1"/>
        <v>128</v>
      </c>
      <c r="F8" s="5">
        <f t="shared" si="2"/>
        <v>114.5</v>
      </c>
      <c r="G8" s="5">
        <f t="shared" si="3"/>
        <v>77</v>
      </c>
      <c r="H8" s="5">
        <f t="shared" si="4"/>
        <v>77</v>
      </c>
      <c r="I8" s="5">
        <f t="shared" si="5"/>
        <v>678870.5</v>
      </c>
      <c r="J8" s="5">
        <f t="shared" si="6"/>
        <v>94248</v>
      </c>
      <c r="K8" s="5">
        <f t="shared" si="7"/>
        <v>12063744</v>
      </c>
      <c r="L8" s="5">
        <f t="shared" si="8"/>
        <v>14.89351111111111</v>
      </c>
      <c r="M8" s="6" t="b">
        <f t="shared" ref="M8:M16" si="11">IF((F8-FLOOR(F8,1))=0,IF((G8-FLOOR(G8,1))=0,IF((H8-FLOOR(H8,1))=0,TRUE,FALSE),FALSE),FALSE)</f>
        <v>0</v>
      </c>
      <c r="N8" s="6" t="b">
        <f t="shared" si="9"/>
        <v>0</v>
      </c>
    </row>
    <row r="9" spans="1:15" x14ac:dyDescent="0.25">
      <c r="A9" s="4">
        <v>8</v>
      </c>
      <c r="B9" s="4">
        <v>5</v>
      </c>
      <c r="C9" s="4">
        <v>4</v>
      </c>
      <c r="D9" s="5">
        <f t="shared" si="0"/>
        <v>13.333333333333334</v>
      </c>
      <c r="E9" s="5">
        <f t="shared" si="1"/>
        <v>160</v>
      </c>
      <c r="F9" s="5">
        <f t="shared" si="2"/>
        <v>114.5</v>
      </c>
      <c r="G9" s="5">
        <f t="shared" si="3"/>
        <v>62</v>
      </c>
      <c r="H9" s="5">
        <f t="shared" si="4"/>
        <v>77</v>
      </c>
      <c r="I9" s="5">
        <f t="shared" si="5"/>
        <v>546623</v>
      </c>
      <c r="J9" s="5">
        <f t="shared" si="6"/>
        <v>82758</v>
      </c>
      <c r="K9" s="5">
        <f t="shared" si="7"/>
        <v>13241280</v>
      </c>
      <c r="L9" s="5">
        <f t="shared" si="8"/>
        <v>16.347259259259257</v>
      </c>
      <c r="M9" s="6" t="b">
        <f t="shared" si="11"/>
        <v>0</v>
      </c>
      <c r="N9" s="6" t="b">
        <f t="shared" si="9"/>
        <v>0</v>
      </c>
    </row>
    <row r="10" spans="1:15" x14ac:dyDescent="0.25">
      <c r="A10" s="4">
        <v>10</v>
      </c>
      <c r="B10" s="4">
        <v>4</v>
      </c>
      <c r="C10" s="4">
        <v>4</v>
      </c>
      <c r="D10" s="5">
        <f t="shared" si="0"/>
        <v>13.333333333333334</v>
      </c>
      <c r="E10" s="5">
        <f t="shared" si="1"/>
        <v>160</v>
      </c>
      <c r="F10" s="5">
        <f t="shared" si="2"/>
        <v>92</v>
      </c>
      <c r="G10" s="5">
        <f t="shared" si="3"/>
        <v>77</v>
      </c>
      <c r="H10" s="5">
        <f t="shared" si="4"/>
        <v>77</v>
      </c>
      <c r="I10" s="5">
        <f t="shared" si="5"/>
        <v>545468</v>
      </c>
      <c r="J10" s="5">
        <f t="shared" si="6"/>
        <v>80388</v>
      </c>
      <c r="K10" s="5">
        <f t="shared" si="7"/>
        <v>12862080</v>
      </c>
      <c r="L10" s="5">
        <f t="shared" si="8"/>
        <v>15.879111111111111</v>
      </c>
      <c r="M10" s="6" t="b">
        <f t="shared" si="11"/>
        <v>1</v>
      </c>
      <c r="N10" s="6" t="b">
        <f t="shared" si="9"/>
        <v>0</v>
      </c>
    </row>
    <row r="11" spans="1:15" x14ac:dyDescent="0.25">
      <c r="A11" s="4">
        <v>16</v>
      </c>
      <c r="B11" s="4">
        <v>5</v>
      </c>
      <c r="C11" s="4">
        <v>2</v>
      </c>
      <c r="D11" s="5">
        <f t="shared" si="0"/>
        <v>13.333333333333334</v>
      </c>
      <c r="E11" s="5">
        <f t="shared" si="1"/>
        <v>160</v>
      </c>
      <c r="F11" s="5">
        <f t="shared" si="2"/>
        <v>58.25</v>
      </c>
      <c r="G11" s="5">
        <f t="shared" si="3"/>
        <v>62</v>
      </c>
      <c r="H11" s="5">
        <f t="shared" si="4"/>
        <v>152</v>
      </c>
      <c r="I11" s="5">
        <f t="shared" si="5"/>
        <v>548948</v>
      </c>
      <c r="J11" s="5">
        <f t="shared" si="6"/>
        <v>87558</v>
      </c>
      <c r="K11" s="5">
        <f t="shared" si="7"/>
        <v>14009280</v>
      </c>
      <c r="L11" s="5">
        <f t="shared" si="8"/>
        <v>17.295407407407406</v>
      </c>
      <c r="M11" s="6" t="b">
        <f t="shared" si="11"/>
        <v>0</v>
      </c>
      <c r="N11" s="6" t="b">
        <f t="shared" si="9"/>
        <v>0</v>
      </c>
    </row>
    <row r="12" spans="1:15" x14ac:dyDescent="0.25">
      <c r="A12" s="4">
        <v>8</v>
      </c>
      <c r="B12" s="4">
        <v>8</v>
      </c>
      <c r="C12" s="4">
        <v>3</v>
      </c>
      <c r="D12" s="5">
        <f t="shared" si="0"/>
        <v>16</v>
      </c>
      <c r="E12" s="5">
        <f t="shared" si="1"/>
        <v>192</v>
      </c>
      <c r="F12" s="5">
        <f t="shared" si="2"/>
        <v>114.5</v>
      </c>
      <c r="G12" s="5">
        <f t="shared" si="3"/>
        <v>39.5</v>
      </c>
      <c r="H12" s="5">
        <f t="shared" si="4"/>
        <v>102</v>
      </c>
      <c r="I12" s="5">
        <f t="shared" si="5"/>
        <v>461320.5</v>
      </c>
      <c r="J12" s="5">
        <f t="shared" si="6"/>
        <v>80923</v>
      </c>
      <c r="K12" s="5">
        <f t="shared" si="7"/>
        <v>15537216</v>
      </c>
      <c r="L12" s="5">
        <f t="shared" si="8"/>
        <v>19.181748148148149</v>
      </c>
      <c r="M12" s="6" t="b">
        <f t="shared" si="11"/>
        <v>0</v>
      </c>
      <c r="N12" s="6" t="b">
        <f t="shared" si="9"/>
        <v>1</v>
      </c>
    </row>
    <row r="13" spans="1:15" x14ac:dyDescent="0.25">
      <c r="A13" s="4">
        <v>16</v>
      </c>
      <c r="B13" s="4">
        <v>4</v>
      </c>
      <c r="C13" s="4">
        <v>4</v>
      </c>
      <c r="D13" s="5">
        <f t="shared" si="0"/>
        <v>21.333333333333332</v>
      </c>
      <c r="E13" s="5">
        <f t="shared" si="1"/>
        <v>256</v>
      </c>
      <c r="F13" s="5">
        <f t="shared" si="2"/>
        <v>58.25</v>
      </c>
      <c r="G13" s="5">
        <f t="shared" si="3"/>
        <v>77</v>
      </c>
      <c r="H13" s="5">
        <f t="shared" si="4"/>
        <v>77</v>
      </c>
      <c r="I13" s="5">
        <f t="shared" si="5"/>
        <v>345364.25</v>
      </c>
      <c r="J13" s="5">
        <f t="shared" si="6"/>
        <v>59598</v>
      </c>
      <c r="K13" s="5">
        <f t="shared" si="7"/>
        <v>15257088</v>
      </c>
      <c r="L13" s="5">
        <f t="shared" si="8"/>
        <v>18.835911111111113</v>
      </c>
      <c r="M13" s="6" t="b">
        <f t="shared" si="11"/>
        <v>0</v>
      </c>
      <c r="N13" s="6" t="b">
        <f t="shared" si="9"/>
        <v>0</v>
      </c>
    </row>
    <row r="14" spans="1:15" x14ac:dyDescent="0.25">
      <c r="A14" s="4">
        <v>8</v>
      </c>
      <c r="B14" s="4">
        <v>8</v>
      </c>
      <c r="C14" s="4">
        <v>4</v>
      </c>
      <c r="D14" s="5">
        <f t="shared" si="0"/>
        <v>21.333333333333332</v>
      </c>
      <c r="E14" s="5">
        <f t="shared" si="1"/>
        <v>256</v>
      </c>
      <c r="F14" s="5">
        <f t="shared" si="2"/>
        <v>114.5</v>
      </c>
      <c r="G14" s="5">
        <f t="shared" si="3"/>
        <v>39.5</v>
      </c>
      <c r="H14" s="5">
        <f t="shared" si="4"/>
        <v>77</v>
      </c>
      <c r="I14" s="5">
        <f t="shared" si="5"/>
        <v>348251.75</v>
      </c>
      <c r="J14" s="5">
        <f t="shared" si="6"/>
        <v>65523</v>
      </c>
      <c r="K14" s="5">
        <f t="shared" si="7"/>
        <v>16773888</v>
      </c>
      <c r="L14" s="5">
        <f t="shared" si="8"/>
        <v>20.708503703703705</v>
      </c>
      <c r="M14" s="6" t="b">
        <f t="shared" si="11"/>
        <v>0</v>
      </c>
      <c r="N14" s="6" t="b">
        <f t="shared" si="9"/>
        <v>0</v>
      </c>
    </row>
    <row r="15" spans="1:15" x14ac:dyDescent="0.25">
      <c r="A15" s="4">
        <v>16</v>
      </c>
      <c r="B15" s="4">
        <v>10</v>
      </c>
      <c r="C15" s="4">
        <v>2</v>
      </c>
      <c r="D15" s="5">
        <f t="shared" si="0"/>
        <v>26.666666666666668</v>
      </c>
      <c r="E15" s="5">
        <f t="shared" si="1"/>
        <v>320</v>
      </c>
      <c r="F15" s="5">
        <f t="shared" si="2"/>
        <v>58.25</v>
      </c>
      <c r="G15" s="5">
        <f t="shared" si="3"/>
        <v>32</v>
      </c>
      <c r="H15" s="5">
        <f t="shared" si="4"/>
        <v>152</v>
      </c>
      <c r="I15" s="5">
        <f t="shared" si="5"/>
        <v>283328</v>
      </c>
      <c r="J15" s="5">
        <f t="shared" si="6"/>
        <v>62328</v>
      </c>
      <c r="K15" s="5">
        <f t="shared" si="7"/>
        <v>19944960</v>
      </c>
      <c r="L15" s="5">
        <f t="shared" si="8"/>
        <v>24.623407407407409</v>
      </c>
      <c r="M15" s="6" t="b">
        <f t="shared" si="11"/>
        <v>0</v>
      </c>
      <c r="N15" s="6" t="b">
        <f t="shared" si="9"/>
        <v>0</v>
      </c>
    </row>
    <row r="16" spans="1:15" x14ac:dyDescent="0.25">
      <c r="A16" s="4">
        <v>12</v>
      </c>
      <c r="B16" s="4">
        <v>12</v>
      </c>
      <c r="C16" s="4">
        <v>6</v>
      </c>
      <c r="D16" s="5">
        <f t="shared" si="0"/>
        <v>72</v>
      </c>
      <c r="E16" s="5">
        <f t="shared" si="1"/>
        <v>864</v>
      </c>
      <c r="F16" s="5">
        <f t="shared" si="2"/>
        <v>77</v>
      </c>
      <c r="G16" s="5">
        <f t="shared" si="3"/>
        <v>27</v>
      </c>
      <c r="H16" s="5">
        <f t="shared" si="4"/>
        <v>52</v>
      </c>
      <c r="I16" s="5">
        <f t="shared" si="5"/>
        <v>108108</v>
      </c>
      <c r="J16" s="5">
        <f t="shared" si="6"/>
        <v>29948</v>
      </c>
      <c r="K16" s="5">
        <f t="shared" si="7"/>
        <v>25875072</v>
      </c>
      <c r="L16" s="5">
        <f t="shared" si="8"/>
        <v>31.944533333333336</v>
      </c>
      <c r="M16" s="6" t="b">
        <f t="shared" si="11"/>
        <v>1</v>
      </c>
      <c r="N16" s="6" t="b">
        <f t="shared" si="9"/>
        <v>1</v>
      </c>
      <c r="O16" t="s">
        <v>25</v>
      </c>
    </row>
    <row r="19" spans="1:4" ht="26.4" x14ac:dyDescent="0.25">
      <c r="A19" s="11" t="s">
        <v>9</v>
      </c>
      <c r="B19">
        <v>12</v>
      </c>
      <c r="D19" s="9" t="s">
        <v>23</v>
      </c>
    </row>
    <row r="20" spans="1:4" ht="26.4" x14ac:dyDescent="0.25">
      <c r="A20" s="2" t="s">
        <v>10</v>
      </c>
      <c r="B20">
        <v>60</v>
      </c>
      <c r="D20" s="10" t="s">
        <v>18</v>
      </c>
    </row>
    <row r="23" spans="1:4" x14ac:dyDescent="0.25">
      <c r="A23" s="1"/>
      <c r="B23" s="1" t="s">
        <v>11</v>
      </c>
      <c r="C23" s="1" t="s">
        <v>12</v>
      </c>
    </row>
    <row r="24" spans="1:4" x14ac:dyDescent="0.25">
      <c r="A24" s="1" t="s">
        <v>4</v>
      </c>
      <c r="B24" s="1">
        <v>15</v>
      </c>
      <c r="C24" s="3">
        <f>$B$20*B24</f>
        <v>900</v>
      </c>
    </row>
    <row r="25" spans="1:4" x14ac:dyDescent="0.25">
      <c r="A25" s="1" t="s">
        <v>5</v>
      </c>
      <c r="B25" s="1">
        <v>5</v>
      </c>
      <c r="C25" s="3">
        <f t="shared" ref="C25:C26" si="12">$B$20*B25</f>
        <v>300</v>
      </c>
    </row>
    <row r="26" spans="1:4" x14ac:dyDescent="0.25">
      <c r="A26" s="1" t="s">
        <v>6</v>
      </c>
      <c r="B26" s="1">
        <v>5</v>
      </c>
      <c r="C26" s="3">
        <f t="shared" si="12"/>
        <v>300</v>
      </c>
    </row>
    <row r="27" spans="1:4" x14ac:dyDescent="0.25">
      <c r="B27" s="1" t="s">
        <v>13</v>
      </c>
      <c r="C27" s="3">
        <f>C24*C25*C26</f>
        <v>81000000</v>
      </c>
    </row>
  </sheetData>
  <conditionalFormatting sqref="A2:N16">
    <cfRule type="expression" dxfId="7" priority="1">
      <formula>IF($M2,IF($N2,TRUE,FALSE),FALSE)</formula>
    </cfRule>
    <cfRule type="expression" dxfId="6" priority="2">
      <formula>IF($M2=TRUE,TRUE,FALSE)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zoomScale="115" zoomScaleNormal="115" workbookViewId="0">
      <selection activeCell="O5" sqref="O5"/>
    </sheetView>
  </sheetViews>
  <sheetFormatPr defaultRowHeight="13.2" x14ac:dyDescent="0.25"/>
  <cols>
    <col min="1" max="1" width="8.6640625" bestFit="1" customWidth="1"/>
    <col min="2" max="2" width="8.33203125" bestFit="1" customWidth="1"/>
    <col min="3" max="3" width="12.5546875" bestFit="1" customWidth="1"/>
    <col min="4" max="4" width="11.77734375" bestFit="1" customWidth="1"/>
    <col min="5" max="5" width="11.44140625" bestFit="1" customWidth="1"/>
    <col min="6" max="8" width="10.21875" bestFit="1" customWidth="1"/>
    <col min="9" max="9" width="16.6640625" bestFit="1" customWidth="1"/>
    <col min="10" max="10" width="13.109375" bestFit="1" customWidth="1"/>
    <col min="11" max="11" width="18.21875" bestFit="1" customWidth="1"/>
    <col min="12" max="12" width="14.33203125" bestFit="1" customWidth="1"/>
    <col min="13" max="13" width="11.6640625" bestFit="1" customWidth="1"/>
    <col min="14" max="14" width="9.33203125" bestFit="1" customWidth="1"/>
    <col min="15" max="15" width="3.6640625" bestFit="1" customWidth="1"/>
  </cols>
  <sheetData>
    <row r="1" spans="1:14" ht="39.6" x14ac:dyDescent="0.25">
      <c r="A1" s="8" t="s">
        <v>14</v>
      </c>
      <c r="B1" s="8" t="s">
        <v>7</v>
      </c>
      <c r="C1" s="8" t="s">
        <v>8</v>
      </c>
      <c r="D1" s="8" t="s">
        <v>0</v>
      </c>
      <c r="E1" s="8" t="s">
        <v>1</v>
      </c>
      <c r="F1" s="8" t="s">
        <v>20</v>
      </c>
      <c r="G1" s="8" t="s">
        <v>21</v>
      </c>
      <c r="H1" s="8" t="s">
        <v>22</v>
      </c>
      <c r="I1" s="8" t="s">
        <v>2</v>
      </c>
      <c r="J1" s="7" t="s">
        <v>24</v>
      </c>
      <c r="K1" s="7" t="s">
        <v>16</v>
      </c>
      <c r="L1" s="7" t="s">
        <v>15</v>
      </c>
      <c r="M1" s="8" t="s">
        <v>17</v>
      </c>
      <c r="N1" s="7" t="s">
        <v>19</v>
      </c>
    </row>
    <row r="2" spans="1:14" x14ac:dyDescent="0.25">
      <c r="A2" s="4">
        <v>6</v>
      </c>
      <c r="B2" s="4">
        <v>2</v>
      </c>
      <c r="C2" s="4">
        <v>2</v>
      </c>
      <c r="D2" s="5">
        <f t="shared" ref="D2:D16" si="0">E2/$B$19</f>
        <v>1</v>
      </c>
      <c r="E2" s="5">
        <f t="shared" ref="E2:E16" si="1">A2*B2*C2</f>
        <v>24</v>
      </c>
      <c r="F2" s="5">
        <f t="shared" ref="F2:F16" si="2">($C$24/A2)+2</f>
        <v>252</v>
      </c>
      <c r="G2" s="5">
        <f t="shared" ref="G2:G16" si="3">($C$25/B2)+2</f>
        <v>252</v>
      </c>
      <c r="H2" s="5">
        <f t="shared" ref="H2:H16" si="4">($C$26/C2)+2</f>
        <v>252</v>
      </c>
      <c r="I2" s="5">
        <f t="shared" ref="I2:I16" si="5">F2*G2*H2</f>
        <v>16003008</v>
      </c>
      <c r="J2" s="5">
        <f t="shared" ref="J2:J16" si="6">4*F2*G2+4*G2*H2+4*F2*H2</f>
        <v>762048</v>
      </c>
      <c r="K2" s="5">
        <f t="shared" ref="K2:K16" si="7">J2*E2</f>
        <v>18289152</v>
      </c>
      <c r="L2" s="5">
        <f t="shared" ref="L2:L16" si="8">K2/$C$27*100</f>
        <v>4.8771072000000002</v>
      </c>
      <c r="M2" s="6" t="b">
        <f>IF((F2-FLOOR(F2,1))=0,IF((G2-FLOOR(G2,1))=0,IF((H2-FLOOR(H2,1))=0,TRUE,FALSE),FALSE),FALSE)</f>
        <v>1</v>
      </c>
      <c r="N2" s="6" t="b">
        <f>IF(($D2-FLOOR($D2,1))=0,TRUE,FALSE)</f>
        <v>1</v>
      </c>
    </row>
    <row r="3" spans="1:14" x14ac:dyDescent="0.25">
      <c r="A3" s="4">
        <v>12</v>
      </c>
      <c r="B3" s="4">
        <v>4</v>
      </c>
      <c r="C3" s="4">
        <v>4</v>
      </c>
      <c r="D3" s="5">
        <f t="shared" si="0"/>
        <v>8</v>
      </c>
      <c r="E3" s="5">
        <f t="shared" si="1"/>
        <v>192</v>
      </c>
      <c r="F3" s="5">
        <f t="shared" si="2"/>
        <v>127</v>
      </c>
      <c r="G3" s="5">
        <f t="shared" si="3"/>
        <v>127</v>
      </c>
      <c r="H3" s="5">
        <f t="shared" si="4"/>
        <v>127</v>
      </c>
      <c r="I3" s="5">
        <f t="shared" si="5"/>
        <v>2048383</v>
      </c>
      <c r="J3" s="5">
        <f t="shared" si="6"/>
        <v>193548</v>
      </c>
      <c r="K3" s="5">
        <f t="shared" si="7"/>
        <v>37161216</v>
      </c>
      <c r="L3" s="5">
        <f t="shared" si="8"/>
        <v>9.909657600000001</v>
      </c>
      <c r="M3" s="6" t="b">
        <f>IF((F3-FLOOR(F3,1))=0,IF((G3-FLOOR(G3,1))=0,IF((H3-FLOOR(H3,1))=0,TRUE,FALSE),FALSE),FALSE)</f>
        <v>1</v>
      </c>
      <c r="N3" s="6" t="b">
        <f t="shared" ref="N3:N16" si="9">IF(($D3-FLOOR($D3,1))=0,TRUE,FALSE)</f>
        <v>1</v>
      </c>
    </row>
    <row r="4" spans="1:14" x14ac:dyDescent="0.25">
      <c r="A4" s="4">
        <v>12</v>
      </c>
      <c r="B4" s="4">
        <v>5</v>
      </c>
      <c r="C4" s="4">
        <v>5</v>
      </c>
      <c r="D4" s="5">
        <f t="shared" si="0"/>
        <v>12.5</v>
      </c>
      <c r="E4" s="5">
        <f t="shared" si="1"/>
        <v>300</v>
      </c>
      <c r="F4" s="5">
        <f t="shared" si="2"/>
        <v>127</v>
      </c>
      <c r="G4" s="5">
        <f t="shared" si="3"/>
        <v>102</v>
      </c>
      <c r="H4" s="5">
        <f t="shared" si="4"/>
        <v>102</v>
      </c>
      <c r="I4" s="5">
        <f t="shared" si="5"/>
        <v>1321308</v>
      </c>
      <c r="J4" s="5">
        <f t="shared" si="6"/>
        <v>145248</v>
      </c>
      <c r="K4" s="5">
        <f t="shared" si="7"/>
        <v>43574400</v>
      </c>
      <c r="L4" s="5">
        <f t="shared" si="8"/>
        <v>11.61984</v>
      </c>
      <c r="M4" s="6" t="b">
        <f t="shared" ref="M4:M6" si="10">IF((F4-FLOOR(F4,1))=0,IF((G4-FLOOR(G4,1))=0,IF((H4-FLOOR(H4,1))=0,TRUE,FALSE),FALSE),FALSE)</f>
        <v>1</v>
      </c>
      <c r="N4" s="6" t="b">
        <f t="shared" si="9"/>
        <v>0</v>
      </c>
    </row>
    <row r="5" spans="1:14" x14ac:dyDescent="0.25">
      <c r="A5" s="4">
        <v>12</v>
      </c>
      <c r="B5" s="4">
        <v>10</v>
      </c>
      <c r="C5" s="4">
        <v>10</v>
      </c>
      <c r="D5" s="5">
        <f t="shared" si="0"/>
        <v>50</v>
      </c>
      <c r="E5" s="5">
        <f t="shared" si="1"/>
        <v>1200</v>
      </c>
      <c r="F5" s="5">
        <f t="shared" si="2"/>
        <v>127</v>
      </c>
      <c r="G5" s="5">
        <f t="shared" si="3"/>
        <v>52</v>
      </c>
      <c r="H5" s="5">
        <f t="shared" si="4"/>
        <v>52</v>
      </c>
      <c r="I5" s="5">
        <f t="shared" si="5"/>
        <v>343408</v>
      </c>
      <c r="J5" s="5">
        <f t="shared" si="6"/>
        <v>63648</v>
      </c>
      <c r="K5" s="5">
        <f t="shared" si="7"/>
        <v>76377600</v>
      </c>
      <c r="L5" s="5">
        <f t="shared" si="8"/>
        <v>20.367360000000001</v>
      </c>
      <c r="M5" s="6" t="b">
        <f t="shared" si="10"/>
        <v>1</v>
      </c>
      <c r="N5" s="6" t="b">
        <f t="shared" si="9"/>
        <v>1</v>
      </c>
    </row>
    <row r="6" spans="1:14" x14ac:dyDescent="0.25">
      <c r="A6" s="4">
        <v>8</v>
      </c>
      <c r="B6" s="4">
        <v>8</v>
      </c>
      <c r="C6" s="4">
        <v>8</v>
      </c>
      <c r="D6" s="5">
        <f t="shared" si="0"/>
        <v>21.333333333333332</v>
      </c>
      <c r="E6" s="5">
        <f t="shared" si="1"/>
        <v>512</v>
      </c>
      <c r="F6" s="5">
        <f t="shared" si="2"/>
        <v>189.5</v>
      </c>
      <c r="G6" s="5">
        <f t="shared" si="3"/>
        <v>64.5</v>
      </c>
      <c r="H6" s="5">
        <f t="shared" si="4"/>
        <v>64.5</v>
      </c>
      <c r="I6" s="5">
        <f t="shared" si="5"/>
        <v>788367.375</v>
      </c>
      <c r="J6" s="5">
        <f t="shared" si="6"/>
        <v>114423</v>
      </c>
      <c r="K6" s="5">
        <f t="shared" si="7"/>
        <v>58584576</v>
      </c>
      <c r="L6" s="5">
        <f t="shared" si="8"/>
        <v>15.6225536</v>
      </c>
      <c r="M6" s="6" t="b">
        <f t="shared" si="10"/>
        <v>0</v>
      </c>
      <c r="N6" s="6" t="b">
        <f t="shared" si="9"/>
        <v>0</v>
      </c>
    </row>
    <row r="7" spans="1:14" x14ac:dyDescent="0.25">
      <c r="A7" s="4">
        <v>4</v>
      </c>
      <c r="B7" s="4">
        <v>4</v>
      </c>
      <c r="C7" s="4">
        <v>4</v>
      </c>
      <c r="D7" s="5">
        <f t="shared" si="0"/>
        <v>2.6666666666666665</v>
      </c>
      <c r="E7" s="5">
        <f t="shared" si="1"/>
        <v>64</v>
      </c>
      <c r="F7" s="5">
        <f t="shared" si="2"/>
        <v>377</v>
      </c>
      <c r="G7" s="5">
        <f t="shared" si="3"/>
        <v>127</v>
      </c>
      <c r="H7" s="5">
        <f t="shared" si="4"/>
        <v>127</v>
      </c>
      <c r="I7" s="5">
        <f t="shared" si="5"/>
        <v>6080633</v>
      </c>
      <c r="J7" s="5">
        <f t="shared" si="6"/>
        <v>447548</v>
      </c>
      <c r="K7" s="5">
        <f t="shared" si="7"/>
        <v>28643072</v>
      </c>
      <c r="L7" s="5">
        <f t="shared" si="8"/>
        <v>7.6381525333333338</v>
      </c>
      <c r="M7" s="6" t="b">
        <f>IF((F7-FLOOR(F7,1))=0,IF((G7-FLOOR(G7,1))=0,IF((H7-FLOOR(H7,1))=0,TRUE,FALSE),FALSE),FALSE)</f>
        <v>1</v>
      </c>
      <c r="N7" s="6" t="b">
        <f t="shared" si="9"/>
        <v>0</v>
      </c>
    </row>
    <row r="8" spans="1:14" x14ac:dyDescent="0.25">
      <c r="A8" s="4">
        <v>8</v>
      </c>
      <c r="B8" s="4">
        <v>4</v>
      </c>
      <c r="C8" s="4">
        <v>4</v>
      </c>
      <c r="D8" s="5">
        <f t="shared" si="0"/>
        <v>5.333333333333333</v>
      </c>
      <c r="E8" s="5">
        <f t="shared" si="1"/>
        <v>128</v>
      </c>
      <c r="F8" s="5">
        <f t="shared" si="2"/>
        <v>189.5</v>
      </c>
      <c r="G8" s="5">
        <f t="shared" si="3"/>
        <v>127</v>
      </c>
      <c r="H8" s="5">
        <f t="shared" si="4"/>
        <v>127</v>
      </c>
      <c r="I8" s="5">
        <f t="shared" si="5"/>
        <v>3056445.5</v>
      </c>
      <c r="J8" s="5">
        <f t="shared" si="6"/>
        <v>257048</v>
      </c>
      <c r="K8" s="5">
        <f t="shared" si="7"/>
        <v>32902144</v>
      </c>
      <c r="L8" s="5">
        <f t="shared" si="8"/>
        <v>8.773905066666666</v>
      </c>
      <c r="M8" s="6" t="b">
        <f t="shared" ref="M8:M16" si="11">IF((F8-FLOOR(F8,1))=0,IF((G8-FLOOR(G8,1))=0,IF((H8-FLOOR(H8,1))=0,TRUE,FALSE),FALSE),FALSE)</f>
        <v>0</v>
      </c>
      <c r="N8" s="6" t="b">
        <f t="shared" si="9"/>
        <v>0</v>
      </c>
    </row>
    <row r="9" spans="1:14" x14ac:dyDescent="0.25">
      <c r="A9" s="4">
        <v>8</v>
      </c>
      <c r="B9" s="4">
        <v>5</v>
      </c>
      <c r="C9" s="4">
        <v>4</v>
      </c>
      <c r="D9" s="5">
        <f t="shared" si="0"/>
        <v>6.666666666666667</v>
      </c>
      <c r="E9" s="5">
        <f t="shared" si="1"/>
        <v>160</v>
      </c>
      <c r="F9" s="5">
        <f t="shared" si="2"/>
        <v>189.5</v>
      </c>
      <c r="G9" s="5">
        <f t="shared" si="3"/>
        <v>102</v>
      </c>
      <c r="H9" s="5">
        <f t="shared" si="4"/>
        <v>127</v>
      </c>
      <c r="I9" s="5">
        <f t="shared" si="5"/>
        <v>2454783</v>
      </c>
      <c r="J9" s="5">
        <f t="shared" si="6"/>
        <v>225398</v>
      </c>
      <c r="K9" s="5">
        <f t="shared" si="7"/>
        <v>36063680</v>
      </c>
      <c r="L9" s="5">
        <f t="shared" si="8"/>
        <v>9.6169813333333334</v>
      </c>
      <c r="M9" s="6" t="b">
        <f t="shared" si="11"/>
        <v>0</v>
      </c>
      <c r="N9" s="6" t="b">
        <f t="shared" si="9"/>
        <v>0</v>
      </c>
    </row>
    <row r="10" spans="1:14" x14ac:dyDescent="0.25">
      <c r="A10" s="4">
        <v>10</v>
      </c>
      <c r="B10" s="4">
        <v>4</v>
      </c>
      <c r="C10" s="4">
        <v>4</v>
      </c>
      <c r="D10" s="5">
        <f t="shared" si="0"/>
        <v>6.666666666666667</v>
      </c>
      <c r="E10" s="5">
        <f t="shared" si="1"/>
        <v>160</v>
      </c>
      <c r="F10" s="5">
        <f t="shared" si="2"/>
        <v>152</v>
      </c>
      <c r="G10" s="5">
        <f t="shared" si="3"/>
        <v>127</v>
      </c>
      <c r="H10" s="5">
        <f t="shared" si="4"/>
        <v>127</v>
      </c>
      <c r="I10" s="5">
        <f t="shared" si="5"/>
        <v>2451608</v>
      </c>
      <c r="J10" s="5">
        <f t="shared" si="6"/>
        <v>218948</v>
      </c>
      <c r="K10" s="5">
        <f t="shared" si="7"/>
        <v>35031680</v>
      </c>
      <c r="L10" s="5">
        <f t="shared" si="8"/>
        <v>9.3417813333333335</v>
      </c>
      <c r="M10" s="6" t="b">
        <f t="shared" si="11"/>
        <v>1</v>
      </c>
      <c r="N10" s="6" t="b">
        <f t="shared" si="9"/>
        <v>0</v>
      </c>
    </row>
    <row r="11" spans="1:14" x14ac:dyDescent="0.25">
      <c r="A11" s="4">
        <v>16</v>
      </c>
      <c r="B11" s="4">
        <v>5</v>
      </c>
      <c r="C11" s="4">
        <v>2</v>
      </c>
      <c r="D11" s="5">
        <f t="shared" si="0"/>
        <v>6.666666666666667</v>
      </c>
      <c r="E11" s="5">
        <f t="shared" si="1"/>
        <v>160</v>
      </c>
      <c r="F11" s="5">
        <f t="shared" si="2"/>
        <v>95.75</v>
      </c>
      <c r="G11" s="5">
        <f t="shared" si="3"/>
        <v>102</v>
      </c>
      <c r="H11" s="5">
        <f t="shared" si="4"/>
        <v>252</v>
      </c>
      <c r="I11" s="5">
        <f t="shared" si="5"/>
        <v>2461158</v>
      </c>
      <c r="J11" s="5">
        <f t="shared" si="6"/>
        <v>238398</v>
      </c>
      <c r="K11" s="5">
        <f t="shared" si="7"/>
        <v>38143680</v>
      </c>
      <c r="L11" s="5">
        <f t="shared" si="8"/>
        <v>10.171647999999999</v>
      </c>
      <c r="M11" s="6" t="b">
        <f t="shared" si="11"/>
        <v>0</v>
      </c>
      <c r="N11" s="6" t="b">
        <f t="shared" si="9"/>
        <v>0</v>
      </c>
    </row>
    <row r="12" spans="1:14" x14ac:dyDescent="0.25">
      <c r="A12" s="4">
        <v>8</v>
      </c>
      <c r="B12" s="4">
        <v>8</v>
      </c>
      <c r="C12" s="4">
        <v>3</v>
      </c>
      <c r="D12" s="5">
        <f t="shared" si="0"/>
        <v>8</v>
      </c>
      <c r="E12" s="5">
        <f t="shared" si="1"/>
        <v>192</v>
      </c>
      <c r="F12" s="5">
        <f t="shared" si="2"/>
        <v>189.5</v>
      </c>
      <c r="G12" s="5">
        <f t="shared" si="3"/>
        <v>64.5</v>
      </c>
      <c r="H12" s="5">
        <f t="shared" si="4"/>
        <v>168.66666666666666</v>
      </c>
      <c r="I12" s="5">
        <f t="shared" si="5"/>
        <v>2061570.5</v>
      </c>
      <c r="J12" s="5">
        <f t="shared" si="6"/>
        <v>220256.33333333331</v>
      </c>
      <c r="K12" s="5">
        <f t="shared" si="7"/>
        <v>42289216</v>
      </c>
      <c r="L12" s="5">
        <f t="shared" si="8"/>
        <v>11.277124266666666</v>
      </c>
      <c r="M12" s="6" t="b">
        <f t="shared" si="11"/>
        <v>0</v>
      </c>
      <c r="N12" s="6" t="b">
        <f t="shared" si="9"/>
        <v>1</v>
      </c>
    </row>
    <row r="13" spans="1:14" x14ac:dyDescent="0.25">
      <c r="A13" s="4">
        <v>16</v>
      </c>
      <c r="B13" s="4">
        <v>4</v>
      </c>
      <c r="C13" s="4">
        <v>4</v>
      </c>
      <c r="D13" s="5">
        <f t="shared" si="0"/>
        <v>10.666666666666666</v>
      </c>
      <c r="E13" s="5">
        <f t="shared" si="1"/>
        <v>256</v>
      </c>
      <c r="F13" s="5">
        <f t="shared" si="2"/>
        <v>95.75</v>
      </c>
      <c r="G13" s="5">
        <f t="shared" si="3"/>
        <v>127</v>
      </c>
      <c r="H13" s="5">
        <f t="shared" si="4"/>
        <v>127</v>
      </c>
      <c r="I13" s="5">
        <f t="shared" si="5"/>
        <v>1544351.75</v>
      </c>
      <c r="J13" s="5">
        <f t="shared" si="6"/>
        <v>161798</v>
      </c>
      <c r="K13" s="5">
        <f t="shared" si="7"/>
        <v>41420288</v>
      </c>
      <c r="L13" s="5">
        <f t="shared" si="8"/>
        <v>11.045410133333334</v>
      </c>
      <c r="M13" s="6" t="b">
        <f t="shared" si="11"/>
        <v>0</v>
      </c>
      <c r="N13" s="6" t="b">
        <f t="shared" si="9"/>
        <v>0</v>
      </c>
    </row>
    <row r="14" spans="1:14" x14ac:dyDescent="0.25">
      <c r="A14" s="4">
        <v>8</v>
      </c>
      <c r="B14" s="4">
        <v>8</v>
      </c>
      <c r="C14" s="4">
        <v>4</v>
      </c>
      <c r="D14" s="5">
        <f t="shared" si="0"/>
        <v>10.666666666666666</v>
      </c>
      <c r="E14" s="5">
        <f t="shared" si="1"/>
        <v>256</v>
      </c>
      <c r="F14" s="5">
        <f t="shared" si="2"/>
        <v>189.5</v>
      </c>
      <c r="G14" s="5">
        <f t="shared" si="3"/>
        <v>64.5</v>
      </c>
      <c r="H14" s="5">
        <f t="shared" si="4"/>
        <v>127</v>
      </c>
      <c r="I14" s="5">
        <f t="shared" si="5"/>
        <v>1552289.25</v>
      </c>
      <c r="J14" s="5">
        <f t="shared" si="6"/>
        <v>177923</v>
      </c>
      <c r="K14" s="5">
        <f t="shared" si="7"/>
        <v>45548288</v>
      </c>
      <c r="L14" s="5">
        <f t="shared" si="8"/>
        <v>12.146210133333334</v>
      </c>
      <c r="M14" s="6" t="b">
        <f t="shared" si="11"/>
        <v>0</v>
      </c>
      <c r="N14" s="6" t="b">
        <f t="shared" si="9"/>
        <v>0</v>
      </c>
    </row>
    <row r="15" spans="1:14" x14ac:dyDescent="0.25">
      <c r="A15" s="4">
        <v>16</v>
      </c>
      <c r="B15" s="4">
        <v>10</v>
      </c>
      <c r="C15" s="4">
        <v>2</v>
      </c>
      <c r="D15" s="5">
        <f t="shared" si="0"/>
        <v>13.333333333333334</v>
      </c>
      <c r="E15" s="5">
        <f t="shared" si="1"/>
        <v>320</v>
      </c>
      <c r="F15" s="5">
        <f t="shared" si="2"/>
        <v>95.75</v>
      </c>
      <c r="G15" s="5">
        <f t="shared" si="3"/>
        <v>52</v>
      </c>
      <c r="H15" s="5">
        <f t="shared" si="4"/>
        <v>252</v>
      </c>
      <c r="I15" s="5">
        <f t="shared" si="5"/>
        <v>1254708</v>
      </c>
      <c r="J15" s="5">
        <f t="shared" si="6"/>
        <v>168848</v>
      </c>
      <c r="K15" s="5">
        <f t="shared" si="7"/>
        <v>54031360</v>
      </c>
      <c r="L15" s="5">
        <f t="shared" si="8"/>
        <v>14.408362666666665</v>
      </c>
      <c r="M15" s="6" t="b">
        <f t="shared" si="11"/>
        <v>0</v>
      </c>
      <c r="N15" s="6" t="b">
        <f t="shared" si="9"/>
        <v>0</v>
      </c>
    </row>
    <row r="16" spans="1:14" x14ac:dyDescent="0.25">
      <c r="A16" s="4">
        <v>10</v>
      </c>
      <c r="B16" s="4">
        <v>8</v>
      </c>
      <c r="C16" s="4">
        <v>4</v>
      </c>
      <c r="D16" s="5">
        <f t="shared" si="0"/>
        <v>13.333333333333334</v>
      </c>
      <c r="E16" s="5">
        <f t="shared" si="1"/>
        <v>320</v>
      </c>
      <c r="F16" s="5">
        <f t="shared" si="2"/>
        <v>152</v>
      </c>
      <c r="G16" s="5">
        <f t="shared" si="3"/>
        <v>64.5</v>
      </c>
      <c r="H16" s="5">
        <f t="shared" si="4"/>
        <v>127</v>
      </c>
      <c r="I16" s="5">
        <f t="shared" si="5"/>
        <v>1245108</v>
      </c>
      <c r="J16" s="5">
        <f t="shared" si="6"/>
        <v>149198</v>
      </c>
      <c r="K16" s="5">
        <f t="shared" si="7"/>
        <v>47743360</v>
      </c>
      <c r="L16" s="5">
        <f t="shared" si="8"/>
        <v>12.731562666666665</v>
      </c>
      <c r="M16" s="6" t="b">
        <f t="shared" si="11"/>
        <v>0</v>
      </c>
      <c r="N16" s="6" t="b">
        <f t="shared" si="9"/>
        <v>0</v>
      </c>
    </row>
    <row r="19" spans="1:4" ht="26.4" x14ac:dyDescent="0.25">
      <c r="A19" s="11" t="s">
        <v>9</v>
      </c>
      <c r="B19">
        <v>24</v>
      </c>
      <c r="D19" s="9" t="s">
        <v>23</v>
      </c>
    </row>
    <row r="20" spans="1:4" ht="26.4" x14ac:dyDescent="0.25">
      <c r="A20" s="2" t="s">
        <v>10</v>
      </c>
      <c r="B20">
        <v>100</v>
      </c>
      <c r="D20" s="10" t="s">
        <v>18</v>
      </c>
    </row>
    <row r="23" spans="1:4" x14ac:dyDescent="0.25">
      <c r="A23" s="1"/>
      <c r="B23" s="1" t="s">
        <v>11</v>
      </c>
      <c r="C23" s="1" t="s">
        <v>12</v>
      </c>
    </row>
    <row r="24" spans="1:4" x14ac:dyDescent="0.25">
      <c r="A24" s="1" t="s">
        <v>4</v>
      </c>
      <c r="B24" s="1">
        <v>15</v>
      </c>
      <c r="C24" s="3">
        <f>$B$20*B24</f>
        <v>1500</v>
      </c>
    </row>
    <row r="25" spans="1:4" x14ac:dyDescent="0.25">
      <c r="A25" s="1" t="s">
        <v>5</v>
      </c>
      <c r="B25" s="1">
        <v>5</v>
      </c>
      <c r="C25" s="3">
        <f t="shared" ref="C25:C26" si="12">$B$20*B25</f>
        <v>500</v>
      </c>
    </row>
    <row r="26" spans="1:4" x14ac:dyDescent="0.25">
      <c r="A26" s="1" t="s">
        <v>6</v>
      </c>
      <c r="B26" s="1">
        <v>5</v>
      </c>
      <c r="C26" s="3">
        <f t="shared" si="12"/>
        <v>500</v>
      </c>
    </row>
    <row r="27" spans="1:4" x14ac:dyDescent="0.25">
      <c r="B27" s="1" t="s">
        <v>13</v>
      </c>
      <c r="C27" s="3">
        <f>C24*C25*C26</f>
        <v>375000000</v>
      </c>
    </row>
  </sheetData>
  <conditionalFormatting sqref="A2:N16">
    <cfRule type="expression" dxfId="3" priority="1">
      <formula>IF($M2,IF($N2,TRUE,FALSE),FALSE)</formula>
    </cfRule>
    <cfRule type="expression" dxfId="2" priority="2">
      <formula>IF($M2=TRUE,TRUE,FALSE)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zoomScale="115" zoomScaleNormal="115" workbookViewId="0">
      <selection activeCell="F17" sqref="F17"/>
    </sheetView>
  </sheetViews>
  <sheetFormatPr defaultRowHeight="13.2" x14ac:dyDescent="0.25"/>
  <cols>
    <col min="1" max="1" width="8.6640625" bestFit="1" customWidth="1"/>
    <col min="2" max="2" width="8.33203125" bestFit="1" customWidth="1"/>
    <col min="3" max="3" width="12.5546875" bestFit="1" customWidth="1"/>
    <col min="4" max="4" width="11.77734375" bestFit="1" customWidth="1"/>
    <col min="5" max="5" width="11.44140625" bestFit="1" customWidth="1"/>
    <col min="6" max="8" width="10.21875" bestFit="1" customWidth="1"/>
    <col min="9" max="9" width="16.6640625" bestFit="1" customWidth="1"/>
    <col min="10" max="10" width="11.5546875" bestFit="1" customWidth="1"/>
    <col min="11" max="11" width="13.109375" bestFit="1" customWidth="1"/>
    <col min="12" max="12" width="12.5546875" bestFit="1" customWidth="1"/>
    <col min="13" max="13" width="11.6640625" bestFit="1" customWidth="1"/>
    <col min="14" max="14" width="6.44140625" bestFit="1" customWidth="1"/>
  </cols>
  <sheetData>
    <row r="1" spans="1:14" ht="39.6" x14ac:dyDescent="0.25">
      <c r="A1" s="8" t="s">
        <v>14</v>
      </c>
      <c r="B1" s="8" t="s">
        <v>7</v>
      </c>
      <c r="C1" s="8" t="s">
        <v>8</v>
      </c>
      <c r="D1" s="8" t="s">
        <v>0</v>
      </c>
      <c r="E1" s="8" t="s">
        <v>1</v>
      </c>
      <c r="F1" s="8" t="s">
        <v>20</v>
      </c>
      <c r="G1" s="8" t="s">
        <v>21</v>
      </c>
      <c r="H1" s="8" t="s">
        <v>22</v>
      </c>
      <c r="I1" s="8" t="s">
        <v>2</v>
      </c>
      <c r="J1" s="7" t="s">
        <v>24</v>
      </c>
      <c r="K1" s="7" t="s">
        <v>16</v>
      </c>
      <c r="L1" s="7" t="s">
        <v>15</v>
      </c>
      <c r="M1" s="8" t="s">
        <v>17</v>
      </c>
      <c r="N1" s="7" t="s">
        <v>19</v>
      </c>
    </row>
    <row r="2" spans="1:14" x14ac:dyDescent="0.25">
      <c r="A2" s="4">
        <v>4</v>
      </c>
      <c r="B2" s="4">
        <v>2</v>
      </c>
      <c r="C2" s="4">
        <v>2</v>
      </c>
      <c r="D2" s="5">
        <f>E2/$B$7</f>
        <v>1</v>
      </c>
      <c r="E2" s="5">
        <f t="shared" ref="E2:E4" si="0">A2*B2*C2</f>
        <v>16</v>
      </c>
      <c r="F2" s="5">
        <f>($C$12/A2)+2</f>
        <v>227</v>
      </c>
      <c r="G2" s="5">
        <f>($C$13/B2)+2</f>
        <v>152</v>
      </c>
      <c r="H2" s="5">
        <f>($C$14/C2)+2</f>
        <v>152</v>
      </c>
      <c r="I2" s="5">
        <f t="shared" ref="I2:I4" si="1">F2*G2*H2</f>
        <v>5244608</v>
      </c>
      <c r="J2" s="5">
        <f t="shared" ref="J2:J4" si="2">4*F2*G2+4*G2*H2+4*F2*H2</f>
        <v>368448</v>
      </c>
      <c r="K2" s="5">
        <f t="shared" ref="K2:K4" si="3">J2*E2</f>
        <v>5895168</v>
      </c>
      <c r="L2" s="5">
        <f>K2/$C$15*100</f>
        <v>7.2779851851851847</v>
      </c>
      <c r="M2" s="6" t="b">
        <f>IF((F2-FLOOR(F2,1))=0,IF((G2-FLOOR(G2,1))=0,IF((H2-FLOOR(H2,1))=0,TRUE,FALSE),FALSE),FALSE)</f>
        <v>1</v>
      </c>
      <c r="N2" s="6" t="b">
        <f>IF(($D2-FLOOR($D2,1))=0,TRUE,FALSE)</f>
        <v>1</v>
      </c>
    </row>
    <row r="3" spans="1:14" x14ac:dyDescent="0.25">
      <c r="A3" s="4">
        <v>2</v>
      </c>
      <c r="B3" s="4">
        <v>4</v>
      </c>
      <c r="C3" s="4">
        <v>2</v>
      </c>
      <c r="D3" s="5">
        <f>E3/$B$7</f>
        <v>1</v>
      </c>
      <c r="E3" s="5">
        <f t="shared" si="0"/>
        <v>16</v>
      </c>
      <c r="F3" s="5">
        <f>($C$12/A3)+2</f>
        <v>452</v>
      </c>
      <c r="G3" s="5">
        <f>($C$13/B3)+2</f>
        <v>77</v>
      </c>
      <c r="H3" s="5">
        <f>($C$14/C3)+2</f>
        <v>152</v>
      </c>
      <c r="I3" s="5">
        <f t="shared" si="1"/>
        <v>5290208</v>
      </c>
      <c r="J3" s="5">
        <f t="shared" si="2"/>
        <v>460848</v>
      </c>
      <c r="K3" s="5">
        <f t="shared" si="3"/>
        <v>7373568</v>
      </c>
      <c r="L3" s="5">
        <f>K3/$C$15*100</f>
        <v>9.1031703703703695</v>
      </c>
      <c r="M3" s="6" t="b">
        <f>IF((F3-FLOOR(F3,1))=0,IF((G3-FLOOR(G3,1))=0,IF((H3-FLOOR(H3,1))=0,TRUE,FALSE),FALSE),FALSE)</f>
        <v>1</v>
      </c>
      <c r="N3" s="6" t="b">
        <f t="shared" ref="N3:N4" si="4">IF(($D3-FLOOR($D3,1))=0,TRUE,FALSE)</f>
        <v>1</v>
      </c>
    </row>
    <row r="4" spans="1:14" x14ac:dyDescent="0.25">
      <c r="A4" s="4">
        <v>2</v>
      </c>
      <c r="B4" s="4">
        <v>2</v>
      </c>
      <c r="C4" s="4">
        <v>4</v>
      </c>
      <c r="D4" s="5">
        <f>E4/$B$7</f>
        <v>1</v>
      </c>
      <c r="E4" s="5">
        <f t="shared" si="0"/>
        <v>16</v>
      </c>
      <c r="F4" s="5">
        <f>($C$12/A4)+2</f>
        <v>452</v>
      </c>
      <c r="G4" s="5">
        <f>($C$13/B4)+2</f>
        <v>152</v>
      </c>
      <c r="H4" s="5">
        <f>($C$14/C4)+2</f>
        <v>77</v>
      </c>
      <c r="I4" s="5">
        <f t="shared" si="1"/>
        <v>5290208</v>
      </c>
      <c r="J4" s="5">
        <f t="shared" si="2"/>
        <v>460848</v>
      </c>
      <c r="K4" s="5">
        <f t="shared" si="3"/>
        <v>7373568</v>
      </c>
      <c r="L4" s="5">
        <f>K4/$C$15*100</f>
        <v>9.1031703703703695</v>
      </c>
      <c r="M4" s="6" t="b">
        <f t="shared" ref="M4" si="5">IF((F4-FLOOR(F4,1))=0,IF((G4-FLOOR(G4,1))=0,IF((H4-FLOOR(H4,1))=0,TRUE,FALSE),FALSE),FALSE)</f>
        <v>1</v>
      </c>
      <c r="N4" s="6" t="b">
        <f t="shared" si="4"/>
        <v>1</v>
      </c>
    </row>
    <row r="7" spans="1:14" ht="26.4" x14ac:dyDescent="0.25">
      <c r="A7" s="11" t="s">
        <v>9</v>
      </c>
      <c r="B7">
        <v>16</v>
      </c>
      <c r="D7" s="9" t="s">
        <v>23</v>
      </c>
    </row>
    <row r="8" spans="1:14" ht="26.4" x14ac:dyDescent="0.25">
      <c r="A8" s="2" t="s">
        <v>10</v>
      </c>
      <c r="B8">
        <v>60</v>
      </c>
      <c r="D8" s="10" t="s">
        <v>18</v>
      </c>
    </row>
    <row r="11" spans="1:14" x14ac:dyDescent="0.25">
      <c r="A11" s="1"/>
      <c r="B11" s="1" t="s">
        <v>11</v>
      </c>
      <c r="C11" s="1" t="s">
        <v>12</v>
      </c>
    </row>
    <row r="12" spans="1:14" x14ac:dyDescent="0.25">
      <c r="A12" s="1" t="s">
        <v>4</v>
      </c>
      <c r="B12" s="1">
        <v>15</v>
      </c>
      <c r="C12" s="3">
        <f>$B$8*B12</f>
        <v>900</v>
      </c>
    </row>
    <row r="13" spans="1:14" x14ac:dyDescent="0.25">
      <c r="A13" s="1" t="s">
        <v>5</v>
      </c>
      <c r="B13" s="1">
        <v>5</v>
      </c>
      <c r="C13" s="3">
        <f t="shared" ref="C13:C14" si="6">$B$8*B13</f>
        <v>300</v>
      </c>
    </row>
    <row r="14" spans="1:14" x14ac:dyDescent="0.25">
      <c r="A14" s="1" t="s">
        <v>6</v>
      </c>
      <c r="B14" s="1">
        <v>5</v>
      </c>
      <c r="C14" s="3">
        <f t="shared" si="6"/>
        <v>300</v>
      </c>
    </row>
    <row r="15" spans="1:14" x14ac:dyDescent="0.25">
      <c r="B15" s="1" t="s">
        <v>13</v>
      </c>
      <c r="C15" s="3">
        <f>C12*C13*C14</f>
        <v>81000000</v>
      </c>
    </row>
  </sheetData>
  <conditionalFormatting sqref="A2:N4">
    <cfRule type="expression" dxfId="1" priority="1">
      <formula>IF($M2,IF($N2,TRUE,FALSE),FALSE)</formula>
    </cfRule>
    <cfRule type="expression" dxfId="0" priority="2">
      <formula>IF($M2=TRUE,TRUE,FALSE)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zoomScale="115" zoomScaleNormal="115" workbookViewId="0">
      <selection activeCell="F16" sqref="F16"/>
    </sheetView>
  </sheetViews>
  <sheetFormatPr defaultRowHeight="13.2" x14ac:dyDescent="0.25"/>
  <cols>
    <col min="1" max="1" width="8.6640625" bestFit="1" customWidth="1"/>
    <col min="2" max="2" width="8.33203125" bestFit="1" customWidth="1"/>
    <col min="3" max="3" width="10.44140625" bestFit="1" customWidth="1"/>
    <col min="4" max="4" width="11.77734375" bestFit="1" customWidth="1"/>
    <col min="5" max="5" width="11.44140625" bestFit="1" customWidth="1"/>
    <col min="6" max="8" width="10.21875" bestFit="1" customWidth="1"/>
    <col min="9" max="9" width="16.6640625" bestFit="1" customWidth="1"/>
    <col min="10" max="10" width="19" bestFit="1" customWidth="1"/>
    <col min="11" max="11" width="18.77734375" bestFit="1" customWidth="1"/>
    <col min="12" max="12" width="14.5546875" bestFit="1" customWidth="1"/>
    <col min="13" max="13" width="11.6640625" bestFit="1" customWidth="1"/>
    <col min="14" max="14" width="9.33203125" bestFit="1" customWidth="1"/>
  </cols>
  <sheetData>
    <row r="1" spans="1:14" ht="26.4" x14ac:dyDescent="0.25">
      <c r="A1" s="8" t="s">
        <v>14</v>
      </c>
      <c r="B1" s="8" t="s">
        <v>7</v>
      </c>
      <c r="C1" s="8" t="s">
        <v>8</v>
      </c>
      <c r="D1" s="8" t="s">
        <v>0</v>
      </c>
      <c r="E1" s="8" t="s">
        <v>1</v>
      </c>
      <c r="F1" s="8" t="s">
        <v>20</v>
      </c>
      <c r="G1" s="8" t="s">
        <v>21</v>
      </c>
      <c r="H1" s="8" t="s">
        <v>22</v>
      </c>
      <c r="I1" s="8" t="s">
        <v>2</v>
      </c>
      <c r="J1" s="8" t="s">
        <v>3</v>
      </c>
      <c r="K1" s="7" t="s">
        <v>16</v>
      </c>
      <c r="L1" s="7" t="s">
        <v>15</v>
      </c>
      <c r="M1" s="8" t="s">
        <v>17</v>
      </c>
      <c r="N1" s="7" t="s">
        <v>19</v>
      </c>
    </row>
    <row r="2" spans="1:14" x14ac:dyDescent="0.25">
      <c r="A2" s="4">
        <v>2</v>
      </c>
      <c r="B2" s="4">
        <v>2</v>
      </c>
      <c r="C2" s="4">
        <v>2</v>
      </c>
      <c r="D2" s="5">
        <f>E2/$B$5</f>
        <v>1</v>
      </c>
      <c r="E2" s="5">
        <f t="shared" ref="E2" si="0">A2*B2*C2</f>
        <v>8</v>
      </c>
      <c r="F2" s="5">
        <f>($C$10/A2)+2</f>
        <v>152</v>
      </c>
      <c r="G2" s="5">
        <f>($C$11/B2)+2</f>
        <v>52</v>
      </c>
      <c r="H2" s="5">
        <f>($C$12/C2)+2</f>
        <v>52</v>
      </c>
      <c r="I2" s="5">
        <f t="shared" ref="I2" si="1">F2*G2*H2</f>
        <v>411008</v>
      </c>
      <c r="J2" s="5">
        <f t="shared" ref="J2" si="2">4*F2*G2+4*G2*H2+4*F2*H2</f>
        <v>74048</v>
      </c>
      <c r="K2" s="5">
        <f t="shared" ref="K2" si="3">J2*E2</f>
        <v>592384</v>
      </c>
      <c r="L2" s="5">
        <f>K2/$C$13*100</f>
        <v>19.746133333333333</v>
      </c>
      <c r="M2" s="6" t="b">
        <f>IF((F2-FLOOR(F2,1))=0,IF((G2-FLOOR(G2,1))=0,IF((H2-FLOOR(H2,1))=0,TRUE,FALSE),FALSE),FALSE)</f>
        <v>1</v>
      </c>
      <c r="N2" s="6" t="b">
        <f>IF(($D2-FLOOR($D2,1))=0,TRUE,FALSE)</f>
        <v>1</v>
      </c>
    </row>
    <row r="5" spans="1:14" ht="26.4" x14ac:dyDescent="0.25">
      <c r="A5" s="11" t="s">
        <v>9</v>
      </c>
      <c r="B5">
        <v>8</v>
      </c>
      <c r="D5" s="9" t="s">
        <v>23</v>
      </c>
    </row>
    <row r="6" spans="1:14" ht="26.4" x14ac:dyDescent="0.25">
      <c r="A6" s="2" t="s">
        <v>10</v>
      </c>
      <c r="B6">
        <v>20</v>
      </c>
      <c r="D6" s="10" t="s">
        <v>18</v>
      </c>
    </row>
    <row r="9" spans="1:14" x14ac:dyDescent="0.25">
      <c r="A9" s="1"/>
      <c r="B9" s="1" t="s">
        <v>11</v>
      </c>
      <c r="C9" s="1" t="s">
        <v>12</v>
      </c>
    </row>
    <row r="10" spans="1:14" x14ac:dyDescent="0.25">
      <c r="A10" s="1" t="s">
        <v>4</v>
      </c>
      <c r="B10" s="1">
        <v>15</v>
      </c>
      <c r="C10" s="3">
        <f>$B$6*B10</f>
        <v>300</v>
      </c>
    </row>
    <row r="11" spans="1:14" x14ac:dyDescent="0.25">
      <c r="A11" s="1" t="s">
        <v>5</v>
      </c>
      <c r="B11" s="1">
        <v>5</v>
      </c>
      <c r="C11" s="3">
        <f t="shared" ref="C11:C12" si="4">$B$6*B11</f>
        <v>100</v>
      </c>
    </row>
    <row r="12" spans="1:14" x14ac:dyDescent="0.25">
      <c r="A12" s="1" t="s">
        <v>6</v>
      </c>
      <c r="B12" s="1">
        <v>5</v>
      </c>
      <c r="C12" s="3">
        <f t="shared" si="4"/>
        <v>100</v>
      </c>
    </row>
    <row r="13" spans="1:14" x14ac:dyDescent="0.25">
      <c r="B13" s="1" t="s">
        <v>13</v>
      </c>
      <c r="C13" s="3">
        <f>C10*C11*C12</f>
        <v>3000000</v>
      </c>
    </row>
  </sheetData>
  <conditionalFormatting sqref="A2:N2">
    <cfRule type="expression" dxfId="5" priority="1">
      <formula>IF($M2,IF($N2,TRUE,FALSE),FALSE)</formula>
    </cfRule>
    <cfRule type="expression" dxfId="4" priority="2">
      <formula>IF($M2=TRUE,TRUE,FALSE)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7000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Bulldozer CSF</vt:lpstr>
      <vt:lpstr>Intel CSF</vt:lpstr>
      <vt:lpstr>Archer</vt:lpstr>
      <vt:lpstr>Flair2</vt:lpstr>
      <vt:lpstr>Laptop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Harwood</cp:lastModifiedBy>
  <cp:revision>2</cp:revision>
  <dcterms:created xsi:type="dcterms:W3CDTF">2015-10-19T15:29:38Z</dcterms:created>
  <dcterms:modified xsi:type="dcterms:W3CDTF">2016-03-29T21:44:58Z</dcterms:modified>
  <dc:language>en-GB</dc:language>
</cp:coreProperties>
</file>