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rian\Dropbox (Personal)\0. Work\3. LBM\JLR\Wall-Mounted Cube Study\"/>
    </mc:Choice>
  </mc:AlternateContent>
  <bookViews>
    <workbookView xWindow="0" yWindow="0" windowWidth="15360" windowHeight="7932" tabRatio="323" activeTab="3"/>
  </bookViews>
  <sheets>
    <sheet name="Bulldozer CSF" sheetId="1" r:id="rId1"/>
    <sheet name="Intel CSF" sheetId="2" r:id="rId2"/>
    <sheet name="Laptop" sheetId="4" r:id="rId3"/>
    <sheet name="Archer" sheetId="5" r:id="rId4"/>
    <sheet name="Flair2" sheetId="7" r:id="rId5"/>
  </sheets>
  <calcPr calcId="152511"/>
</workbook>
</file>

<file path=xl/calcChain.xml><?xml version="1.0" encoding="utf-8"?>
<calcChain xmlns="http://schemas.openxmlformats.org/spreadsheetml/2006/main">
  <c r="C26" i="7" l="1"/>
  <c r="H16" i="7" s="1"/>
  <c r="C25" i="7"/>
  <c r="C24" i="7"/>
  <c r="C27" i="7" s="1"/>
  <c r="Q16" i="7"/>
  <c r="G16" i="7"/>
  <c r="E16" i="7"/>
  <c r="D16" i="7"/>
  <c r="N16" i="7" s="1"/>
  <c r="Q15" i="7"/>
  <c r="G15" i="7"/>
  <c r="F15" i="7"/>
  <c r="E15" i="7"/>
  <c r="D15" i="7"/>
  <c r="N15" i="7" s="1"/>
  <c r="Q14" i="7"/>
  <c r="G14" i="7"/>
  <c r="E14" i="7"/>
  <c r="D14" i="7"/>
  <c r="N14" i="7" s="1"/>
  <c r="Q13" i="7"/>
  <c r="G13" i="7"/>
  <c r="F13" i="7"/>
  <c r="E13" i="7"/>
  <c r="D13" i="7"/>
  <c r="N13" i="7" s="1"/>
  <c r="Q12" i="7"/>
  <c r="G12" i="7"/>
  <c r="E12" i="7"/>
  <c r="D12" i="7"/>
  <c r="N12" i="7" s="1"/>
  <c r="Q11" i="7"/>
  <c r="G11" i="7"/>
  <c r="F11" i="7"/>
  <c r="E11" i="7"/>
  <c r="D11" i="7"/>
  <c r="N11" i="7" s="1"/>
  <c r="Q10" i="7"/>
  <c r="G10" i="7"/>
  <c r="E10" i="7"/>
  <c r="D10" i="7"/>
  <c r="N10" i="7" s="1"/>
  <c r="Q9" i="7"/>
  <c r="G9" i="7"/>
  <c r="F9" i="7"/>
  <c r="E9" i="7"/>
  <c r="D9" i="7"/>
  <c r="N9" i="7" s="1"/>
  <c r="Q8" i="7"/>
  <c r="H8" i="7"/>
  <c r="G8" i="7"/>
  <c r="E8" i="7"/>
  <c r="D8" i="7"/>
  <c r="N8" i="7" s="1"/>
  <c r="Q7" i="7"/>
  <c r="N7" i="7"/>
  <c r="G7" i="7"/>
  <c r="F7" i="7"/>
  <c r="E7" i="7"/>
  <c r="D7" i="7"/>
  <c r="Q6" i="7"/>
  <c r="H6" i="7"/>
  <c r="G6" i="7"/>
  <c r="E6" i="7"/>
  <c r="D6" i="7"/>
  <c r="N6" i="7" s="1"/>
  <c r="Q5" i="7"/>
  <c r="G5" i="7"/>
  <c r="F5" i="7"/>
  <c r="E5" i="7"/>
  <c r="D5" i="7"/>
  <c r="N5" i="7" s="1"/>
  <c r="Q4" i="7"/>
  <c r="H4" i="7"/>
  <c r="G4" i="7"/>
  <c r="E4" i="7"/>
  <c r="D4" i="7" s="1"/>
  <c r="N4" i="7" s="1"/>
  <c r="Q3" i="7"/>
  <c r="G3" i="7"/>
  <c r="F3" i="7"/>
  <c r="E3" i="7"/>
  <c r="D3" i="7" s="1"/>
  <c r="N3" i="7" s="1"/>
  <c r="Q2" i="7"/>
  <c r="H2" i="7"/>
  <c r="G2" i="7"/>
  <c r="E2" i="7"/>
  <c r="D2" i="7"/>
  <c r="N2" i="7" s="1"/>
  <c r="M9" i="7" l="1"/>
  <c r="M3" i="7"/>
  <c r="M5" i="7"/>
  <c r="H5" i="7"/>
  <c r="H9" i="7"/>
  <c r="I9" i="7" s="1"/>
  <c r="H11" i="7"/>
  <c r="J11" i="7" s="1"/>
  <c r="K11" i="7" s="1"/>
  <c r="L11" i="7" s="1"/>
  <c r="H13" i="7"/>
  <c r="M13" i="7" s="1"/>
  <c r="H15" i="7"/>
  <c r="M15" i="7" s="1"/>
  <c r="I3" i="7"/>
  <c r="I5" i="7"/>
  <c r="I11" i="7"/>
  <c r="I13" i="7"/>
  <c r="I15" i="7"/>
  <c r="H3" i="7"/>
  <c r="J3" i="7" s="1"/>
  <c r="K3" i="7" s="1"/>
  <c r="L3" i="7" s="1"/>
  <c r="H7" i="7"/>
  <c r="M7" i="7" s="1"/>
  <c r="F2" i="7"/>
  <c r="F4" i="7"/>
  <c r="J5" i="7"/>
  <c r="K5" i="7" s="1"/>
  <c r="L5" i="7" s="1"/>
  <c r="F6" i="7"/>
  <c r="F8" i="7"/>
  <c r="J9" i="7"/>
  <c r="K9" i="7" s="1"/>
  <c r="L9" i="7" s="1"/>
  <c r="F10" i="7"/>
  <c r="F12" i="7"/>
  <c r="J13" i="7"/>
  <c r="K13" i="7" s="1"/>
  <c r="L13" i="7" s="1"/>
  <c r="F14" i="7"/>
  <c r="J15" i="7"/>
  <c r="K15" i="7" s="1"/>
  <c r="L15" i="7" s="1"/>
  <c r="F16" i="7"/>
  <c r="H10" i="7"/>
  <c r="H12" i="7"/>
  <c r="H14" i="7"/>
  <c r="C26" i="5"/>
  <c r="H16" i="5" s="1"/>
  <c r="C25" i="5"/>
  <c r="G9" i="5" s="1"/>
  <c r="C24" i="5"/>
  <c r="Q16" i="5"/>
  <c r="E16" i="5"/>
  <c r="D16" i="5"/>
  <c r="N16" i="5" s="1"/>
  <c r="Q15" i="5"/>
  <c r="H15" i="5"/>
  <c r="E15" i="5"/>
  <c r="D15" i="5"/>
  <c r="N15" i="5" s="1"/>
  <c r="Q14" i="5"/>
  <c r="H14" i="5"/>
  <c r="E14" i="5"/>
  <c r="D14" i="5"/>
  <c r="N14" i="5" s="1"/>
  <c r="Q13" i="5"/>
  <c r="H13" i="5"/>
  <c r="E13" i="5"/>
  <c r="D13" i="5"/>
  <c r="N13" i="5" s="1"/>
  <c r="Q12" i="5"/>
  <c r="E12" i="5"/>
  <c r="D12" i="5"/>
  <c r="N12" i="5" s="1"/>
  <c r="Q11" i="5"/>
  <c r="E11" i="5"/>
  <c r="D11" i="5"/>
  <c r="N11" i="5" s="1"/>
  <c r="Q10" i="5"/>
  <c r="H10" i="5"/>
  <c r="E10" i="5"/>
  <c r="D10" i="5"/>
  <c r="N10" i="5" s="1"/>
  <c r="Q9" i="5"/>
  <c r="E9" i="5"/>
  <c r="D9" i="5"/>
  <c r="N9" i="5" s="1"/>
  <c r="Q8" i="5"/>
  <c r="H8" i="5"/>
  <c r="E8" i="5"/>
  <c r="D8" i="5"/>
  <c r="N8" i="5" s="1"/>
  <c r="Q7" i="5"/>
  <c r="H7" i="5"/>
  <c r="E7" i="5"/>
  <c r="D7" i="5"/>
  <c r="N7" i="5" s="1"/>
  <c r="Q6" i="5"/>
  <c r="H6" i="5"/>
  <c r="E6" i="5"/>
  <c r="D6" i="5" s="1"/>
  <c r="N6" i="5" s="1"/>
  <c r="Q5" i="5"/>
  <c r="H5" i="5"/>
  <c r="E5" i="5"/>
  <c r="D5" i="5"/>
  <c r="N5" i="5" s="1"/>
  <c r="Q4" i="5"/>
  <c r="H4" i="5"/>
  <c r="E4" i="5"/>
  <c r="D4" i="5" s="1"/>
  <c r="N4" i="5" s="1"/>
  <c r="Q3" i="5"/>
  <c r="H3" i="5"/>
  <c r="E3" i="5"/>
  <c r="D3" i="5" s="1"/>
  <c r="N3" i="5" s="1"/>
  <c r="Q2" i="5"/>
  <c r="H2" i="5"/>
  <c r="E2" i="5"/>
  <c r="D2" i="5" s="1"/>
  <c r="N2" i="5" s="1"/>
  <c r="H9" i="5" l="1"/>
  <c r="G4" i="5"/>
  <c r="G2" i="5"/>
  <c r="G6" i="5"/>
  <c r="G13" i="5"/>
  <c r="G11" i="5"/>
  <c r="G8" i="5"/>
  <c r="G14" i="5"/>
  <c r="G12" i="5"/>
  <c r="G3" i="5"/>
  <c r="H12" i="5"/>
  <c r="G16" i="5"/>
  <c r="H11" i="5"/>
  <c r="M11" i="7"/>
  <c r="J16" i="7"/>
  <c r="K16" i="7" s="1"/>
  <c r="L16" i="7" s="1"/>
  <c r="I16" i="7"/>
  <c r="M16" i="7"/>
  <c r="I8" i="7"/>
  <c r="J8" i="7"/>
  <c r="K8" i="7" s="1"/>
  <c r="L8" i="7" s="1"/>
  <c r="M8" i="7"/>
  <c r="J7" i="7"/>
  <c r="K7" i="7" s="1"/>
  <c r="L7" i="7" s="1"/>
  <c r="J14" i="7"/>
  <c r="K14" i="7" s="1"/>
  <c r="L14" i="7" s="1"/>
  <c r="I14" i="7"/>
  <c r="M14" i="7"/>
  <c r="I6" i="7"/>
  <c r="J6" i="7"/>
  <c r="K6" i="7" s="1"/>
  <c r="L6" i="7" s="1"/>
  <c r="M6" i="7"/>
  <c r="I12" i="7"/>
  <c r="J12" i="7"/>
  <c r="K12" i="7" s="1"/>
  <c r="L12" i="7" s="1"/>
  <c r="M12" i="7"/>
  <c r="I4" i="7"/>
  <c r="J4" i="7"/>
  <c r="K4" i="7" s="1"/>
  <c r="L4" i="7" s="1"/>
  <c r="M4" i="7"/>
  <c r="I7" i="7"/>
  <c r="I10" i="7"/>
  <c r="J10" i="7"/>
  <c r="K10" i="7" s="1"/>
  <c r="L10" i="7" s="1"/>
  <c r="M10" i="7"/>
  <c r="I2" i="7"/>
  <c r="M2" i="7"/>
  <c r="J2" i="7"/>
  <c r="K2" i="7" s="1"/>
  <c r="L2" i="7" s="1"/>
  <c r="G5" i="5"/>
  <c r="G10" i="5"/>
  <c r="G7" i="5"/>
  <c r="G15" i="5"/>
  <c r="C27" i="5"/>
  <c r="F2" i="5"/>
  <c r="F4" i="5"/>
  <c r="F6" i="5"/>
  <c r="F8" i="5"/>
  <c r="F10" i="5"/>
  <c r="F12" i="5"/>
  <c r="F14" i="5"/>
  <c r="F16" i="5"/>
  <c r="F3" i="5"/>
  <c r="F5" i="5"/>
  <c r="F7" i="5"/>
  <c r="F9" i="5"/>
  <c r="F11" i="5"/>
  <c r="F13" i="5"/>
  <c r="F15" i="5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2" i="2"/>
  <c r="Q2" i="4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2" i="1"/>
  <c r="C12" i="4"/>
  <c r="H2" i="4" s="1"/>
  <c r="C11" i="4"/>
  <c r="C10" i="4"/>
  <c r="E2" i="4"/>
  <c r="D2" i="4" s="1"/>
  <c r="N2" i="4" s="1"/>
  <c r="J16" i="5" l="1"/>
  <c r="K16" i="5" s="1"/>
  <c r="L16" i="5" s="1"/>
  <c r="I16" i="5"/>
  <c r="M16" i="5"/>
  <c r="M15" i="5"/>
  <c r="I15" i="5"/>
  <c r="J15" i="5"/>
  <c r="K15" i="5" s="1"/>
  <c r="L15" i="5" s="1"/>
  <c r="J14" i="5"/>
  <c r="K14" i="5" s="1"/>
  <c r="L14" i="5" s="1"/>
  <c r="I14" i="5"/>
  <c r="M14" i="5"/>
  <c r="M13" i="5"/>
  <c r="I13" i="5"/>
  <c r="J13" i="5"/>
  <c r="K13" i="5" s="1"/>
  <c r="L13" i="5" s="1"/>
  <c r="J12" i="5"/>
  <c r="K12" i="5" s="1"/>
  <c r="L12" i="5" s="1"/>
  <c r="I12" i="5"/>
  <c r="M12" i="5"/>
  <c r="J10" i="5"/>
  <c r="K10" i="5" s="1"/>
  <c r="L10" i="5" s="1"/>
  <c r="I10" i="5"/>
  <c r="M10" i="5"/>
  <c r="M11" i="5"/>
  <c r="I11" i="5"/>
  <c r="J11" i="5"/>
  <c r="K11" i="5" s="1"/>
  <c r="L11" i="5" s="1"/>
  <c r="M9" i="5"/>
  <c r="J9" i="5"/>
  <c r="K9" i="5" s="1"/>
  <c r="L9" i="5" s="1"/>
  <c r="I9" i="5"/>
  <c r="J8" i="5"/>
  <c r="K8" i="5" s="1"/>
  <c r="L8" i="5" s="1"/>
  <c r="I8" i="5"/>
  <c r="M8" i="5"/>
  <c r="M7" i="5"/>
  <c r="J7" i="5"/>
  <c r="K7" i="5" s="1"/>
  <c r="L7" i="5" s="1"/>
  <c r="I7" i="5"/>
  <c r="J6" i="5"/>
  <c r="K6" i="5" s="1"/>
  <c r="L6" i="5" s="1"/>
  <c r="I6" i="5"/>
  <c r="M6" i="5"/>
  <c r="M5" i="5"/>
  <c r="J5" i="5"/>
  <c r="K5" i="5" s="1"/>
  <c r="L5" i="5" s="1"/>
  <c r="I5" i="5"/>
  <c r="J4" i="5"/>
  <c r="K4" i="5" s="1"/>
  <c r="L4" i="5" s="1"/>
  <c r="I4" i="5"/>
  <c r="M4" i="5"/>
  <c r="M3" i="5"/>
  <c r="I3" i="5"/>
  <c r="J3" i="5"/>
  <c r="K3" i="5" s="1"/>
  <c r="L3" i="5" s="1"/>
  <c r="J2" i="5"/>
  <c r="K2" i="5" s="1"/>
  <c r="L2" i="5" s="1"/>
  <c r="I2" i="5"/>
  <c r="M2" i="5"/>
  <c r="G2" i="4"/>
  <c r="C13" i="4"/>
  <c r="F2" i="4"/>
  <c r="C26" i="2"/>
  <c r="H14" i="2" s="1"/>
  <c r="C25" i="2"/>
  <c r="G15" i="2" s="1"/>
  <c r="C24" i="2"/>
  <c r="F9" i="2" s="1"/>
  <c r="E16" i="2"/>
  <c r="D16" i="2"/>
  <c r="N16" i="2" s="1"/>
  <c r="E15" i="2"/>
  <c r="D15" i="2" s="1"/>
  <c r="N15" i="2" s="1"/>
  <c r="E14" i="2"/>
  <c r="D14" i="2" s="1"/>
  <c r="N14" i="2" s="1"/>
  <c r="E13" i="2"/>
  <c r="D13" i="2"/>
  <c r="N13" i="2" s="1"/>
  <c r="E12" i="2"/>
  <c r="D12" i="2"/>
  <c r="N12" i="2" s="1"/>
  <c r="E11" i="2"/>
  <c r="D11" i="2" s="1"/>
  <c r="N11" i="2" s="1"/>
  <c r="E10" i="2"/>
  <c r="D10" i="2" s="1"/>
  <c r="N10" i="2" s="1"/>
  <c r="E9" i="2"/>
  <c r="D9" i="2" s="1"/>
  <c r="N9" i="2" s="1"/>
  <c r="E8" i="2"/>
  <c r="D8" i="2" s="1"/>
  <c r="N8" i="2" s="1"/>
  <c r="E7" i="2"/>
  <c r="D7" i="2" s="1"/>
  <c r="N7" i="2" s="1"/>
  <c r="E6" i="2"/>
  <c r="D6" i="2" s="1"/>
  <c r="N6" i="2" s="1"/>
  <c r="E5" i="2"/>
  <c r="D5" i="2" s="1"/>
  <c r="N5" i="2" s="1"/>
  <c r="E4" i="2"/>
  <c r="D4" i="2" s="1"/>
  <c r="N4" i="2" s="1"/>
  <c r="E3" i="2"/>
  <c r="D3" i="2" s="1"/>
  <c r="N3" i="2" s="1"/>
  <c r="E2" i="2"/>
  <c r="D2" i="2" s="1"/>
  <c r="N2" i="2" s="1"/>
  <c r="J2" i="4" l="1"/>
  <c r="K2" i="4" s="1"/>
  <c r="L2" i="4" s="1"/>
  <c r="I2" i="4"/>
  <c r="M2" i="4"/>
  <c r="H4" i="2"/>
  <c r="H9" i="2"/>
  <c r="F2" i="2"/>
  <c r="F7" i="2"/>
  <c r="F14" i="2"/>
  <c r="H2" i="2"/>
  <c r="F10" i="2"/>
  <c r="F5" i="2"/>
  <c r="G10" i="2"/>
  <c r="M10" i="2" s="1"/>
  <c r="H12" i="2"/>
  <c r="F15" i="2"/>
  <c r="M15" i="2" s="1"/>
  <c r="F3" i="2"/>
  <c r="H5" i="2"/>
  <c r="F8" i="2"/>
  <c r="H10" i="2"/>
  <c r="H15" i="2"/>
  <c r="I15" i="2" s="1"/>
  <c r="H8" i="2"/>
  <c r="F6" i="2"/>
  <c r="F11" i="2"/>
  <c r="M11" i="2" s="1"/>
  <c r="F13" i="2"/>
  <c r="H7" i="2"/>
  <c r="F12" i="2"/>
  <c r="M12" i="2" s="1"/>
  <c r="H3" i="2"/>
  <c r="F4" i="2"/>
  <c r="H6" i="2"/>
  <c r="H11" i="2"/>
  <c r="H13" i="2"/>
  <c r="H16" i="2"/>
  <c r="M14" i="2"/>
  <c r="G13" i="2"/>
  <c r="G4" i="2"/>
  <c r="G5" i="2"/>
  <c r="G8" i="2"/>
  <c r="G12" i="2"/>
  <c r="G2" i="2"/>
  <c r="G7" i="2"/>
  <c r="G9" i="2"/>
  <c r="G14" i="2"/>
  <c r="G11" i="2"/>
  <c r="G16" i="2"/>
  <c r="G6" i="2"/>
  <c r="C27" i="2"/>
  <c r="G3" i="2"/>
  <c r="F16" i="2"/>
  <c r="E6" i="1"/>
  <c r="D6" i="1" s="1"/>
  <c r="N6" i="1" s="1"/>
  <c r="E5" i="1"/>
  <c r="D5" i="1" s="1"/>
  <c r="N5" i="1" s="1"/>
  <c r="E4" i="1"/>
  <c r="D4" i="1" s="1"/>
  <c r="N4" i="1" s="1"/>
  <c r="E3" i="1"/>
  <c r="D3" i="1" s="1"/>
  <c r="N3" i="1" s="1"/>
  <c r="E2" i="1"/>
  <c r="D2" i="1" s="1"/>
  <c r="N2" i="1" s="1"/>
  <c r="C25" i="1"/>
  <c r="G14" i="1" s="1"/>
  <c r="C26" i="1"/>
  <c r="H16" i="1" s="1"/>
  <c r="C24" i="1"/>
  <c r="F13" i="1" s="1"/>
  <c r="E16" i="1"/>
  <c r="D16" i="1" s="1"/>
  <c r="N16" i="1" s="1"/>
  <c r="E15" i="1"/>
  <c r="D15" i="1" s="1"/>
  <c r="N15" i="1" s="1"/>
  <c r="E14" i="1"/>
  <c r="D14" i="1" s="1"/>
  <c r="N14" i="1" s="1"/>
  <c r="E13" i="1"/>
  <c r="D13" i="1" s="1"/>
  <c r="N13" i="1" s="1"/>
  <c r="E12" i="1"/>
  <c r="D12" i="1" s="1"/>
  <c r="N12" i="1" s="1"/>
  <c r="E11" i="1"/>
  <c r="D11" i="1" s="1"/>
  <c r="N11" i="1" s="1"/>
  <c r="E10" i="1"/>
  <c r="D10" i="1" s="1"/>
  <c r="N10" i="1" s="1"/>
  <c r="E9" i="1"/>
  <c r="D9" i="1" s="1"/>
  <c r="N9" i="1" s="1"/>
  <c r="E8" i="1"/>
  <c r="D8" i="1" s="1"/>
  <c r="N8" i="1" s="1"/>
  <c r="E7" i="1"/>
  <c r="D7" i="1" s="1"/>
  <c r="N7" i="1" s="1"/>
  <c r="I9" i="2" l="1"/>
  <c r="M9" i="2"/>
  <c r="J3" i="2"/>
  <c r="K3" i="2" s="1"/>
  <c r="L3" i="2" s="1"/>
  <c r="M6" i="2"/>
  <c r="M5" i="2"/>
  <c r="J9" i="2"/>
  <c r="K9" i="2" s="1"/>
  <c r="L9" i="2" s="1"/>
  <c r="J8" i="2"/>
  <c r="K8" i="2" s="1"/>
  <c r="L8" i="2" s="1"/>
  <c r="J10" i="2"/>
  <c r="K10" i="2" s="1"/>
  <c r="L10" i="2" s="1"/>
  <c r="I10" i="2"/>
  <c r="J12" i="2"/>
  <c r="K12" i="2" s="1"/>
  <c r="L12" i="2" s="1"/>
  <c r="I5" i="2"/>
  <c r="J14" i="2"/>
  <c r="K14" i="2" s="1"/>
  <c r="L14" i="2" s="1"/>
  <c r="J13" i="2"/>
  <c r="K13" i="2" s="1"/>
  <c r="L13" i="2" s="1"/>
  <c r="M8" i="2"/>
  <c r="I6" i="2"/>
  <c r="I11" i="2"/>
  <c r="J5" i="2"/>
  <c r="K5" i="2" s="1"/>
  <c r="L5" i="2" s="1"/>
  <c r="I12" i="2"/>
  <c r="I14" i="2"/>
  <c r="J4" i="2"/>
  <c r="K4" i="2" s="1"/>
  <c r="L4" i="2" s="1"/>
  <c r="J15" i="2"/>
  <c r="K15" i="2" s="1"/>
  <c r="L15" i="2" s="1"/>
  <c r="I7" i="2"/>
  <c r="I13" i="2"/>
  <c r="M3" i="2"/>
  <c r="M13" i="2"/>
  <c r="J2" i="2"/>
  <c r="K2" i="2" s="1"/>
  <c r="L2" i="2" s="1"/>
  <c r="I4" i="2"/>
  <c r="I8" i="2"/>
  <c r="M4" i="2"/>
  <c r="J6" i="2"/>
  <c r="K6" i="2" s="1"/>
  <c r="L6" i="2" s="1"/>
  <c r="J11" i="2"/>
  <c r="K11" i="2" s="1"/>
  <c r="L11" i="2" s="1"/>
  <c r="J7" i="2"/>
  <c r="K7" i="2" s="1"/>
  <c r="L7" i="2" s="1"/>
  <c r="I2" i="2"/>
  <c r="M7" i="2"/>
  <c r="M2" i="2"/>
  <c r="I3" i="2"/>
  <c r="J16" i="2"/>
  <c r="K16" i="2" s="1"/>
  <c r="L16" i="2" s="1"/>
  <c r="I16" i="2"/>
  <c r="M16" i="2"/>
  <c r="M13" i="1"/>
  <c r="H4" i="1"/>
  <c r="G4" i="1"/>
  <c r="F4" i="1"/>
  <c r="G5" i="1"/>
  <c r="G2" i="1"/>
  <c r="F5" i="1"/>
  <c r="H6" i="1"/>
  <c r="G6" i="1"/>
  <c r="H5" i="1"/>
  <c r="F6" i="1"/>
  <c r="H2" i="1"/>
  <c r="F2" i="1"/>
  <c r="H3" i="1"/>
  <c r="G3" i="1"/>
  <c r="F3" i="1"/>
  <c r="H13" i="1"/>
  <c r="H8" i="1"/>
  <c r="F8" i="1"/>
  <c r="F14" i="1"/>
  <c r="F9" i="1"/>
  <c r="H14" i="1"/>
  <c r="F7" i="1"/>
  <c r="F11" i="1"/>
  <c r="M11" i="1" s="1"/>
  <c r="H7" i="1"/>
  <c r="H9" i="1"/>
  <c r="F12" i="1"/>
  <c r="H11" i="1"/>
  <c r="H12" i="1"/>
  <c r="F15" i="1"/>
  <c r="M15" i="1" s="1"/>
  <c r="F10" i="1"/>
  <c r="H15" i="1"/>
  <c r="H10" i="1"/>
  <c r="G9" i="1"/>
  <c r="G11" i="1"/>
  <c r="G13" i="1"/>
  <c r="G15" i="1"/>
  <c r="G7" i="1"/>
  <c r="G8" i="1"/>
  <c r="G16" i="1"/>
  <c r="G10" i="1"/>
  <c r="G12" i="1"/>
  <c r="C27" i="1"/>
  <c r="F16" i="1"/>
  <c r="M9" i="1" l="1"/>
  <c r="M8" i="1"/>
  <c r="J5" i="1"/>
  <c r="K5" i="1" s="1"/>
  <c r="L5" i="1" s="1"/>
  <c r="M12" i="1"/>
  <c r="M14" i="1"/>
  <c r="M3" i="1"/>
  <c r="J13" i="1"/>
  <c r="K13" i="1" s="1"/>
  <c r="L13" i="1" s="1"/>
  <c r="M5" i="1"/>
  <c r="I4" i="1"/>
  <c r="J4" i="1"/>
  <c r="K4" i="1" s="1"/>
  <c r="L4" i="1" s="1"/>
  <c r="M4" i="1"/>
  <c r="J3" i="1"/>
  <c r="K3" i="1" s="1"/>
  <c r="L3" i="1" s="1"/>
  <c r="I6" i="1"/>
  <c r="I2" i="1"/>
  <c r="I14" i="1"/>
  <c r="M6" i="1"/>
  <c r="I11" i="1"/>
  <c r="I12" i="1"/>
  <c r="I3" i="1"/>
  <c r="I5" i="1"/>
  <c r="M2" i="1"/>
  <c r="J6" i="1"/>
  <c r="K6" i="1" s="1"/>
  <c r="L6" i="1" s="1"/>
  <c r="J9" i="1"/>
  <c r="K9" i="1" s="1"/>
  <c r="L9" i="1" s="1"/>
  <c r="J14" i="1"/>
  <c r="K14" i="1" s="1"/>
  <c r="L14" i="1" s="1"/>
  <c r="M16" i="1"/>
  <c r="J2" i="1"/>
  <c r="K2" i="1" s="1"/>
  <c r="L2" i="1" s="1"/>
  <c r="J15" i="1"/>
  <c r="K15" i="1" s="1"/>
  <c r="L15" i="1" s="1"/>
  <c r="M10" i="1"/>
  <c r="I7" i="1"/>
  <c r="M7" i="1"/>
  <c r="J8" i="1"/>
  <c r="K8" i="1" s="1"/>
  <c r="L8" i="1" s="1"/>
  <c r="J10" i="1"/>
  <c r="K10" i="1" s="1"/>
  <c r="L10" i="1" s="1"/>
  <c r="J16" i="1"/>
  <c r="K16" i="1" s="1"/>
  <c r="L16" i="1" s="1"/>
  <c r="I9" i="1"/>
  <c r="I16" i="1"/>
  <c r="J12" i="1"/>
  <c r="K12" i="1" s="1"/>
  <c r="L12" i="1" s="1"/>
  <c r="I15" i="1"/>
  <c r="I13" i="1"/>
  <c r="J11" i="1"/>
  <c r="K11" i="1" s="1"/>
  <c r="L11" i="1" s="1"/>
  <c r="J7" i="1"/>
  <c r="K7" i="1" s="1"/>
  <c r="L7" i="1" s="1"/>
  <c r="I8" i="1"/>
  <c r="I10" i="1"/>
</calcChain>
</file>

<file path=xl/sharedStrings.xml><?xml version="1.0" encoding="utf-8"?>
<sst xmlns="http://schemas.openxmlformats.org/spreadsheetml/2006/main" count="145" uniqueCount="31">
  <si>
    <t>No of Nodes</t>
  </si>
  <si>
    <t>No of Cores</t>
  </si>
  <si>
    <t>No of Points/Core</t>
  </si>
  <si>
    <t>Surface Points/Core</t>
  </si>
  <si>
    <t>x</t>
  </si>
  <si>
    <t>y</t>
  </si>
  <si>
    <t>z</t>
  </si>
  <si>
    <t>yCores</t>
  </si>
  <si>
    <t>zCores</t>
  </si>
  <si>
    <t>Cores
per Node</t>
  </si>
  <si>
    <t>Points 
per Face</t>
  </si>
  <si>
    <t>Dims (L)</t>
  </si>
  <si>
    <t>Dims (lu)</t>
  </si>
  <si>
    <t>Total</t>
  </si>
  <si>
    <t>xCores</t>
  </si>
  <si>
    <t>% Transferable
/ Total Points</t>
  </si>
  <si>
    <t>Total
Transferable Points</t>
  </si>
  <si>
    <t>Valid Config</t>
  </si>
  <si>
    <t>Average
Timestep Time</t>
  </si>
  <si>
    <t>Average
MPI Time</t>
  </si>
  <si>
    <t>Valid
Partial nodes</t>
  </si>
  <si>
    <t>Full Node
Usage</t>
  </si>
  <si>
    <t>Grid Dim x</t>
  </si>
  <si>
    <t>Grid Dim y</t>
  </si>
  <si>
    <t>Grid Dim z</t>
  </si>
  <si>
    <t>Valid
Full nodes</t>
  </si>
  <si>
    <t>CSF Prelim</t>
  </si>
  <si>
    <t>job_1</t>
  </si>
  <si>
    <t>job_2</t>
  </si>
  <si>
    <t>job_3</t>
  </si>
  <si>
    <t>Surface Points
/Core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</si>
</sst>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0"/>
      <name val="Arial"/>
      <family val="2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wrapText="1"/>
    </xf>
    <xf numFmtId="164" fontId="1" fillId="0" borderId="0" xfId="1" applyNumberFormat="1"/>
    <xf numFmtId="164" fontId="1" fillId="0" borderId="1" xfId="1" applyNumberFormat="1" applyBorder="1"/>
    <xf numFmtId="43" fontId="1" fillId="0" borderId="1" xfId="1" applyBorder="1"/>
    <xf numFmtId="0" fontId="0" fillId="0" borderId="1" xfId="0" applyBorder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2" fillId="0" borderId="1" xfId="0" applyFont="1" applyFill="1" applyBorder="1" applyAlignment="1">
      <alignment horizontal="center" vertical="center" wrapText="1"/>
    </xf>
    <xf numFmtId="2" fontId="0" fillId="0" borderId="1" xfId="0" applyNumberFormat="1" applyBorder="1"/>
  </cellXfs>
  <cellStyles count="2">
    <cellStyle name="Comma" xfId="1" builtinId="3"/>
    <cellStyle name="Normal" xfId="0" builtinId="0"/>
  </cellStyles>
  <dxfs count="10"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zoomScale="115" zoomScaleNormal="115" workbookViewId="0">
      <selection activeCell="P7" sqref="O7:P7"/>
    </sheetView>
  </sheetViews>
  <sheetFormatPr defaultRowHeight="13.2" x14ac:dyDescent="0.25"/>
  <cols>
    <col min="1" max="1" width="9" bestFit="1" customWidth="1"/>
    <col min="2" max="2" width="8.33203125" bestFit="1" customWidth="1"/>
    <col min="3" max="3" width="15.77734375" customWidth="1"/>
    <col min="4" max="4" width="11.77734375" bestFit="1" customWidth="1"/>
    <col min="5" max="5" width="11.44140625" bestFit="1" customWidth="1"/>
    <col min="6" max="8" width="10.21875" bestFit="1" customWidth="1"/>
    <col min="9" max="9" width="16.6640625" bestFit="1" customWidth="1"/>
    <col min="10" max="10" width="18.77734375"/>
    <col min="11" max="11" width="18.21875" bestFit="1" customWidth="1"/>
    <col min="12" max="12" width="14.33203125" bestFit="1" customWidth="1"/>
    <col min="13" max="13" width="11.44140625" bestFit="1" customWidth="1"/>
    <col min="14" max="14" width="11.44140625" customWidth="1"/>
    <col min="15" max="15" width="8.77734375" bestFit="1" customWidth="1"/>
    <col min="18" max="1026" width="11.5546875"/>
  </cols>
  <sheetData>
    <row r="1" spans="1:18" ht="39.6" x14ac:dyDescent="0.25">
      <c r="A1" s="8" t="s">
        <v>14</v>
      </c>
      <c r="B1" s="8" t="s">
        <v>7</v>
      </c>
      <c r="C1" s="8" t="s">
        <v>8</v>
      </c>
      <c r="D1" s="8" t="s">
        <v>0</v>
      </c>
      <c r="E1" s="8" t="s">
        <v>1</v>
      </c>
      <c r="F1" s="8" t="s">
        <v>22</v>
      </c>
      <c r="G1" s="8" t="s">
        <v>23</v>
      </c>
      <c r="H1" s="8" t="s">
        <v>24</v>
      </c>
      <c r="I1" s="8" t="s">
        <v>2</v>
      </c>
      <c r="J1" s="8" t="s">
        <v>3</v>
      </c>
      <c r="K1" s="7" t="s">
        <v>16</v>
      </c>
      <c r="L1" s="7" t="s">
        <v>15</v>
      </c>
      <c r="M1" s="8" t="s">
        <v>17</v>
      </c>
      <c r="N1" s="7" t="s">
        <v>21</v>
      </c>
      <c r="O1" s="7" t="s">
        <v>19</v>
      </c>
      <c r="P1" s="7" t="s">
        <v>18</v>
      </c>
      <c r="Q1" s="7" t="s">
        <v>13</v>
      </c>
      <c r="R1" s="12" t="s">
        <v>26</v>
      </c>
    </row>
    <row r="2" spans="1:18" x14ac:dyDescent="0.25">
      <c r="A2" s="4">
        <v>4</v>
      </c>
      <c r="B2" s="4">
        <v>2</v>
      </c>
      <c r="C2" s="4">
        <v>2</v>
      </c>
      <c r="D2" s="5">
        <f t="shared" ref="D2:D7" si="0">E2/$B$19</f>
        <v>0.25</v>
      </c>
      <c r="E2" s="5">
        <f t="shared" ref="E2" si="1">A2*B2*C2</f>
        <v>16</v>
      </c>
      <c r="F2" s="5">
        <f t="shared" ref="F2:F16" si="2">($C$24/A2)+2</f>
        <v>102</v>
      </c>
      <c r="G2" s="5">
        <f t="shared" ref="G2:G16" si="3">($C$25/B2)+2</f>
        <v>42</v>
      </c>
      <c r="H2" s="5">
        <f t="shared" ref="H2:H16" si="4">($C$26/C2)+2</f>
        <v>162</v>
      </c>
      <c r="I2" s="5">
        <f t="shared" ref="I2" si="5">F2*G2*H2</f>
        <v>694008</v>
      </c>
      <c r="J2" s="5">
        <f t="shared" ref="J2" si="6">4*F2*G2+4*G2*H2+4*F2*H2</f>
        <v>110448</v>
      </c>
      <c r="K2" s="5">
        <f t="shared" ref="K2" si="7">J2*E2</f>
        <v>1767168</v>
      </c>
      <c r="L2" s="5">
        <f t="shared" ref="L2:L16" si="8">K2/$C$27*100</f>
        <v>17.2575</v>
      </c>
      <c r="M2" s="6" t="b">
        <f>IF((F2-FLOOR(F2,1))=0,IF((G2-FLOOR(G2,1))=0,IF((H2-FLOOR(H2,1))=0,TRUE,FALSE),FALSE),FALSE)</f>
        <v>1</v>
      </c>
      <c r="N2" s="6" t="b">
        <f>IF(($D2-FLOOR($D2,1))=0,TRUE,FALSE)</f>
        <v>0</v>
      </c>
      <c r="O2" s="13"/>
      <c r="P2" s="13"/>
      <c r="Q2" s="13">
        <f>O2+P2</f>
        <v>0</v>
      </c>
      <c r="R2" s="6"/>
    </row>
    <row r="3" spans="1:18" x14ac:dyDescent="0.25">
      <c r="A3" s="4">
        <v>2</v>
      </c>
      <c r="B3" s="4">
        <v>5</v>
      </c>
      <c r="C3" s="4">
        <v>2</v>
      </c>
      <c r="D3" s="5">
        <f t="shared" si="0"/>
        <v>0.3125</v>
      </c>
      <c r="E3" s="5">
        <f t="shared" ref="E3" si="9">A3*B3*C3</f>
        <v>20</v>
      </c>
      <c r="F3" s="5">
        <f t="shared" si="2"/>
        <v>202</v>
      </c>
      <c r="G3" s="5">
        <f t="shared" si="3"/>
        <v>18</v>
      </c>
      <c r="H3" s="5">
        <f t="shared" si="4"/>
        <v>162</v>
      </c>
      <c r="I3" s="5">
        <f t="shared" ref="I3" si="10">F3*G3*H3</f>
        <v>589032</v>
      </c>
      <c r="J3" s="5">
        <f t="shared" ref="J3" si="11">4*F3*G3+4*G3*H3+4*F3*H3</f>
        <v>157104</v>
      </c>
      <c r="K3" s="5">
        <f t="shared" ref="K3" si="12">J3*E3</f>
        <v>3142080</v>
      </c>
      <c r="L3" s="5">
        <f t="shared" si="8"/>
        <v>30.684375000000003</v>
      </c>
      <c r="M3" s="6" t="b">
        <f>IF((F3-FLOOR(F3,1))=0,IF((G3-FLOOR(G3,1))=0,IF((H3-FLOOR(H3,1))=0,TRUE,FALSE),FALSE),FALSE)</f>
        <v>1</v>
      </c>
      <c r="N3" s="6" t="b">
        <f t="shared" ref="N3:N16" si="13">IF(($D3-FLOOR($D3,1))=0,TRUE,FALSE)</f>
        <v>0</v>
      </c>
      <c r="O3" s="13"/>
      <c r="P3" s="13"/>
      <c r="Q3" s="13">
        <f t="shared" ref="Q3:Q16" si="14">O3+P3</f>
        <v>0</v>
      </c>
      <c r="R3" s="6"/>
    </row>
    <row r="4" spans="1:18" x14ac:dyDescent="0.25">
      <c r="A4" s="4">
        <v>5</v>
      </c>
      <c r="B4" s="4">
        <v>2</v>
      </c>
      <c r="C4" s="4">
        <v>2</v>
      </c>
      <c r="D4" s="5">
        <f t="shared" si="0"/>
        <v>0.3125</v>
      </c>
      <c r="E4" s="5">
        <f t="shared" ref="E4" si="15">A4*B4*C4</f>
        <v>20</v>
      </c>
      <c r="F4" s="5">
        <f t="shared" si="2"/>
        <v>82</v>
      </c>
      <c r="G4" s="5">
        <f t="shared" si="3"/>
        <v>42</v>
      </c>
      <c r="H4" s="5">
        <f t="shared" si="4"/>
        <v>162</v>
      </c>
      <c r="I4" s="5">
        <f t="shared" ref="I4" si="16">F4*G4*H4</f>
        <v>557928</v>
      </c>
      <c r="J4" s="5">
        <f t="shared" ref="J4" si="17">4*F4*G4+4*G4*H4+4*F4*H4</f>
        <v>94128</v>
      </c>
      <c r="K4" s="5">
        <f t="shared" ref="K4" si="18">J4*E4</f>
        <v>1882560</v>
      </c>
      <c r="L4" s="5">
        <f t="shared" si="8"/>
        <v>18.384374999999999</v>
      </c>
      <c r="M4" s="6" t="b">
        <f t="shared" ref="M4" si="19">IF((F4-FLOOR(F4,1))=0,IF((G4-FLOOR(G4,1))=0,IF((H4-FLOOR(H4,1))=0,TRUE,FALSE),FALSE),FALSE)</f>
        <v>1</v>
      </c>
      <c r="N4" s="6" t="b">
        <f t="shared" si="13"/>
        <v>0</v>
      </c>
      <c r="O4" s="13"/>
      <c r="P4" s="13"/>
      <c r="Q4" s="13">
        <f t="shared" si="14"/>
        <v>0</v>
      </c>
      <c r="R4" s="6"/>
    </row>
    <row r="5" spans="1:18" x14ac:dyDescent="0.25">
      <c r="A5" s="4">
        <v>2</v>
      </c>
      <c r="B5" s="4">
        <v>2</v>
      </c>
      <c r="C5" s="4">
        <v>2</v>
      </c>
      <c r="D5" s="5">
        <f t="shared" si="0"/>
        <v>0.125</v>
      </c>
      <c r="E5" s="5">
        <f t="shared" ref="E5" si="20">A5*B5*C5</f>
        <v>8</v>
      </c>
      <c r="F5" s="5">
        <f t="shared" si="2"/>
        <v>202</v>
      </c>
      <c r="G5" s="5">
        <f t="shared" si="3"/>
        <v>42</v>
      </c>
      <c r="H5" s="5">
        <f t="shared" si="4"/>
        <v>162</v>
      </c>
      <c r="I5" s="5">
        <f t="shared" ref="I5" si="21">F5*G5*H5</f>
        <v>1374408</v>
      </c>
      <c r="J5" s="5">
        <f t="shared" ref="J5" si="22">4*F5*G5+4*G5*H5+4*F5*H5</f>
        <v>192048</v>
      </c>
      <c r="K5" s="5">
        <f t="shared" ref="K5" si="23">J5*E5</f>
        <v>1536384</v>
      </c>
      <c r="L5" s="5">
        <f t="shared" si="8"/>
        <v>15.003749999999998</v>
      </c>
      <c r="M5" s="6" t="b">
        <f t="shared" ref="M5" si="24">IF((F5-FLOOR(F5,1))=0,IF((G5-FLOOR(G5,1))=0,IF((H5-FLOOR(H5,1))=0,TRUE,FALSE),FALSE),FALSE)</f>
        <v>1</v>
      </c>
      <c r="N5" s="6" t="b">
        <f t="shared" si="13"/>
        <v>0</v>
      </c>
      <c r="O5" s="13"/>
      <c r="P5" s="13"/>
      <c r="Q5" s="13">
        <f t="shared" si="14"/>
        <v>0</v>
      </c>
      <c r="R5" s="6"/>
    </row>
    <row r="6" spans="1:18" x14ac:dyDescent="0.25">
      <c r="A6" s="4">
        <v>4</v>
      </c>
      <c r="B6" s="4">
        <v>4</v>
      </c>
      <c r="C6" s="4">
        <v>2</v>
      </c>
      <c r="D6" s="5">
        <f t="shared" si="0"/>
        <v>0.5</v>
      </c>
      <c r="E6" s="5">
        <f t="shared" ref="E6" si="25">A6*B6*C6</f>
        <v>32</v>
      </c>
      <c r="F6" s="5">
        <f t="shared" si="2"/>
        <v>102</v>
      </c>
      <c r="G6" s="5">
        <f t="shared" si="3"/>
        <v>22</v>
      </c>
      <c r="H6" s="5">
        <f t="shared" si="4"/>
        <v>162</v>
      </c>
      <c r="I6" s="5">
        <f t="shared" ref="I6" si="26">F6*G6*H6</f>
        <v>363528</v>
      </c>
      <c r="J6" s="5">
        <f t="shared" ref="J6" si="27">4*F6*G6+4*G6*H6+4*F6*H6</f>
        <v>89328</v>
      </c>
      <c r="K6" s="5">
        <f t="shared" ref="K6" si="28">J6*E6</f>
        <v>2858496</v>
      </c>
      <c r="L6" s="5">
        <f t="shared" si="8"/>
        <v>27.914999999999999</v>
      </c>
      <c r="M6" s="6" t="b">
        <f t="shared" ref="M6" si="29">IF((F6-FLOOR(F6,1))=0,IF((G6-FLOOR(G6,1))=0,IF((H6-FLOOR(H6,1))=0,TRUE,FALSE),FALSE),FALSE)</f>
        <v>1</v>
      </c>
      <c r="N6" s="6" t="b">
        <f t="shared" si="13"/>
        <v>0</v>
      </c>
      <c r="O6" s="13"/>
      <c r="P6" s="13"/>
      <c r="Q6" s="13">
        <f t="shared" si="14"/>
        <v>0</v>
      </c>
      <c r="R6" s="6"/>
    </row>
    <row r="7" spans="1:18" x14ac:dyDescent="0.25">
      <c r="A7" s="4">
        <v>4</v>
      </c>
      <c r="B7" s="4">
        <v>4</v>
      </c>
      <c r="C7" s="4">
        <v>4</v>
      </c>
      <c r="D7" s="5">
        <f t="shared" si="0"/>
        <v>1</v>
      </c>
      <c r="E7" s="5">
        <f t="shared" ref="E7:E16" si="30">A7*B7*C7</f>
        <v>64</v>
      </c>
      <c r="F7" s="5">
        <f t="shared" si="2"/>
        <v>102</v>
      </c>
      <c r="G7" s="5">
        <f t="shared" si="3"/>
        <v>22</v>
      </c>
      <c r="H7" s="5">
        <f t="shared" si="4"/>
        <v>82</v>
      </c>
      <c r="I7" s="5">
        <f t="shared" ref="I7:I16" si="31">F7*G7*H7</f>
        <v>184008</v>
      </c>
      <c r="J7" s="5">
        <f t="shared" ref="J7:J16" si="32">4*F7*G7+4*G7*H7+4*F7*H7</f>
        <v>49648</v>
      </c>
      <c r="K7" s="5">
        <f t="shared" ref="K7:K16" si="33">J7*E7</f>
        <v>3177472</v>
      </c>
      <c r="L7" s="5">
        <f t="shared" si="8"/>
        <v>31.03</v>
      </c>
      <c r="M7" s="6" t="b">
        <f>IF((F7-FLOOR(F7,1))=0,IF((G7-FLOOR(G7,1))=0,IF((H7-FLOOR(H7,1))=0,TRUE,FALSE),FALSE),FALSE)</f>
        <v>1</v>
      </c>
      <c r="N7" s="6" t="b">
        <f t="shared" si="13"/>
        <v>1</v>
      </c>
      <c r="O7" s="13">
        <v>0.27700000000000002</v>
      </c>
      <c r="P7" s="13">
        <v>7.4</v>
      </c>
      <c r="Q7" s="13">
        <f t="shared" si="14"/>
        <v>7.6770000000000005</v>
      </c>
      <c r="R7" s="6" t="s">
        <v>27</v>
      </c>
    </row>
    <row r="8" spans="1:18" x14ac:dyDescent="0.25">
      <c r="A8" s="4">
        <v>8</v>
      </c>
      <c r="B8" s="4">
        <v>4</v>
      </c>
      <c r="C8" s="4">
        <v>4</v>
      </c>
      <c r="D8" s="5">
        <f t="shared" ref="D8:D16" si="34">E8/$B$19</f>
        <v>2</v>
      </c>
      <c r="E8" s="5">
        <f t="shared" si="30"/>
        <v>128</v>
      </c>
      <c r="F8" s="5">
        <f t="shared" si="2"/>
        <v>52</v>
      </c>
      <c r="G8" s="5">
        <f t="shared" si="3"/>
        <v>22</v>
      </c>
      <c r="H8" s="5">
        <f t="shared" si="4"/>
        <v>82</v>
      </c>
      <c r="I8" s="5">
        <f t="shared" si="31"/>
        <v>93808</v>
      </c>
      <c r="J8" s="5">
        <f t="shared" si="32"/>
        <v>28848</v>
      </c>
      <c r="K8" s="5">
        <f t="shared" si="33"/>
        <v>3692544</v>
      </c>
      <c r="L8" s="5">
        <f t="shared" si="8"/>
        <v>36.059999999999995</v>
      </c>
      <c r="M8" s="6" t="b">
        <f t="shared" ref="M8:M16" si="35">IF((F8-FLOOR(F8,1))=0,IF((G8-FLOOR(G8,1))=0,IF((H8-FLOOR(H8,1))=0,TRUE,FALSE),FALSE),FALSE)</f>
        <v>1</v>
      </c>
      <c r="N8" s="6" t="b">
        <f t="shared" si="13"/>
        <v>1</v>
      </c>
      <c r="O8" s="13">
        <v>1.35</v>
      </c>
      <c r="P8" s="13">
        <v>4.8099999999999996</v>
      </c>
      <c r="Q8" s="13">
        <f t="shared" si="14"/>
        <v>6.16</v>
      </c>
      <c r="R8" s="6" t="s">
        <v>28</v>
      </c>
    </row>
    <row r="9" spans="1:18" x14ac:dyDescent="0.25">
      <c r="A9" s="4">
        <v>8</v>
      </c>
      <c r="B9" s="4">
        <v>5</v>
      </c>
      <c r="C9" s="4">
        <v>4</v>
      </c>
      <c r="D9" s="5">
        <f t="shared" si="34"/>
        <v>2.5</v>
      </c>
      <c r="E9" s="5">
        <f t="shared" si="30"/>
        <v>160</v>
      </c>
      <c r="F9" s="5">
        <f t="shared" si="2"/>
        <v>52</v>
      </c>
      <c r="G9" s="5">
        <f t="shared" si="3"/>
        <v>18</v>
      </c>
      <c r="H9" s="5">
        <f t="shared" si="4"/>
        <v>82</v>
      </c>
      <c r="I9" s="5">
        <f t="shared" si="31"/>
        <v>76752</v>
      </c>
      <c r="J9" s="5">
        <f t="shared" si="32"/>
        <v>26704</v>
      </c>
      <c r="K9" s="5">
        <f t="shared" si="33"/>
        <v>4272640</v>
      </c>
      <c r="L9" s="5">
        <f t="shared" si="8"/>
        <v>41.725000000000001</v>
      </c>
      <c r="M9" s="6" t="b">
        <f t="shared" si="35"/>
        <v>1</v>
      </c>
      <c r="N9" s="6" t="b">
        <f t="shared" si="13"/>
        <v>0</v>
      </c>
      <c r="O9" s="13"/>
      <c r="P9" s="13"/>
      <c r="Q9" s="13">
        <f t="shared" si="14"/>
        <v>0</v>
      </c>
      <c r="R9" s="6"/>
    </row>
    <row r="10" spans="1:18" x14ac:dyDescent="0.25">
      <c r="A10" s="4">
        <v>10</v>
      </c>
      <c r="B10" s="4">
        <v>4</v>
      </c>
      <c r="C10" s="4">
        <v>4</v>
      </c>
      <c r="D10" s="5">
        <f t="shared" si="34"/>
        <v>2.5</v>
      </c>
      <c r="E10" s="5">
        <f t="shared" si="30"/>
        <v>160</v>
      </c>
      <c r="F10" s="5">
        <f t="shared" si="2"/>
        <v>42</v>
      </c>
      <c r="G10" s="5">
        <f t="shared" si="3"/>
        <v>22</v>
      </c>
      <c r="H10" s="5">
        <f t="shared" si="4"/>
        <v>82</v>
      </c>
      <c r="I10" s="5">
        <f t="shared" si="31"/>
        <v>75768</v>
      </c>
      <c r="J10" s="5">
        <f t="shared" si="32"/>
        <v>24688</v>
      </c>
      <c r="K10" s="5">
        <f t="shared" si="33"/>
        <v>3950080</v>
      </c>
      <c r="L10" s="5">
        <f t="shared" si="8"/>
        <v>38.574999999999996</v>
      </c>
      <c r="M10" s="6" t="b">
        <f t="shared" si="35"/>
        <v>1</v>
      </c>
      <c r="N10" s="6" t="b">
        <f t="shared" si="13"/>
        <v>0</v>
      </c>
      <c r="O10" s="13"/>
      <c r="P10" s="13"/>
      <c r="Q10" s="13">
        <f t="shared" si="14"/>
        <v>0</v>
      </c>
      <c r="R10" s="6"/>
    </row>
    <row r="11" spans="1:18" x14ac:dyDescent="0.25">
      <c r="A11" s="4">
        <v>16</v>
      </c>
      <c r="B11" s="4">
        <v>5</v>
      </c>
      <c r="C11" s="4">
        <v>2</v>
      </c>
      <c r="D11" s="5">
        <f t="shared" si="34"/>
        <v>2.5</v>
      </c>
      <c r="E11" s="5">
        <f t="shared" si="30"/>
        <v>160</v>
      </c>
      <c r="F11" s="5">
        <f t="shared" si="2"/>
        <v>27</v>
      </c>
      <c r="G11" s="5">
        <f t="shared" si="3"/>
        <v>18</v>
      </c>
      <c r="H11" s="5">
        <f t="shared" si="4"/>
        <v>162</v>
      </c>
      <c r="I11" s="5">
        <f t="shared" si="31"/>
        <v>78732</v>
      </c>
      <c r="J11" s="5">
        <f t="shared" si="32"/>
        <v>31104</v>
      </c>
      <c r="K11" s="5">
        <f t="shared" si="33"/>
        <v>4976640</v>
      </c>
      <c r="L11" s="5">
        <f t="shared" si="8"/>
        <v>48.6</v>
      </c>
      <c r="M11" s="6" t="b">
        <f t="shared" si="35"/>
        <v>1</v>
      </c>
      <c r="N11" s="6" t="b">
        <f t="shared" si="13"/>
        <v>0</v>
      </c>
      <c r="O11" s="13"/>
      <c r="P11" s="13"/>
      <c r="Q11" s="13">
        <f t="shared" si="14"/>
        <v>0</v>
      </c>
      <c r="R11" s="6"/>
    </row>
    <row r="12" spans="1:18" x14ac:dyDescent="0.25">
      <c r="A12" s="4">
        <v>8</v>
      </c>
      <c r="B12" s="4">
        <v>8</v>
      </c>
      <c r="C12" s="4">
        <v>3</v>
      </c>
      <c r="D12" s="5">
        <f t="shared" si="34"/>
        <v>3</v>
      </c>
      <c r="E12" s="5">
        <f t="shared" si="30"/>
        <v>192</v>
      </c>
      <c r="F12" s="5">
        <f t="shared" si="2"/>
        <v>52</v>
      </c>
      <c r="G12" s="5">
        <f t="shared" si="3"/>
        <v>12</v>
      </c>
      <c r="H12" s="5">
        <f t="shared" si="4"/>
        <v>108.66666666666667</v>
      </c>
      <c r="I12" s="5">
        <f t="shared" si="31"/>
        <v>67808</v>
      </c>
      <c r="J12" s="5">
        <f t="shared" si="32"/>
        <v>30314.666666666668</v>
      </c>
      <c r="K12" s="5">
        <f t="shared" si="33"/>
        <v>5820416</v>
      </c>
      <c r="L12" s="5">
        <f t="shared" si="8"/>
        <v>56.84</v>
      </c>
      <c r="M12" s="6" t="b">
        <f t="shared" si="35"/>
        <v>0</v>
      </c>
      <c r="N12" s="6" t="b">
        <f t="shared" si="13"/>
        <v>1</v>
      </c>
      <c r="O12" s="13"/>
      <c r="P12" s="13"/>
      <c r="Q12" s="13">
        <f t="shared" si="14"/>
        <v>0</v>
      </c>
      <c r="R12" s="6"/>
    </row>
    <row r="13" spans="1:18" x14ac:dyDescent="0.25">
      <c r="A13" s="4">
        <v>16</v>
      </c>
      <c r="B13" s="4">
        <v>4</v>
      </c>
      <c r="C13" s="4">
        <v>4</v>
      </c>
      <c r="D13" s="5">
        <f t="shared" si="34"/>
        <v>4</v>
      </c>
      <c r="E13" s="5">
        <f t="shared" si="30"/>
        <v>256</v>
      </c>
      <c r="F13" s="5">
        <f t="shared" si="2"/>
        <v>27</v>
      </c>
      <c r="G13" s="5">
        <f t="shared" si="3"/>
        <v>22</v>
      </c>
      <c r="H13" s="5">
        <f t="shared" si="4"/>
        <v>82</v>
      </c>
      <c r="I13" s="5">
        <f t="shared" si="31"/>
        <v>48708</v>
      </c>
      <c r="J13" s="5">
        <f t="shared" si="32"/>
        <v>18448</v>
      </c>
      <c r="K13" s="5">
        <f t="shared" si="33"/>
        <v>4722688</v>
      </c>
      <c r="L13" s="5">
        <f t="shared" si="8"/>
        <v>46.12</v>
      </c>
      <c r="M13" s="6" t="b">
        <f t="shared" si="35"/>
        <v>1</v>
      </c>
      <c r="N13" s="6" t="b">
        <f t="shared" si="13"/>
        <v>1</v>
      </c>
      <c r="O13" s="13">
        <v>1.7</v>
      </c>
      <c r="P13" s="13">
        <v>2</v>
      </c>
      <c r="Q13" s="13">
        <f t="shared" si="14"/>
        <v>3.7</v>
      </c>
      <c r="R13" s="6" t="s">
        <v>29</v>
      </c>
    </row>
    <row r="14" spans="1:18" x14ac:dyDescent="0.25">
      <c r="A14" s="4">
        <v>8</v>
      </c>
      <c r="B14" s="4">
        <v>8</v>
      </c>
      <c r="C14" s="4">
        <v>4</v>
      </c>
      <c r="D14" s="5">
        <f t="shared" si="34"/>
        <v>4</v>
      </c>
      <c r="E14" s="5">
        <f t="shared" si="30"/>
        <v>256</v>
      </c>
      <c r="F14" s="5">
        <f t="shared" si="2"/>
        <v>52</v>
      </c>
      <c r="G14" s="5">
        <f t="shared" si="3"/>
        <v>12</v>
      </c>
      <c r="H14" s="5">
        <f t="shared" si="4"/>
        <v>82</v>
      </c>
      <c r="I14" s="5">
        <f t="shared" si="31"/>
        <v>51168</v>
      </c>
      <c r="J14" s="5">
        <f t="shared" si="32"/>
        <v>23488</v>
      </c>
      <c r="K14" s="5">
        <f t="shared" si="33"/>
        <v>6012928</v>
      </c>
      <c r="L14" s="5">
        <f t="shared" si="8"/>
        <v>58.720000000000006</v>
      </c>
      <c r="M14" s="6" t="b">
        <f t="shared" si="35"/>
        <v>1</v>
      </c>
      <c r="N14" s="6" t="b">
        <f t="shared" si="13"/>
        <v>1</v>
      </c>
      <c r="O14" s="13"/>
      <c r="P14" s="13"/>
      <c r="Q14" s="13">
        <f t="shared" si="14"/>
        <v>0</v>
      </c>
      <c r="R14" s="6"/>
    </row>
    <row r="15" spans="1:18" x14ac:dyDescent="0.25">
      <c r="A15" s="4">
        <v>16</v>
      </c>
      <c r="B15" s="4">
        <v>10</v>
      </c>
      <c r="C15" s="4">
        <v>2</v>
      </c>
      <c r="D15" s="5">
        <f t="shared" si="34"/>
        <v>5</v>
      </c>
      <c r="E15" s="5">
        <f t="shared" si="30"/>
        <v>320</v>
      </c>
      <c r="F15" s="5">
        <f t="shared" si="2"/>
        <v>27</v>
      </c>
      <c r="G15" s="5">
        <f t="shared" si="3"/>
        <v>10</v>
      </c>
      <c r="H15" s="5">
        <f t="shared" si="4"/>
        <v>162</v>
      </c>
      <c r="I15" s="5">
        <f t="shared" si="31"/>
        <v>43740</v>
      </c>
      <c r="J15" s="5">
        <f t="shared" si="32"/>
        <v>25056</v>
      </c>
      <c r="K15" s="5">
        <f t="shared" si="33"/>
        <v>8017920</v>
      </c>
      <c r="L15" s="5">
        <f t="shared" si="8"/>
        <v>78.3</v>
      </c>
      <c r="M15" s="6" t="b">
        <f t="shared" si="35"/>
        <v>1</v>
      </c>
      <c r="N15" s="6" t="b">
        <f t="shared" si="13"/>
        <v>1</v>
      </c>
      <c r="O15" s="13"/>
      <c r="P15" s="13"/>
      <c r="Q15" s="13">
        <f t="shared" si="14"/>
        <v>0</v>
      </c>
      <c r="R15" s="6"/>
    </row>
    <row r="16" spans="1:18" x14ac:dyDescent="0.25">
      <c r="A16" s="4">
        <v>10</v>
      </c>
      <c r="B16" s="4">
        <v>8</v>
      </c>
      <c r="C16" s="4">
        <v>4</v>
      </c>
      <c r="D16" s="5">
        <f t="shared" si="34"/>
        <v>5</v>
      </c>
      <c r="E16" s="5">
        <f t="shared" si="30"/>
        <v>320</v>
      </c>
      <c r="F16" s="5">
        <f t="shared" si="2"/>
        <v>42</v>
      </c>
      <c r="G16" s="5">
        <f t="shared" si="3"/>
        <v>12</v>
      </c>
      <c r="H16" s="5">
        <f t="shared" si="4"/>
        <v>82</v>
      </c>
      <c r="I16" s="5">
        <f t="shared" si="31"/>
        <v>41328</v>
      </c>
      <c r="J16" s="5">
        <f t="shared" si="32"/>
        <v>19728</v>
      </c>
      <c r="K16" s="5">
        <f t="shared" si="33"/>
        <v>6312960</v>
      </c>
      <c r="L16" s="5">
        <f t="shared" si="8"/>
        <v>61.650000000000006</v>
      </c>
      <c r="M16" s="6" t="b">
        <f t="shared" si="35"/>
        <v>1</v>
      </c>
      <c r="N16" s="6" t="b">
        <f t="shared" si="13"/>
        <v>1</v>
      </c>
      <c r="O16" s="13"/>
      <c r="P16" s="13"/>
      <c r="Q16" s="13">
        <f t="shared" si="14"/>
        <v>0</v>
      </c>
      <c r="R16" s="6"/>
    </row>
    <row r="19" spans="1:4" ht="26.4" x14ac:dyDescent="0.25">
      <c r="A19" s="11" t="s">
        <v>9</v>
      </c>
      <c r="B19">
        <v>64</v>
      </c>
      <c r="D19" s="9" t="s">
        <v>25</v>
      </c>
    </row>
    <row r="20" spans="1:4" ht="26.4" x14ac:dyDescent="0.25">
      <c r="A20" s="2" t="s">
        <v>10</v>
      </c>
      <c r="B20">
        <v>40</v>
      </c>
      <c r="D20" s="10" t="s">
        <v>20</v>
      </c>
    </row>
    <row r="23" spans="1:4" x14ac:dyDescent="0.25">
      <c r="A23" s="1"/>
      <c r="B23" s="1" t="s">
        <v>11</v>
      </c>
      <c r="C23" s="1" t="s">
        <v>12</v>
      </c>
    </row>
    <row r="24" spans="1:4" x14ac:dyDescent="0.25">
      <c r="A24" s="1" t="s">
        <v>4</v>
      </c>
      <c r="B24" s="1">
        <v>10</v>
      </c>
      <c r="C24" s="3">
        <f>$B$20*B24</f>
        <v>400</v>
      </c>
    </row>
    <row r="25" spans="1:4" x14ac:dyDescent="0.25">
      <c r="A25" s="1" t="s">
        <v>5</v>
      </c>
      <c r="B25" s="1">
        <v>2</v>
      </c>
      <c r="C25" s="3">
        <f t="shared" ref="C25:C26" si="36">$B$20*B25</f>
        <v>80</v>
      </c>
    </row>
    <row r="26" spans="1:4" x14ac:dyDescent="0.25">
      <c r="A26" s="1" t="s">
        <v>6</v>
      </c>
      <c r="B26" s="1">
        <v>8</v>
      </c>
      <c r="C26" s="3">
        <f t="shared" si="36"/>
        <v>320</v>
      </c>
    </row>
    <row r="27" spans="1:4" x14ac:dyDescent="0.25">
      <c r="B27" s="1" t="s">
        <v>13</v>
      </c>
      <c r="C27" s="3">
        <f>C24*C25*C26</f>
        <v>10240000</v>
      </c>
    </row>
  </sheetData>
  <conditionalFormatting sqref="A2:N16">
    <cfRule type="expression" dxfId="9" priority="1">
      <formula>IF($M2,IF($N2,TRUE,FALSE),FALSE)</formula>
    </cfRule>
    <cfRule type="expression" dxfId="8" priority="2">
      <formula>IF($M2=TRUE,TRUE,FALSE)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0" verticalDpi="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zoomScale="115" zoomScaleNormal="115" workbookViewId="0">
      <selection activeCell="F20" sqref="F20"/>
    </sheetView>
  </sheetViews>
  <sheetFormatPr defaultRowHeight="13.2" x14ac:dyDescent="0.25"/>
  <cols>
    <col min="1" max="1" width="9" bestFit="1" customWidth="1"/>
    <col min="2" max="2" width="8.33203125" bestFit="1" customWidth="1"/>
    <col min="3" max="3" width="15.77734375" customWidth="1"/>
    <col min="4" max="4" width="11.77734375" bestFit="1" customWidth="1"/>
    <col min="5" max="5" width="11.44140625" bestFit="1" customWidth="1"/>
    <col min="6" max="8" width="10.21875" bestFit="1" customWidth="1"/>
    <col min="9" max="9" width="16.6640625" bestFit="1" customWidth="1"/>
    <col min="10" max="10" width="19" bestFit="1" customWidth="1"/>
    <col min="11" max="11" width="18.21875" bestFit="1" customWidth="1"/>
    <col min="12" max="12" width="14.33203125" bestFit="1" customWidth="1"/>
    <col min="13" max="13" width="11.44140625" bestFit="1" customWidth="1"/>
    <col min="14" max="14" width="11.44140625" customWidth="1"/>
    <col min="15" max="15" width="8.77734375" bestFit="1" customWidth="1"/>
  </cols>
  <sheetData>
    <row r="1" spans="1:18" ht="39.6" x14ac:dyDescent="0.25">
      <c r="A1" s="8" t="s">
        <v>14</v>
      </c>
      <c r="B1" s="8" t="s">
        <v>7</v>
      </c>
      <c r="C1" s="8" t="s">
        <v>8</v>
      </c>
      <c r="D1" s="8" t="s">
        <v>0</v>
      </c>
      <c r="E1" s="8" t="s">
        <v>1</v>
      </c>
      <c r="F1" s="8" t="s">
        <v>22</v>
      </c>
      <c r="G1" s="8" t="s">
        <v>23</v>
      </c>
      <c r="H1" s="8" t="s">
        <v>24</v>
      </c>
      <c r="I1" s="8" t="s">
        <v>2</v>
      </c>
      <c r="J1" s="8" t="s">
        <v>3</v>
      </c>
      <c r="K1" s="7" t="s">
        <v>16</v>
      </c>
      <c r="L1" s="7" t="s">
        <v>15</v>
      </c>
      <c r="M1" s="8" t="s">
        <v>17</v>
      </c>
      <c r="N1" s="7" t="s">
        <v>21</v>
      </c>
      <c r="O1" s="7" t="s">
        <v>19</v>
      </c>
      <c r="P1" s="7" t="s">
        <v>18</v>
      </c>
      <c r="Q1" s="7" t="s">
        <v>13</v>
      </c>
      <c r="R1" s="12" t="s">
        <v>26</v>
      </c>
    </row>
    <row r="2" spans="1:18" x14ac:dyDescent="0.25">
      <c r="A2" s="4">
        <v>3</v>
      </c>
      <c r="B2" s="4">
        <v>2</v>
      </c>
      <c r="C2" s="4">
        <v>2</v>
      </c>
      <c r="D2" s="5">
        <f t="shared" ref="D2:D16" si="0">E2/$B$19</f>
        <v>1</v>
      </c>
      <c r="E2" s="5">
        <f t="shared" ref="E2:E16" si="1">A2*B2*C2</f>
        <v>12</v>
      </c>
      <c r="F2" s="5">
        <f t="shared" ref="F2:F16" si="2">($C$24/A2)+2</f>
        <v>142</v>
      </c>
      <c r="G2" s="5">
        <f t="shared" ref="G2:G16" si="3">($C$25/B2)+2</f>
        <v>44</v>
      </c>
      <c r="H2" s="5">
        <f t="shared" ref="H2:H16" si="4">($C$26/C2)+2</f>
        <v>170</v>
      </c>
      <c r="I2" s="5">
        <f t="shared" ref="I2:I16" si="5">F2*G2*H2</f>
        <v>1062160</v>
      </c>
      <c r="J2" s="5">
        <f t="shared" ref="J2:J16" si="6">4*F2*G2+4*G2*H2+4*F2*H2</f>
        <v>151472</v>
      </c>
      <c r="K2" s="5">
        <f t="shared" ref="K2:K16" si="7">J2*E2</f>
        <v>1817664</v>
      </c>
      <c r="L2" s="5">
        <f t="shared" ref="L2:L16" si="8">K2/$C$27*100</f>
        <v>15.333657272432783</v>
      </c>
      <c r="M2" s="6" t="b">
        <f>IF((F2-FLOOR(F2,1))=0,IF((G2-FLOOR(G2,1))=0,IF((H2-FLOOR(H2,1))=0,TRUE,FALSE),FALSE),FALSE)</f>
        <v>1</v>
      </c>
      <c r="N2" s="6" t="b">
        <f>IF(($D2-FLOOR($D2,1))=0,TRUE,FALSE)</f>
        <v>1</v>
      </c>
      <c r="O2" s="13">
        <v>0.25</v>
      </c>
      <c r="P2" s="13">
        <v>50</v>
      </c>
      <c r="Q2" s="13">
        <f>O2+P2</f>
        <v>50.25</v>
      </c>
      <c r="R2" s="6" t="s">
        <v>27</v>
      </c>
    </row>
    <row r="3" spans="1:18" x14ac:dyDescent="0.25">
      <c r="A3" s="4">
        <v>6</v>
      </c>
      <c r="B3" s="4">
        <v>2</v>
      </c>
      <c r="C3" s="4">
        <v>2</v>
      </c>
      <c r="D3" s="5">
        <f t="shared" si="0"/>
        <v>2</v>
      </c>
      <c r="E3" s="5">
        <f t="shared" si="1"/>
        <v>24</v>
      </c>
      <c r="F3" s="5">
        <f t="shared" si="2"/>
        <v>72</v>
      </c>
      <c r="G3" s="5">
        <f t="shared" si="3"/>
        <v>44</v>
      </c>
      <c r="H3" s="5">
        <f t="shared" si="4"/>
        <v>170</v>
      </c>
      <c r="I3" s="5">
        <f t="shared" si="5"/>
        <v>538560</v>
      </c>
      <c r="J3" s="5">
        <f t="shared" si="6"/>
        <v>91552</v>
      </c>
      <c r="K3" s="5">
        <f t="shared" si="7"/>
        <v>2197248</v>
      </c>
      <c r="L3" s="5">
        <f t="shared" si="8"/>
        <v>18.535795270489146</v>
      </c>
      <c r="M3" s="6" t="b">
        <f>IF((F3-FLOOR(F3,1))=0,IF((G3-FLOOR(G3,1))=0,IF((H3-FLOOR(H3,1))=0,TRUE,FALSE),FALSE),FALSE)</f>
        <v>1</v>
      </c>
      <c r="N3" s="6" t="b">
        <f t="shared" ref="N3:N16" si="9">IF(($D3-FLOOR($D3,1))=0,TRUE,FALSE)</f>
        <v>1</v>
      </c>
      <c r="O3" s="13">
        <v>0.66</v>
      </c>
      <c r="P3" s="13">
        <v>40</v>
      </c>
      <c r="Q3" s="13">
        <f t="shared" ref="Q3:Q16" si="10">O3+P3</f>
        <v>40.659999999999997</v>
      </c>
      <c r="R3" s="6" t="s">
        <v>28</v>
      </c>
    </row>
    <row r="4" spans="1:18" x14ac:dyDescent="0.25">
      <c r="A4" s="4">
        <v>6</v>
      </c>
      <c r="B4" s="4">
        <v>3</v>
      </c>
      <c r="C4" s="4">
        <v>2</v>
      </c>
      <c r="D4" s="5">
        <f t="shared" si="0"/>
        <v>3</v>
      </c>
      <c r="E4" s="5">
        <f t="shared" si="1"/>
        <v>36</v>
      </c>
      <c r="F4" s="5">
        <f t="shared" si="2"/>
        <v>72</v>
      </c>
      <c r="G4" s="5">
        <f t="shared" si="3"/>
        <v>30</v>
      </c>
      <c r="H4" s="5">
        <f t="shared" si="4"/>
        <v>170</v>
      </c>
      <c r="I4" s="5">
        <f t="shared" si="5"/>
        <v>367200</v>
      </c>
      <c r="J4" s="5">
        <f t="shared" si="6"/>
        <v>78000</v>
      </c>
      <c r="K4" s="5">
        <f t="shared" si="7"/>
        <v>2808000</v>
      </c>
      <c r="L4" s="5">
        <f t="shared" si="8"/>
        <v>23.688046647230323</v>
      </c>
      <c r="M4" s="6" t="b">
        <f t="shared" ref="M4:M6" si="11">IF((F4-FLOOR(F4,1))=0,IF((G4-FLOOR(G4,1))=0,IF((H4-FLOOR(H4,1))=0,TRUE,FALSE),FALSE),FALSE)</f>
        <v>1</v>
      </c>
      <c r="N4" s="6" t="b">
        <f t="shared" si="9"/>
        <v>1</v>
      </c>
      <c r="O4" s="13">
        <v>1.4</v>
      </c>
      <c r="P4" s="13">
        <v>30</v>
      </c>
      <c r="Q4" s="13">
        <f t="shared" si="10"/>
        <v>31.4</v>
      </c>
      <c r="R4" s="6" t="s">
        <v>29</v>
      </c>
    </row>
    <row r="5" spans="1:18" x14ac:dyDescent="0.25">
      <c r="A5" s="4">
        <v>6</v>
      </c>
      <c r="B5" s="4">
        <v>6</v>
      </c>
      <c r="C5" s="4">
        <v>3</v>
      </c>
      <c r="D5" s="5">
        <f t="shared" si="0"/>
        <v>9</v>
      </c>
      <c r="E5" s="5">
        <f t="shared" si="1"/>
        <v>108</v>
      </c>
      <c r="F5" s="5">
        <f t="shared" si="2"/>
        <v>72</v>
      </c>
      <c r="G5" s="5">
        <f t="shared" si="3"/>
        <v>16</v>
      </c>
      <c r="H5" s="5">
        <f t="shared" si="4"/>
        <v>114</v>
      </c>
      <c r="I5" s="5">
        <f t="shared" si="5"/>
        <v>131328</v>
      </c>
      <c r="J5" s="5">
        <f t="shared" si="6"/>
        <v>44736</v>
      </c>
      <c r="K5" s="5">
        <f t="shared" si="7"/>
        <v>4831488</v>
      </c>
      <c r="L5" s="5">
        <f t="shared" si="8"/>
        <v>40.758017492711367</v>
      </c>
      <c r="M5" s="6" t="b">
        <f t="shared" si="11"/>
        <v>1</v>
      </c>
      <c r="N5" s="6" t="b">
        <f t="shared" si="9"/>
        <v>1</v>
      </c>
      <c r="O5" s="13"/>
      <c r="P5" s="13"/>
      <c r="Q5" s="13">
        <f t="shared" si="10"/>
        <v>0</v>
      </c>
      <c r="R5" s="6"/>
    </row>
    <row r="6" spans="1:18" x14ac:dyDescent="0.25">
      <c r="A6" s="4">
        <v>4</v>
      </c>
      <c r="B6" s="4">
        <v>4</v>
      </c>
      <c r="C6" s="4">
        <v>2</v>
      </c>
      <c r="D6" s="5">
        <f t="shared" si="0"/>
        <v>2.6666666666666665</v>
      </c>
      <c r="E6" s="5">
        <f t="shared" si="1"/>
        <v>32</v>
      </c>
      <c r="F6" s="5">
        <f t="shared" si="2"/>
        <v>107</v>
      </c>
      <c r="G6" s="5">
        <f t="shared" si="3"/>
        <v>23</v>
      </c>
      <c r="H6" s="5">
        <f t="shared" si="4"/>
        <v>170</v>
      </c>
      <c r="I6" s="5">
        <f t="shared" si="5"/>
        <v>418370</v>
      </c>
      <c r="J6" s="5">
        <f t="shared" si="6"/>
        <v>98244</v>
      </c>
      <c r="K6" s="5">
        <f t="shared" si="7"/>
        <v>3143808</v>
      </c>
      <c r="L6" s="5">
        <f t="shared" si="8"/>
        <v>26.52089407191448</v>
      </c>
      <c r="M6" s="6" t="b">
        <f t="shared" si="11"/>
        <v>1</v>
      </c>
      <c r="N6" s="6" t="b">
        <f t="shared" si="9"/>
        <v>0</v>
      </c>
      <c r="O6" s="13"/>
      <c r="P6" s="13"/>
      <c r="Q6" s="13">
        <f t="shared" si="10"/>
        <v>0</v>
      </c>
      <c r="R6" s="6"/>
    </row>
    <row r="7" spans="1:18" x14ac:dyDescent="0.25">
      <c r="A7" s="4">
        <v>4</v>
      </c>
      <c r="B7" s="4">
        <v>4</v>
      </c>
      <c r="C7" s="4">
        <v>4</v>
      </c>
      <c r="D7" s="5">
        <f t="shared" si="0"/>
        <v>5.333333333333333</v>
      </c>
      <c r="E7" s="5">
        <f t="shared" si="1"/>
        <v>64</v>
      </c>
      <c r="F7" s="5">
        <f t="shared" si="2"/>
        <v>107</v>
      </c>
      <c r="G7" s="5">
        <f t="shared" si="3"/>
        <v>23</v>
      </c>
      <c r="H7" s="5">
        <f t="shared" si="4"/>
        <v>86</v>
      </c>
      <c r="I7" s="5">
        <f t="shared" si="5"/>
        <v>211646</v>
      </c>
      <c r="J7" s="5">
        <f t="shared" si="6"/>
        <v>54564</v>
      </c>
      <c r="K7" s="5">
        <f t="shared" si="7"/>
        <v>3492096</v>
      </c>
      <c r="L7" s="5">
        <f t="shared" si="8"/>
        <v>29.459021703919664</v>
      </c>
      <c r="M7" s="6" t="b">
        <f>IF((F7-FLOOR(F7,1))=0,IF((G7-FLOOR(G7,1))=0,IF((H7-FLOOR(H7,1))=0,TRUE,FALSE),FALSE),FALSE)</f>
        <v>1</v>
      </c>
      <c r="N7" s="6" t="b">
        <f t="shared" si="9"/>
        <v>0</v>
      </c>
      <c r="O7" s="13"/>
      <c r="P7" s="13"/>
      <c r="Q7" s="13">
        <f t="shared" si="10"/>
        <v>0</v>
      </c>
      <c r="R7" s="6"/>
    </row>
    <row r="8" spans="1:18" x14ac:dyDescent="0.25">
      <c r="A8" s="4">
        <v>8</v>
      </c>
      <c r="B8" s="4">
        <v>4</v>
      </c>
      <c r="C8" s="4">
        <v>4</v>
      </c>
      <c r="D8" s="5">
        <f t="shared" si="0"/>
        <v>10.666666666666666</v>
      </c>
      <c r="E8" s="5">
        <f t="shared" si="1"/>
        <v>128</v>
      </c>
      <c r="F8" s="5">
        <f t="shared" si="2"/>
        <v>54.5</v>
      </c>
      <c r="G8" s="5">
        <f t="shared" si="3"/>
        <v>23</v>
      </c>
      <c r="H8" s="5">
        <f t="shared" si="4"/>
        <v>86</v>
      </c>
      <c r="I8" s="5">
        <f t="shared" si="5"/>
        <v>107801</v>
      </c>
      <c r="J8" s="5">
        <f t="shared" si="6"/>
        <v>31674</v>
      </c>
      <c r="K8" s="5">
        <f t="shared" si="7"/>
        <v>4054272</v>
      </c>
      <c r="L8" s="5">
        <f t="shared" si="8"/>
        <v>34.201490119857468</v>
      </c>
      <c r="M8" s="6" t="b">
        <f t="shared" ref="M8:M16" si="12">IF((F8-FLOOR(F8,1))=0,IF((G8-FLOOR(G8,1))=0,IF((H8-FLOOR(H8,1))=0,TRUE,FALSE),FALSE),FALSE)</f>
        <v>0</v>
      </c>
      <c r="N8" s="6" t="b">
        <f t="shared" si="9"/>
        <v>0</v>
      </c>
      <c r="O8" s="13"/>
      <c r="P8" s="13"/>
      <c r="Q8" s="13">
        <f t="shared" si="10"/>
        <v>0</v>
      </c>
      <c r="R8" s="6"/>
    </row>
    <row r="9" spans="1:18" x14ac:dyDescent="0.25">
      <c r="A9" s="4">
        <v>8</v>
      </c>
      <c r="B9" s="4">
        <v>5</v>
      </c>
      <c r="C9" s="4">
        <v>4</v>
      </c>
      <c r="D9" s="5">
        <f t="shared" si="0"/>
        <v>13.333333333333334</v>
      </c>
      <c r="E9" s="5">
        <f t="shared" si="1"/>
        <v>160</v>
      </c>
      <c r="F9" s="5">
        <f t="shared" si="2"/>
        <v>54.5</v>
      </c>
      <c r="G9" s="5">
        <f t="shared" si="3"/>
        <v>18.8</v>
      </c>
      <c r="H9" s="5">
        <f t="shared" si="4"/>
        <v>86</v>
      </c>
      <c r="I9" s="5">
        <f t="shared" si="5"/>
        <v>88115.6</v>
      </c>
      <c r="J9" s="5">
        <f t="shared" si="6"/>
        <v>29313.599999999999</v>
      </c>
      <c r="K9" s="5">
        <f t="shared" si="7"/>
        <v>4690176</v>
      </c>
      <c r="L9" s="5">
        <f t="shared" si="8"/>
        <v>39.565921606737938</v>
      </c>
      <c r="M9" s="6" t="b">
        <f t="shared" si="12"/>
        <v>0</v>
      </c>
      <c r="N9" s="6" t="b">
        <f t="shared" si="9"/>
        <v>0</v>
      </c>
      <c r="O9" s="13"/>
      <c r="P9" s="13"/>
      <c r="Q9" s="13">
        <f t="shared" si="10"/>
        <v>0</v>
      </c>
      <c r="R9" s="6"/>
    </row>
    <row r="10" spans="1:18" x14ac:dyDescent="0.25">
      <c r="A10" s="4">
        <v>10</v>
      </c>
      <c r="B10" s="4">
        <v>4</v>
      </c>
      <c r="C10" s="4">
        <v>4</v>
      </c>
      <c r="D10" s="5">
        <f t="shared" si="0"/>
        <v>13.333333333333334</v>
      </c>
      <c r="E10" s="5">
        <f t="shared" si="1"/>
        <v>160</v>
      </c>
      <c r="F10" s="5">
        <f t="shared" si="2"/>
        <v>44</v>
      </c>
      <c r="G10" s="5">
        <f t="shared" si="3"/>
        <v>23</v>
      </c>
      <c r="H10" s="5">
        <f t="shared" si="4"/>
        <v>86</v>
      </c>
      <c r="I10" s="5">
        <f t="shared" si="5"/>
        <v>87032</v>
      </c>
      <c r="J10" s="5">
        <f t="shared" si="6"/>
        <v>27096</v>
      </c>
      <c r="K10" s="5">
        <f t="shared" si="7"/>
        <v>4335360</v>
      </c>
      <c r="L10" s="5">
        <f t="shared" si="8"/>
        <v>36.572724327826364</v>
      </c>
      <c r="M10" s="6" t="b">
        <f t="shared" si="12"/>
        <v>1</v>
      </c>
      <c r="N10" s="6" t="b">
        <f t="shared" si="9"/>
        <v>0</v>
      </c>
      <c r="O10" s="13"/>
      <c r="P10" s="13"/>
      <c r="Q10" s="13">
        <f t="shared" si="10"/>
        <v>0</v>
      </c>
      <c r="R10" s="6"/>
    </row>
    <row r="11" spans="1:18" x14ac:dyDescent="0.25">
      <c r="A11" s="4">
        <v>16</v>
      </c>
      <c r="B11" s="4">
        <v>5</v>
      </c>
      <c r="C11" s="4">
        <v>2</v>
      </c>
      <c r="D11" s="5">
        <f t="shared" si="0"/>
        <v>13.333333333333334</v>
      </c>
      <c r="E11" s="5">
        <f t="shared" si="1"/>
        <v>160</v>
      </c>
      <c r="F11" s="5">
        <f t="shared" si="2"/>
        <v>28.25</v>
      </c>
      <c r="G11" s="5">
        <f t="shared" si="3"/>
        <v>18.8</v>
      </c>
      <c r="H11" s="5">
        <f t="shared" si="4"/>
        <v>170</v>
      </c>
      <c r="I11" s="5">
        <f t="shared" si="5"/>
        <v>90287</v>
      </c>
      <c r="J11" s="5">
        <f t="shared" si="6"/>
        <v>34118.400000000001</v>
      </c>
      <c r="K11" s="5">
        <f t="shared" si="7"/>
        <v>5458944</v>
      </c>
      <c r="L11" s="5">
        <f t="shared" si="8"/>
        <v>46.051182377712991</v>
      </c>
      <c r="M11" s="6" t="b">
        <f t="shared" si="12"/>
        <v>0</v>
      </c>
      <c r="N11" s="6" t="b">
        <f t="shared" si="9"/>
        <v>0</v>
      </c>
      <c r="O11" s="13"/>
      <c r="P11" s="13"/>
      <c r="Q11" s="13">
        <f t="shared" si="10"/>
        <v>0</v>
      </c>
      <c r="R11" s="6"/>
    </row>
    <row r="12" spans="1:18" x14ac:dyDescent="0.25">
      <c r="A12" s="4">
        <v>8</v>
      </c>
      <c r="B12" s="4">
        <v>8</v>
      </c>
      <c r="C12" s="4">
        <v>3</v>
      </c>
      <c r="D12" s="5">
        <f t="shared" si="0"/>
        <v>16</v>
      </c>
      <c r="E12" s="5">
        <f t="shared" si="1"/>
        <v>192</v>
      </c>
      <c r="F12" s="5">
        <f t="shared" si="2"/>
        <v>54.5</v>
      </c>
      <c r="G12" s="5">
        <f t="shared" si="3"/>
        <v>12.5</v>
      </c>
      <c r="H12" s="5">
        <f t="shared" si="4"/>
        <v>114</v>
      </c>
      <c r="I12" s="5">
        <f t="shared" si="5"/>
        <v>77662.5</v>
      </c>
      <c r="J12" s="5">
        <f t="shared" si="6"/>
        <v>33277</v>
      </c>
      <c r="K12" s="5">
        <f t="shared" si="7"/>
        <v>6389184</v>
      </c>
      <c r="L12" s="5">
        <f t="shared" si="8"/>
        <v>53.898607061872369</v>
      </c>
      <c r="M12" s="6" t="b">
        <f t="shared" si="12"/>
        <v>0</v>
      </c>
      <c r="N12" s="6" t="b">
        <f t="shared" si="9"/>
        <v>1</v>
      </c>
      <c r="O12" s="13"/>
      <c r="P12" s="13"/>
      <c r="Q12" s="13">
        <f t="shared" si="10"/>
        <v>0</v>
      </c>
      <c r="R12" s="6"/>
    </row>
    <row r="13" spans="1:18" x14ac:dyDescent="0.25">
      <c r="A13" s="4">
        <v>16</v>
      </c>
      <c r="B13" s="4">
        <v>4</v>
      </c>
      <c r="C13" s="4">
        <v>4</v>
      </c>
      <c r="D13" s="5">
        <f t="shared" si="0"/>
        <v>21.333333333333332</v>
      </c>
      <c r="E13" s="5">
        <f t="shared" si="1"/>
        <v>256</v>
      </c>
      <c r="F13" s="5">
        <f t="shared" si="2"/>
        <v>28.25</v>
      </c>
      <c r="G13" s="5">
        <f t="shared" si="3"/>
        <v>23</v>
      </c>
      <c r="H13" s="5">
        <f t="shared" si="4"/>
        <v>86</v>
      </c>
      <c r="I13" s="5">
        <f t="shared" si="5"/>
        <v>55878.5</v>
      </c>
      <c r="J13" s="5">
        <f t="shared" si="6"/>
        <v>20229</v>
      </c>
      <c r="K13" s="5">
        <f t="shared" si="7"/>
        <v>5178624</v>
      </c>
      <c r="L13" s="5">
        <f t="shared" si="8"/>
        <v>43.686426951733075</v>
      </c>
      <c r="M13" s="6" t="b">
        <f t="shared" si="12"/>
        <v>0</v>
      </c>
      <c r="N13" s="6" t="b">
        <f t="shared" si="9"/>
        <v>0</v>
      </c>
      <c r="O13" s="13"/>
      <c r="P13" s="13"/>
      <c r="Q13" s="13">
        <f t="shared" si="10"/>
        <v>0</v>
      </c>
      <c r="R13" s="6"/>
    </row>
    <row r="14" spans="1:18" x14ac:dyDescent="0.25">
      <c r="A14" s="4">
        <v>8</v>
      </c>
      <c r="B14" s="4">
        <v>8</v>
      </c>
      <c r="C14" s="4">
        <v>4</v>
      </c>
      <c r="D14" s="5">
        <f t="shared" si="0"/>
        <v>21.333333333333332</v>
      </c>
      <c r="E14" s="5">
        <f t="shared" si="1"/>
        <v>256</v>
      </c>
      <c r="F14" s="5">
        <f t="shared" si="2"/>
        <v>54.5</v>
      </c>
      <c r="G14" s="5">
        <f t="shared" si="3"/>
        <v>12.5</v>
      </c>
      <c r="H14" s="5">
        <f t="shared" si="4"/>
        <v>86</v>
      </c>
      <c r="I14" s="5">
        <f t="shared" si="5"/>
        <v>58587.5</v>
      </c>
      <c r="J14" s="5">
        <f t="shared" si="6"/>
        <v>25773</v>
      </c>
      <c r="K14" s="5">
        <f t="shared" si="7"/>
        <v>6597888</v>
      </c>
      <c r="L14" s="5">
        <f t="shared" si="8"/>
        <v>55.659216067379333</v>
      </c>
      <c r="M14" s="6" t="b">
        <f t="shared" si="12"/>
        <v>0</v>
      </c>
      <c r="N14" s="6" t="b">
        <f t="shared" si="9"/>
        <v>0</v>
      </c>
      <c r="O14" s="13"/>
      <c r="P14" s="13"/>
      <c r="Q14" s="13">
        <f t="shared" si="10"/>
        <v>0</v>
      </c>
      <c r="R14" s="6"/>
    </row>
    <row r="15" spans="1:18" x14ac:dyDescent="0.25">
      <c r="A15" s="4">
        <v>16</v>
      </c>
      <c r="B15" s="4">
        <v>10</v>
      </c>
      <c r="C15" s="4">
        <v>2</v>
      </c>
      <c r="D15" s="5">
        <f t="shared" si="0"/>
        <v>26.666666666666668</v>
      </c>
      <c r="E15" s="5">
        <f t="shared" si="1"/>
        <v>320</v>
      </c>
      <c r="F15" s="5">
        <f t="shared" si="2"/>
        <v>28.25</v>
      </c>
      <c r="G15" s="5">
        <f t="shared" si="3"/>
        <v>10.4</v>
      </c>
      <c r="H15" s="5">
        <f t="shared" si="4"/>
        <v>170</v>
      </c>
      <c r="I15" s="5">
        <f t="shared" si="5"/>
        <v>49946</v>
      </c>
      <c r="J15" s="5">
        <f t="shared" si="6"/>
        <v>27457.200000000001</v>
      </c>
      <c r="K15" s="5">
        <f t="shared" si="7"/>
        <v>8786304</v>
      </c>
      <c r="L15" s="5">
        <f t="shared" si="8"/>
        <v>74.120505344995138</v>
      </c>
      <c r="M15" s="6" t="b">
        <f t="shared" si="12"/>
        <v>0</v>
      </c>
      <c r="N15" s="6" t="b">
        <f t="shared" si="9"/>
        <v>0</v>
      </c>
      <c r="O15" s="13"/>
      <c r="P15" s="13"/>
      <c r="Q15" s="13">
        <f t="shared" si="10"/>
        <v>0</v>
      </c>
      <c r="R15" s="6"/>
    </row>
    <row r="16" spans="1:18" x14ac:dyDescent="0.25">
      <c r="A16" s="4">
        <v>10</v>
      </c>
      <c r="B16" s="4">
        <v>8</v>
      </c>
      <c r="C16" s="4">
        <v>4</v>
      </c>
      <c r="D16" s="5">
        <f t="shared" si="0"/>
        <v>26.666666666666668</v>
      </c>
      <c r="E16" s="5">
        <f t="shared" si="1"/>
        <v>320</v>
      </c>
      <c r="F16" s="5">
        <f t="shared" si="2"/>
        <v>44</v>
      </c>
      <c r="G16" s="5">
        <f t="shared" si="3"/>
        <v>12.5</v>
      </c>
      <c r="H16" s="5">
        <f t="shared" si="4"/>
        <v>86</v>
      </c>
      <c r="I16" s="5">
        <f t="shared" si="5"/>
        <v>47300</v>
      </c>
      <c r="J16" s="5">
        <f t="shared" si="6"/>
        <v>21636</v>
      </c>
      <c r="K16" s="5">
        <f t="shared" si="7"/>
        <v>6923520</v>
      </c>
      <c r="L16" s="5">
        <f t="shared" si="8"/>
        <v>58.406219630709423</v>
      </c>
      <c r="M16" s="6" t="b">
        <f t="shared" si="12"/>
        <v>0</v>
      </c>
      <c r="N16" s="6" t="b">
        <f t="shared" si="9"/>
        <v>0</v>
      </c>
      <c r="O16" s="13"/>
      <c r="P16" s="13"/>
      <c r="Q16" s="13">
        <f t="shared" si="10"/>
        <v>0</v>
      </c>
      <c r="R16" s="6"/>
    </row>
    <row r="19" spans="1:4" ht="26.4" x14ac:dyDescent="0.25">
      <c r="A19" s="11" t="s">
        <v>9</v>
      </c>
      <c r="B19">
        <v>12</v>
      </c>
      <c r="D19" s="9" t="s">
        <v>25</v>
      </c>
    </row>
    <row r="20" spans="1:4" ht="26.4" x14ac:dyDescent="0.25">
      <c r="A20" s="2" t="s">
        <v>10</v>
      </c>
      <c r="B20">
        <v>42</v>
      </c>
      <c r="D20" s="10" t="s">
        <v>20</v>
      </c>
    </row>
    <row r="23" spans="1:4" x14ac:dyDescent="0.25">
      <c r="A23" s="1"/>
      <c r="B23" s="1" t="s">
        <v>11</v>
      </c>
      <c r="C23" s="1" t="s">
        <v>12</v>
      </c>
    </row>
    <row r="24" spans="1:4" x14ac:dyDescent="0.25">
      <c r="A24" s="1" t="s">
        <v>4</v>
      </c>
      <c r="B24" s="1">
        <v>10</v>
      </c>
      <c r="C24" s="3">
        <f>$B$20*B24</f>
        <v>420</v>
      </c>
    </row>
    <row r="25" spans="1:4" x14ac:dyDescent="0.25">
      <c r="A25" s="1" t="s">
        <v>5</v>
      </c>
      <c r="B25" s="1">
        <v>2</v>
      </c>
      <c r="C25" s="3">
        <f t="shared" ref="C25:C26" si="13">$B$20*B25</f>
        <v>84</v>
      </c>
    </row>
    <row r="26" spans="1:4" x14ac:dyDescent="0.25">
      <c r="A26" s="1" t="s">
        <v>6</v>
      </c>
      <c r="B26" s="1">
        <v>8</v>
      </c>
      <c r="C26" s="3">
        <f t="shared" si="13"/>
        <v>336</v>
      </c>
    </row>
    <row r="27" spans="1:4" x14ac:dyDescent="0.25">
      <c r="B27" s="1" t="s">
        <v>13</v>
      </c>
      <c r="C27" s="3">
        <f>C24*C25*C26</f>
        <v>11854080</v>
      </c>
    </row>
  </sheetData>
  <conditionalFormatting sqref="A2:N16">
    <cfRule type="expression" dxfId="7" priority="1">
      <formula>IF($M2,IF($N2,TRUE,FALSE),FALSE)</formula>
    </cfRule>
    <cfRule type="expression" dxfId="6" priority="2">
      <formula>IF($M2=TRUE,TRUE,FALSE)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0" verticalDpi="0" r:id="rId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zoomScale="115" zoomScaleNormal="115" workbookViewId="0">
      <selection activeCell="C10" sqref="C10"/>
    </sheetView>
  </sheetViews>
  <sheetFormatPr defaultRowHeight="13.2" x14ac:dyDescent="0.25"/>
  <cols>
    <col min="1" max="1" width="9" bestFit="1" customWidth="1"/>
    <col min="2" max="2" width="8.33203125" bestFit="1" customWidth="1"/>
    <col min="3" max="3" width="15.77734375" customWidth="1"/>
    <col min="4" max="4" width="11.77734375" bestFit="1" customWidth="1"/>
    <col min="5" max="5" width="11.44140625" bestFit="1" customWidth="1"/>
    <col min="6" max="8" width="10.21875" bestFit="1" customWidth="1"/>
    <col min="9" max="9" width="16.6640625" bestFit="1" customWidth="1"/>
    <col min="10" max="10" width="19" bestFit="1" customWidth="1"/>
    <col min="11" max="11" width="18.21875" bestFit="1" customWidth="1"/>
    <col min="12" max="12" width="14.33203125" bestFit="1" customWidth="1"/>
    <col min="13" max="13" width="11.44140625" bestFit="1" customWidth="1"/>
    <col min="14" max="14" width="11.44140625" customWidth="1"/>
    <col min="15" max="15" width="8.77734375" bestFit="1" customWidth="1"/>
  </cols>
  <sheetData>
    <row r="1" spans="1:18" ht="39.6" x14ac:dyDescent="0.25">
      <c r="A1" s="8" t="s">
        <v>14</v>
      </c>
      <c r="B1" s="8" t="s">
        <v>7</v>
      </c>
      <c r="C1" s="8" t="s">
        <v>8</v>
      </c>
      <c r="D1" s="8" t="s">
        <v>0</v>
      </c>
      <c r="E1" s="8" t="s">
        <v>1</v>
      </c>
      <c r="F1" s="8" t="s">
        <v>22</v>
      </c>
      <c r="G1" s="8" t="s">
        <v>23</v>
      </c>
      <c r="H1" s="8" t="s">
        <v>24</v>
      </c>
      <c r="I1" s="8" t="s">
        <v>2</v>
      </c>
      <c r="J1" s="8" t="s">
        <v>3</v>
      </c>
      <c r="K1" s="7" t="s">
        <v>16</v>
      </c>
      <c r="L1" s="7" t="s">
        <v>15</v>
      </c>
      <c r="M1" s="8" t="s">
        <v>17</v>
      </c>
      <c r="N1" s="7" t="s">
        <v>21</v>
      </c>
      <c r="O1" s="7" t="s">
        <v>19</v>
      </c>
      <c r="P1" s="7" t="s">
        <v>18</v>
      </c>
      <c r="Q1" s="7" t="s">
        <v>13</v>
      </c>
      <c r="R1" s="12" t="s">
        <v>26</v>
      </c>
    </row>
    <row r="2" spans="1:18" x14ac:dyDescent="0.25">
      <c r="A2" s="4">
        <v>2</v>
      </c>
      <c r="B2" s="4">
        <v>2</v>
      </c>
      <c r="C2" s="4">
        <v>2</v>
      </c>
      <c r="D2" s="5">
        <f>E2/$B$5</f>
        <v>1</v>
      </c>
      <c r="E2" s="5">
        <f t="shared" ref="E2" si="0">A2*B2*C2</f>
        <v>8</v>
      </c>
      <c r="F2" s="5">
        <f>($C$10/A2)+2</f>
        <v>152</v>
      </c>
      <c r="G2" s="5">
        <f>($C$11/B2)+2</f>
        <v>32</v>
      </c>
      <c r="H2" s="5">
        <f>($C$12/C2)+2</f>
        <v>122</v>
      </c>
      <c r="I2" s="5">
        <f t="shared" ref="I2" si="1">F2*G2*H2</f>
        <v>593408</v>
      </c>
      <c r="J2" s="5">
        <f t="shared" ref="J2" si="2">4*F2*G2+4*G2*H2+4*F2*H2</f>
        <v>109248</v>
      </c>
      <c r="K2" s="5">
        <f t="shared" ref="K2" si="3">J2*E2</f>
        <v>873984</v>
      </c>
      <c r="L2" s="5">
        <f>K2/$C$13*100</f>
        <v>20.231111111111112</v>
      </c>
      <c r="M2" s="6" t="b">
        <f>IF((F2-FLOOR(F2,1))=0,IF((G2-FLOOR(G2,1))=0,IF((H2-FLOOR(H2,1))=0,TRUE,FALSE),FALSE),FALSE)</f>
        <v>1</v>
      </c>
      <c r="N2" s="6" t="b">
        <f>IF(($D2-FLOOR($D2,1))=0,TRUE,FALSE)</f>
        <v>1</v>
      </c>
      <c r="O2" s="13">
        <v>0.12</v>
      </c>
      <c r="P2" s="13">
        <v>6.8</v>
      </c>
      <c r="Q2" s="13">
        <f>O2+P2</f>
        <v>6.92</v>
      </c>
      <c r="R2" s="6" t="s">
        <v>27</v>
      </c>
    </row>
    <row r="5" spans="1:18" ht="26.4" x14ac:dyDescent="0.25">
      <c r="A5" s="11" t="s">
        <v>9</v>
      </c>
      <c r="B5">
        <v>8</v>
      </c>
      <c r="D5" s="9" t="s">
        <v>25</v>
      </c>
    </row>
    <row r="6" spans="1:18" ht="26.4" x14ac:dyDescent="0.25">
      <c r="A6" s="2" t="s">
        <v>10</v>
      </c>
      <c r="B6">
        <v>30</v>
      </c>
      <c r="D6" s="10" t="s">
        <v>20</v>
      </c>
    </row>
    <row r="9" spans="1:18" x14ac:dyDescent="0.25">
      <c r="A9" s="1"/>
      <c r="B9" s="1" t="s">
        <v>11</v>
      </c>
      <c r="C9" s="1" t="s">
        <v>12</v>
      </c>
    </row>
    <row r="10" spans="1:18" x14ac:dyDescent="0.25">
      <c r="A10" s="1" t="s">
        <v>4</v>
      </c>
      <c r="B10" s="1">
        <v>10</v>
      </c>
      <c r="C10" s="3">
        <f>$B$6*B10</f>
        <v>300</v>
      </c>
    </row>
    <row r="11" spans="1:18" x14ac:dyDescent="0.25">
      <c r="A11" s="1" t="s">
        <v>5</v>
      </c>
      <c r="B11" s="1">
        <v>2</v>
      </c>
      <c r="C11" s="3">
        <f t="shared" ref="C11:C12" si="4">$B$6*B11</f>
        <v>60</v>
      </c>
    </row>
    <row r="12" spans="1:18" x14ac:dyDescent="0.25">
      <c r="A12" s="1" t="s">
        <v>6</v>
      </c>
      <c r="B12" s="1">
        <v>8</v>
      </c>
      <c r="C12" s="3">
        <f t="shared" si="4"/>
        <v>240</v>
      </c>
    </row>
    <row r="13" spans="1:18" x14ac:dyDescent="0.25">
      <c r="B13" s="1" t="s">
        <v>13</v>
      </c>
      <c r="C13" s="3">
        <f>C10*C11*C12</f>
        <v>4320000</v>
      </c>
    </row>
  </sheetData>
  <conditionalFormatting sqref="A2:N2">
    <cfRule type="expression" dxfId="5" priority="1">
      <formula>IF($M2,IF($N2,TRUE,FALSE),FALSE)</formula>
    </cfRule>
    <cfRule type="expression" dxfId="4" priority="2">
      <formula>IF($M2=TRUE,TRUE,FALSE)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0" verticalDpi="0" r:id="rId1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tabSelected="1" zoomScale="115" zoomScaleNormal="115" workbookViewId="0">
      <selection activeCell="B24" sqref="B24"/>
    </sheetView>
  </sheetViews>
  <sheetFormatPr defaultRowHeight="13.2" x14ac:dyDescent="0.25"/>
  <cols>
    <col min="1" max="1" width="9" bestFit="1" customWidth="1"/>
    <col min="2" max="2" width="8.33203125" bestFit="1" customWidth="1"/>
    <col min="3" max="3" width="15.77734375" customWidth="1"/>
    <col min="4" max="4" width="11.77734375" bestFit="1" customWidth="1"/>
    <col min="5" max="5" width="11.44140625" bestFit="1" customWidth="1"/>
    <col min="6" max="8" width="10.21875" bestFit="1" customWidth="1"/>
    <col min="9" max="9" width="16.6640625" bestFit="1" customWidth="1"/>
    <col min="10" max="10" width="13.33203125" customWidth="1"/>
    <col min="11" max="11" width="18.21875" bestFit="1" customWidth="1"/>
    <col min="12" max="12" width="14.33203125" bestFit="1" customWidth="1"/>
    <col min="13" max="13" width="11.44140625" bestFit="1" customWidth="1"/>
    <col min="14" max="14" width="11.44140625" customWidth="1"/>
    <col min="15" max="15" width="8.77734375" bestFit="1" customWidth="1"/>
  </cols>
  <sheetData>
    <row r="1" spans="1:18" ht="39.6" x14ac:dyDescent="0.25">
      <c r="A1" s="8" t="s">
        <v>14</v>
      </c>
      <c r="B1" s="8" t="s">
        <v>7</v>
      </c>
      <c r="C1" s="8" t="s">
        <v>8</v>
      </c>
      <c r="D1" s="8" t="s">
        <v>0</v>
      </c>
      <c r="E1" s="8" t="s">
        <v>1</v>
      </c>
      <c r="F1" s="8" t="s">
        <v>22</v>
      </c>
      <c r="G1" s="8" t="s">
        <v>23</v>
      </c>
      <c r="H1" s="8" t="s">
        <v>24</v>
      </c>
      <c r="I1" s="8" t="s">
        <v>2</v>
      </c>
      <c r="J1" s="7" t="s">
        <v>30</v>
      </c>
      <c r="K1" s="7" t="s">
        <v>16</v>
      </c>
      <c r="L1" s="7" t="s">
        <v>15</v>
      </c>
      <c r="M1" s="8" t="s">
        <v>17</v>
      </c>
      <c r="N1" s="7" t="s">
        <v>21</v>
      </c>
      <c r="O1" s="7" t="s">
        <v>19</v>
      </c>
      <c r="P1" s="7" t="s">
        <v>18</v>
      </c>
      <c r="Q1" s="7" t="s">
        <v>13</v>
      </c>
      <c r="R1" s="12"/>
    </row>
    <row r="2" spans="1:18" x14ac:dyDescent="0.25">
      <c r="A2" s="4">
        <v>3</v>
      </c>
      <c r="B2" s="4">
        <v>2</v>
      </c>
      <c r="C2" s="4">
        <v>2</v>
      </c>
      <c r="D2" s="5">
        <f t="shared" ref="D2:D16" si="0">E2/$B$19</f>
        <v>0.5</v>
      </c>
      <c r="E2" s="5">
        <f t="shared" ref="E2:E16" si="1">A2*B2*C2</f>
        <v>12</v>
      </c>
      <c r="F2" s="5">
        <f t="shared" ref="F2:F16" si="2">($C$24/A2)+2</f>
        <v>68.666666666666671</v>
      </c>
      <c r="G2" s="5">
        <f t="shared" ref="G2:G16" si="3">($C$25/B2)+2</f>
        <v>42</v>
      </c>
      <c r="H2" s="5">
        <f t="shared" ref="H2:H16" si="4">($C$26/C2)+2</f>
        <v>82</v>
      </c>
      <c r="I2" s="5">
        <f t="shared" ref="I2:I16" si="5">F2*G2*H2</f>
        <v>236488</v>
      </c>
      <c r="J2" s="5">
        <f t="shared" ref="J2:J16" si="6">4*F2*G2+4*G2*H2+4*F2*H2</f>
        <v>47834.666666666672</v>
      </c>
      <c r="K2" s="5">
        <f t="shared" ref="K2:K16" si="7">J2*E2</f>
        <v>574016</v>
      </c>
      <c r="L2" s="5">
        <f t="shared" ref="L2:L16" si="8">K2/$C$27*100</f>
        <v>22.422499999999999</v>
      </c>
      <c r="M2" s="6" t="b">
        <f>IF((F2-FLOOR(F2,1))=0,IF((G2-FLOOR(G2,1))=0,IF((H2-FLOOR(H2,1))=0,TRUE,FALSE),FALSE),FALSE)</f>
        <v>0</v>
      </c>
      <c r="N2" s="6" t="b">
        <f>IF(($D2-FLOOR($D2,1))=0,TRUE,FALSE)</f>
        <v>0</v>
      </c>
      <c r="O2" s="13"/>
      <c r="P2" s="13"/>
      <c r="Q2" s="13">
        <f>O2+P2</f>
        <v>0</v>
      </c>
      <c r="R2" s="6"/>
    </row>
    <row r="3" spans="1:18" x14ac:dyDescent="0.25">
      <c r="A3" s="4">
        <v>12</v>
      </c>
      <c r="B3" s="4">
        <v>4</v>
      </c>
      <c r="C3" s="4">
        <v>4</v>
      </c>
      <c r="D3" s="5">
        <f t="shared" si="0"/>
        <v>8</v>
      </c>
      <c r="E3" s="5">
        <f t="shared" si="1"/>
        <v>192</v>
      </c>
      <c r="F3" s="5">
        <f t="shared" si="2"/>
        <v>18.666666666666668</v>
      </c>
      <c r="G3" s="5">
        <f t="shared" si="3"/>
        <v>22</v>
      </c>
      <c r="H3" s="5">
        <f t="shared" si="4"/>
        <v>42</v>
      </c>
      <c r="I3" s="5">
        <f t="shared" si="5"/>
        <v>17248</v>
      </c>
      <c r="J3" s="5">
        <f t="shared" si="6"/>
        <v>8474.6666666666679</v>
      </c>
      <c r="K3" s="5">
        <f t="shared" si="7"/>
        <v>1627136.0000000002</v>
      </c>
      <c r="L3" s="5">
        <f t="shared" si="8"/>
        <v>63.56</v>
      </c>
      <c r="M3" s="6" t="b">
        <f>IF((F3-FLOOR(F3,1))=0,IF((G3-FLOOR(G3,1))=0,IF((H3-FLOOR(H3,1))=0,TRUE,FALSE),FALSE),FALSE)</f>
        <v>0</v>
      </c>
      <c r="N3" s="6" t="b">
        <f t="shared" ref="N3:N16" si="9">IF(($D3-FLOOR($D3,1))=0,TRUE,FALSE)</f>
        <v>1</v>
      </c>
      <c r="O3" s="13"/>
      <c r="P3" s="13"/>
      <c r="Q3" s="13">
        <f t="shared" ref="Q3:Q16" si="10">O3+P3</f>
        <v>0</v>
      </c>
      <c r="R3" s="6"/>
    </row>
    <row r="4" spans="1:18" x14ac:dyDescent="0.25">
      <c r="A4" s="4">
        <v>12</v>
      </c>
      <c r="B4" s="4">
        <v>6</v>
      </c>
      <c r="C4" s="4">
        <v>6</v>
      </c>
      <c r="D4" s="5">
        <f t="shared" si="0"/>
        <v>18</v>
      </c>
      <c r="E4" s="5">
        <f t="shared" si="1"/>
        <v>432</v>
      </c>
      <c r="F4" s="5">
        <f t="shared" si="2"/>
        <v>18.666666666666668</v>
      </c>
      <c r="G4" s="5">
        <f t="shared" si="3"/>
        <v>15.333333333333334</v>
      </c>
      <c r="H4" s="5">
        <f t="shared" si="4"/>
        <v>28.666666666666668</v>
      </c>
      <c r="I4" s="5">
        <f t="shared" si="5"/>
        <v>8205.0370370370383</v>
      </c>
      <c r="J4" s="5">
        <f t="shared" si="6"/>
        <v>5043.5555555555566</v>
      </c>
      <c r="K4" s="5">
        <f t="shared" si="7"/>
        <v>2178816.0000000005</v>
      </c>
      <c r="L4" s="5">
        <f t="shared" si="8"/>
        <v>85.110000000000014</v>
      </c>
      <c r="M4" s="6" t="b">
        <f t="shared" ref="M4:M6" si="11">IF((F4-FLOOR(F4,1))=0,IF((G4-FLOOR(G4,1))=0,IF((H4-FLOOR(H4,1))=0,TRUE,FALSE),FALSE),FALSE)</f>
        <v>0</v>
      </c>
      <c r="N4" s="6" t="b">
        <f t="shared" si="9"/>
        <v>1</v>
      </c>
      <c r="O4" s="13"/>
      <c r="P4" s="13"/>
      <c r="Q4" s="13">
        <f t="shared" si="10"/>
        <v>0</v>
      </c>
      <c r="R4" s="6"/>
    </row>
    <row r="5" spans="1:18" x14ac:dyDescent="0.25">
      <c r="A5" s="4">
        <v>2</v>
      </c>
      <c r="B5" s="4">
        <v>2</v>
      </c>
      <c r="C5" s="4">
        <v>2</v>
      </c>
      <c r="D5" s="5">
        <f t="shared" si="0"/>
        <v>0.33333333333333331</v>
      </c>
      <c r="E5" s="5">
        <f t="shared" si="1"/>
        <v>8</v>
      </c>
      <c r="F5" s="5">
        <f t="shared" si="2"/>
        <v>102</v>
      </c>
      <c r="G5" s="5">
        <f t="shared" si="3"/>
        <v>42</v>
      </c>
      <c r="H5" s="5">
        <f t="shared" si="4"/>
        <v>82</v>
      </c>
      <c r="I5" s="5">
        <f t="shared" si="5"/>
        <v>351288</v>
      </c>
      <c r="J5" s="5">
        <f t="shared" si="6"/>
        <v>64368</v>
      </c>
      <c r="K5" s="5">
        <f t="shared" si="7"/>
        <v>514944</v>
      </c>
      <c r="L5" s="5">
        <f t="shared" si="8"/>
        <v>20.114999999999998</v>
      </c>
      <c r="M5" s="6" t="b">
        <f t="shared" si="11"/>
        <v>1</v>
      </c>
      <c r="N5" s="6" t="b">
        <f t="shared" si="9"/>
        <v>0</v>
      </c>
      <c r="O5" s="13"/>
      <c r="P5" s="13"/>
      <c r="Q5" s="13">
        <f t="shared" si="10"/>
        <v>0</v>
      </c>
      <c r="R5" s="6"/>
    </row>
    <row r="6" spans="1:18" x14ac:dyDescent="0.25">
      <c r="A6" s="4">
        <v>8</v>
      </c>
      <c r="B6" s="4">
        <v>8</v>
      </c>
      <c r="C6" s="4">
        <v>8</v>
      </c>
      <c r="D6" s="5">
        <f t="shared" si="0"/>
        <v>21.333333333333332</v>
      </c>
      <c r="E6" s="5">
        <f t="shared" si="1"/>
        <v>512</v>
      </c>
      <c r="F6" s="5">
        <f t="shared" si="2"/>
        <v>27</v>
      </c>
      <c r="G6" s="5">
        <f t="shared" si="3"/>
        <v>12</v>
      </c>
      <c r="H6" s="5">
        <f t="shared" si="4"/>
        <v>22</v>
      </c>
      <c r="I6" s="5">
        <f t="shared" si="5"/>
        <v>7128</v>
      </c>
      <c r="J6" s="5">
        <f t="shared" si="6"/>
        <v>4728</v>
      </c>
      <c r="K6" s="5">
        <f t="shared" si="7"/>
        <v>2420736</v>
      </c>
      <c r="L6" s="5">
        <f t="shared" si="8"/>
        <v>94.56</v>
      </c>
      <c r="M6" s="6" t="b">
        <f t="shared" si="11"/>
        <v>1</v>
      </c>
      <c r="N6" s="6" t="b">
        <f t="shared" si="9"/>
        <v>0</v>
      </c>
      <c r="O6" s="13"/>
      <c r="P6" s="13"/>
      <c r="Q6" s="13">
        <f t="shared" si="10"/>
        <v>0</v>
      </c>
      <c r="R6" s="6"/>
    </row>
    <row r="7" spans="1:18" x14ac:dyDescent="0.25">
      <c r="A7" s="4">
        <v>4</v>
      </c>
      <c r="B7" s="4">
        <v>4</v>
      </c>
      <c r="C7" s="4">
        <v>4</v>
      </c>
      <c r="D7" s="5">
        <f t="shared" si="0"/>
        <v>2.6666666666666665</v>
      </c>
      <c r="E7" s="5">
        <f t="shared" si="1"/>
        <v>64</v>
      </c>
      <c r="F7" s="5">
        <f t="shared" si="2"/>
        <v>52</v>
      </c>
      <c r="G7" s="5">
        <f t="shared" si="3"/>
        <v>22</v>
      </c>
      <c r="H7" s="5">
        <f t="shared" si="4"/>
        <v>42</v>
      </c>
      <c r="I7" s="5">
        <f t="shared" si="5"/>
        <v>48048</v>
      </c>
      <c r="J7" s="5">
        <f t="shared" si="6"/>
        <v>17008</v>
      </c>
      <c r="K7" s="5">
        <f t="shared" si="7"/>
        <v>1088512</v>
      </c>
      <c r="L7" s="5">
        <f t="shared" si="8"/>
        <v>42.52</v>
      </c>
      <c r="M7" s="6" t="b">
        <f>IF((F7-FLOOR(F7,1))=0,IF((G7-FLOOR(G7,1))=0,IF((H7-FLOOR(H7,1))=0,TRUE,FALSE),FALSE),FALSE)</f>
        <v>1</v>
      </c>
      <c r="N7" s="6" t="b">
        <f t="shared" si="9"/>
        <v>0</v>
      </c>
      <c r="O7" s="13"/>
      <c r="P7" s="13"/>
      <c r="Q7" s="13">
        <f t="shared" si="10"/>
        <v>0</v>
      </c>
      <c r="R7" s="6"/>
    </row>
    <row r="8" spans="1:18" x14ac:dyDescent="0.25">
      <c r="A8" s="4">
        <v>8</v>
      </c>
      <c r="B8" s="4">
        <v>4</v>
      </c>
      <c r="C8" s="4">
        <v>4</v>
      </c>
      <c r="D8" s="5">
        <f t="shared" si="0"/>
        <v>5.333333333333333</v>
      </c>
      <c r="E8" s="5">
        <f t="shared" si="1"/>
        <v>128</v>
      </c>
      <c r="F8" s="5">
        <f t="shared" si="2"/>
        <v>27</v>
      </c>
      <c r="G8" s="5">
        <f t="shared" si="3"/>
        <v>22</v>
      </c>
      <c r="H8" s="5">
        <f t="shared" si="4"/>
        <v>42</v>
      </c>
      <c r="I8" s="5">
        <f t="shared" si="5"/>
        <v>24948</v>
      </c>
      <c r="J8" s="5">
        <f t="shared" si="6"/>
        <v>10608</v>
      </c>
      <c r="K8" s="5">
        <f t="shared" si="7"/>
        <v>1357824</v>
      </c>
      <c r="L8" s="5">
        <f t="shared" si="8"/>
        <v>53.04</v>
      </c>
      <c r="M8" s="6" t="b">
        <f t="shared" ref="M8:M16" si="12">IF((F8-FLOOR(F8,1))=0,IF((G8-FLOOR(G8,1))=0,IF((H8-FLOOR(H8,1))=0,TRUE,FALSE),FALSE),FALSE)</f>
        <v>1</v>
      </c>
      <c r="N8" s="6" t="b">
        <f t="shared" si="9"/>
        <v>0</v>
      </c>
      <c r="O8" s="13"/>
      <c r="P8" s="13"/>
      <c r="Q8" s="13">
        <f t="shared" si="10"/>
        <v>0</v>
      </c>
      <c r="R8" s="6"/>
    </row>
    <row r="9" spans="1:18" x14ac:dyDescent="0.25">
      <c r="A9" s="4">
        <v>8</v>
      </c>
      <c r="B9" s="4">
        <v>5</v>
      </c>
      <c r="C9" s="4">
        <v>4</v>
      </c>
      <c r="D9" s="5">
        <f t="shared" si="0"/>
        <v>6.666666666666667</v>
      </c>
      <c r="E9" s="5">
        <f t="shared" si="1"/>
        <v>160</v>
      </c>
      <c r="F9" s="5">
        <f t="shared" si="2"/>
        <v>27</v>
      </c>
      <c r="G9" s="5">
        <f t="shared" si="3"/>
        <v>18</v>
      </c>
      <c r="H9" s="5">
        <f t="shared" si="4"/>
        <v>42</v>
      </c>
      <c r="I9" s="5">
        <f t="shared" si="5"/>
        <v>20412</v>
      </c>
      <c r="J9" s="5">
        <f t="shared" si="6"/>
        <v>9504</v>
      </c>
      <c r="K9" s="5">
        <f t="shared" si="7"/>
        <v>1520640</v>
      </c>
      <c r="L9" s="5">
        <f t="shared" si="8"/>
        <v>59.4</v>
      </c>
      <c r="M9" s="6" t="b">
        <f t="shared" si="12"/>
        <v>1</v>
      </c>
      <c r="N9" s="6" t="b">
        <f t="shared" si="9"/>
        <v>0</v>
      </c>
      <c r="O9" s="13"/>
      <c r="P9" s="13"/>
      <c r="Q9" s="13">
        <f t="shared" si="10"/>
        <v>0</v>
      </c>
      <c r="R9" s="6"/>
    </row>
    <row r="10" spans="1:18" x14ac:dyDescent="0.25">
      <c r="A10" s="4">
        <v>10</v>
      </c>
      <c r="B10" s="4">
        <v>4</v>
      </c>
      <c r="C10" s="4">
        <v>4</v>
      </c>
      <c r="D10" s="5">
        <f t="shared" si="0"/>
        <v>6.666666666666667</v>
      </c>
      <c r="E10" s="5">
        <f t="shared" si="1"/>
        <v>160</v>
      </c>
      <c r="F10" s="5">
        <f t="shared" si="2"/>
        <v>22</v>
      </c>
      <c r="G10" s="5">
        <f t="shared" si="3"/>
        <v>22</v>
      </c>
      <c r="H10" s="5">
        <f t="shared" si="4"/>
        <v>42</v>
      </c>
      <c r="I10" s="5">
        <f t="shared" si="5"/>
        <v>20328</v>
      </c>
      <c r="J10" s="5">
        <f t="shared" si="6"/>
        <v>9328</v>
      </c>
      <c r="K10" s="5">
        <f t="shared" si="7"/>
        <v>1492480</v>
      </c>
      <c r="L10" s="5">
        <f t="shared" si="8"/>
        <v>58.3</v>
      </c>
      <c r="M10" s="6" t="b">
        <f t="shared" si="12"/>
        <v>1</v>
      </c>
      <c r="N10" s="6" t="b">
        <f t="shared" si="9"/>
        <v>0</v>
      </c>
      <c r="O10" s="13"/>
      <c r="P10" s="13"/>
      <c r="Q10" s="13">
        <f t="shared" si="10"/>
        <v>0</v>
      </c>
      <c r="R10" s="6"/>
    </row>
    <row r="11" spans="1:18" x14ac:dyDescent="0.25">
      <c r="A11" s="4">
        <v>16</v>
      </c>
      <c r="B11" s="4">
        <v>5</v>
      </c>
      <c r="C11" s="4">
        <v>2</v>
      </c>
      <c r="D11" s="5">
        <f t="shared" si="0"/>
        <v>6.666666666666667</v>
      </c>
      <c r="E11" s="5">
        <f t="shared" si="1"/>
        <v>160</v>
      </c>
      <c r="F11" s="5">
        <f t="shared" si="2"/>
        <v>14.5</v>
      </c>
      <c r="G11" s="5">
        <f t="shared" si="3"/>
        <v>18</v>
      </c>
      <c r="H11" s="5">
        <f t="shared" si="4"/>
        <v>82</v>
      </c>
      <c r="I11" s="5">
        <f t="shared" si="5"/>
        <v>21402</v>
      </c>
      <c r="J11" s="5">
        <f t="shared" si="6"/>
        <v>11704</v>
      </c>
      <c r="K11" s="5">
        <f t="shared" si="7"/>
        <v>1872640</v>
      </c>
      <c r="L11" s="5">
        <f t="shared" si="8"/>
        <v>73.150000000000006</v>
      </c>
      <c r="M11" s="6" t="b">
        <f t="shared" si="12"/>
        <v>0</v>
      </c>
      <c r="N11" s="6" t="b">
        <f t="shared" si="9"/>
        <v>0</v>
      </c>
      <c r="O11" s="13"/>
      <c r="P11" s="13"/>
      <c r="Q11" s="13">
        <f t="shared" si="10"/>
        <v>0</v>
      </c>
      <c r="R11" s="6"/>
    </row>
    <row r="12" spans="1:18" x14ac:dyDescent="0.25">
      <c r="A12" s="4">
        <v>8</v>
      </c>
      <c r="B12" s="4">
        <v>8</v>
      </c>
      <c r="C12" s="4">
        <v>3</v>
      </c>
      <c r="D12" s="5">
        <f t="shared" si="0"/>
        <v>8</v>
      </c>
      <c r="E12" s="5">
        <f t="shared" si="1"/>
        <v>192</v>
      </c>
      <c r="F12" s="5">
        <f t="shared" si="2"/>
        <v>27</v>
      </c>
      <c r="G12" s="5">
        <f t="shared" si="3"/>
        <v>12</v>
      </c>
      <c r="H12" s="5">
        <f t="shared" si="4"/>
        <v>55.333333333333336</v>
      </c>
      <c r="I12" s="5">
        <f t="shared" si="5"/>
        <v>17928</v>
      </c>
      <c r="J12" s="5">
        <f t="shared" si="6"/>
        <v>9928</v>
      </c>
      <c r="K12" s="5">
        <f t="shared" si="7"/>
        <v>1906176</v>
      </c>
      <c r="L12" s="5">
        <f t="shared" si="8"/>
        <v>74.460000000000008</v>
      </c>
      <c r="M12" s="6" t="b">
        <f t="shared" si="12"/>
        <v>0</v>
      </c>
      <c r="N12" s="6" t="b">
        <f t="shared" si="9"/>
        <v>1</v>
      </c>
      <c r="O12" s="13"/>
      <c r="P12" s="13"/>
      <c r="Q12" s="13">
        <f t="shared" si="10"/>
        <v>0</v>
      </c>
      <c r="R12" s="6"/>
    </row>
    <row r="13" spans="1:18" x14ac:dyDescent="0.25">
      <c r="A13" s="4">
        <v>16</v>
      </c>
      <c r="B13" s="4">
        <v>4</v>
      </c>
      <c r="C13" s="4">
        <v>4</v>
      </c>
      <c r="D13" s="5">
        <f t="shared" si="0"/>
        <v>10.666666666666666</v>
      </c>
      <c r="E13" s="5">
        <f t="shared" si="1"/>
        <v>256</v>
      </c>
      <c r="F13" s="5">
        <f t="shared" si="2"/>
        <v>14.5</v>
      </c>
      <c r="G13" s="5">
        <f t="shared" si="3"/>
        <v>22</v>
      </c>
      <c r="H13" s="5">
        <f t="shared" si="4"/>
        <v>42</v>
      </c>
      <c r="I13" s="5">
        <f t="shared" si="5"/>
        <v>13398</v>
      </c>
      <c r="J13" s="5">
        <f t="shared" si="6"/>
        <v>7408</v>
      </c>
      <c r="K13" s="5">
        <f t="shared" si="7"/>
        <v>1896448</v>
      </c>
      <c r="L13" s="5">
        <f t="shared" si="8"/>
        <v>74.08</v>
      </c>
      <c r="M13" s="6" t="b">
        <f t="shared" si="12"/>
        <v>0</v>
      </c>
      <c r="N13" s="6" t="b">
        <f t="shared" si="9"/>
        <v>0</v>
      </c>
      <c r="O13" s="13"/>
      <c r="P13" s="13"/>
      <c r="Q13" s="13">
        <f t="shared" si="10"/>
        <v>0</v>
      </c>
      <c r="R13" s="6"/>
    </row>
    <row r="14" spans="1:18" x14ac:dyDescent="0.25">
      <c r="A14" s="4">
        <v>8</v>
      </c>
      <c r="B14" s="4">
        <v>8</v>
      </c>
      <c r="C14" s="4">
        <v>4</v>
      </c>
      <c r="D14" s="5">
        <f t="shared" si="0"/>
        <v>10.666666666666666</v>
      </c>
      <c r="E14" s="5">
        <f t="shared" si="1"/>
        <v>256</v>
      </c>
      <c r="F14" s="5">
        <f t="shared" si="2"/>
        <v>27</v>
      </c>
      <c r="G14" s="5">
        <f t="shared" si="3"/>
        <v>12</v>
      </c>
      <c r="H14" s="5">
        <f t="shared" si="4"/>
        <v>42</v>
      </c>
      <c r="I14" s="5">
        <f t="shared" si="5"/>
        <v>13608</v>
      </c>
      <c r="J14" s="5">
        <f t="shared" si="6"/>
        <v>7848</v>
      </c>
      <c r="K14" s="5">
        <f t="shared" si="7"/>
        <v>2009088</v>
      </c>
      <c r="L14" s="5">
        <f t="shared" si="8"/>
        <v>78.48</v>
      </c>
      <c r="M14" s="6" t="b">
        <f t="shared" si="12"/>
        <v>1</v>
      </c>
      <c r="N14" s="6" t="b">
        <f t="shared" si="9"/>
        <v>0</v>
      </c>
      <c r="O14" s="13"/>
      <c r="P14" s="13"/>
      <c r="Q14" s="13">
        <f t="shared" si="10"/>
        <v>0</v>
      </c>
      <c r="R14" s="6"/>
    </row>
    <row r="15" spans="1:18" x14ac:dyDescent="0.25">
      <c r="A15" s="4">
        <v>16</v>
      </c>
      <c r="B15" s="4">
        <v>10</v>
      </c>
      <c r="C15" s="4">
        <v>2</v>
      </c>
      <c r="D15" s="5">
        <f t="shared" si="0"/>
        <v>13.333333333333334</v>
      </c>
      <c r="E15" s="5">
        <f t="shared" si="1"/>
        <v>320</v>
      </c>
      <c r="F15" s="5">
        <f t="shared" si="2"/>
        <v>14.5</v>
      </c>
      <c r="G15" s="5">
        <f t="shared" si="3"/>
        <v>10</v>
      </c>
      <c r="H15" s="5">
        <f t="shared" si="4"/>
        <v>82</v>
      </c>
      <c r="I15" s="5">
        <f t="shared" si="5"/>
        <v>11890</v>
      </c>
      <c r="J15" s="5">
        <f t="shared" si="6"/>
        <v>8616</v>
      </c>
      <c r="K15" s="5">
        <f t="shared" si="7"/>
        <v>2757120</v>
      </c>
      <c r="L15" s="5">
        <f t="shared" si="8"/>
        <v>107.69999999999999</v>
      </c>
      <c r="M15" s="6" t="b">
        <f t="shared" si="12"/>
        <v>0</v>
      </c>
      <c r="N15" s="6" t="b">
        <f t="shared" si="9"/>
        <v>0</v>
      </c>
      <c r="O15" s="13"/>
      <c r="P15" s="13"/>
      <c r="Q15" s="13">
        <f t="shared" si="10"/>
        <v>0</v>
      </c>
      <c r="R15" s="6"/>
    </row>
    <row r="16" spans="1:18" x14ac:dyDescent="0.25">
      <c r="A16" s="4">
        <v>10</v>
      </c>
      <c r="B16" s="4">
        <v>8</v>
      </c>
      <c r="C16" s="4">
        <v>4</v>
      </c>
      <c r="D16" s="5">
        <f t="shared" si="0"/>
        <v>13.333333333333334</v>
      </c>
      <c r="E16" s="5">
        <f t="shared" si="1"/>
        <v>320</v>
      </c>
      <c r="F16" s="5">
        <f t="shared" si="2"/>
        <v>22</v>
      </c>
      <c r="G16" s="5">
        <f t="shared" si="3"/>
        <v>12</v>
      </c>
      <c r="H16" s="5">
        <f t="shared" si="4"/>
        <v>42</v>
      </c>
      <c r="I16" s="5">
        <f t="shared" si="5"/>
        <v>11088</v>
      </c>
      <c r="J16" s="5">
        <f t="shared" si="6"/>
        <v>6768</v>
      </c>
      <c r="K16" s="5">
        <f t="shared" si="7"/>
        <v>2165760</v>
      </c>
      <c r="L16" s="5">
        <f t="shared" si="8"/>
        <v>84.6</v>
      </c>
      <c r="M16" s="6" t="b">
        <f t="shared" si="12"/>
        <v>1</v>
      </c>
      <c r="N16" s="6" t="b">
        <f t="shared" si="9"/>
        <v>0</v>
      </c>
      <c r="O16" s="13"/>
      <c r="P16" s="13"/>
      <c r="Q16" s="13">
        <f t="shared" si="10"/>
        <v>0</v>
      </c>
      <c r="R16" s="6"/>
    </row>
    <row r="19" spans="1:4" ht="26.4" x14ac:dyDescent="0.25">
      <c r="A19" s="11" t="s">
        <v>9</v>
      </c>
      <c r="B19">
        <v>24</v>
      </c>
      <c r="D19" s="9" t="s">
        <v>25</v>
      </c>
    </row>
    <row r="20" spans="1:4" ht="26.4" x14ac:dyDescent="0.25">
      <c r="A20" s="2" t="s">
        <v>10</v>
      </c>
      <c r="B20">
        <v>40</v>
      </c>
      <c r="D20" s="10" t="s">
        <v>20</v>
      </c>
    </row>
    <row r="23" spans="1:4" x14ac:dyDescent="0.25">
      <c r="A23" s="1"/>
      <c r="B23" s="1" t="s">
        <v>11</v>
      </c>
      <c r="C23" s="1" t="s">
        <v>12</v>
      </c>
    </row>
    <row r="24" spans="1:4" x14ac:dyDescent="0.25">
      <c r="A24" s="1" t="s">
        <v>4</v>
      </c>
      <c r="B24" s="1">
        <v>5</v>
      </c>
      <c r="C24" s="3">
        <f>$B$20*B24</f>
        <v>200</v>
      </c>
    </row>
    <row r="25" spans="1:4" x14ac:dyDescent="0.25">
      <c r="A25" s="1" t="s">
        <v>5</v>
      </c>
      <c r="B25" s="1">
        <v>2</v>
      </c>
      <c r="C25" s="3">
        <f t="shared" ref="C25:C26" si="13">$B$20*B25</f>
        <v>80</v>
      </c>
    </row>
    <row r="26" spans="1:4" x14ac:dyDescent="0.25">
      <c r="A26" s="1" t="s">
        <v>6</v>
      </c>
      <c r="B26" s="1">
        <v>4</v>
      </c>
      <c r="C26" s="3">
        <f t="shared" si="13"/>
        <v>160</v>
      </c>
    </row>
    <row r="27" spans="1:4" x14ac:dyDescent="0.25">
      <c r="B27" s="1" t="s">
        <v>13</v>
      </c>
      <c r="C27" s="3">
        <f>C24*C25*C26</f>
        <v>2560000</v>
      </c>
    </row>
  </sheetData>
  <conditionalFormatting sqref="A2:N16">
    <cfRule type="expression" dxfId="3" priority="1">
      <formula>IF($M2,IF($N2,TRUE,FALSE),FALSE)</formula>
    </cfRule>
    <cfRule type="expression" dxfId="2" priority="2">
      <formula>IF($M2=TRUE,TRUE,FALSE)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0" verticalDpi="0" r:id="rId1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topLeftCell="A4" zoomScale="115" zoomScaleNormal="115" workbookViewId="0">
      <selection activeCell="I2" sqref="I2"/>
    </sheetView>
  </sheetViews>
  <sheetFormatPr defaultRowHeight="13.2" x14ac:dyDescent="0.25"/>
  <cols>
    <col min="1" max="1" width="9" bestFit="1" customWidth="1"/>
    <col min="2" max="2" width="8.33203125" bestFit="1" customWidth="1"/>
    <col min="3" max="3" width="15.77734375" customWidth="1"/>
    <col min="4" max="4" width="11.77734375" bestFit="1" customWidth="1"/>
    <col min="5" max="5" width="11.44140625" bestFit="1" customWidth="1"/>
    <col min="6" max="8" width="10.21875" bestFit="1" customWidth="1"/>
    <col min="9" max="9" width="16.6640625" bestFit="1" customWidth="1"/>
    <col min="10" max="10" width="13.33203125" customWidth="1"/>
    <col min="11" max="11" width="18.21875" bestFit="1" customWidth="1"/>
    <col min="12" max="12" width="14.33203125" bestFit="1" customWidth="1"/>
    <col min="13" max="13" width="11.44140625" bestFit="1" customWidth="1"/>
    <col min="14" max="14" width="11.44140625" customWidth="1"/>
    <col min="15" max="15" width="8.77734375" bestFit="1" customWidth="1"/>
  </cols>
  <sheetData>
    <row r="1" spans="1:18" ht="39.6" x14ac:dyDescent="0.25">
      <c r="A1" s="8" t="s">
        <v>14</v>
      </c>
      <c r="B1" s="8" t="s">
        <v>7</v>
      </c>
      <c r="C1" s="8" t="s">
        <v>8</v>
      </c>
      <c r="D1" s="8" t="s">
        <v>0</v>
      </c>
      <c r="E1" s="8" t="s">
        <v>1</v>
      </c>
      <c r="F1" s="8" t="s">
        <v>22</v>
      </c>
      <c r="G1" s="8" t="s">
        <v>23</v>
      </c>
      <c r="H1" s="8" t="s">
        <v>24</v>
      </c>
      <c r="I1" s="8" t="s">
        <v>2</v>
      </c>
      <c r="J1" s="7" t="s">
        <v>30</v>
      </c>
      <c r="K1" s="7" t="s">
        <v>16</v>
      </c>
      <c r="L1" s="7" t="s">
        <v>15</v>
      </c>
      <c r="M1" s="8" t="s">
        <v>17</v>
      </c>
      <c r="N1" s="7" t="s">
        <v>21</v>
      </c>
      <c r="O1" s="7" t="s">
        <v>19</v>
      </c>
      <c r="P1" s="7" t="s">
        <v>18</v>
      </c>
      <c r="Q1" s="7" t="s">
        <v>13</v>
      </c>
      <c r="R1" s="12"/>
    </row>
    <row r="2" spans="1:18" x14ac:dyDescent="0.25">
      <c r="A2" s="4">
        <v>4</v>
      </c>
      <c r="B2" s="4">
        <v>2</v>
      </c>
      <c r="C2" s="4">
        <v>2</v>
      </c>
      <c r="D2" s="5">
        <f t="shared" ref="D2:D16" si="0">E2/$B$19</f>
        <v>1</v>
      </c>
      <c r="E2" s="5">
        <f t="shared" ref="E2:E16" si="1">A2*B2*C2</f>
        <v>16</v>
      </c>
      <c r="F2" s="5">
        <f t="shared" ref="F2:F16" si="2">($C$24/A2)+2</f>
        <v>102</v>
      </c>
      <c r="G2" s="5">
        <f t="shared" ref="G2:G16" si="3">($C$25/B2)+2</f>
        <v>42</v>
      </c>
      <c r="H2" s="5">
        <f t="shared" ref="H2:H16" si="4">($C$26/C2)+2</f>
        <v>162</v>
      </c>
      <c r="I2" s="5">
        <f t="shared" ref="I2:I16" si="5">F2*G2*H2</f>
        <v>694008</v>
      </c>
      <c r="J2" s="5">
        <f t="shared" ref="J2:J16" si="6">4*F2*G2+4*G2*H2+4*F2*H2</f>
        <v>110448</v>
      </c>
      <c r="K2" s="5">
        <f t="shared" ref="K2:K16" si="7">J2*E2</f>
        <v>1767168</v>
      </c>
      <c r="L2" s="5">
        <f t="shared" ref="L2:L16" si="8">K2/$C$27*100</f>
        <v>17.2575</v>
      </c>
      <c r="M2" s="6" t="b">
        <f>IF((F2-FLOOR(F2,1))=0,IF((G2-FLOOR(G2,1))=0,IF((H2-FLOOR(H2,1))=0,TRUE,FALSE),FALSE),FALSE)</f>
        <v>1</v>
      </c>
      <c r="N2" s="6" t="b">
        <f>IF(($D2-FLOOR($D2,1))=0,TRUE,FALSE)</f>
        <v>1</v>
      </c>
      <c r="O2" s="13"/>
      <c r="P2" s="13"/>
      <c r="Q2" s="13">
        <f>O2+P2</f>
        <v>0</v>
      </c>
      <c r="R2" s="6"/>
    </row>
    <row r="3" spans="1:18" x14ac:dyDescent="0.25">
      <c r="A3" s="4">
        <v>2</v>
      </c>
      <c r="B3" s="4">
        <v>4</v>
      </c>
      <c r="C3" s="4">
        <v>2</v>
      </c>
      <c r="D3" s="5">
        <f t="shared" si="0"/>
        <v>1</v>
      </c>
      <c r="E3" s="5">
        <f t="shared" si="1"/>
        <v>16</v>
      </c>
      <c r="F3" s="5">
        <f t="shared" si="2"/>
        <v>202</v>
      </c>
      <c r="G3" s="5">
        <f t="shared" si="3"/>
        <v>22</v>
      </c>
      <c r="H3" s="5">
        <f t="shared" si="4"/>
        <v>162</v>
      </c>
      <c r="I3" s="5">
        <f t="shared" si="5"/>
        <v>719928</v>
      </c>
      <c r="J3" s="5">
        <f t="shared" si="6"/>
        <v>162928</v>
      </c>
      <c r="K3" s="5">
        <f t="shared" si="7"/>
        <v>2606848</v>
      </c>
      <c r="L3" s="5">
        <f t="shared" si="8"/>
        <v>25.4575</v>
      </c>
      <c r="M3" s="6" t="b">
        <f>IF((F3-FLOOR(F3,1))=0,IF((G3-FLOOR(G3,1))=0,IF((H3-FLOOR(H3,1))=0,TRUE,FALSE),FALSE),FALSE)</f>
        <v>1</v>
      </c>
      <c r="N3" s="6" t="b">
        <f t="shared" ref="N3:N16" si="9">IF(($D3-FLOOR($D3,1))=0,TRUE,FALSE)</f>
        <v>1</v>
      </c>
      <c r="O3" s="13"/>
      <c r="P3" s="13"/>
      <c r="Q3" s="13">
        <f t="shared" ref="Q3:Q16" si="10">O3+P3</f>
        <v>0</v>
      </c>
      <c r="R3" s="6"/>
    </row>
    <row r="4" spans="1:18" x14ac:dyDescent="0.25">
      <c r="A4" s="4">
        <v>2</v>
      </c>
      <c r="B4" s="4">
        <v>2</v>
      </c>
      <c r="C4" s="4">
        <v>4</v>
      </c>
      <c r="D4" s="5">
        <f t="shared" si="0"/>
        <v>1</v>
      </c>
      <c r="E4" s="5">
        <f t="shared" si="1"/>
        <v>16</v>
      </c>
      <c r="F4" s="5">
        <f t="shared" si="2"/>
        <v>202</v>
      </c>
      <c r="G4" s="5">
        <f t="shared" si="3"/>
        <v>42</v>
      </c>
      <c r="H4" s="5">
        <f t="shared" si="4"/>
        <v>82</v>
      </c>
      <c r="I4" s="5">
        <f t="shared" si="5"/>
        <v>695688</v>
      </c>
      <c r="J4" s="5">
        <f t="shared" si="6"/>
        <v>113968</v>
      </c>
      <c r="K4" s="5">
        <f t="shared" si="7"/>
        <v>1823488</v>
      </c>
      <c r="L4" s="5">
        <f t="shared" si="8"/>
        <v>17.807500000000001</v>
      </c>
      <c r="M4" s="6" t="b">
        <f t="shared" ref="M4:M6" si="11">IF((F4-FLOOR(F4,1))=0,IF((G4-FLOOR(G4,1))=0,IF((H4-FLOOR(H4,1))=0,TRUE,FALSE),FALSE),FALSE)</f>
        <v>1</v>
      </c>
      <c r="N4" s="6" t="b">
        <f t="shared" si="9"/>
        <v>1</v>
      </c>
      <c r="O4" s="13"/>
      <c r="P4" s="13"/>
      <c r="Q4" s="13">
        <f t="shared" si="10"/>
        <v>0</v>
      </c>
      <c r="R4" s="6"/>
    </row>
    <row r="5" spans="1:18" x14ac:dyDescent="0.25">
      <c r="A5" s="4">
        <v>2</v>
      </c>
      <c r="B5" s="4">
        <v>2</v>
      </c>
      <c r="C5" s="4">
        <v>2</v>
      </c>
      <c r="D5" s="5">
        <f t="shared" si="0"/>
        <v>0.5</v>
      </c>
      <c r="E5" s="5">
        <f t="shared" si="1"/>
        <v>8</v>
      </c>
      <c r="F5" s="5">
        <f t="shared" si="2"/>
        <v>202</v>
      </c>
      <c r="G5" s="5">
        <f t="shared" si="3"/>
        <v>42</v>
      </c>
      <c r="H5" s="5">
        <f t="shared" si="4"/>
        <v>162</v>
      </c>
      <c r="I5" s="5">
        <f t="shared" si="5"/>
        <v>1374408</v>
      </c>
      <c r="J5" s="5">
        <f t="shared" si="6"/>
        <v>192048</v>
      </c>
      <c r="K5" s="5">
        <f t="shared" si="7"/>
        <v>1536384</v>
      </c>
      <c r="L5" s="5">
        <f t="shared" si="8"/>
        <v>15.003749999999998</v>
      </c>
      <c r="M5" s="6" t="b">
        <f t="shared" si="11"/>
        <v>1</v>
      </c>
      <c r="N5" s="6" t="b">
        <f t="shared" si="9"/>
        <v>0</v>
      </c>
      <c r="O5" s="13"/>
      <c r="P5" s="13"/>
      <c r="Q5" s="13">
        <f t="shared" si="10"/>
        <v>0</v>
      </c>
      <c r="R5" s="6"/>
    </row>
    <row r="6" spans="1:18" x14ac:dyDescent="0.25">
      <c r="A6" s="4">
        <v>8</v>
      </c>
      <c r="B6" s="4">
        <v>8</v>
      </c>
      <c r="C6" s="4">
        <v>8</v>
      </c>
      <c r="D6" s="5">
        <f t="shared" si="0"/>
        <v>32</v>
      </c>
      <c r="E6" s="5">
        <f t="shared" si="1"/>
        <v>512</v>
      </c>
      <c r="F6" s="5">
        <f t="shared" si="2"/>
        <v>52</v>
      </c>
      <c r="G6" s="5">
        <f t="shared" si="3"/>
        <v>12</v>
      </c>
      <c r="H6" s="5">
        <f t="shared" si="4"/>
        <v>42</v>
      </c>
      <c r="I6" s="5">
        <f t="shared" si="5"/>
        <v>26208</v>
      </c>
      <c r="J6" s="5">
        <f t="shared" si="6"/>
        <v>13248</v>
      </c>
      <c r="K6" s="5">
        <f t="shared" si="7"/>
        <v>6782976</v>
      </c>
      <c r="L6" s="5">
        <f t="shared" si="8"/>
        <v>66.239999999999995</v>
      </c>
      <c r="M6" s="6" t="b">
        <f t="shared" si="11"/>
        <v>1</v>
      </c>
      <c r="N6" s="6" t="b">
        <f t="shared" si="9"/>
        <v>1</v>
      </c>
      <c r="O6" s="13"/>
      <c r="P6" s="13"/>
      <c r="Q6" s="13">
        <f t="shared" si="10"/>
        <v>0</v>
      </c>
      <c r="R6" s="6"/>
    </row>
    <row r="7" spans="1:18" x14ac:dyDescent="0.25">
      <c r="A7" s="4">
        <v>4</v>
      </c>
      <c r="B7" s="4">
        <v>4</v>
      </c>
      <c r="C7" s="4">
        <v>4</v>
      </c>
      <c r="D7" s="5">
        <f t="shared" si="0"/>
        <v>4</v>
      </c>
      <c r="E7" s="5">
        <f t="shared" si="1"/>
        <v>64</v>
      </c>
      <c r="F7" s="5">
        <f t="shared" si="2"/>
        <v>102</v>
      </c>
      <c r="G7" s="5">
        <f t="shared" si="3"/>
        <v>22</v>
      </c>
      <c r="H7" s="5">
        <f t="shared" si="4"/>
        <v>82</v>
      </c>
      <c r="I7" s="5">
        <f t="shared" si="5"/>
        <v>184008</v>
      </c>
      <c r="J7" s="5">
        <f t="shared" si="6"/>
        <v>49648</v>
      </c>
      <c r="K7" s="5">
        <f t="shared" si="7"/>
        <v>3177472</v>
      </c>
      <c r="L7" s="5">
        <f t="shared" si="8"/>
        <v>31.03</v>
      </c>
      <c r="M7" s="6" t="b">
        <f>IF((F7-FLOOR(F7,1))=0,IF((G7-FLOOR(G7,1))=0,IF((H7-FLOOR(H7,1))=0,TRUE,FALSE),FALSE),FALSE)</f>
        <v>1</v>
      </c>
      <c r="N7" s="6" t="b">
        <f t="shared" si="9"/>
        <v>1</v>
      </c>
      <c r="O7" s="13"/>
      <c r="P7" s="13"/>
      <c r="Q7" s="13">
        <f t="shared" si="10"/>
        <v>0</v>
      </c>
      <c r="R7" s="6"/>
    </row>
    <row r="8" spans="1:18" x14ac:dyDescent="0.25">
      <c r="A8" s="4">
        <v>8</v>
      </c>
      <c r="B8" s="4">
        <v>4</v>
      </c>
      <c r="C8" s="4">
        <v>4</v>
      </c>
      <c r="D8" s="5">
        <f t="shared" si="0"/>
        <v>8</v>
      </c>
      <c r="E8" s="5">
        <f t="shared" si="1"/>
        <v>128</v>
      </c>
      <c r="F8" s="5">
        <f t="shared" si="2"/>
        <v>52</v>
      </c>
      <c r="G8" s="5">
        <f t="shared" si="3"/>
        <v>22</v>
      </c>
      <c r="H8" s="5">
        <f t="shared" si="4"/>
        <v>82</v>
      </c>
      <c r="I8" s="5">
        <f t="shared" si="5"/>
        <v>93808</v>
      </c>
      <c r="J8" s="5">
        <f t="shared" si="6"/>
        <v>28848</v>
      </c>
      <c r="K8" s="5">
        <f t="shared" si="7"/>
        <v>3692544</v>
      </c>
      <c r="L8" s="5">
        <f t="shared" si="8"/>
        <v>36.059999999999995</v>
      </c>
      <c r="M8" s="6" t="b">
        <f t="shared" ref="M8:M16" si="12">IF((F8-FLOOR(F8,1))=0,IF((G8-FLOOR(G8,1))=0,IF((H8-FLOOR(H8,1))=0,TRUE,FALSE),FALSE),FALSE)</f>
        <v>1</v>
      </c>
      <c r="N8" s="6" t="b">
        <f t="shared" si="9"/>
        <v>1</v>
      </c>
      <c r="O8" s="13"/>
      <c r="P8" s="13"/>
      <c r="Q8" s="13">
        <f t="shared" si="10"/>
        <v>0</v>
      </c>
      <c r="R8" s="6"/>
    </row>
    <row r="9" spans="1:18" x14ac:dyDescent="0.25">
      <c r="A9" s="4">
        <v>8</v>
      </c>
      <c r="B9" s="4">
        <v>5</v>
      </c>
      <c r="C9" s="4">
        <v>4</v>
      </c>
      <c r="D9" s="5">
        <f t="shared" si="0"/>
        <v>10</v>
      </c>
      <c r="E9" s="5">
        <f t="shared" si="1"/>
        <v>160</v>
      </c>
      <c r="F9" s="5">
        <f t="shared" si="2"/>
        <v>52</v>
      </c>
      <c r="G9" s="5">
        <f t="shared" si="3"/>
        <v>18</v>
      </c>
      <c r="H9" s="5">
        <f t="shared" si="4"/>
        <v>82</v>
      </c>
      <c r="I9" s="5">
        <f t="shared" si="5"/>
        <v>76752</v>
      </c>
      <c r="J9" s="5">
        <f t="shared" si="6"/>
        <v>26704</v>
      </c>
      <c r="K9" s="5">
        <f t="shared" si="7"/>
        <v>4272640</v>
      </c>
      <c r="L9" s="5">
        <f t="shared" si="8"/>
        <v>41.725000000000001</v>
      </c>
      <c r="M9" s="6" t="b">
        <f t="shared" si="12"/>
        <v>1</v>
      </c>
      <c r="N9" s="6" t="b">
        <f t="shared" si="9"/>
        <v>1</v>
      </c>
      <c r="O9" s="13"/>
      <c r="P9" s="13"/>
      <c r="Q9" s="13">
        <f t="shared" si="10"/>
        <v>0</v>
      </c>
      <c r="R9" s="6"/>
    </row>
    <row r="10" spans="1:18" x14ac:dyDescent="0.25">
      <c r="A10" s="4">
        <v>10</v>
      </c>
      <c r="B10" s="4">
        <v>4</v>
      </c>
      <c r="C10" s="4">
        <v>4</v>
      </c>
      <c r="D10" s="5">
        <f t="shared" si="0"/>
        <v>10</v>
      </c>
      <c r="E10" s="5">
        <f t="shared" si="1"/>
        <v>160</v>
      </c>
      <c r="F10" s="5">
        <f t="shared" si="2"/>
        <v>42</v>
      </c>
      <c r="G10" s="5">
        <f t="shared" si="3"/>
        <v>22</v>
      </c>
      <c r="H10" s="5">
        <f t="shared" si="4"/>
        <v>82</v>
      </c>
      <c r="I10" s="5">
        <f t="shared" si="5"/>
        <v>75768</v>
      </c>
      <c r="J10" s="5">
        <f t="shared" si="6"/>
        <v>24688</v>
      </c>
      <c r="K10" s="5">
        <f t="shared" si="7"/>
        <v>3950080</v>
      </c>
      <c r="L10" s="5">
        <f t="shared" si="8"/>
        <v>38.574999999999996</v>
      </c>
      <c r="M10" s="6" t="b">
        <f t="shared" si="12"/>
        <v>1</v>
      </c>
      <c r="N10" s="6" t="b">
        <f t="shared" si="9"/>
        <v>1</v>
      </c>
      <c r="O10" s="13"/>
      <c r="P10" s="13"/>
      <c r="Q10" s="13">
        <f t="shared" si="10"/>
        <v>0</v>
      </c>
      <c r="R10" s="6"/>
    </row>
    <row r="11" spans="1:18" x14ac:dyDescent="0.25">
      <c r="A11" s="4">
        <v>16</v>
      </c>
      <c r="B11" s="4">
        <v>5</v>
      </c>
      <c r="C11" s="4">
        <v>2</v>
      </c>
      <c r="D11" s="5">
        <f t="shared" si="0"/>
        <v>10</v>
      </c>
      <c r="E11" s="5">
        <f t="shared" si="1"/>
        <v>160</v>
      </c>
      <c r="F11" s="5">
        <f t="shared" si="2"/>
        <v>27</v>
      </c>
      <c r="G11" s="5">
        <f t="shared" si="3"/>
        <v>18</v>
      </c>
      <c r="H11" s="5">
        <f t="shared" si="4"/>
        <v>162</v>
      </c>
      <c r="I11" s="5">
        <f t="shared" si="5"/>
        <v>78732</v>
      </c>
      <c r="J11" s="5">
        <f t="shared" si="6"/>
        <v>31104</v>
      </c>
      <c r="K11" s="5">
        <f t="shared" si="7"/>
        <v>4976640</v>
      </c>
      <c r="L11" s="5">
        <f t="shared" si="8"/>
        <v>48.6</v>
      </c>
      <c r="M11" s="6" t="b">
        <f t="shared" si="12"/>
        <v>1</v>
      </c>
      <c r="N11" s="6" t="b">
        <f t="shared" si="9"/>
        <v>1</v>
      </c>
      <c r="O11" s="13"/>
      <c r="P11" s="13"/>
      <c r="Q11" s="13">
        <f t="shared" si="10"/>
        <v>0</v>
      </c>
      <c r="R11" s="6"/>
    </row>
    <row r="12" spans="1:18" x14ac:dyDescent="0.25">
      <c r="A12" s="4">
        <v>8</v>
      </c>
      <c r="B12" s="4">
        <v>8</v>
      </c>
      <c r="C12" s="4">
        <v>3</v>
      </c>
      <c r="D12" s="5">
        <f t="shared" si="0"/>
        <v>12</v>
      </c>
      <c r="E12" s="5">
        <f t="shared" si="1"/>
        <v>192</v>
      </c>
      <c r="F12" s="5">
        <f t="shared" si="2"/>
        <v>52</v>
      </c>
      <c r="G12" s="5">
        <f t="shared" si="3"/>
        <v>12</v>
      </c>
      <c r="H12" s="5">
        <f t="shared" si="4"/>
        <v>108.66666666666667</v>
      </c>
      <c r="I12" s="5">
        <f t="shared" si="5"/>
        <v>67808</v>
      </c>
      <c r="J12" s="5">
        <f t="shared" si="6"/>
        <v>30314.666666666668</v>
      </c>
      <c r="K12" s="5">
        <f t="shared" si="7"/>
        <v>5820416</v>
      </c>
      <c r="L12" s="5">
        <f t="shared" si="8"/>
        <v>56.84</v>
      </c>
      <c r="M12" s="6" t="b">
        <f t="shared" si="12"/>
        <v>0</v>
      </c>
      <c r="N12" s="6" t="b">
        <f t="shared" si="9"/>
        <v>1</v>
      </c>
      <c r="O12" s="13"/>
      <c r="P12" s="13"/>
      <c r="Q12" s="13">
        <f t="shared" si="10"/>
        <v>0</v>
      </c>
      <c r="R12" s="6"/>
    </row>
    <row r="13" spans="1:18" x14ac:dyDescent="0.25">
      <c r="A13" s="4">
        <v>16</v>
      </c>
      <c r="B13" s="4">
        <v>4</v>
      </c>
      <c r="C13" s="4">
        <v>4</v>
      </c>
      <c r="D13" s="5">
        <f t="shared" si="0"/>
        <v>16</v>
      </c>
      <c r="E13" s="5">
        <f t="shared" si="1"/>
        <v>256</v>
      </c>
      <c r="F13" s="5">
        <f t="shared" si="2"/>
        <v>27</v>
      </c>
      <c r="G13" s="5">
        <f t="shared" si="3"/>
        <v>22</v>
      </c>
      <c r="H13" s="5">
        <f t="shared" si="4"/>
        <v>82</v>
      </c>
      <c r="I13" s="5">
        <f t="shared" si="5"/>
        <v>48708</v>
      </c>
      <c r="J13" s="5">
        <f t="shared" si="6"/>
        <v>18448</v>
      </c>
      <c r="K13" s="5">
        <f t="shared" si="7"/>
        <v>4722688</v>
      </c>
      <c r="L13" s="5">
        <f t="shared" si="8"/>
        <v>46.12</v>
      </c>
      <c r="M13" s="6" t="b">
        <f t="shared" si="12"/>
        <v>1</v>
      </c>
      <c r="N13" s="6" t="b">
        <f t="shared" si="9"/>
        <v>1</v>
      </c>
      <c r="O13" s="13"/>
      <c r="P13" s="13"/>
      <c r="Q13" s="13">
        <f t="shared" si="10"/>
        <v>0</v>
      </c>
      <c r="R13" s="6"/>
    </row>
    <row r="14" spans="1:18" x14ac:dyDescent="0.25">
      <c r="A14" s="4">
        <v>8</v>
      </c>
      <c r="B14" s="4">
        <v>8</v>
      </c>
      <c r="C14" s="4">
        <v>4</v>
      </c>
      <c r="D14" s="5">
        <f t="shared" si="0"/>
        <v>16</v>
      </c>
      <c r="E14" s="5">
        <f t="shared" si="1"/>
        <v>256</v>
      </c>
      <c r="F14" s="5">
        <f t="shared" si="2"/>
        <v>52</v>
      </c>
      <c r="G14" s="5">
        <f t="shared" si="3"/>
        <v>12</v>
      </c>
      <c r="H14" s="5">
        <f t="shared" si="4"/>
        <v>82</v>
      </c>
      <c r="I14" s="5">
        <f t="shared" si="5"/>
        <v>51168</v>
      </c>
      <c r="J14" s="5">
        <f t="shared" si="6"/>
        <v>23488</v>
      </c>
      <c r="K14" s="5">
        <f t="shared" si="7"/>
        <v>6012928</v>
      </c>
      <c r="L14" s="5">
        <f t="shared" si="8"/>
        <v>58.720000000000006</v>
      </c>
      <c r="M14" s="6" t="b">
        <f t="shared" si="12"/>
        <v>1</v>
      </c>
      <c r="N14" s="6" t="b">
        <f t="shared" si="9"/>
        <v>1</v>
      </c>
      <c r="O14" s="13"/>
      <c r="P14" s="13"/>
      <c r="Q14" s="13">
        <f t="shared" si="10"/>
        <v>0</v>
      </c>
      <c r="R14" s="6"/>
    </row>
    <row r="15" spans="1:18" x14ac:dyDescent="0.25">
      <c r="A15" s="4">
        <v>16</v>
      </c>
      <c r="B15" s="4">
        <v>10</v>
      </c>
      <c r="C15" s="4">
        <v>2</v>
      </c>
      <c r="D15" s="5">
        <f t="shared" si="0"/>
        <v>20</v>
      </c>
      <c r="E15" s="5">
        <f t="shared" si="1"/>
        <v>320</v>
      </c>
      <c r="F15" s="5">
        <f t="shared" si="2"/>
        <v>27</v>
      </c>
      <c r="G15" s="5">
        <f t="shared" si="3"/>
        <v>10</v>
      </c>
      <c r="H15" s="5">
        <f t="shared" si="4"/>
        <v>162</v>
      </c>
      <c r="I15" s="5">
        <f t="shared" si="5"/>
        <v>43740</v>
      </c>
      <c r="J15" s="5">
        <f t="shared" si="6"/>
        <v>25056</v>
      </c>
      <c r="K15" s="5">
        <f t="shared" si="7"/>
        <v>8017920</v>
      </c>
      <c r="L15" s="5">
        <f t="shared" si="8"/>
        <v>78.3</v>
      </c>
      <c r="M15" s="6" t="b">
        <f t="shared" si="12"/>
        <v>1</v>
      </c>
      <c r="N15" s="6" t="b">
        <f t="shared" si="9"/>
        <v>1</v>
      </c>
      <c r="O15" s="13"/>
      <c r="P15" s="13"/>
      <c r="Q15" s="13">
        <f t="shared" si="10"/>
        <v>0</v>
      </c>
      <c r="R15" s="6"/>
    </row>
    <row r="16" spans="1:18" x14ac:dyDescent="0.25">
      <c r="A16" s="4">
        <v>10</v>
      </c>
      <c r="B16" s="4">
        <v>8</v>
      </c>
      <c r="C16" s="4">
        <v>4</v>
      </c>
      <c r="D16" s="5">
        <f t="shared" si="0"/>
        <v>20</v>
      </c>
      <c r="E16" s="5">
        <f t="shared" si="1"/>
        <v>320</v>
      </c>
      <c r="F16" s="5">
        <f t="shared" si="2"/>
        <v>42</v>
      </c>
      <c r="G16" s="5">
        <f t="shared" si="3"/>
        <v>12</v>
      </c>
      <c r="H16" s="5">
        <f t="shared" si="4"/>
        <v>82</v>
      </c>
      <c r="I16" s="5">
        <f t="shared" si="5"/>
        <v>41328</v>
      </c>
      <c r="J16" s="5">
        <f t="shared" si="6"/>
        <v>19728</v>
      </c>
      <c r="K16" s="5">
        <f t="shared" si="7"/>
        <v>6312960</v>
      </c>
      <c r="L16" s="5">
        <f t="shared" si="8"/>
        <v>61.650000000000006</v>
      </c>
      <c r="M16" s="6" t="b">
        <f t="shared" si="12"/>
        <v>1</v>
      </c>
      <c r="N16" s="6" t="b">
        <f t="shared" si="9"/>
        <v>1</v>
      </c>
      <c r="O16" s="13"/>
      <c r="P16" s="13"/>
      <c r="Q16" s="13">
        <f t="shared" si="10"/>
        <v>0</v>
      </c>
      <c r="R16" s="6"/>
    </row>
    <row r="19" spans="1:4" ht="26.4" x14ac:dyDescent="0.25">
      <c r="A19" s="11" t="s">
        <v>9</v>
      </c>
      <c r="B19">
        <v>16</v>
      </c>
      <c r="D19" s="9" t="s">
        <v>25</v>
      </c>
    </row>
    <row r="20" spans="1:4" ht="26.4" x14ac:dyDescent="0.25">
      <c r="A20" s="2" t="s">
        <v>10</v>
      </c>
      <c r="B20">
        <v>40</v>
      </c>
      <c r="D20" s="10" t="s">
        <v>20</v>
      </c>
    </row>
    <row r="23" spans="1:4" x14ac:dyDescent="0.25">
      <c r="A23" s="1"/>
      <c r="B23" s="1" t="s">
        <v>11</v>
      </c>
      <c r="C23" s="1" t="s">
        <v>12</v>
      </c>
    </row>
    <row r="24" spans="1:4" x14ac:dyDescent="0.25">
      <c r="A24" s="1" t="s">
        <v>4</v>
      </c>
      <c r="B24" s="1">
        <v>10</v>
      </c>
      <c r="C24" s="3">
        <f>$B$20*B24</f>
        <v>400</v>
      </c>
    </row>
    <row r="25" spans="1:4" x14ac:dyDescent="0.25">
      <c r="A25" s="1" t="s">
        <v>5</v>
      </c>
      <c r="B25" s="1">
        <v>2</v>
      </c>
      <c r="C25" s="3">
        <f t="shared" ref="C25:C26" si="13">$B$20*B25</f>
        <v>80</v>
      </c>
    </row>
    <row r="26" spans="1:4" x14ac:dyDescent="0.25">
      <c r="A26" s="1" t="s">
        <v>6</v>
      </c>
      <c r="B26" s="1">
        <v>8</v>
      </c>
      <c r="C26" s="3">
        <f t="shared" si="13"/>
        <v>320</v>
      </c>
    </row>
    <row r="27" spans="1:4" x14ac:dyDescent="0.25">
      <c r="B27" s="1" t="s">
        <v>13</v>
      </c>
      <c r="C27" s="3">
        <f>C24*C25*C26</f>
        <v>10240000</v>
      </c>
    </row>
  </sheetData>
  <conditionalFormatting sqref="A2:N16">
    <cfRule type="expression" dxfId="1" priority="1">
      <formula>IF($M2,IF($N2,TRUE,FALSE),FALSE)</formula>
    </cfRule>
    <cfRule type="expression" dxfId="0" priority="2">
      <formula>IF($M2=TRUE,TRUE,FALSE)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0" verticalDpi="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7000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Bulldozer CSF</vt:lpstr>
      <vt:lpstr>Intel CSF</vt:lpstr>
      <vt:lpstr>Laptop</vt:lpstr>
      <vt:lpstr>Archer</vt:lpstr>
      <vt:lpstr>Flair2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Adrian Harwood</cp:lastModifiedBy>
  <cp:revision>2</cp:revision>
  <dcterms:created xsi:type="dcterms:W3CDTF">2015-10-19T15:29:38Z</dcterms:created>
  <dcterms:modified xsi:type="dcterms:W3CDTF">2016-03-26T15:22:22Z</dcterms:modified>
  <dc:language>en-GB</dc:language>
</cp:coreProperties>
</file>