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726"/>
  <workbookPr defaultThemeVersion="124226"/>
  <mc:AlternateContent xmlns:mc="http://schemas.openxmlformats.org/markup-compatibility/2006">
    <mc:Choice Requires="x15">
      <x15ac:absPath xmlns:x15ac="http://schemas.microsoft.com/office/spreadsheetml/2010/11/ac" url="C:\Respaldo oficina\2017\iNFORMACION DE LA PAGINA PLANEACION\Ingresos propios\"/>
    </mc:Choice>
  </mc:AlternateContent>
  <bookViews>
    <workbookView xWindow="480" yWindow="330" windowWidth="15600" windowHeight="9690"/>
  </bookViews>
  <sheets>
    <sheet name="Formatos de Hacienda" sheetId="3" r:id="rId1"/>
    <sheet name="INGRESOS PROPIOS  2015" sheetId="1" r:id="rId2"/>
  </sheets>
  <definedNames>
    <definedName name="_xlnm._FilterDatabase" localSheetId="0" hidden="1">'Formatos de Hacienda'!$B$51:$B$161</definedName>
    <definedName name="_xlnm._FilterDatabase" localSheetId="1" hidden="1">'INGRESOS PROPIOS  2015'!$P$48:$P$158</definedName>
    <definedName name="_xlnm.Print_Titles" localSheetId="0">'Formatos de Hacienda'!$5:$11</definedName>
    <definedName name="_xlnm.Print_Titles" localSheetId="1">'INGRESOS PROPIOS  2015'!$2:$8</definedName>
  </definedNames>
  <calcPr calcId="171027"/>
</workbook>
</file>

<file path=xl/calcChain.xml><?xml version="1.0" encoding="utf-8"?>
<calcChain xmlns="http://schemas.openxmlformats.org/spreadsheetml/2006/main">
  <c r="N45" i="3" l="1"/>
  <c r="N55" i="3" s="1"/>
  <c r="M45" i="3"/>
  <c r="M55" i="3" s="1"/>
  <c r="L45" i="3"/>
  <c r="L55" i="3" s="1"/>
  <c r="K45" i="3"/>
  <c r="K55" i="3" s="1"/>
  <c r="J45" i="3"/>
  <c r="J55" i="3" s="1"/>
  <c r="I45" i="3"/>
  <c r="I55" i="3" s="1"/>
  <c r="H45" i="3"/>
  <c r="H55" i="3" s="1"/>
  <c r="G45" i="3"/>
  <c r="G55" i="3" s="1"/>
  <c r="F45" i="3"/>
  <c r="F55" i="3" s="1"/>
  <c r="E45" i="3"/>
  <c r="E55" i="3" s="1"/>
  <c r="D45" i="3"/>
  <c r="D55" i="3" s="1"/>
  <c r="C45" i="3"/>
  <c r="C55" i="3" s="1"/>
  <c r="B43" i="3"/>
  <c r="B39" i="3"/>
  <c r="B37" i="3"/>
  <c r="B45" i="3" l="1"/>
  <c r="B55" i="3" s="1"/>
  <c r="B19" i="1"/>
  <c r="B15" i="1"/>
  <c r="N45" i="1" l="1"/>
  <c r="L45" i="1"/>
  <c r="C45" i="1" l="1"/>
  <c r="D45" i="1"/>
  <c r="E45" i="1"/>
  <c r="F45" i="1"/>
  <c r="G45" i="1"/>
  <c r="H45" i="1"/>
  <c r="I45" i="1"/>
  <c r="J45" i="1"/>
  <c r="K45" i="1"/>
  <c r="M45" i="1"/>
  <c r="B45" i="1"/>
  <c r="C43" i="1"/>
  <c r="D43" i="1"/>
  <c r="E43" i="1"/>
  <c r="F43" i="1"/>
  <c r="G43" i="1"/>
  <c r="H43" i="1"/>
  <c r="I43" i="1"/>
  <c r="J43" i="1"/>
  <c r="K43" i="1"/>
  <c r="L43" i="1"/>
  <c r="M43" i="1"/>
  <c r="N43" i="1"/>
  <c r="B43" i="1"/>
  <c r="A46" i="1" s="1"/>
  <c r="I21" i="1" l="1"/>
  <c r="I31" i="1" s="1"/>
  <c r="J21" i="1" l="1"/>
  <c r="J31" i="1" s="1"/>
  <c r="J35" i="1" s="1"/>
  <c r="J132" i="1" s="1"/>
  <c r="M21" i="1"/>
  <c r="M31" i="1" s="1"/>
  <c r="H21" i="1"/>
  <c r="H31" i="1" s="1"/>
  <c r="K21" i="1"/>
  <c r="K31" i="1" s="1"/>
  <c r="F21" i="1"/>
  <c r="F31" i="1" s="1"/>
  <c r="F35" i="1" s="1"/>
  <c r="F135" i="1" s="1"/>
  <c r="L21" i="1"/>
  <c r="L31" i="1" s="1"/>
  <c r="G21" i="1"/>
  <c r="G31" i="1" s="1"/>
  <c r="N21" i="1"/>
  <c r="N31" i="1" s="1"/>
  <c r="E21" i="1"/>
  <c r="E31" i="1" s="1"/>
  <c r="E35" i="1" s="1"/>
  <c r="C21" i="1"/>
  <c r="C31" i="1" s="1"/>
  <c r="D21" i="1"/>
  <c r="D31" i="1" s="1"/>
  <c r="D35" i="1" s="1"/>
  <c r="B13" i="1"/>
  <c r="B21" i="1" s="1"/>
  <c r="B31" i="1" s="1"/>
  <c r="I35" i="1" s="1"/>
  <c r="J134" i="1"/>
  <c r="F132" i="1"/>
  <c r="J130" i="1"/>
  <c r="F128" i="1"/>
  <c r="E127" i="1"/>
  <c r="D134" i="1"/>
  <c r="D125" i="1"/>
  <c r="D122" i="1"/>
  <c r="D128" i="1"/>
  <c r="D119" i="1"/>
  <c r="D120" i="1"/>
  <c r="D127" i="1"/>
  <c r="D133" i="1"/>
  <c r="D132" i="1"/>
  <c r="E118" i="1"/>
  <c r="D126" i="1"/>
  <c r="D129" i="1"/>
  <c r="D135" i="1"/>
  <c r="D124" i="1"/>
  <c r="J118" i="1"/>
  <c r="D131" i="1"/>
  <c r="D130" i="1"/>
  <c r="D123" i="1"/>
  <c r="D121" i="1"/>
  <c r="D118" i="1"/>
  <c r="J158" i="1"/>
  <c r="J157" i="1"/>
  <c r="E157" i="1"/>
  <c r="E156" i="1"/>
  <c r="J154" i="1"/>
  <c r="J153" i="1"/>
  <c r="E153" i="1"/>
  <c r="E152" i="1"/>
  <c r="J150" i="1"/>
  <c r="J149" i="1"/>
  <c r="E149" i="1"/>
  <c r="E148" i="1"/>
  <c r="J146" i="1"/>
  <c r="J145" i="1"/>
  <c r="E145" i="1"/>
  <c r="J144" i="1"/>
  <c r="E144" i="1"/>
  <c r="E143" i="1"/>
  <c r="E141" i="1"/>
  <c r="F141" i="1"/>
  <c r="J140" i="1"/>
  <c r="B40" i="1"/>
  <c r="D154" i="1"/>
  <c r="D146" i="1"/>
  <c r="D158" i="1"/>
  <c r="D157" i="1"/>
  <c r="D141" i="1"/>
  <c r="D143" i="1"/>
  <c r="D145" i="1"/>
  <c r="D142" i="1"/>
  <c r="D144" i="1"/>
  <c r="D152" i="1"/>
  <c r="D155" i="1"/>
  <c r="D153" i="1"/>
  <c r="D150" i="1"/>
  <c r="J138" i="1"/>
  <c r="D140" i="1"/>
  <c r="D156" i="1"/>
  <c r="D149" i="1"/>
  <c r="D151" i="1"/>
  <c r="D139" i="1"/>
  <c r="D147" i="1"/>
  <c r="D148" i="1"/>
  <c r="D138" i="1"/>
  <c r="I115" i="1" l="1"/>
  <c r="I114" i="1"/>
  <c r="I113" i="1"/>
  <c r="I112" i="1"/>
  <c r="I111" i="1"/>
  <c r="I110" i="1"/>
  <c r="I109" i="1"/>
  <c r="I108" i="1"/>
  <c r="I107" i="1"/>
  <c r="I106" i="1"/>
  <c r="I105" i="1"/>
  <c r="I104" i="1"/>
  <c r="I103" i="1"/>
  <c r="I102" i="1"/>
  <c r="I101" i="1"/>
  <c r="I100" i="1"/>
  <c r="I99" i="1"/>
  <c r="I98" i="1"/>
  <c r="I97" i="1"/>
  <c r="I96" i="1"/>
  <c r="I95" i="1"/>
  <c r="I92" i="1"/>
  <c r="I91" i="1"/>
  <c r="I90" i="1"/>
  <c r="I89" i="1"/>
  <c r="I88" i="1"/>
  <c r="I87" i="1"/>
  <c r="I86" i="1"/>
  <c r="I83" i="1"/>
  <c r="I79" i="1"/>
  <c r="I75" i="1"/>
  <c r="I71" i="1"/>
  <c r="I65" i="1"/>
  <c r="I84" i="1"/>
  <c r="I85" i="1"/>
  <c r="I81" i="1"/>
  <c r="I77" i="1"/>
  <c r="I73" i="1"/>
  <c r="I67" i="1"/>
  <c r="I63" i="1"/>
  <c r="I82" i="1"/>
  <c r="I78" i="1"/>
  <c r="I74" i="1"/>
  <c r="I70" i="1"/>
  <c r="I64" i="1"/>
  <c r="I80" i="1"/>
  <c r="I76" i="1"/>
  <c r="I72" i="1"/>
  <c r="I66" i="1"/>
  <c r="I62" i="1"/>
  <c r="I61" i="1"/>
  <c r="I60" i="1"/>
  <c r="I59" i="1"/>
  <c r="I58" i="1"/>
  <c r="I57" i="1"/>
  <c r="I56" i="1"/>
  <c r="I55" i="1"/>
  <c r="I54" i="1"/>
  <c r="I53" i="1"/>
  <c r="I49" i="1"/>
  <c r="I50" i="1"/>
  <c r="I51" i="1"/>
  <c r="I52" i="1"/>
  <c r="I48" i="1"/>
  <c r="I134" i="1"/>
  <c r="I130" i="1"/>
  <c r="I126" i="1"/>
  <c r="I125" i="1"/>
  <c r="I122" i="1"/>
  <c r="I121" i="1"/>
  <c r="I118" i="1"/>
  <c r="I156" i="1"/>
  <c r="I152" i="1"/>
  <c r="I148" i="1"/>
  <c r="I144" i="1"/>
  <c r="I141" i="1"/>
  <c r="I140" i="1"/>
  <c r="I132" i="1"/>
  <c r="I128" i="1"/>
  <c r="I124" i="1"/>
  <c r="I123" i="1"/>
  <c r="I120" i="1"/>
  <c r="I119" i="1"/>
  <c r="I158" i="1"/>
  <c r="I157" i="1"/>
  <c r="I154" i="1"/>
  <c r="I153" i="1"/>
  <c r="I150" i="1"/>
  <c r="I149" i="1"/>
  <c r="I146" i="1"/>
  <c r="I145" i="1"/>
  <c r="I143" i="1"/>
  <c r="I142" i="1"/>
  <c r="I139" i="1"/>
  <c r="I138" i="1"/>
  <c r="I133" i="1"/>
  <c r="I129" i="1"/>
  <c r="I135" i="1"/>
  <c r="I131" i="1"/>
  <c r="I127" i="1"/>
  <c r="I155" i="1"/>
  <c r="I151" i="1"/>
  <c r="I147" i="1"/>
  <c r="E115" i="1"/>
  <c r="E114" i="1"/>
  <c r="E113" i="1"/>
  <c r="E112" i="1"/>
  <c r="E111" i="1"/>
  <c r="E110" i="1"/>
  <c r="E109" i="1"/>
  <c r="E108" i="1"/>
  <c r="E107" i="1"/>
  <c r="E106" i="1"/>
  <c r="E105" i="1"/>
  <c r="E104" i="1"/>
  <c r="E103" i="1"/>
  <c r="E102" i="1"/>
  <c r="E101" i="1"/>
  <c r="E100" i="1"/>
  <c r="E99" i="1"/>
  <c r="E98" i="1"/>
  <c r="E97" i="1"/>
  <c r="E96" i="1"/>
  <c r="E95" i="1"/>
  <c r="E92" i="1"/>
  <c r="E91" i="1"/>
  <c r="E90" i="1"/>
  <c r="E89" i="1"/>
  <c r="E88" i="1"/>
  <c r="E87" i="1"/>
  <c r="E86" i="1"/>
  <c r="E82" i="1"/>
  <c r="E78" i="1"/>
  <c r="E74" i="1"/>
  <c r="E70" i="1"/>
  <c r="E64" i="1"/>
  <c r="E75" i="1"/>
  <c r="E71" i="1"/>
  <c r="E61" i="1"/>
  <c r="E59" i="1"/>
  <c r="E58" i="1"/>
  <c r="E84" i="1"/>
  <c r="E80" i="1"/>
  <c r="E76" i="1"/>
  <c r="E72" i="1"/>
  <c r="E66" i="1"/>
  <c r="E79" i="1"/>
  <c r="E65" i="1"/>
  <c r="E62" i="1"/>
  <c r="E60" i="1"/>
  <c r="E57" i="1"/>
  <c r="E56" i="1"/>
  <c r="E55" i="1"/>
  <c r="E54" i="1"/>
  <c r="E85" i="1"/>
  <c r="E81" i="1"/>
  <c r="E77" i="1"/>
  <c r="E73" i="1"/>
  <c r="E67" i="1"/>
  <c r="E63" i="1"/>
  <c r="E83" i="1"/>
  <c r="E52" i="1"/>
  <c r="E48" i="1"/>
  <c r="E53" i="1"/>
  <c r="E49" i="1"/>
  <c r="E50" i="1"/>
  <c r="E51" i="1"/>
  <c r="F138" i="1"/>
  <c r="E138" i="1"/>
  <c r="F139" i="1"/>
  <c r="E139" i="1"/>
  <c r="J142" i="1"/>
  <c r="F143" i="1"/>
  <c r="E146" i="1"/>
  <c r="J147" i="1"/>
  <c r="E150" i="1"/>
  <c r="J151" i="1"/>
  <c r="E154" i="1"/>
  <c r="J155" i="1"/>
  <c r="E158" i="1"/>
  <c r="F118" i="1"/>
  <c r="F126" i="1"/>
  <c r="J128" i="1"/>
  <c r="E129" i="1"/>
  <c r="F130" i="1"/>
  <c r="E133" i="1"/>
  <c r="F134" i="1"/>
  <c r="D115" i="1"/>
  <c r="D114" i="1"/>
  <c r="D113" i="1"/>
  <c r="D112" i="1"/>
  <c r="D111" i="1"/>
  <c r="D110" i="1"/>
  <c r="D109" i="1"/>
  <c r="D108" i="1"/>
  <c r="D107" i="1"/>
  <c r="D106" i="1"/>
  <c r="D105" i="1"/>
  <c r="D104" i="1"/>
  <c r="D103" i="1"/>
  <c r="D102" i="1"/>
  <c r="D101" i="1"/>
  <c r="D100" i="1"/>
  <c r="D99" i="1"/>
  <c r="D98" i="1"/>
  <c r="D97" i="1"/>
  <c r="D96" i="1"/>
  <c r="D95" i="1"/>
  <c r="D92" i="1"/>
  <c r="D91" i="1"/>
  <c r="D90" i="1"/>
  <c r="D89" i="1"/>
  <c r="D88" i="1"/>
  <c r="D87" i="1"/>
  <c r="D86" i="1"/>
  <c r="D85" i="1"/>
  <c r="D84" i="1"/>
  <c r="D83" i="1"/>
  <c r="D82" i="1"/>
  <c r="D81" i="1"/>
  <c r="D80" i="1"/>
  <c r="D79" i="1"/>
  <c r="D78" i="1"/>
  <c r="D77" i="1"/>
  <c r="D76" i="1"/>
  <c r="D75" i="1"/>
  <c r="D74" i="1"/>
  <c r="D73" i="1"/>
  <c r="D72" i="1"/>
  <c r="D71" i="1"/>
  <c r="D70" i="1"/>
  <c r="D67" i="1"/>
  <c r="D66" i="1"/>
  <c r="D65" i="1"/>
  <c r="D64" i="1"/>
  <c r="D63" i="1"/>
  <c r="D62" i="1"/>
  <c r="D61" i="1"/>
  <c r="D60" i="1"/>
  <c r="D59" i="1"/>
  <c r="D58" i="1"/>
  <c r="D57" i="1"/>
  <c r="D56" i="1"/>
  <c r="D55" i="1"/>
  <c r="D54" i="1"/>
  <c r="D53" i="1"/>
  <c r="D52" i="1"/>
  <c r="D51" i="1"/>
  <c r="D50" i="1"/>
  <c r="D49" i="1"/>
  <c r="D48" i="1"/>
  <c r="D40" i="1" s="1"/>
  <c r="G35" i="1"/>
  <c r="H35" i="1"/>
  <c r="E131" i="1"/>
  <c r="E135" i="1"/>
  <c r="J114" i="1"/>
  <c r="J110" i="1"/>
  <c r="J106" i="1"/>
  <c r="J102" i="1"/>
  <c r="J98" i="1"/>
  <c r="J92" i="1"/>
  <c r="J88" i="1"/>
  <c r="J115" i="1"/>
  <c r="J111" i="1"/>
  <c r="J107" i="1"/>
  <c r="J103" i="1"/>
  <c r="J99" i="1"/>
  <c r="J95" i="1"/>
  <c r="J89" i="1"/>
  <c r="J112" i="1"/>
  <c r="J108" i="1"/>
  <c r="J104" i="1"/>
  <c r="J100" i="1"/>
  <c r="J96" i="1"/>
  <c r="J90" i="1"/>
  <c r="J86" i="1"/>
  <c r="J85" i="1"/>
  <c r="J84" i="1"/>
  <c r="J83" i="1"/>
  <c r="J82" i="1"/>
  <c r="J81" i="1"/>
  <c r="J80" i="1"/>
  <c r="J79" i="1"/>
  <c r="J78" i="1"/>
  <c r="J77" i="1"/>
  <c r="J76" i="1"/>
  <c r="J75" i="1"/>
  <c r="J74" i="1"/>
  <c r="J73" i="1"/>
  <c r="J72" i="1"/>
  <c r="J71" i="1"/>
  <c r="J70" i="1"/>
  <c r="J67" i="1"/>
  <c r="J66" i="1"/>
  <c r="J65" i="1"/>
  <c r="J64" i="1"/>
  <c r="J63" i="1"/>
  <c r="J62" i="1"/>
  <c r="J105" i="1"/>
  <c r="J87" i="1"/>
  <c r="J61" i="1"/>
  <c r="J60" i="1"/>
  <c r="J59" i="1"/>
  <c r="J58" i="1"/>
  <c r="J57" i="1"/>
  <c r="J56" i="1"/>
  <c r="J55" i="1"/>
  <c r="J54" i="1"/>
  <c r="J53" i="1"/>
  <c r="J52" i="1"/>
  <c r="J51" i="1"/>
  <c r="J50" i="1"/>
  <c r="J49" i="1"/>
  <c r="J48" i="1"/>
  <c r="J40" i="1" s="1"/>
  <c r="J91" i="1"/>
  <c r="J113" i="1"/>
  <c r="J97" i="1"/>
  <c r="J101" i="1"/>
  <c r="J109" i="1"/>
  <c r="J139" i="1"/>
  <c r="F140" i="1"/>
  <c r="E140" i="1"/>
  <c r="J143" i="1"/>
  <c r="F144" i="1"/>
  <c r="F145" i="1"/>
  <c r="F146" i="1"/>
  <c r="F149" i="1"/>
  <c r="F150" i="1"/>
  <c r="F153" i="1"/>
  <c r="F154" i="1"/>
  <c r="F157" i="1"/>
  <c r="F158" i="1"/>
  <c r="F119" i="1"/>
  <c r="F120" i="1"/>
  <c r="E121" i="1"/>
  <c r="J121" i="1"/>
  <c r="E122" i="1"/>
  <c r="J122" i="1"/>
  <c r="F123" i="1"/>
  <c r="F124" i="1"/>
  <c r="E125" i="1"/>
  <c r="J125" i="1"/>
  <c r="J126" i="1"/>
  <c r="F127" i="1"/>
  <c r="J129" i="1"/>
  <c r="E130" i="1"/>
  <c r="F131" i="1"/>
  <c r="J133" i="1"/>
  <c r="E134" i="1"/>
  <c r="C35" i="1"/>
  <c r="L35" i="1"/>
  <c r="M35" i="1"/>
  <c r="F113" i="1"/>
  <c r="F109" i="1"/>
  <c r="F105" i="1"/>
  <c r="F101" i="1"/>
  <c r="F97" i="1"/>
  <c r="F91" i="1"/>
  <c r="F87" i="1"/>
  <c r="F114" i="1"/>
  <c r="F110" i="1"/>
  <c r="F106" i="1"/>
  <c r="F102" i="1"/>
  <c r="F98" i="1"/>
  <c r="F92" i="1"/>
  <c r="F88" i="1"/>
  <c r="F115" i="1"/>
  <c r="F111" i="1"/>
  <c r="F107" i="1"/>
  <c r="F103" i="1"/>
  <c r="F99" i="1"/>
  <c r="F95" i="1"/>
  <c r="F89" i="1"/>
  <c r="F85" i="1"/>
  <c r="F84" i="1"/>
  <c r="F83" i="1"/>
  <c r="F82" i="1"/>
  <c r="F81" i="1"/>
  <c r="F80" i="1"/>
  <c r="F79" i="1"/>
  <c r="F78" i="1"/>
  <c r="F77" i="1"/>
  <c r="F76" i="1"/>
  <c r="F75" i="1"/>
  <c r="F74" i="1"/>
  <c r="F73" i="1"/>
  <c r="F72" i="1"/>
  <c r="F71" i="1"/>
  <c r="F70" i="1"/>
  <c r="F67" i="1"/>
  <c r="F66" i="1"/>
  <c r="F65" i="1"/>
  <c r="F64" i="1"/>
  <c r="F63" i="1"/>
  <c r="F100" i="1"/>
  <c r="F62" i="1"/>
  <c r="F61" i="1"/>
  <c r="F60" i="1"/>
  <c r="F59" i="1"/>
  <c r="F58" i="1"/>
  <c r="F57" i="1"/>
  <c r="F56" i="1"/>
  <c r="F55" i="1"/>
  <c r="F54" i="1"/>
  <c r="F53" i="1"/>
  <c r="F52" i="1"/>
  <c r="F51" i="1"/>
  <c r="F50" i="1"/>
  <c r="F49" i="1"/>
  <c r="F48" i="1"/>
  <c r="F104" i="1"/>
  <c r="F108" i="1"/>
  <c r="F90" i="1"/>
  <c r="F112" i="1"/>
  <c r="F96" i="1"/>
  <c r="F86" i="1"/>
  <c r="J141" i="1"/>
  <c r="F142" i="1"/>
  <c r="E142" i="1"/>
  <c r="F147" i="1"/>
  <c r="E147" i="1"/>
  <c r="F148" i="1"/>
  <c r="J148" i="1"/>
  <c r="F151" i="1"/>
  <c r="E151" i="1"/>
  <c r="F152" i="1"/>
  <c r="J152" i="1"/>
  <c r="F155" i="1"/>
  <c r="E155" i="1"/>
  <c r="F156" i="1"/>
  <c r="J156" i="1"/>
  <c r="E119" i="1"/>
  <c r="J119" i="1"/>
  <c r="E120" i="1"/>
  <c r="J120" i="1"/>
  <c r="F121" i="1"/>
  <c r="F122" i="1"/>
  <c r="E123" i="1"/>
  <c r="J123" i="1"/>
  <c r="E124" i="1"/>
  <c r="J124" i="1"/>
  <c r="F125" i="1"/>
  <c r="E126" i="1"/>
  <c r="J127" i="1"/>
  <c r="E128" i="1"/>
  <c r="F129" i="1"/>
  <c r="J131" i="1"/>
  <c r="E132" i="1"/>
  <c r="F133" i="1"/>
  <c r="J135" i="1"/>
  <c r="N35" i="1"/>
  <c r="K35" i="1"/>
  <c r="M115" i="1" l="1"/>
  <c r="M114" i="1"/>
  <c r="M113" i="1"/>
  <c r="M112" i="1"/>
  <c r="M111" i="1"/>
  <c r="M110" i="1"/>
  <c r="M109" i="1"/>
  <c r="M108" i="1"/>
  <c r="M107" i="1"/>
  <c r="M106" i="1"/>
  <c r="M105" i="1"/>
  <c r="M104" i="1"/>
  <c r="M103" i="1"/>
  <c r="M102" i="1"/>
  <c r="M101" i="1"/>
  <c r="M100" i="1"/>
  <c r="M99" i="1"/>
  <c r="M98" i="1"/>
  <c r="M97" i="1"/>
  <c r="M96" i="1"/>
  <c r="M95" i="1"/>
  <c r="M92" i="1"/>
  <c r="M91" i="1"/>
  <c r="M90" i="1"/>
  <c r="M89" i="1"/>
  <c r="M88" i="1"/>
  <c r="M87" i="1"/>
  <c r="M86" i="1"/>
  <c r="M85" i="1"/>
  <c r="M84" i="1"/>
  <c r="M80" i="1"/>
  <c r="M76" i="1"/>
  <c r="M72" i="1"/>
  <c r="M66" i="1"/>
  <c r="M62" i="1"/>
  <c r="M81" i="1"/>
  <c r="M77" i="1"/>
  <c r="M63" i="1"/>
  <c r="M61" i="1"/>
  <c r="M59" i="1"/>
  <c r="M56" i="1"/>
  <c r="M55" i="1"/>
  <c r="M54" i="1"/>
  <c r="M82" i="1"/>
  <c r="M78" i="1"/>
  <c r="M74" i="1"/>
  <c r="M70" i="1"/>
  <c r="M64" i="1"/>
  <c r="M73" i="1"/>
  <c r="M67" i="1"/>
  <c r="M60" i="1"/>
  <c r="M58" i="1"/>
  <c r="M57" i="1"/>
  <c r="M83" i="1"/>
  <c r="M79" i="1"/>
  <c r="M75" i="1"/>
  <c r="M71" i="1"/>
  <c r="M65" i="1"/>
  <c r="M53" i="1"/>
  <c r="M50" i="1"/>
  <c r="M51" i="1"/>
  <c r="M48" i="1"/>
  <c r="M49" i="1"/>
  <c r="M52" i="1"/>
  <c r="M132" i="1"/>
  <c r="M128" i="1"/>
  <c r="M124" i="1"/>
  <c r="M120" i="1"/>
  <c r="M158" i="1"/>
  <c r="M157" i="1"/>
  <c r="M154" i="1"/>
  <c r="M153" i="1"/>
  <c r="M150" i="1"/>
  <c r="M149" i="1"/>
  <c r="M146" i="1"/>
  <c r="M145" i="1"/>
  <c r="M139" i="1"/>
  <c r="M135" i="1"/>
  <c r="M123" i="1"/>
  <c r="M118" i="1"/>
  <c r="M142" i="1"/>
  <c r="M138" i="1"/>
  <c r="M134" i="1"/>
  <c r="M130" i="1"/>
  <c r="M126" i="1"/>
  <c r="M122" i="1"/>
  <c r="M156" i="1"/>
  <c r="M155" i="1"/>
  <c r="M152" i="1"/>
  <c r="M151" i="1"/>
  <c r="M148" i="1"/>
  <c r="M147" i="1"/>
  <c r="M141" i="1"/>
  <c r="M131" i="1"/>
  <c r="M127" i="1"/>
  <c r="M133" i="1"/>
  <c r="M129" i="1"/>
  <c r="M125" i="1"/>
  <c r="M121" i="1"/>
  <c r="M144" i="1"/>
  <c r="M143" i="1"/>
  <c r="M140" i="1"/>
  <c r="M119" i="1"/>
  <c r="F40" i="1"/>
  <c r="L115" i="1"/>
  <c r="L114" i="1"/>
  <c r="L113" i="1"/>
  <c r="L112" i="1"/>
  <c r="L111" i="1"/>
  <c r="L110" i="1"/>
  <c r="L109" i="1"/>
  <c r="L108" i="1"/>
  <c r="L107" i="1"/>
  <c r="L106" i="1"/>
  <c r="L105" i="1"/>
  <c r="L104" i="1"/>
  <c r="L103" i="1"/>
  <c r="L102" i="1"/>
  <c r="L101" i="1"/>
  <c r="L100" i="1"/>
  <c r="L99" i="1"/>
  <c r="L98" i="1"/>
  <c r="L97" i="1"/>
  <c r="L96" i="1"/>
  <c r="L95" i="1"/>
  <c r="L92" i="1"/>
  <c r="L91" i="1"/>
  <c r="L90" i="1"/>
  <c r="L89" i="1"/>
  <c r="L88" i="1"/>
  <c r="L87" i="1"/>
  <c r="L86" i="1"/>
  <c r="L84" i="1"/>
  <c r="L83" i="1"/>
  <c r="L82" i="1"/>
  <c r="L81" i="1"/>
  <c r="L80" i="1"/>
  <c r="L79" i="1"/>
  <c r="L78" i="1"/>
  <c r="L77" i="1"/>
  <c r="L76" i="1"/>
  <c r="L75" i="1"/>
  <c r="L74" i="1"/>
  <c r="L73" i="1"/>
  <c r="L72" i="1"/>
  <c r="L71" i="1"/>
  <c r="L70" i="1"/>
  <c r="L67" i="1"/>
  <c r="L66" i="1"/>
  <c r="L65" i="1"/>
  <c r="L64" i="1"/>
  <c r="L63" i="1"/>
  <c r="L62" i="1"/>
  <c r="L85" i="1"/>
  <c r="L61" i="1"/>
  <c r="L60" i="1"/>
  <c r="L59" i="1"/>
  <c r="L58" i="1"/>
  <c r="L57" i="1"/>
  <c r="L56" i="1"/>
  <c r="L55" i="1"/>
  <c r="L54" i="1"/>
  <c r="L53" i="1"/>
  <c r="L52" i="1"/>
  <c r="L51" i="1"/>
  <c r="L50" i="1"/>
  <c r="L49" i="1"/>
  <c r="L48" i="1"/>
  <c r="L132" i="1"/>
  <c r="L128" i="1"/>
  <c r="L118" i="1"/>
  <c r="L144" i="1"/>
  <c r="L140" i="1"/>
  <c r="L131" i="1"/>
  <c r="L127" i="1"/>
  <c r="L120" i="1"/>
  <c r="L154" i="1"/>
  <c r="L143" i="1"/>
  <c r="L139" i="1"/>
  <c r="L138" i="1"/>
  <c r="L134" i="1"/>
  <c r="L130" i="1"/>
  <c r="L126" i="1"/>
  <c r="L157" i="1"/>
  <c r="L153" i="1"/>
  <c r="L149" i="1"/>
  <c r="L145" i="1"/>
  <c r="L142" i="1"/>
  <c r="L135" i="1"/>
  <c r="L124" i="1"/>
  <c r="L123" i="1"/>
  <c r="L119" i="1"/>
  <c r="L150" i="1"/>
  <c r="L147" i="1"/>
  <c r="L133" i="1"/>
  <c r="L129" i="1"/>
  <c r="L125" i="1"/>
  <c r="L122" i="1"/>
  <c r="L121" i="1"/>
  <c r="L156" i="1"/>
  <c r="L152" i="1"/>
  <c r="L148" i="1"/>
  <c r="L141" i="1"/>
  <c r="L158" i="1"/>
  <c r="L155" i="1"/>
  <c r="L151" i="1"/>
  <c r="L146" i="1"/>
  <c r="I40" i="1"/>
  <c r="N115" i="1"/>
  <c r="N111" i="1"/>
  <c r="N107" i="1"/>
  <c r="N103" i="1"/>
  <c r="N99" i="1"/>
  <c r="N95" i="1"/>
  <c r="N89" i="1"/>
  <c r="N85" i="1"/>
  <c r="N112" i="1"/>
  <c r="N108" i="1"/>
  <c r="N104" i="1"/>
  <c r="N100" i="1"/>
  <c r="N96" i="1"/>
  <c r="N90" i="1"/>
  <c r="N86" i="1"/>
  <c r="N113" i="1"/>
  <c r="N109" i="1"/>
  <c r="N105" i="1"/>
  <c r="N101" i="1"/>
  <c r="N97" i="1"/>
  <c r="N91" i="1"/>
  <c r="N87" i="1"/>
  <c r="N84" i="1"/>
  <c r="N83" i="1"/>
  <c r="N82" i="1"/>
  <c r="N81" i="1"/>
  <c r="N80" i="1"/>
  <c r="N79" i="1"/>
  <c r="N78" i="1"/>
  <c r="N77" i="1"/>
  <c r="N76" i="1"/>
  <c r="N75" i="1"/>
  <c r="N74" i="1"/>
  <c r="N73" i="1"/>
  <c r="N72" i="1"/>
  <c r="N71" i="1"/>
  <c r="N70" i="1"/>
  <c r="N67" i="1"/>
  <c r="N66" i="1"/>
  <c r="N65" i="1"/>
  <c r="N64" i="1"/>
  <c r="N63" i="1"/>
  <c r="N62" i="1"/>
  <c r="N110" i="1"/>
  <c r="N92" i="1"/>
  <c r="N61" i="1"/>
  <c r="N60" i="1"/>
  <c r="N59" i="1"/>
  <c r="N58" i="1"/>
  <c r="N57" i="1"/>
  <c r="N56" i="1"/>
  <c r="N55" i="1"/>
  <c r="N54" i="1"/>
  <c r="N53" i="1"/>
  <c r="N52" i="1"/>
  <c r="N51" i="1"/>
  <c r="N50" i="1"/>
  <c r="N49" i="1"/>
  <c r="N48" i="1"/>
  <c r="N114" i="1"/>
  <c r="N102" i="1"/>
  <c r="N98" i="1"/>
  <c r="N106" i="1"/>
  <c r="N88" i="1"/>
  <c r="N134" i="1"/>
  <c r="N133" i="1"/>
  <c r="N130" i="1"/>
  <c r="N129" i="1"/>
  <c r="N126" i="1"/>
  <c r="N125" i="1"/>
  <c r="N122" i="1"/>
  <c r="N121" i="1"/>
  <c r="N143" i="1"/>
  <c r="N139" i="1"/>
  <c r="N138" i="1"/>
  <c r="N158" i="1"/>
  <c r="N155" i="1"/>
  <c r="N151" i="1"/>
  <c r="N147" i="1"/>
  <c r="N135" i="1"/>
  <c r="N132" i="1"/>
  <c r="N131" i="1"/>
  <c r="N128" i="1"/>
  <c r="N127" i="1"/>
  <c r="N124" i="1"/>
  <c r="N123" i="1"/>
  <c r="N120" i="1"/>
  <c r="N119" i="1"/>
  <c r="N118" i="1"/>
  <c r="N141" i="1"/>
  <c r="N154" i="1"/>
  <c r="N150" i="1"/>
  <c r="N142" i="1"/>
  <c r="N157" i="1"/>
  <c r="N156" i="1"/>
  <c r="N153" i="1"/>
  <c r="N152" i="1"/>
  <c r="N149" i="1"/>
  <c r="N148" i="1"/>
  <c r="N145" i="1"/>
  <c r="N144" i="1"/>
  <c r="N140" i="1"/>
  <c r="N146" i="1"/>
  <c r="E40" i="1"/>
  <c r="G115" i="1"/>
  <c r="G114" i="1"/>
  <c r="G113" i="1"/>
  <c r="G112" i="1"/>
  <c r="G111" i="1"/>
  <c r="G110" i="1"/>
  <c r="G109" i="1"/>
  <c r="G108" i="1"/>
  <c r="G107" i="1"/>
  <c r="G106" i="1"/>
  <c r="G105" i="1"/>
  <c r="G104" i="1"/>
  <c r="G103" i="1"/>
  <c r="G102" i="1"/>
  <c r="G101" i="1"/>
  <c r="G100" i="1"/>
  <c r="G99" i="1"/>
  <c r="G98" i="1"/>
  <c r="G97" i="1"/>
  <c r="G96" i="1"/>
  <c r="G95" i="1"/>
  <c r="G92" i="1"/>
  <c r="G91" i="1"/>
  <c r="G90" i="1"/>
  <c r="G89" i="1"/>
  <c r="G88" i="1"/>
  <c r="G87" i="1"/>
  <c r="G86" i="1"/>
  <c r="G85" i="1"/>
  <c r="G84" i="1"/>
  <c r="G83" i="1"/>
  <c r="G82" i="1"/>
  <c r="G81" i="1"/>
  <c r="G80" i="1"/>
  <c r="G79" i="1"/>
  <c r="G78" i="1"/>
  <c r="G77" i="1"/>
  <c r="G76" i="1"/>
  <c r="G75" i="1"/>
  <c r="G74" i="1"/>
  <c r="G73" i="1"/>
  <c r="G72" i="1"/>
  <c r="G71" i="1"/>
  <c r="G70" i="1"/>
  <c r="G67" i="1"/>
  <c r="G66" i="1"/>
  <c r="G65" i="1"/>
  <c r="G64" i="1"/>
  <c r="G63" i="1"/>
  <c r="G62" i="1"/>
  <c r="G61" i="1"/>
  <c r="G60" i="1"/>
  <c r="G59" i="1"/>
  <c r="G58" i="1"/>
  <c r="G57" i="1"/>
  <c r="G56" i="1"/>
  <c r="G55" i="1"/>
  <c r="G54" i="1"/>
  <c r="G53" i="1"/>
  <c r="G52" i="1"/>
  <c r="G51" i="1"/>
  <c r="G50" i="1"/>
  <c r="G49" i="1"/>
  <c r="G48" i="1"/>
  <c r="G133" i="1"/>
  <c r="G129" i="1"/>
  <c r="G143" i="1"/>
  <c r="G141" i="1"/>
  <c r="G119" i="1"/>
  <c r="G153" i="1"/>
  <c r="G140" i="1"/>
  <c r="G138" i="1"/>
  <c r="G135" i="1"/>
  <c r="G131" i="1"/>
  <c r="G127" i="1"/>
  <c r="G118" i="1"/>
  <c r="G156" i="1"/>
  <c r="G152" i="1"/>
  <c r="G148" i="1"/>
  <c r="G144" i="1"/>
  <c r="G139" i="1"/>
  <c r="G132" i="1"/>
  <c r="G128" i="1"/>
  <c r="G120" i="1"/>
  <c r="G134" i="1"/>
  <c r="G130" i="1"/>
  <c r="G126" i="1"/>
  <c r="G125" i="1"/>
  <c r="G122" i="1"/>
  <c r="G121" i="1"/>
  <c r="G158" i="1"/>
  <c r="G155" i="1"/>
  <c r="G154" i="1"/>
  <c r="G151" i="1"/>
  <c r="G150" i="1"/>
  <c r="G147" i="1"/>
  <c r="G146" i="1"/>
  <c r="G142" i="1"/>
  <c r="G124" i="1"/>
  <c r="G123" i="1"/>
  <c r="G157" i="1"/>
  <c r="G149" i="1"/>
  <c r="G145" i="1"/>
  <c r="C115" i="1"/>
  <c r="C114" i="1"/>
  <c r="C113" i="1"/>
  <c r="C112" i="1"/>
  <c r="C111" i="1"/>
  <c r="C110" i="1"/>
  <c r="C109" i="1"/>
  <c r="C108" i="1"/>
  <c r="C107" i="1"/>
  <c r="C106" i="1"/>
  <c r="C105" i="1"/>
  <c r="C104" i="1"/>
  <c r="C103" i="1"/>
  <c r="C102" i="1"/>
  <c r="C101" i="1"/>
  <c r="C100" i="1"/>
  <c r="C99" i="1"/>
  <c r="C98" i="1"/>
  <c r="C97" i="1"/>
  <c r="C96" i="1"/>
  <c r="C95" i="1"/>
  <c r="C92" i="1"/>
  <c r="C91" i="1"/>
  <c r="C90" i="1"/>
  <c r="C89" i="1"/>
  <c r="C88" i="1"/>
  <c r="C87" i="1"/>
  <c r="C86" i="1"/>
  <c r="C85" i="1"/>
  <c r="C84" i="1"/>
  <c r="C83" i="1"/>
  <c r="C82" i="1"/>
  <c r="C81" i="1"/>
  <c r="C80" i="1"/>
  <c r="C79" i="1"/>
  <c r="C78" i="1"/>
  <c r="C77" i="1"/>
  <c r="C76" i="1"/>
  <c r="C75" i="1"/>
  <c r="C74" i="1"/>
  <c r="C73" i="1"/>
  <c r="C72" i="1"/>
  <c r="C71" i="1"/>
  <c r="C70" i="1"/>
  <c r="C67" i="1"/>
  <c r="C66" i="1"/>
  <c r="C65" i="1"/>
  <c r="C64" i="1"/>
  <c r="C63" i="1"/>
  <c r="C62" i="1"/>
  <c r="C61" i="1"/>
  <c r="C60" i="1"/>
  <c r="C59" i="1"/>
  <c r="C58" i="1"/>
  <c r="C57" i="1"/>
  <c r="C56" i="1"/>
  <c r="C55" i="1"/>
  <c r="C54" i="1"/>
  <c r="C53" i="1"/>
  <c r="C52" i="1"/>
  <c r="C51" i="1"/>
  <c r="C50" i="1"/>
  <c r="C49" i="1"/>
  <c r="C48" i="1"/>
  <c r="C158" i="1"/>
  <c r="C155" i="1"/>
  <c r="C154" i="1"/>
  <c r="C151" i="1"/>
  <c r="C150" i="1"/>
  <c r="C147" i="1"/>
  <c r="C146" i="1"/>
  <c r="C139" i="1"/>
  <c r="C134" i="1"/>
  <c r="C129" i="1"/>
  <c r="C122" i="1"/>
  <c r="C143" i="1"/>
  <c r="C141" i="1"/>
  <c r="C138" i="1"/>
  <c r="C40" i="1" s="1"/>
  <c r="C133" i="1"/>
  <c r="C121" i="1"/>
  <c r="C142" i="1"/>
  <c r="C135" i="1"/>
  <c r="C132" i="1"/>
  <c r="C131" i="1"/>
  <c r="C128" i="1"/>
  <c r="C127" i="1"/>
  <c r="C124" i="1"/>
  <c r="C123" i="1"/>
  <c r="C120" i="1"/>
  <c r="C119" i="1"/>
  <c r="C118" i="1"/>
  <c r="C157" i="1"/>
  <c r="C156" i="1"/>
  <c r="C153" i="1"/>
  <c r="C152" i="1"/>
  <c r="C149" i="1"/>
  <c r="C148" i="1"/>
  <c r="C145" i="1"/>
  <c r="C144" i="1"/>
  <c r="C140" i="1"/>
  <c r="C130" i="1"/>
  <c r="C126" i="1"/>
  <c r="C125" i="1"/>
  <c r="K115" i="1"/>
  <c r="K114" i="1"/>
  <c r="K113" i="1"/>
  <c r="K112" i="1"/>
  <c r="K111" i="1"/>
  <c r="K110" i="1"/>
  <c r="K109" i="1"/>
  <c r="K108" i="1"/>
  <c r="K107" i="1"/>
  <c r="K106" i="1"/>
  <c r="K105" i="1"/>
  <c r="K104" i="1"/>
  <c r="K103" i="1"/>
  <c r="K102" i="1"/>
  <c r="K101" i="1"/>
  <c r="K100" i="1"/>
  <c r="K99" i="1"/>
  <c r="K98" i="1"/>
  <c r="K97" i="1"/>
  <c r="K96" i="1"/>
  <c r="K95" i="1"/>
  <c r="K92" i="1"/>
  <c r="K91" i="1"/>
  <c r="K90" i="1"/>
  <c r="K89" i="1"/>
  <c r="K88" i="1"/>
  <c r="K87" i="1"/>
  <c r="K86" i="1"/>
  <c r="K85" i="1"/>
  <c r="K84" i="1"/>
  <c r="K83" i="1"/>
  <c r="K82" i="1"/>
  <c r="K81" i="1"/>
  <c r="K80" i="1"/>
  <c r="K79" i="1"/>
  <c r="K78" i="1"/>
  <c r="K77" i="1"/>
  <c r="K76" i="1"/>
  <c r="K75" i="1"/>
  <c r="K74" i="1"/>
  <c r="K73" i="1"/>
  <c r="K72" i="1"/>
  <c r="K71" i="1"/>
  <c r="K70" i="1"/>
  <c r="K67" i="1"/>
  <c r="K66" i="1"/>
  <c r="K65" i="1"/>
  <c r="K64" i="1"/>
  <c r="K63" i="1"/>
  <c r="K62" i="1"/>
  <c r="K61" i="1"/>
  <c r="K60" i="1"/>
  <c r="K59" i="1"/>
  <c r="K58" i="1"/>
  <c r="K57" i="1"/>
  <c r="K56" i="1"/>
  <c r="K55" i="1"/>
  <c r="K54" i="1"/>
  <c r="K53" i="1"/>
  <c r="K52" i="1"/>
  <c r="K51" i="1"/>
  <c r="K50" i="1"/>
  <c r="K49" i="1"/>
  <c r="K48" i="1"/>
  <c r="K135" i="1"/>
  <c r="K131" i="1"/>
  <c r="K127" i="1"/>
  <c r="K118" i="1"/>
  <c r="K157" i="1"/>
  <c r="K153" i="1"/>
  <c r="K149" i="1"/>
  <c r="K145" i="1"/>
  <c r="K140" i="1"/>
  <c r="K126" i="1"/>
  <c r="K125" i="1"/>
  <c r="K156" i="1"/>
  <c r="K133" i="1"/>
  <c r="K129" i="1"/>
  <c r="K158" i="1"/>
  <c r="K155" i="1"/>
  <c r="K154" i="1"/>
  <c r="K151" i="1"/>
  <c r="K150" i="1"/>
  <c r="K147" i="1"/>
  <c r="K146" i="1"/>
  <c r="K142" i="1"/>
  <c r="K138" i="1"/>
  <c r="K134" i="1"/>
  <c r="K130" i="1"/>
  <c r="K152" i="1"/>
  <c r="K144" i="1"/>
  <c r="K139" i="1"/>
  <c r="K132" i="1"/>
  <c r="K128" i="1"/>
  <c r="K124" i="1"/>
  <c r="K123" i="1"/>
  <c r="K120" i="1"/>
  <c r="K119" i="1"/>
  <c r="K143" i="1"/>
  <c r="K141" i="1"/>
  <c r="K122" i="1"/>
  <c r="K121" i="1"/>
  <c r="K148" i="1"/>
  <c r="H115" i="1"/>
  <c r="H114" i="1"/>
  <c r="H113" i="1"/>
  <c r="H112" i="1"/>
  <c r="H111" i="1"/>
  <c r="H110" i="1"/>
  <c r="H109" i="1"/>
  <c r="H108" i="1"/>
  <c r="H107" i="1"/>
  <c r="H106" i="1"/>
  <c r="H105" i="1"/>
  <c r="H104" i="1"/>
  <c r="H103" i="1"/>
  <c r="H102" i="1"/>
  <c r="H101" i="1"/>
  <c r="H100" i="1"/>
  <c r="H99" i="1"/>
  <c r="H98" i="1"/>
  <c r="H97" i="1"/>
  <c r="H96" i="1"/>
  <c r="H95" i="1"/>
  <c r="H92" i="1"/>
  <c r="H91" i="1"/>
  <c r="H90" i="1"/>
  <c r="H89" i="1"/>
  <c r="H88" i="1"/>
  <c r="H87" i="1"/>
  <c r="H86" i="1"/>
  <c r="H85" i="1"/>
  <c r="H84" i="1"/>
  <c r="H83" i="1"/>
  <c r="H82" i="1"/>
  <c r="H81" i="1"/>
  <c r="H80" i="1"/>
  <c r="H79" i="1"/>
  <c r="H78" i="1"/>
  <c r="H77" i="1"/>
  <c r="H76" i="1"/>
  <c r="H75" i="1"/>
  <c r="H74" i="1"/>
  <c r="H73" i="1"/>
  <c r="H72" i="1"/>
  <c r="H71" i="1"/>
  <c r="H70" i="1"/>
  <c r="H67" i="1"/>
  <c r="H66" i="1"/>
  <c r="H65" i="1"/>
  <c r="H64" i="1"/>
  <c r="H63" i="1"/>
  <c r="H62" i="1"/>
  <c r="H61" i="1"/>
  <c r="H60" i="1"/>
  <c r="H59" i="1"/>
  <c r="H58" i="1"/>
  <c r="H57" i="1"/>
  <c r="H56" i="1"/>
  <c r="H55" i="1"/>
  <c r="H54" i="1"/>
  <c r="H53" i="1"/>
  <c r="H52" i="1"/>
  <c r="H51" i="1"/>
  <c r="H50" i="1"/>
  <c r="H49" i="1"/>
  <c r="H48" i="1"/>
  <c r="H134" i="1"/>
  <c r="H130" i="1"/>
  <c r="H157" i="1"/>
  <c r="H153" i="1"/>
  <c r="H149" i="1"/>
  <c r="H145" i="1"/>
  <c r="H144" i="1"/>
  <c r="H143" i="1"/>
  <c r="H133" i="1"/>
  <c r="H121" i="1"/>
  <c r="H152" i="1"/>
  <c r="H132" i="1"/>
  <c r="H128" i="1"/>
  <c r="H118" i="1"/>
  <c r="H155" i="1"/>
  <c r="H151" i="1"/>
  <c r="H147" i="1"/>
  <c r="H138" i="1"/>
  <c r="H126" i="1"/>
  <c r="H125" i="1"/>
  <c r="H122" i="1"/>
  <c r="H140" i="1"/>
  <c r="H135" i="1"/>
  <c r="H131" i="1"/>
  <c r="H127" i="1"/>
  <c r="H124" i="1"/>
  <c r="H123" i="1"/>
  <c r="H120" i="1"/>
  <c r="H119" i="1"/>
  <c r="H158" i="1"/>
  <c r="H154" i="1"/>
  <c r="H150" i="1"/>
  <c r="H146" i="1"/>
  <c r="H142" i="1"/>
  <c r="H139" i="1"/>
  <c r="H129" i="1"/>
  <c r="H156" i="1"/>
  <c r="H148" i="1"/>
  <c r="H141" i="1"/>
  <c r="G40" i="1" l="1"/>
  <c r="L40" i="1"/>
  <c r="H40" i="1"/>
  <c r="N40" i="1"/>
  <c r="K40" i="1"/>
  <c r="M40" i="1"/>
</calcChain>
</file>

<file path=xl/sharedStrings.xml><?xml version="1.0" encoding="utf-8"?>
<sst xmlns="http://schemas.openxmlformats.org/spreadsheetml/2006/main" count="216" uniqueCount="93">
  <si>
    <t>RUBRO</t>
  </si>
  <si>
    <t>TOTAL</t>
  </si>
  <si>
    <t>ENERO</t>
  </si>
  <si>
    <t>FEBRERO</t>
  </si>
  <si>
    <t>MARZO</t>
  </si>
  <si>
    <t>ABRIL</t>
  </si>
  <si>
    <t>MAYO</t>
  </si>
  <si>
    <t>JUNIO</t>
  </si>
  <si>
    <t>JULIO</t>
  </si>
  <si>
    <t>AGOSTO</t>
  </si>
  <si>
    <t>SEPTIEMBRE</t>
  </si>
  <si>
    <t>OCTUBRE</t>
  </si>
  <si>
    <t>NOVIEMBRE</t>
  </si>
  <si>
    <t>DICIEMBRE</t>
  </si>
  <si>
    <t>IMPUESTOS</t>
  </si>
  <si>
    <t>APROVECHAMIENTOS</t>
  </si>
  <si>
    <t>TOTAL INGRESOS FISCALES ESTATALES</t>
  </si>
  <si>
    <t>INGRESOS POR VENTA DE BIENES Y SERVICIOS</t>
  </si>
  <si>
    <t>PARTICIPACIONES Y APORTACIONES FEDERALES</t>
  </si>
  <si>
    <t>TRANSFERENCIAS, ASIGNACIONES, SUBSIDIOS Y OTRAS AYUDAS</t>
  </si>
  <si>
    <t>INGRESOS DERIVADOS DE FINANCIMIENTOS</t>
  </si>
  <si>
    <t xml:space="preserve">TOTAL  INGRESOS  PRESUPUESTADOS  </t>
  </si>
  <si>
    <t xml:space="preserve">SAN LUIS RIO COLORADO </t>
  </si>
  <si>
    <t>INSCRIPCIONES</t>
  </si>
  <si>
    <t>REINSCRIPCION</t>
  </si>
  <si>
    <t>MATERIAS</t>
  </si>
  <si>
    <t>MAESTRIA MATERIAS</t>
  </si>
  <si>
    <t>EXAMEN ESPECIAL</t>
  </si>
  <si>
    <t>EXAMEN DE SUFICIENCIA</t>
  </si>
  <si>
    <t>EXAMENES EXTRAORDINARIOS</t>
  </si>
  <si>
    <t>CURSO DE INGLES</t>
  </si>
  <si>
    <t>EXAMEN EGEL</t>
  </si>
  <si>
    <t>CONVALIDACION Y EQUIVALENCIA DE ESTUDIOS</t>
  </si>
  <si>
    <t>CERTIFICACION DE ANTECEDENTES ACADEMICOS</t>
  </si>
  <si>
    <t>LEGALIZACION DE CERTIFICADOS</t>
  </si>
  <si>
    <t>KARDEX ,CREDENCIAL Y CONSTANCIAS Y RECARGOS</t>
  </si>
  <si>
    <t>APOYOS Y SERVICIOS A ESTUDIANTES</t>
  </si>
  <si>
    <t>CURSOS DE VERANO</t>
  </si>
  <si>
    <t>SERVICIO DE COPIADO</t>
  </si>
  <si>
    <t>ADEUDOS BIBLIOTECA</t>
  </si>
  <si>
    <t>CONCESION DE CAFETERIA</t>
  </si>
  <si>
    <t>HERMOSILLO</t>
  </si>
  <si>
    <t>CENTRO DE COMPUTO</t>
  </si>
  <si>
    <t>LABORATORIO DE ALIMENTOS</t>
  </si>
  <si>
    <t>LOCKERS</t>
  </si>
  <si>
    <t>NAVOJOA</t>
  </si>
  <si>
    <t>INGRESO POR LABORATORIO DE NUTRICION</t>
  </si>
  <si>
    <t>ADEUDO DE LABORATORIO</t>
  </si>
  <si>
    <t xml:space="preserve">BENITO JUAREZ </t>
  </si>
  <si>
    <t>INGRESOS VARIOS</t>
  </si>
  <si>
    <t>MAGDALENA</t>
  </si>
  <si>
    <t xml:space="preserve">RECTORIA </t>
  </si>
  <si>
    <t xml:space="preserve">ASESORÍA TÉCNICA, PROYECTOS, SERVICIOS, SORTEO, ENTREO QUE PARTICIPAN LAS </t>
  </si>
  <si>
    <t xml:space="preserve">5 UNIDADES ACADÉMICA </t>
  </si>
  <si>
    <t xml:space="preserve">EXENCIÓN DE PAGO A ESTUDIANTES DE LAS 5 UNIDADES ACADÉMICAS </t>
  </si>
  <si>
    <t xml:space="preserve">UABC </t>
  </si>
  <si>
    <t>EXAMEN EXOBA</t>
  </si>
  <si>
    <t>EXOBA</t>
  </si>
  <si>
    <t xml:space="preserve">UNIVERSIDAD ESTATAL DE SONORA </t>
  </si>
  <si>
    <t>DERECHOS (Cuotas escolares)</t>
  </si>
  <si>
    <t xml:space="preserve">OTROS INGRESOS Y BENEFICIOS (Exención de pago otorgado a los estudiantes) </t>
  </si>
  <si>
    <t xml:space="preserve">PRESUPUESTO DE INGRESOS 2014  (DETALLE)                                                           </t>
  </si>
  <si>
    <t>INGRESOS POR VENTA DE BIENES Y SERVICIOS PRODUCIDOS (Asesoría técnicas, proyectos, servicios, sorteo, entreo otros)</t>
  </si>
  <si>
    <t>ANTEPROYECTO DE INGRESOS PROPIOS</t>
  </si>
  <si>
    <t>Concepto</t>
  </si>
  <si>
    <t>ENERO-JUNIO REAL</t>
  </si>
  <si>
    <r>
      <t>JULIO</t>
    </r>
    <r>
      <rPr>
        <sz val="6"/>
        <color rgb="FF2A2A2A"/>
        <rFont val="Arial"/>
        <family val="2"/>
      </rPr>
      <t xml:space="preserve">- </t>
    </r>
    <r>
      <rPr>
        <sz val="6"/>
        <color rgb="FF0E0E0E"/>
        <rFont val="Arial"/>
        <family val="2"/>
      </rPr>
      <t>DICIEMBRE PRESUPUESTO</t>
    </r>
  </si>
  <si>
    <r>
      <t xml:space="preserve">CIERRE </t>
    </r>
    <r>
      <rPr>
        <sz val="6"/>
        <color rgb="FF2A2A2A"/>
        <rFont val="Arial"/>
        <family val="2"/>
      </rPr>
      <t>2</t>
    </r>
    <r>
      <rPr>
        <sz val="6"/>
        <color rgb="FF0E0E0E"/>
        <rFont val="Arial"/>
        <family val="2"/>
      </rPr>
      <t>0</t>
    </r>
    <r>
      <rPr>
        <sz val="6"/>
        <color rgb="FF2A2A2A"/>
        <rFont val="Arial"/>
        <family val="2"/>
      </rPr>
      <t>1</t>
    </r>
    <r>
      <rPr>
        <sz val="6"/>
        <color rgb="FF0E0E0E"/>
        <rFont val="Arial"/>
        <family val="2"/>
      </rPr>
      <t>4</t>
    </r>
  </si>
  <si>
    <t>PROMEDIO ANUAL</t>
  </si>
  <si>
    <t>PRESUPUESTO</t>
  </si>
  <si>
    <t>2015 ESTIMADO</t>
  </si>
  <si>
    <t>$</t>
  </si>
  <si>
    <t>%</t>
  </si>
  <si>
    <t>/////////////</t>
  </si>
  <si>
    <t>UNIVERSIDAD ESTATAL DE SONORA</t>
  </si>
  <si>
    <t>ANTEPROYECTO DE INGRESOS PROPIOS 2015</t>
  </si>
  <si>
    <t>Proyección</t>
  </si>
  <si>
    <r>
      <t xml:space="preserve">COMPORTAMIENTO </t>
    </r>
    <r>
      <rPr>
        <sz val="6"/>
        <color rgb="FF2A2A2A"/>
        <rFont val="Arial"/>
        <family val="2"/>
      </rPr>
      <t>2</t>
    </r>
    <r>
      <rPr>
        <sz val="6"/>
        <color rgb="FF0E0E0E"/>
        <rFont val="Arial"/>
        <family val="2"/>
      </rPr>
      <t>014</t>
    </r>
  </si>
  <si>
    <t>VARIACION CIERRE CONTRA PRESUPUESTO 2014</t>
  </si>
  <si>
    <r>
      <t xml:space="preserve">$  </t>
    </r>
    <r>
      <rPr>
        <sz val="16"/>
        <color rgb="FF0E0E0E"/>
        <rFont val="Arial"/>
        <family val="2"/>
      </rPr>
      <t xml:space="preserve"> </t>
    </r>
  </si>
  <si>
    <t xml:space="preserve">PRESUPUESTO </t>
  </si>
  <si>
    <r>
      <t xml:space="preserve">CIERRE </t>
    </r>
    <r>
      <rPr>
        <sz val="6"/>
        <color rgb="FF2A2A2A"/>
        <rFont val="Arial"/>
        <family val="2"/>
      </rPr>
      <t>2015</t>
    </r>
    <r>
      <rPr>
        <sz val="6"/>
        <color rgb="FF0E0E0E"/>
        <rFont val="Arial"/>
        <family val="2"/>
      </rPr>
      <t/>
    </r>
  </si>
  <si>
    <t>MANEJO DE RECURSOS PARA ELABORACION DEL PROYECTO DE INGRESOS PARA  2015</t>
  </si>
  <si>
    <t>ORIGEN</t>
  </si>
  <si>
    <t>INGRESOS POR VENTA DE BIENES Y SERVICIOS PRODUCIDOS (Asesoría técnicas, proyectos, servicios, sorteo, entre otros)</t>
  </si>
  <si>
    <t xml:space="preserve">OTROS INGRESOS Y BENEFICIOS </t>
  </si>
  <si>
    <t>Exención de pago otorgado a los estudiantes</t>
  </si>
  <si>
    <t xml:space="preserve">Servicios Materiales (Electricidad, telefonía, entre otros)
Informática (Banda Ancha Internet)
Proyecto de revista
Licencias de plataforma Its Leaning 
Logística de implementación, seguimiento y formación
Proyectos de vinculación (Impulsa)
Acreditación y certificación
Licencias de SMRT Canadian College 
Actualización de planes de estudios
Operación del modelo educativo
EXHCOBA
Digitalización y automatización
Intercambio extranjero
Intercambio nacional
Estudio de idiomas en el extranjero  
Movilidad Académica
Difusión y comunicación del Posgrado
Diseño de planes y programas de estudios 
Apoyos ProMEP
Apoyos S.N.I
Apoyos a Cuerpos Académicos 
Apoyos a Grupos de investigación
Profesores en posgrado (inscripciones u otros gastos)
</t>
  </si>
  <si>
    <t xml:space="preserve">Adquisición de equipo de cómputo para bibliotecas 
Proyectos de asesoría, investigación y de extensión 
</t>
  </si>
  <si>
    <t>APLICACIÓN</t>
  </si>
  <si>
    <t>IMPORTE</t>
  </si>
  <si>
    <r>
      <t xml:space="preserve">Fecha de realización: </t>
    </r>
    <r>
      <rPr>
        <i/>
        <sz val="10"/>
        <rFont val="Arial"/>
        <family val="2"/>
      </rPr>
      <t>Agosto del 2014</t>
    </r>
  </si>
  <si>
    <r>
      <t>Comentarios sobre la proyección:</t>
    </r>
    <r>
      <rPr>
        <sz val="10"/>
        <color rgb="FF000000"/>
        <rFont val="Arial"/>
        <family val="2"/>
      </rPr>
      <t xml:space="preserve"> Los recursos recaudados de enero a junio del 2014 considera 16, 500,000 pesos remantes del año fiscal 2013 (Comprometidos en enero 2014). La proyección estimada de Julio a Diciembre no se podrá alcanzar debido a que la mayor cantidad de ingresos en la institución se lleva en el primer semestre del año.  Por tal motivo, se estima que en el año fiscal 2015 para la Universidad Estatal de Sonora se incrementará el 4% de ingresos propios en comparación al año fiscal 2014.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</si>
</sst>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_-[$€-2]* #,##0.00_-;\-[$€-2]* #,##0.00_-;_-[$€-2]* &quot;-&quot;??_-"/>
    <numFmt numFmtId="165" formatCode="_(* #,##0.00_);_(* \(#,##0.00\);_(* &quot;-&quot;??_);_(@_)"/>
    <numFmt numFmtId="166" formatCode="#,##0.0"/>
    <numFmt numFmtId="167" formatCode="#,##0.000"/>
  </numFmts>
  <fonts count="23" x14ac:knownFonts="1">
    <font>
      <sz val="10"/>
      <name val="Arial"/>
    </font>
    <font>
      <sz val="11"/>
      <color theme="1"/>
      <name val="Calibri"/>
      <family val="2"/>
      <scheme val="minor"/>
    </font>
    <font>
      <sz val="10"/>
      <name val="Arial"/>
      <family val="2"/>
    </font>
    <font>
      <b/>
      <i/>
      <sz val="10"/>
      <name val="Arial"/>
      <family val="2"/>
    </font>
    <font>
      <sz val="10"/>
      <color indexed="8"/>
      <name val="Arial"/>
      <family val="2"/>
    </font>
    <font>
      <b/>
      <sz val="10"/>
      <color indexed="8"/>
      <name val="Arial"/>
      <family val="2"/>
    </font>
    <font>
      <i/>
      <sz val="10"/>
      <name val="Arial"/>
      <family val="2"/>
    </font>
    <font>
      <b/>
      <sz val="10"/>
      <name val="Arial"/>
      <family val="2"/>
    </font>
    <font>
      <b/>
      <i/>
      <sz val="10"/>
      <color indexed="8"/>
      <name val="Arial"/>
      <family val="2"/>
    </font>
    <font>
      <b/>
      <i/>
      <sz val="14"/>
      <name val="Arial"/>
      <family val="2"/>
    </font>
    <font>
      <sz val="8"/>
      <color indexed="8"/>
      <name val="Arial"/>
      <family val="2"/>
    </font>
    <font>
      <sz val="10"/>
      <color theme="0"/>
      <name val="Arial"/>
      <family val="2"/>
    </font>
    <font>
      <sz val="12"/>
      <name val="Times New Roman"/>
      <family val="1"/>
    </font>
    <font>
      <sz val="6"/>
      <color rgb="FF0E0E0E"/>
      <name val="Arial"/>
      <family val="2"/>
    </font>
    <font>
      <sz val="8"/>
      <name val="Times New Roman"/>
      <family val="1"/>
    </font>
    <font>
      <sz val="6"/>
      <color rgb="FF2A2A2A"/>
      <name val="Arial"/>
      <family val="2"/>
    </font>
    <font>
      <sz val="7.5"/>
      <name val="Times New Roman"/>
      <family val="1"/>
    </font>
    <font>
      <sz val="6.5"/>
      <color rgb="FF2A2A2A"/>
      <name val="Times New Roman"/>
      <family val="1"/>
    </font>
    <font>
      <b/>
      <sz val="9.5"/>
      <color rgb="FF0E0E0E"/>
      <name val="Arial"/>
      <family val="2"/>
    </font>
    <font>
      <sz val="6.5"/>
      <color rgb="FF0E0E0E"/>
      <name val="Times New Roman"/>
      <family val="1"/>
    </font>
    <font>
      <sz val="16"/>
      <color rgb="FF0E0E0E"/>
      <name val="Arial"/>
      <family val="2"/>
    </font>
    <font>
      <b/>
      <sz val="10"/>
      <color rgb="FF000000"/>
      <name val="Arial"/>
      <family val="2"/>
    </font>
    <font>
      <sz val="10"/>
      <color rgb="FF000000"/>
      <name val="Arial"/>
      <family val="2"/>
    </font>
  </fonts>
  <fills count="2">
    <fill>
      <patternFill patternType="none"/>
    </fill>
    <fill>
      <patternFill patternType="gray125"/>
    </fill>
  </fills>
  <borders count="38">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rgb="FF2B2B2B"/>
      </left>
      <right/>
      <top style="medium">
        <color rgb="FF2B2B2B"/>
      </top>
      <bottom style="medium">
        <color rgb="FF2B2B2B"/>
      </bottom>
      <diagonal/>
    </border>
    <border>
      <left/>
      <right style="medium">
        <color rgb="FF2B2B2B"/>
      </right>
      <top style="medium">
        <color rgb="FF2B2B2B"/>
      </top>
      <bottom style="medium">
        <color rgb="FF2B2B2B"/>
      </bottom>
      <diagonal/>
    </border>
    <border>
      <left/>
      <right/>
      <top style="medium">
        <color rgb="FF2B2B2B"/>
      </top>
      <bottom style="medium">
        <color rgb="FF2B2B2B"/>
      </bottom>
      <diagonal/>
    </border>
    <border>
      <left style="medium">
        <color rgb="FF2B2B2B"/>
      </left>
      <right style="medium">
        <color rgb="FF2B2B2B"/>
      </right>
      <top/>
      <bottom style="medium">
        <color rgb="FF2B2B2B"/>
      </bottom>
      <diagonal/>
    </border>
    <border>
      <left style="medium">
        <color rgb="FF2B2B2B"/>
      </left>
      <right style="medium">
        <color rgb="FF2B2B2B"/>
      </right>
      <top/>
      <bottom/>
      <diagonal/>
    </border>
    <border>
      <left/>
      <right style="medium">
        <color rgb="FF2B2B2B"/>
      </right>
      <top/>
      <bottom style="medium">
        <color rgb="FF2B2B2B"/>
      </bottom>
      <diagonal/>
    </border>
    <border>
      <left/>
      <right style="medium">
        <color rgb="FF2B2B2B"/>
      </right>
      <top/>
      <bottom/>
      <diagonal/>
    </border>
    <border>
      <left style="medium">
        <color rgb="FF2B2B2B"/>
      </left>
      <right style="medium">
        <color rgb="FF2B2B2B"/>
      </right>
      <top style="medium">
        <color rgb="FF2B2B2B"/>
      </top>
      <bottom/>
      <diagonal/>
    </border>
    <border>
      <left/>
      <right style="medium">
        <color rgb="FF343434"/>
      </right>
      <top style="medium">
        <color rgb="FF2B2B2B"/>
      </top>
      <bottom style="medium">
        <color rgb="FF343434"/>
      </bottom>
      <diagonal/>
    </border>
    <border>
      <left style="medium">
        <color rgb="FF282828"/>
      </left>
      <right style="medium">
        <color rgb="FF343434"/>
      </right>
      <top/>
      <bottom style="medium">
        <color rgb="FF343434"/>
      </bottom>
      <diagonal/>
    </border>
    <border>
      <left/>
      <right style="medium">
        <color rgb="FF343434"/>
      </right>
      <top/>
      <bottom style="medium">
        <color rgb="FF343434"/>
      </bottom>
      <diagonal/>
    </border>
    <border>
      <left style="medium">
        <color rgb="FF282828"/>
      </left>
      <right/>
      <top style="medium">
        <color rgb="FF2B2B2B"/>
      </top>
      <bottom style="medium">
        <color rgb="FF343434"/>
      </bottom>
      <diagonal/>
    </border>
    <border>
      <left/>
      <right style="medium">
        <color rgb="FF1F1F1F"/>
      </right>
      <top style="medium">
        <color rgb="FF2B2B2B"/>
      </top>
      <bottom style="medium">
        <color rgb="FF343434"/>
      </bottom>
      <diagonal/>
    </border>
    <border>
      <left style="medium">
        <color rgb="FF1F1F1F"/>
      </left>
      <right/>
      <top style="medium">
        <color rgb="FF2B2B2B"/>
      </top>
      <bottom style="medium">
        <color rgb="FF343434"/>
      </bottom>
      <diagonal/>
    </border>
    <border>
      <left style="medium">
        <color rgb="FF38383B"/>
      </left>
      <right style="medium">
        <color rgb="FF343438"/>
      </right>
      <top style="medium">
        <color rgb="FF3B3838"/>
      </top>
      <bottom style="medium">
        <color rgb="FF3B3B3B"/>
      </bottom>
      <diagonal/>
    </border>
    <border>
      <left style="medium">
        <color rgb="FF38383B"/>
      </left>
      <right style="medium">
        <color rgb="FF343438"/>
      </right>
      <top/>
      <bottom style="medium">
        <color rgb="FF3B3B3B"/>
      </bottom>
      <diagonal/>
    </border>
    <border>
      <left style="medium">
        <color rgb="FF38383B"/>
      </left>
      <right style="medium">
        <color rgb="FF343438"/>
      </right>
      <top/>
      <bottom style="medium">
        <color rgb="FF3B3B3F"/>
      </bottom>
      <diagonal/>
    </border>
    <border>
      <left style="medium">
        <color rgb="FF343438"/>
      </left>
      <right/>
      <top style="medium">
        <color rgb="FF343438"/>
      </top>
      <bottom style="medium">
        <color rgb="FF343438"/>
      </bottom>
      <diagonal/>
    </border>
    <border>
      <left/>
      <right style="medium">
        <color rgb="FF343438"/>
      </right>
      <top style="medium">
        <color rgb="FF343438"/>
      </top>
      <bottom style="medium">
        <color rgb="FF343438"/>
      </bottom>
      <diagonal/>
    </border>
    <border>
      <left/>
      <right style="medium">
        <color rgb="FF343438"/>
      </right>
      <top style="medium">
        <color rgb="FF3B3838"/>
      </top>
      <bottom style="medium">
        <color rgb="FF343438"/>
      </bottom>
      <diagonal/>
    </border>
    <border>
      <left style="medium">
        <color rgb="FF38383B"/>
      </left>
      <right/>
      <top style="medium">
        <color rgb="FF3B3838"/>
      </top>
      <bottom style="medium">
        <color rgb="FF3B3B3B"/>
      </bottom>
      <diagonal/>
    </border>
    <border>
      <left style="medium">
        <color rgb="FF444448"/>
      </left>
      <right style="medium">
        <color rgb="FF383838"/>
      </right>
      <top style="medium">
        <color rgb="FF28282B"/>
      </top>
      <bottom style="medium">
        <color rgb="FF3B3B3B"/>
      </bottom>
      <diagonal/>
    </border>
    <border>
      <left style="medium">
        <color rgb="FF444448"/>
      </left>
      <right style="medium">
        <color rgb="FF383838"/>
      </right>
      <top/>
      <bottom style="medium">
        <color rgb="FF3B3B3B"/>
      </bottom>
      <diagonal/>
    </border>
    <border>
      <left style="medium">
        <color rgb="FF34342F"/>
      </left>
      <right style="medium">
        <color rgb="FF383838"/>
      </right>
      <top/>
      <bottom style="medium">
        <color rgb="FF282823"/>
      </bottom>
      <diagonal/>
    </border>
    <border>
      <left style="medium">
        <color rgb="FF34342F"/>
      </left>
      <right style="medium">
        <color rgb="FF383838"/>
      </right>
      <top/>
      <bottom style="medium">
        <color rgb="FF383838"/>
      </bottom>
      <diagonal/>
    </border>
    <border>
      <left style="medium">
        <color rgb="FF34342F"/>
      </left>
      <right style="medium">
        <color rgb="FF383838"/>
      </right>
      <top/>
      <bottom style="medium">
        <color rgb="FF3F3F3B"/>
      </bottom>
      <diagonal/>
    </border>
    <border>
      <left style="medium">
        <color rgb="FF38383B"/>
      </left>
      <right style="medium">
        <color rgb="FF343438"/>
      </right>
      <top/>
      <bottom/>
      <diagonal/>
    </border>
    <border>
      <left style="medium">
        <color rgb="FF343438"/>
      </left>
      <right/>
      <top style="medium">
        <color rgb="FF343438"/>
      </top>
      <bottom/>
      <diagonal/>
    </border>
    <border>
      <left/>
      <right style="medium">
        <color rgb="FF343438"/>
      </right>
      <top style="medium">
        <color rgb="FF343438"/>
      </top>
      <bottom/>
      <diagonal/>
    </border>
    <border>
      <left style="medium">
        <color rgb="FF34342F"/>
      </left>
      <right/>
      <top style="medium">
        <color rgb="FF34342F"/>
      </top>
      <bottom style="medium">
        <color rgb="FF34342F"/>
      </bottom>
      <diagonal/>
    </border>
    <border>
      <left/>
      <right/>
      <top style="medium">
        <color rgb="FF34342F"/>
      </top>
      <bottom style="medium">
        <color rgb="FF34342F"/>
      </bottom>
      <diagonal/>
    </border>
    <border>
      <left/>
      <right style="medium">
        <color rgb="FF34342F"/>
      </right>
      <top style="medium">
        <color rgb="FF34342F"/>
      </top>
      <bottom style="medium">
        <color rgb="FF34342F"/>
      </bottom>
      <diagonal/>
    </border>
  </borders>
  <cellStyleXfs count="13">
    <xf numFmtId="0" fontId="0" fillId="0" borderId="0"/>
    <xf numFmtId="0" fontId="2" fillId="0" borderId="0"/>
    <xf numFmtId="164" fontId="2" fillId="0" borderId="0" applyFont="0" applyFill="0" applyBorder="0" applyAlignment="0" applyProtection="0"/>
    <xf numFmtId="165"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1" fillId="0" borderId="0"/>
    <xf numFmtId="0" fontId="2" fillId="0" borderId="0"/>
    <xf numFmtId="0" fontId="2" fillId="0" borderId="0"/>
    <xf numFmtId="0" fontId="1" fillId="0" borderId="0"/>
  </cellStyleXfs>
  <cellXfs count="114">
    <xf numFmtId="0" fontId="0" fillId="0" borderId="0" xfId="0"/>
    <xf numFmtId="0" fontId="3" fillId="0" borderId="0" xfId="1" applyFont="1" applyAlignment="1">
      <alignment horizontal="left"/>
    </xf>
    <xf numFmtId="3" fontId="4" fillId="0" borderId="0" xfId="0" applyNumberFormat="1" applyFont="1"/>
    <xf numFmtId="0" fontId="3" fillId="0" borderId="1" xfId="0" applyFont="1" applyFill="1" applyBorder="1" applyAlignment="1">
      <alignment horizontal="centerContinuous"/>
    </xf>
    <xf numFmtId="3" fontId="5" fillId="0" borderId="1" xfId="0" applyNumberFormat="1" applyFont="1" applyBorder="1" applyAlignment="1">
      <alignment horizontal="center"/>
    </xf>
    <xf numFmtId="0" fontId="6" fillId="0" borderId="2" xfId="0" applyFont="1" applyFill="1" applyBorder="1" applyAlignment="1">
      <alignment horizontal="centerContinuous"/>
    </xf>
    <xf numFmtId="0" fontId="3" fillId="0" borderId="2" xfId="0" applyFont="1" applyFill="1" applyBorder="1" applyAlignment="1">
      <alignment horizontal="centerContinuous"/>
    </xf>
    <xf numFmtId="0" fontId="6" fillId="0" borderId="2" xfId="0" applyFont="1" applyBorder="1"/>
    <xf numFmtId="0" fontId="3" fillId="0" borderId="2" xfId="0" applyFont="1" applyFill="1" applyBorder="1"/>
    <xf numFmtId="0" fontId="2" fillId="0" borderId="2" xfId="0" applyFont="1" applyBorder="1" applyAlignment="1">
      <alignment vertical="justify"/>
    </xf>
    <xf numFmtId="3" fontId="2" fillId="0" borderId="2" xfId="0" applyNumberFormat="1" applyFont="1" applyBorder="1" applyAlignment="1">
      <alignment vertical="center"/>
    </xf>
    <xf numFmtId="0" fontId="6" fillId="0" borderId="2" xfId="0" applyFont="1" applyBorder="1" applyAlignment="1">
      <alignment vertical="justify"/>
    </xf>
    <xf numFmtId="3" fontId="2" fillId="0" borderId="2" xfId="0" applyNumberFormat="1" applyFont="1" applyBorder="1"/>
    <xf numFmtId="0" fontId="2" fillId="0" borderId="2" xfId="0" applyFont="1" applyBorder="1"/>
    <xf numFmtId="0" fontId="7" fillId="0" borderId="1" xfId="0" applyFont="1" applyBorder="1" applyAlignment="1">
      <alignment horizontal="left" indent="3"/>
    </xf>
    <xf numFmtId="3" fontId="7" fillId="0" borderId="1" xfId="0" applyNumberFormat="1" applyFont="1" applyBorder="1" applyAlignment="1">
      <alignment vertical="center"/>
    </xf>
    <xf numFmtId="0" fontId="7" fillId="0" borderId="2" xfId="0" applyFont="1" applyBorder="1" applyAlignment="1">
      <alignment vertical="justify"/>
    </xf>
    <xf numFmtId="3" fontId="7" fillId="0" borderId="2" xfId="0" applyNumberFormat="1" applyFont="1" applyBorder="1" applyAlignment="1">
      <alignment vertical="center"/>
    </xf>
    <xf numFmtId="0" fontId="7" fillId="0" borderId="3" xfId="0" applyFont="1" applyBorder="1" applyAlignment="1">
      <alignment horizontal="left" vertical="center" indent="3"/>
    </xf>
    <xf numFmtId="3" fontId="7" fillId="0" borderId="3" xfId="0" applyNumberFormat="1" applyFont="1" applyBorder="1" applyAlignment="1">
      <alignment vertical="center"/>
    </xf>
    <xf numFmtId="0" fontId="6" fillId="0" borderId="4" xfId="0" applyFont="1" applyBorder="1"/>
    <xf numFmtId="0" fontId="2" fillId="0" borderId="4" xfId="0" applyFont="1" applyBorder="1"/>
    <xf numFmtId="0" fontId="4" fillId="0" borderId="0" xfId="0" applyFont="1"/>
    <xf numFmtId="2" fontId="4" fillId="0" borderId="0" xfId="0" applyNumberFormat="1" applyFont="1"/>
    <xf numFmtId="0" fontId="5" fillId="0" borderId="2" xfId="0" applyFont="1" applyBorder="1" applyAlignment="1">
      <alignment horizontal="center" vertical="top" wrapText="1"/>
    </xf>
    <xf numFmtId="3" fontId="5" fillId="0" borderId="2" xfId="0" applyNumberFormat="1" applyFont="1" applyBorder="1" applyAlignment="1">
      <alignment vertical="center"/>
    </xf>
    <xf numFmtId="3" fontId="4" fillId="0" borderId="2" xfId="0" applyNumberFormat="1" applyFont="1" applyBorder="1"/>
    <xf numFmtId="3" fontId="4" fillId="0" borderId="5" xfId="0" applyNumberFormat="1" applyFont="1" applyBorder="1"/>
    <xf numFmtId="0" fontId="4" fillId="0" borderId="5" xfId="0" applyFont="1" applyBorder="1" applyAlignment="1">
      <alignment horizontal="justify" vertical="top" wrapText="1"/>
    </xf>
    <xf numFmtId="4" fontId="4" fillId="0" borderId="0" xfId="0" applyNumberFormat="1" applyFont="1"/>
    <xf numFmtId="3" fontId="4" fillId="0" borderId="0" xfId="0" applyNumberFormat="1" applyFont="1" applyBorder="1"/>
    <xf numFmtId="3" fontId="4" fillId="0" borderId="2" xfId="0" applyNumberFormat="1" applyFont="1" applyBorder="1" applyAlignment="1">
      <alignment vertical="center"/>
    </xf>
    <xf numFmtId="0" fontId="4" fillId="0" borderId="0" xfId="0" applyFont="1" applyBorder="1" applyAlignment="1">
      <alignment horizontal="justify" vertical="top" wrapText="1"/>
    </xf>
    <xf numFmtId="0" fontId="4" fillId="0" borderId="2" xfId="0" applyFont="1" applyBorder="1" applyAlignment="1">
      <alignment horizontal="left" vertical="top"/>
    </xf>
    <xf numFmtId="0" fontId="4" fillId="0" borderId="2" xfId="0" applyFont="1" applyBorder="1" applyAlignment="1">
      <alignment horizontal="left" vertical="top" wrapText="1"/>
    </xf>
    <xf numFmtId="0" fontId="3" fillId="0" borderId="0" xfId="1" applyFont="1" applyAlignment="1">
      <alignment horizontal="center"/>
    </xf>
    <xf numFmtId="3" fontId="8" fillId="0" borderId="2" xfId="0" applyNumberFormat="1" applyFont="1" applyBorder="1" applyAlignment="1">
      <alignment horizontal="right" vertical="top" wrapText="1"/>
    </xf>
    <xf numFmtId="166" fontId="4" fillId="0" borderId="0" xfId="0" applyNumberFormat="1" applyFont="1"/>
    <xf numFmtId="3" fontId="4" fillId="0" borderId="2" xfId="0" applyNumberFormat="1" applyFont="1" applyFill="1" applyBorder="1" applyAlignment="1">
      <alignment vertical="center"/>
    </xf>
    <xf numFmtId="167" fontId="4" fillId="0" borderId="0" xfId="0" applyNumberFormat="1" applyFont="1"/>
    <xf numFmtId="4" fontId="2" fillId="0" borderId="2" xfId="0" applyNumberFormat="1" applyFont="1" applyBorder="1"/>
    <xf numFmtId="3" fontId="3" fillId="0" borderId="0" xfId="1" applyNumberFormat="1" applyFont="1" applyAlignment="1">
      <alignment horizontal="left"/>
    </xf>
    <xf numFmtId="4" fontId="10" fillId="0" borderId="0" xfId="0" applyNumberFormat="1" applyFont="1"/>
    <xf numFmtId="2" fontId="2" fillId="0" borderId="2" xfId="0" applyNumberFormat="1" applyFont="1" applyBorder="1"/>
    <xf numFmtId="166" fontId="4" fillId="0" borderId="0" xfId="0" applyNumberFormat="1" applyFont="1" applyBorder="1"/>
    <xf numFmtId="3" fontId="4" fillId="0" borderId="0" xfId="0" applyNumberFormat="1" applyFont="1" applyBorder="1" applyAlignment="1">
      <alignment horizontal="justify" vertical="top" wrapText="1"/>
    </xf>
    <xf numFmtId="3" fontId="11" fillId="0" borderId="0" xfId="0" applyNumberFormat="1" applyFont="1"/>
    <xf numFmtId="0" fontId="14" fillId="0" borderId="10" xfId="0" applyFont="1" applyBorder="1" applyAlignment="1">
      <alignment vertical="center" wrapText="1"/>
    </xf>
    <xf numFmtId="0" fontId="13" fillId="0" borderId="9" xfId="0" applyFont="1" applyBorder="1" applyAlignment="1">
      <alignment horizontal="center" vertical="center" wrapText="1"/>
    </xf>
    <xf numFmtId="0" fontId="16" fillId="0" borderId="12" xfId="0" applyFont="1" applyBorder="1" applyAlignment="1">
      <alignment vertical="center" wrapText="1"/>
    </xf>
    <xf numFmtId="0" fontId="15" fillId="0" borderId="11" xfId="0" applyFont="1" applyBorder="1" applyAlignment="1">
      <alignment horizontal="center" vertical="center" wrapText="1"/>
    </xf>
    <xf numFmtId="0" fontId="14" fillId="0" borderId="12" xfId="0" applyFont="1" applyBorder="1" applyAlignment="1">
      <alignment vertical="center" wrapText="1"/>
    </xf>
    <xf numFmtId="0" fontId="13" fillId="0" borderId="11" xfId="0" applyFont="1" applyBorder="1" applyAlignment="1">
      <alignment vertical="center" wrapText="1"/>
    </xf>
    <xf numFmtId="0" fontId="13" fillId="0" borderId="12" xfId="0" applyFont="1" applyBorder="1" applyAlignment="1">
      <alignment vertical="center" wrapText="1"/>
    </xf>
    <xf numFmtId="0" fontId="17" fillId="0" borderId="11" xfId="0" applyFont="1" applyBorder="1" applyAlignment="1">
      <alignment horizontal="center" vertical="center" wrapText="1"/>
    </xf>
    <xf numFmtId="4" fontId="15" fillId="0" borderId="9" xfId="0" applyNumberFormat="1" applyFont="1" applyBorder="1" applyAlignment="1">
      <alignment horizontal="left" vertical="center" wrapText="1" indent="1"/>
    </xf>
    <xf numFmtId="4" fontId="15" fillId="0" borderId="11" xfId="0" applyNumberFormat="1" applyFont="1" applyBorder="1" applyAlignment="1">
      <alignment horizontal="left" vertical="center" wrapText="1" indent="1"/>
    </xf>
    <xf numFmtId="4" fontId="15" fillId="0" borderId="11" xfId="0" applyNumberFormat="1" applyFont="1" applyBorder="1" applyAlignment="1">
      <alignment vertical="center" wrapText="1"/>
    </xf>
    <xf numFmtId="0" fontId="12" fillId="0" borderId="11" xfId="0" applyFont="1" applyBorder="1" applyAlignment="1">
      <alignment vertical="center" wrapText="1"/>
    </xf>
    <xf numFmtId="3" fontId="14" fillId="0" borderId="11" xfId="0" applyNumberFormat="1" applyFont="1" applyBorder="1" applyAlignment="1">
      <alignment horizontal="center" vertical="center" wrapText="1"/>
    </xf>
    <xf numFmtId="9" fontId="14" fillId="0" borderId="11" xfId="0" applyNumberFormat="1" applyFont="1" applyBorder="1" applyAlignment="1">
      <alignment horizontal="center" vertical="center" wrapText="1"/>
    </xf>
    <xf numFmtId="0" fontId="18" fillId="0" borderId="0" xfId="0" applyFont="1" applyAlignment="1">
      <alignment vertical="center"/>
    </xf>
    <xf numFmtId="2" fontId="5" fillId="0" borderId="0" xfId="0" applyNumberFormat="1" applyFont="1"/>
    <xf numFmtId="0" fontId="13" fillId="0" borderId="15" xfId="0" applyFont="1" applyBorder="1" applyAlignment="1">
      <alignment horizontal="left" vertical="center" wrapText="1" indent="1"/>
    </xf>
    <xf numFmtId="0" fontId="19" fillId="0" borderId="16" xfId="0" applyFont="1" applyBorder="1" applyAlignment="1">
      <alignment horizontal="center" vertical="center" wrapText="1"/>
    </xf>
    <xf numFmtId="0" fontId="17" fillId="0" borderId="16" xfId="0" applyFont="1" applyBorder="1" applyAlignment="1">
      <alignment horizontal="center" vertical="center" wrapText="1"/>
    </xf>
    <xf numFmtId="4" fontId="15" fillId="0" borderId="16" xfId="0" applyNumberFormat="1" applyFont="1" applyBorder="1" applyAlignment="1">
      <alignment horizontal="center" vertical="center" wrapText="1"/>
    </xf>
    <xf numFmtId="0" fontId="15" fillId="0" borderId="16" xfId="0" applyFont="1" applyBorder="1" applyAlignment="1">
      <alignment horizontal="center" vertical="center" wrapText="1"/>
    </xf>
    <xf numFmtId="4" fontId="15" fillId="0" borderId="15" xfId="0" applyNumberFormat="1" applyFont="1" applyBorder="1" applyAlignment="1">
      <alignment horizontal="left" vertical="center" wrapText="1" indent="1"/>
    </xf>
    <xf numFmtId="3" fontId="5" fillId="0" borderId="0" xfId="0" applyNumberFormat="1" applyFont="1"/>
    <xf numFmtId="0" fontId="13" fillId="0" borderId="20" xfId="0" applyFont="1" applyBorder="1" applyAlignment="1">
      <alignment horizontal="center" vertical="center" wrapText="1"/>
    </xf>
    <xf numFmtId="0" fontId="14" fillId="0" borderId="21" xfId="0" applyFont="1" applyBorder="1" applyAlignment="1">
      <alignment vertical="center" wrapText="1"/>
    </xf>
    <xf numFmtId="0" fontId="14" fillId="0" borderId="22" xfId="0" applyFont="1" applyBorder="1" applyAlignment="1">
      <alignment vertical="center" wrapText="1"/>
    </xf>
    <xf numFmtId="2" fontId="4" fillId="0" borderId="23" xfId="0" applyNumberFormat="1" applyFont="1" applyBorder="1" applyAlignment="1">
      <alignment wrapText="1"/>
    </xf>
    <xf numFmtId="2" fontId="4" fillId="0" borderId="24" xfId="0" applyNumberFormat="1" applyFont="1" applyBorder="1"/>
    <xf numFmtId="0" fontId="13" fillId="0" borderId="26" xfId="0" applyFont="1" applyBorder="1" applyAlignment="1">
      <alignment horizontal="center" vertical="center" wrapText="1"/>
    </xf>
    <xf numFmtId="0" fontId="13" fillId="0" borderId="25" xfId="0" applyFont="1" applyBorder="1" applyAlignment="1">
      <alignment horizontal="center" vertical="center" wrapText="1"/>
    </xf>
    <xf numFmtId="0" fontId="13" fillId="0" borderId="27" xfId="0" applyFont="1" applyBorder="1" applyAlignment="1">
      <alignment horizontal="left" vertical="center" wrapText="1" indent="2"/>
    </xf>
    <xf numFmtId="3" fontId="14" fillId="0" borderId="28" xfId="0" applyNumberFormat="1" applyFont="1" applyBorder="1" applyAlignment="1">
      <alignment horizontal="center" vertical="center" wrapText="1"/>
    </xf>
    <xf numFmtId="3" fontId="14" fillId="0" borderId="29" xfId="0" applyNumberFormat="1" applyFont="1" applyBorder="1" applyAlignment="1">
      <alignment horizontal="center" vertical="center" wrapText="1"/>
    </xf>
    <xf numFmtId="3" fontId="14" fillId="0" borderId="30" xfId="0" applyNumberFormat="1" applyFont="1" applyBorder="1" applyAlignment="1">
      <alignment horizontal="center" vertical="center" wrapText="1"/>
    </xf>
    <xf numFmtId="3" fontId="14" fillId="0" borderId="31" xfId="0" applyNumberFormat="1" applyFont="1" applyBorder="1" applyAlignment="1">
      <alignment horizontal="center" vertical="center" wrapText="1"/>
    </xf>
    <xf numFmtId="0" fontId="14" fillId="0" borderId="32" xfId="0" applyFont="1" applyBorder="1" applyAlignment="1">
      <alignment vertical="center" wrapText="1"/>
    </xf>
    <xf numFmtId="2" fontId="4" fillId="0" borderId="33" xfId="0" applyNumberFormat="1" applyFont="1" applyBorder="1"/>
    <xf numFmtId="2" fontId="4" fillId="0" borderId="34" xfId="0" applyNumberFormat="1" applyFont="1" applyBorder="1"/>
    <xf numFmtId="3" fontId="4" fillId="0" borderId="35" xfId="0" applyNumberFormat="1" applyFont="1" applyBorder="1"/>
    <xf numFmtId="2" fontId="4" fillId="0" borderId="36" xfId="0" applyNumberFormat="1" applyFont="1" applyBorder="1"/>
    <xf numFmtId="2" fontId="4" fillId="0" borderId="37" xfId="0" applyNumberFormat="1" applyFont="1" applyBorder="1"/>
    <xf numFmtId="2" fontId="4" fillId="0" borderId="36" xfId="0" applyNumberFormat="1" applyFont="1" applyBorder="1" applyAlignment="1">
      <alignment horizontal="center"/>
    </xf>
    <xf numFmtId="0" fontId="6" fillId="0" borderId="3" xfId="0" applyFont="1" applyFill="1" applyBorder="1" applyAlignment="1">
      <alignment horizontal="centerContinuous"/>
    </xf>
    <xf numFmtId="0" fontId="3" fillId="0" borderId="3" xfId="0" applyFont="1" applyFill="1" applyBorder="1" applyAlignment="1">
      <alignment horizontal="centerContinuous"/>
    </xf>
    <xf numFmtId="0" fontId="2" fillId="0" borderId="5" xfId="0" applyFont="1" applyBorder="1" applyAlignment="1">
      <alignment vertical="justify"/>
    </xf>
    <xf numFmtId="3" fontId="2" fillId="0" borderId="5" xfId="0" applyNumberFormat="1" applyFont="1" applyBorder="1" applyAlignment="1">
      <alignment vertical="center"/>
    </xf>
    <xf numFmtId="0" fontId="13" fillId="0" borderId="17" xfId="0" applyFont="1" applyBorder="1" applyAlignment="1">
      <alignment horizontal="center" vertical="center" wrapText="1"/>
    </xf>
    <xf numFmtId="0" fontId="13" fillId="0" borderId="18" xfId="0" applyFont="1" applyBorder="1" applyAlignment="1">
      <alignment horizontal="center" vertical="center" wrapText="1"/>
    </xf>
    <xf numFmtId="0" fontId="13" fillId="0" borderId="19" xfId="0" applyFont="1" applyBorder="1" applyAlignment="1">
      <alignment horizontal="center" vertical="center" wrapText="1"/>
    </xf>
    <xf numFmtId="0" fontId="13" fillId="0" borderId="14" xfId="0" applyFont="1" applyBorder="1" applyAlignment="1">
      <alignment horizontal="center" vertical="center" wrapText="1"/>
    </xf>
    <xf numFmtId="0" fontId="21" fillId="0" borderId="0" xfId="0" applyFont="1" applyAlignment="1">
      <alignment horizontal="justify" vertical="justify"/>
    </xf>
    <xf numFmtId="2" fontId="10" fillId="0" borderId="23" xfId="0" applyNumberFormat="1" applyFont="1" applyBorder="1" applyAlignment="1">
      <alignment horizontal="left" wrapText="1"/>
    </xf>
    <xf numFmtId="2" fontId="10" fillId="0" borderId="24" xfId="0" applyNumberFormat="1" applyFont="1" applyBorder="1" applyAlignment="1">
      <alignment horizontal="left" wrapText="1"/>
    </xf>
    <xf numFmtId="0" fontId="12" fillId="0" borderId="6" xfId="0" applyFont="1" applyBorder="1" applyAlignment="1">
      <alignment vertical="center" wrapText="1"/>
    </xf>
    <xf numFmtId="0" fontId="12" fillId="0" borderId="7" xfId="0" applyFont="1" applyBorder="1" applyAlignment="1">
      <alignment vertical="center" wrapText="1"/>
    </xf>
    <xf numFmtId="0" fontId="13" fillId="0" borderId="6"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7" xfId="0" applyFont="1" applyBorder="1" applyAlignment="1">
      <alignment horizontal="center" vertical="center" wrapText="1"/>
    </xf>
    <xf numFmtId="0" fontId="12" fillId="0" borderId="8" xfId="0" applyFont="1" applyBorder="1" applyAlignment="1">
      <alignment vertical="center" wrapText="1"/>
    </xf>
    <xf numFmtId="0" fontId="13" fillId="0" borderId="13" xfId="0" applyFont="1" applyBorder="1" applyAlignment="1">
      <alignment horizontal="left" vertical="center" wrapText="1" indent="1"/>
    </xf>
    <xf numFmtId="0" fontId="13" fillId="0" borderId="9" xfId="0" applyFont="1" applyBorder="1" applyAlignment="1">
      <alignment horizontal="left" vertical="center" wrapText="1" indent="1"/>
    </xf>
    <xf numFmtId="0" fontId="13" fillId="0" borderId="13" xfId="0" applyFont="1" applyBorder="1" applyAlignment="1">
      <alignment horizontal="center" vertical="center" wrapText="1"/>
    </xf>
    <xf numFmtId="0" fontId="13" fillId="0" borderId="9" xfId="0" applyFont="1" applyBorder="1" applyAlignment="1">
      <alignment horizontal="center" vertical="center" wrapText="1"/>
    </xf>
    <xf numFmtId="0" fontId="9" fillId="0" borderId="0" xfId="1" applyFont="1" applyAlignment="1">
      <alignment horizontal="center"/>
    </xf>
    <xf numFmtId="0" fontId="6" fillId="0" borderId="0" xfId="1" applyFont="1" applyAlignment="1">
      <alignment horizontal="center"/>
    </xf>
    <xf numFmtId="0" fontId="3" fillId="0" borderId="0" xfId="1" applyFont="1" applyAlignment="1">
      <alignment horizontal="center"/>
    </xf>
    <xf numFmtId="3" fontId="3" fillId="0" borderId="0" xfId="1" applyNumberFormat="1" applyFont="1" applyAlignment="1">
      <alignment horizontal="center"/>
    </xf>
  </cellXfs>
  <cellStyles count="13">
    <cellStyle name="Euro" xfId="2"/>
    <cellStyle name="Millares 2" xfId="3"/>
    <cellStyle name="Millares 3" xfId="4"/>
    <cellStyle name="Moneda 2" xfId="5"/>
    <cellStyle name="Normal" xfId="0" builtinId="0"/>
    <cellStyle name="Normal 2" xfId="6"/>
    <cellStyle name="Normal 2 2" xfId="1"/>
    <cellStyle name="Normal 2 3" xfId="7"/>
    <cellStyle name="Normal 3 2" xfId="8"/>
    <cellStyle name="Normal 4" xfId="9"/>
    <cellStyle name="Normal 4 2" xfId="10"/>
    <cellStyle name="Normal 5" xfId="11"/>
    <cellStyle name="Normal 6" xfId="1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11</xdr:col>
      <xdr:colOff>295275</xdr:colOff>
      <xdr:row>0</xdr:row>
      <xdr:rowOff>0</xdr:rowOff>
    </xdr:from>
    <xdr:to>
      <xdr:col>13</xdr:col>
      <xdr:colOff>787921</xdr:colOff>
      <xdr:row>6</xdr:row>
      <xdr:rowOff>49135</xdr:rowOff>
    </xdr:to>
    <xdr:pic>
      <xdr:nvPicPr>
        <xdr:cNvPr id="2" name="7 Imagen">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4878050" y="0"/>
          <a:ext cx="2207146" cy="1096885"/>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F170"/>
  <sheetViews>
    <sheetView showGridLines="0" tabSelected="1" zoomScale="110" zoomScaleNormal="110" workbookViewId="0">
      <selection activeCell="J19" sqref="J19"/>
    </sheetView>
  </sheetViews>
  <sheetFormatPr baseColWidth="10" defaultColWidth="11" defaultRowHeight="12.75" x14ac:dyDescent="0.2"/>
  <cols>
    <col min="1" max="1" width="23.140625" style="2" customWidth="1"/>
    <col min="2" max="2" width="14.7109375" style="2" bestFit="1" customWidth="1"/>
    <col min="3" max="3" width="19.42578125" style="23" customWidth="1"/>
    <col min="4" max="4" width="12" style="23" customWidth="1"/>
    <col min="5" max="5" width="14.42578125" style="23" customWidth="1"/>
    <col min="6" max="6" width="9.7109375" style="23" customWidth="1"/>
    <col min="7" max="7" width="13.42578125" style="23" customWidth="1"/>
    <col min="8" max="8" width="10.85546875" style="23" customWidth="1"/>
    <col min="9" max="9" width="10.5703125" style="23" customWidth="1"/>
    <col min="10" max="10" width="11.140625" style="23" customWidth="1"/>
    <col min="11" max="11" width="14.5703125" style="23" customWidth="1"/>
    <col min="12" max="12" width="14.85546875" style="23" customWidth="1"/>
    <col min="13" max="13" width="13" style="23" customWidth="1"/>
    <col min="14" max="14" width="11.85546875" style="23" customWidth="1"/>
    <col min="15" max="16384" width="11" style="22"/>
  </cols>
  <sheetData>
    <row r="3" spans="1:32" x14ac:dyDescent="0.2">
      <c r="A3" s="61" t="s">
        <v>74</v>
      </c>
    </row>
    <row r="4" spans="1:32" s="2" customFormat="1" x14ac:dyDescent="0.2">
      <c r="C4" s="23"/>
      <c r="D4" s="23"/>
      <c r="E4" s="23"/>
      <c r="F4" s="23"/>
      <c r="G4" s="23"/>
      <c r="H4" s="23"/>
      <c r="I4" s="23"/>
      <c r="J4" s="23"/>
      <c r="K4" s="23"/>
      <c r="L4" s="23"/>
      <c r="M4" s="23"/>
      <c r="N4" s="23"/>
      <c r="O4" s="22"/>
      <c r="P4" s="22"/>
      <c r="Q4" s="22"/>
      <c r="R4" s="22"/>
      <c r="S4" s="22"/>
      <c r="T4" s="22"/>
      <c r="U4" s="22"/>
      <c r="V4" s="22"/>
      <c r="W4" s="22"/>
      <c r="X4" s="22"/>
      <c r="Y4" s="22"/>
      <c r="Z4" s="22"/>
      <c r="AA4" s="22"/>
      <c r="AB4" s="22"/>
      <c r="AC4" s="22"/>
      <c r="AD4" s="22"/>
      <c r="AE4" s="22"/>
      <c r="AF4" s="22"/>
    </row>
    <row r="5" spans="1:32" s="2" customFormat="1" x14ac:dyDescent="0.2">
      <c r="C5" s="62" t="s">
        <v>75</v>
      </c>
      <c r="D5" s="23"/>
      <c r="E5" s="23"/>
      <c r="F5" s="23"/>
      <c r="G5" s="23"/>
      <c r="H5" s="23"/>
      <c r="I5" s="23"/>
      <c r="J5" s="23"/>
      <c r="K5" s="23"/>
      <c r="L5" s="23"/>
      <c r="M5" s="23"/>
      <c r="N5" s="23"/>
      <c r="O5" s="22"/>
      <c r="P5" s="22"/>
      <c r="Q5" s="22"/>
      <c r="R5" s="22"/>
      <c r="S5" s="22"/>
      <c r="T5" s="22"/>
      <c r="U5" s="22"/>
      <c r="V5" s="22"/>
      <c r="W5" s="22"/>
      <c r="X5" s="22"/>
      <c r="Y5" s="22"/>
      <c r="Z5" s="22"/>
      <c r="AA5" s="22"/>
      <c r="AB5" s="22"/>
      <c r="AC5" s="22"/>
      <c r="AD5" s="22"/>
      <c r="AE5" s="22"/>
      <c r="AF5" s="22"/>
    </row>
    <row r="6" spans="1:32" s="2" customFormat="1" x14ac:dyDescent="0.2">
      <c r="C6" s="23"/>
      <c r="D6" s="23"/>
      <c r="E6" s="23"/>
      <c r="F6" s="23"/>
      <c r="G6" s="1" t="s">
        <v>91</v>
      </c>
      <c r="H6" s="23"/>
      <c r="I6" s="23"/>
      <c r="J6" s="23"/>
      <c r="K6" s="23"/>
      <c r="L6" s="23"/>
      <c r="M6" s="23"/>
      <c r="N6" s="23"/>
      <c r="O6" s="22"/>
      <c r="P6" s="22"/>
      <c r="Q6" s="22"/>
      <c r="R6" s="22"/>
      <c r="S6" s="22"/>
      <c r="T6" s="22"/>
      <c r="U6" s="22"/>
      <c r="V6" s="22"/>
      <c r="W6" s="22"/>
      <c r="X6" s="22"/>
      <c r="Y6" s="22"/>
      <c r="Z6" s="22"/>
      <c r="AA6" s="22"/>
      <c r="AB6" s="22"/>
      <c r="AC6" s="22"/>
      <c r="AD6" s="22"/>
      <c r="AE6" s="22"/>
      <c r="AF6" s="22"/>
    </row>
    <row r="7" spans="1:32" s="2" customFormat="1" ht="13.5" thickBot="1" x14ac:dyDescent="0.25">
      <c r="C7" s="23"/>
      <c r="D7" s="23"/>
      <c r="E7" s="23"/>
      <c r="F7" s="23"/>
      <c r="G7" s="23"/>
      <c r="H7" s="23"/>
      <c r="I7" s="23"/>
      <c r="J7" s="23"/>
      <c r="K7" s="23"/>
      <c r="L7" s="23"/>
      <c r="M7" s="23"/>
      <c r="N7" s="23"/>
      <c r="O7" s="22"/>
      <c r="P7" s="22"/>
      <c r="Q7" s="22"/>
      <c r="R7" s="22"/>
      <c r="S7" s="22"/>
      <c r="T7" s="22"/>
      <c r="U7" s="22"/>
      <c r="V7" s="22"/>
      <c r="W7" s="22"/>
      <c r="X7" s="22"/>
      <c r="Y7" s="22"/>
      <c r="Z7" s="22"/>
      <c r="AA7" s="22"/>
      <c r="AB7" s="22"/>
      <c r="AC7" s="22"/>
      <c r="AD7" s="22"/>
      <c r="AE7" s="22"/>
      <c r="AF7" s="22"/>
    </row>
    <row r="8" spans="1:32" s="2" customFormat="1" ht="16.5" thickBot="1" x14ac:dyDescent="0.25">
      <c r="A8" s="100"/>
      <c r="B8" s="101"/>
      <c r="C8" s="102">
        <v>2014</v>
      </c>
      <c r="D8" s="103"/>
      <c r="E8" s="104"/>
      <c r="F8" s="100"/>
      <c r="G8" s="105"/>
      <c r="H8" s="105"/>
      <c r="I8" s="101"/>
      <c r="J8" s="23"/>
      <c r="K8" s="23"/>
      <c r="L8" s="23"/>
      <c r="M8" s="23"/>
      <c r="N8" s="23"/>
      <c r="O8" s="22"/>
      <c r="P8" s="22"/>
      <c r="Q8" s="22"/>
      <c r="R8" s="22"/>
      <c r="S8" s="22"/>
      <c r="T8" s="22"/>
      <c r="U8" s="22"/>
      <c r="V8" s="22"/>
      <c r="W8" s="22"/>
      <c r="X8" s="22"/>
      <c r="Y8" s="22"/>
      <c r="Z8" s="22"/>
      <c r="AA8" s="22"/>
      <c r="AB8" s="22"/>
      <c r="AC8" s="22"/>
      <c r="AD8" s="22"/>
      <c r="AE8" s="22"/>
      <c r="AF8" s="22"/>
    </row>
    <row r="9" spans="1:32" s="2" customFormat="1" x14ac:dyDescent="0.2">
      <c r="A9" s="47"/>
      <c r="B9" s="49"/>
      <c r="C9" s="106" t="s">
        <v>65</v>
      </c>
      <c r="D9" s="108" t="s">
        <v>66</v>
      </c>
      <c r="E9" s="51"/>
      <c r="F9" s="106" t="s">
        <v>68</v>
      </c>
      <c r="G9" s="53" t="s">
        <v>69</v>
      </c>
      <c r="H9" s="51"/>
      <c r="I9" s="51"/>
      <c r="J9" s="23"/>
      <c r="K9" s="23"/>
      <c r="L9" s="23"/>
      <c r="M9" s="23"/>
      <c r="N9" s="23"/>
      <c r="O9" s="22"/>
      <c r="P9" s="22"/>
      <c r="Q9" s="22"/>
      <c r="R9" s="22"/>
      <c r="S9" s="22"/>
      <c r="T9" s="22"/>
      <c r="U9" s="22"/>
      <c r="V9" s="22"/>
      <c r="W9" s="22"/>
      <c r="X9" s="22"/>
      <c r="Y9" s="22"/>
      <c r="Z9" s="22"/>
      <c r="AA9" s="22"/>
      <c r="AB9" s="22"/>
      <c r="AC9" s="22"/>
      <c r="AD9" s="22"/>
      <c r="AE9" s="22"/>
      <c r="AF9" s="22"/>
    </row>
    <row r="10" spans="1:32" s="2" customFormat="1" ht="13.5" thickBot="1" x14ac:dyDescent="0.25">
      <c r="A10" s="48">
        <v>2012</v>
      </c>
      <c r="B10" s="50">
        <v>2013</v>
      </c>
      <c r="C10" s="107"/>
      <c r="D10" s="109"/>
      <c r="E10" s="52" t="s">
        <v>67</v>
      </c>
      <c r="F10" s="107"/>
      <c r="G10" s="52" t="s">
        <v>70</v>
      </c>
      <c r="H10" s="54" t="s">
        <v>71</v>
      </c>
      <c r="I10" s="54" t="s">
        <v>72</v>
      </c>
      <c r="J10" s="23"/>
      <c r="K10" s="23"/>
      <c r="L10" s="23"/>
      <c r="M10" s="23"/>
      <c r="N10" s="23"/>
      <c r="O10" s="22"/>
      <c r="P10" s="22"/>
      <c r="Q10" s="22"/>
      <c r="R10" s="22"/>
      <c r="S10" s="22"/>
      <c r="T10" s="22"/>
      <c r="U10" s="22"/>
      <c r="V10" s="22"/>
      <c r="W10" s="22"/>
      <c r="X10" s="22"/>
      <c r="Y10" s="22"/>
      <c r="Z10" s="22"/>
      <c r="AA10" s="22"/>
      <c r="AB10" s="22"/>
      <c r="AC10" s="22"/>
      <c r="AD10" s="22"/>
      <c r="AE10" s="22"/>
      <c r="AF10" s="22"/>
    </row>
    <row r="11" spans="1:32" s="2" customFormat="1" ht="16.5" thickBot="1" x14ac:dyDescent="0.25">
      <c r="A11" s="55">
        <v>68683934</v>
      </c>
      <c r="B11" s="56">
        <v>94439577</v>
      </c>
      <c r="C11" s="57">
        <v>48126683</v>
      </c>
      <c r="D11" s="56">
        <v>34218810</v>
      </c>
      <c r="E11" s="57">
        <v>82345493</v>
      </c>
      <c r="F11" s="57">
        <v>81823001.329999998</v>
      </c>
      <c r="G11" s="58" t="s">
        <v>73</v>
      </c>
      <c r="H11" s="59">
        <v>61776000</v>
      </c>
      <c r="I11" s="60">
        <v>0.04</v>
      </c>
      <c r="J11" s="23"/>
      <c r="K11" s="23"/>
      <c r="L11" s="23"/>
      <c r="M11" s="23"/>
      <c r="N11" s="23"/>
      <c r="O11" s="22"/>
      <c r="P11" s="22"/>
      <c r="Q11" s="22"/>
      <c r="R11" s="22"/>
      <c r="S11" s="22"/>
      <c r="T11" s="22"/>
      <c r="U11" s="22"/>
      <c r="V11" s="22"/>
      <c r="W11" s="22"/>
      <c r="X11" s="22"/>
      <c r="Y11" s="22"/>
      <c r="Z11" s="22"/>
      <c r="AA11" s="22"/>
      <c r="AB11" s="22"/>
      <c r="AC11" s="22"/>
      <c r="AD11" s="22"/>
      <c r="AE11" s="22"/>
      <c r="AF11" s="22"/>
    </row>
    <row r="12" spans="1:32" s="2" customFormat="1" x14ac:dyDescent="0.2">
      <c r="C12" s="23"/>
      <c r="D12" s="23"/>
      <c r="E12" s="23"/>
      <c r="F12" s="23"/>
      <c r="G12" s="23"/>
      <c r="H12" s="23"/>
      <c r="I12" s="23"/>
      <c r="J12" s="23"/>
      <c r="K12" s="23"/>
      <c r="L12" s="23"/>
      <c r="M12" s="23"/>
      <c r="N12" s="23"/>
      <c r="O12" s="22"/>
      <c r="P12" s="22"/>
      <c r="Q12" s="22"/>
      <c r="R12" s="22"/>
      <c r="S12" s="22"/>
      <c r="T12" s="22"/>
      <c r="U12" s="22"/>
      <c r="V12" s="22"/>
      <c r="W12" s="22"/>
      <c r="X12" s="22"/>
      <c r="Y12" s="22"/>
      <c r="Z12" s="22"/>
      <c r="AA12" s="22"/>
      <c r="AB12" s="22"/>
      <c r="AC12" s="22"/>
      <c r="AD12" s="22"/>
      <c r="AE12" s="22"/>
      <c r="AF12" s="22"/>
    </row>
    <row r="13" spans="1:32" s="2" customFormat="1" x14ac:dyDescent="0.2">
      <c r="C13" s="23"/>
      <c r="D13" s="23"/>
      <c r="E13" s="23"/>
      <c r="F13" s="23"/>
      <c r="G13" s="23"/>
      <c r="H13" s="23"/>
      <c r="I13" s="23"/>
      <c r="J13" s="23"/>
      <c r="K13" s="23"/>
      <c r="L13" s="23"/>
      <c r="M13" s="23"/>
      <c r="N13" s="23"/>
      <c r="O13" s="22"/>
      <c r="P13" s="22"/>
      <c r="Q13" s="22"/>
      <c r="R13" s="22"/>
      <c r="S13" s="22"/>
      <c r="T13" s="22"/>
      <c r="U13" s="22"/>
      <c r="V13" s="22"/>
      <c r="W13" s="22"/>
      <c r="X13" s="22"/>
      <c r="Y13" s="22"/>
      <c r="Z13" s="22"/>
      <c r="AA13" s="22"/>
      <c r="AB13" s="22"/>
      <c r="AC13" s="22"/>
      <c r="AD13" s="22"/>
      <c r="AE13" s="22"/>
      <c r="AF13" s="22"/>
    </row>
    <row r="14" spans="1:32" s="2" customFormat="1" x14ac:dyDescent="0.2">
      <c r="A14" s="2" t="s">
        <v>76</v>
      </c>
      <c r="C14" s="23"/>
      <c r="D14" s="23"/>
      <c r="E14" s="23"/>
      <c r="F14" s="23"/>
      <c r="G14" s="23"/>
      <c r="H14" s="23"/>
      <c r="I14" s="23"/>
      <c r="J14" s="23"/>
      <c r="K14" s="23"/>
      <c r="L14" s="23"/>
      <c r="M14" s="23"/>
      <c r="N14" s="23"/>
      <c r="O14" s="22"/>
      <c r="P14" s="22"/>
      <c r="Q14" s="22"/>
      <c r="R14" s="22"/>
      <c r="S14" s="22"/>
      <c r="T14" s="22"/>
      <c r="U14" s="22"/>
      <c r="V14" s="22"/>
      <c r="W14" s="22"/>
      <c r="X14" s="22"/>
      <c r="Y14" s="22"/>
      <c r="Z14" s="22"/>
      <c r="AA14" s="22"/>
      <c r="AB14" s="22"/>
      <c r="AC14" s="22"/>
      <c r="AD14" s="22"/>
      <c r="AE14" s="22"/>
      <c r="AF14" s="22"/>
    </row>
    <row r="15" spans="1:32" s="2" customFormat="1" ht="13.5" thickBot="1" x14ac:dyDescent="0.25">
      <c r="C15" s="23"/>
      <c r="D15" s="23"/>
      <c r="E15" s="23"/>
      <c r="F15" s="23"/>
      <c r="G15" s="23"/>
      <c r="H15" s="23"/>
      <c r="I15" s="23"/>
      <c r="J15" s="23"/>
      <c r="K15" s="23"/>
      <c r="L15" s="23"/>
      <c r="M15" s="23"/>
      <c r="N15" s="23"/>
      <c r="O15" s="22"/>
      <c r="P15" s="22"/>
      <c r="Q15" s="22"/>
      <c r="R15" s="22"/>
      <c r="S15" s="22"/>
      <c r="T15" s="22"/>
      <c r="U15" s="22"/>
      <c r="V15" s="22"/>
      <c r="W15" s="22"/>
      <c r="X15" s="22"/>
      <c r="Y15" s="22"/>
      <c r="Z15" s="22"/>
      <c r="AA15" s="22"/>
      <c r="AB15" s="22"/>
      <c r="AC15" s="22"/>
      <c r="AD15" s="22"/>
      <c r="AE15" s="22"/>
      <c r="AF15" s="22"/>
    </row>
    <row r="16" spans="1:32" s="2" customFormat="1" ht="17.25" customHeight="1" thickBot="1" x14ac:dyDescent="0.25">
      <c r="A16" s="93" t="s">
        <v>77</v>
      </c>
      <c r="B16" s="94"/>
      <c r="C16" s="95" t="s">
        <v>78</v>
      </c>
      <c r="D16" s="96"/>
      <c r="F16" s="23"/>
      <c r="G16" s="23"/>
      <c r="H16" s="23"/>
      <c r="I16" s="23"/>
      <c r="J16" s="23"/>
      <c r="K16" s="23"/>
      <c r="L16" s="23"/>
      <c r="M16" s="23"/>
      <c r="N16" s="23"/>
      <c r="O16" s="22"/>
      <c r="P16" s="22"/>
      <c r="Q16" s="22"/>
      <c r="R16" s="22"/>
      <c r="S16" s="22"/>
      <c r="T16" s="22"/>
      <c r="U16" s="22"/>
      <c r="V16" s="22"/>
      <c r="W16" s="22"/>
      <c r="X16" s="22"/>
      <c r="Y16" s="22"/>
      <c r="Z16" s="22"/>
      <c r="AA16" s="22"/>
      <c r="AB16" s="22"/>
      <c r="AC16" s="22"/>
      <c r="AD16" s="22"/>
      <c r="AE16" s="22"/>
      <c r="AF16" s="22"/>
    </row>
    <row r="17" spans="1:32" s="2" customFormat="1" ht="13.5" thickBot="1" x14ac:dyDescent="0.25">
      <c r="A17" s="63" t="s">
        <v>80</v>
      </c>
      <c r="B17" s="63" t="s">
        <v>81</v>
      </c>
      <c r="C17" s="64" t="s">
        <v>79</v>
      </c>
      <c r="D17" s="65" t="s">
        <v>72</v>
      </c>
      <c r="F17" s="23"/>
      <c r="G17" s="23"/>
      <c r="H17" s="23"/>
      <c r="I17" s="23"/>
      <c r="J17" s="23"/>
      <c r="K17" s="23"/>
      <c r="L17" s="23"/>
      <c r="M17" s="23"/>
      <c r="N17" s="23"/>
      <c r="O17" s="22"/>
      <c r="P17" s="22"/>
      <c r="Q17" s="22"/>
      <c r="R17" s="22"/>
      <c r="S17" s="22"/>
      <c r="T17" s="22"/>
      <c r="U17" s="22"/>
      <c r="V17" s="22"/>
      <c r="W17" s="22"/>
      <c r="X17" s="22"/>
      <c r="Y17" s="22"/>
      <c r="Z17" s="22"/>
      <c r="AA17" s="22"/>
      <c r="AB17" s="22"/>
      <c r="AC17" s="22"/>
      <c r="AD17" s="22"/>
      <c r="AE17" s="22"/>
      <c r="AF17" s="22"/>
    </row>
    <row r="18" spans="1:32" s="2" customFormat="1" ht="13.5" thickBot="1" x14ac:dyDescent="0.25">
      <c r="A18" s="68">
        <v>82345493.001000002</v>
      </c>
      <c r="B18" s="68">
        <v>59400000.009999998</v>
      </c>
      <c r="C18" s="66">
        <v>22945493</v>
      </c>
      <c r="D18" s="67">
        <v>38.630000000000003</v>
      </c>
      <c r="F18" s="23"/>
      <c r="G18" s="23"/>
      <c r="H18" s="23"/>
      <c r="I18" s="23"/>
      <c r="J18" s="23"/>
      <c r="K18" s="23"/>
      <c r="L18" s="23"/>
      <c r="M18" s="23"/>
      <c r="N18" s="23"/>
      <c r="O18" s="22"/>
      <c r="P18" s="22"/>
      <c r="Q18" s="22"/>
      <c r="R18" s="22"/>
      <c r="S18" s="22"/>
      <c r="T18" s="22"/>
      <c r="U18" s="22"/>
      <c r="V18" s="22"/>
      <c r="W18" s="22"/>
      <c r="X18" s="22"/>
      <c r="Y18" s="22"/>
      <c r="Z18" s="22"/>
      <c r="AA18" s="22"/>
      <c r="AB18" s="22"/>
      <c r="AC18" s="22"/>
      <c r="AD18" s="22"/>
      <c r="AE18" s="22"/>
      <c r="AF18" s="22"/>
    </row>
    <row r="19" spans="1:32" s="2" customFormat="1" x14ac:dyDescent="0.2">
      <c r="C19" s="23"/>
      <c r="D19" s="23"/>
      <c r="E19" s="23"/>
      <c r="F19" s="23"/>
      <c r="G19" s="23"/>
      <c r="H19" s="23"/>
      <c r="I19" s="23"/>
      <c r="J19" s="23"/>
      <c r="K19" s="23"/>
      <c r="L19" s="23"/>
      <c r="M19" s="23"/>
      <c r="N19" s="23"/>
      <c r="O19" s="22"/>
      <c r="P19" s="22"/>
      <c r="Q19" s="22"/>
      <c r="R19" s="22"/>
      <c r="S19" s="22"/>
      <c r="T19" s="22"/>
      <c r="U19" s="22"/>
      <c r="V19" s="22"/>
      <c r="W19" s="22"/>
      <c r="X19" s="22"/>
      <c r="Y19" s="22"/>
      <c r="Z19" s="22"/>
      <c r="AA19" s="22"/>
      <c r="AB19" s="22"/>
      <c r="AC19" s="22"/>
      <c r="AD19" s="22"/>
      <c r="AE19" s="22"/>
      <c r="AF19" s="22"/>
    </row>
    <row r="20" spans="1:32" s="2" customFormat="1" ht="69.75" customHeight="1" x14ac:dyDescent="0.2">
      <c r="A20" s="97" t="s">
        <v>92</v>
      </c>
      <c r="B20" s="97"/>
      <c r="C20" s="97"/>
      <c r="D20" s="97"/>
      <c r="E20" s="97"/>
      <c r="F20" s="97"/>
      <c r="G20" s="97"/>
      <c r="H20" s="97"/>
      <c r="I20" s="97"/>
      <c r="J20" s="23"/>
      <c r="K20" s="23"/>
      <c r="L20" s="23"/>
      <c r="M20" s="23"/>
      <c r="N20" s="23"/>
      <c r="O20" s="22"/>
      <c r="P20" s="22"/>
      <c r="Q20" s="22"/>
      <c r="R20" s="22"/>
      <c r="S20" s="22"/>
      <c r="T20" s="22"/>
      <c r="U20" s="22"/>
      <c r="V20" s="22"/>
      <c r="W20" s="22"/>
      <c r="X20" s="22"/>
      <c r="Y20" s="22"/>
      <c r="Z20" s="22"/>
      <c r="AA20" s="22"/>
      <c r="AB20" s="22"/>
      <c r="AC20" s="22"/>
      <c r="AD20" s="22"/>
      <c r="AE20" s="22"/>
      <c r="AF20" s="22"/>
    </row>
    <row r="21" spans="1:32" s="2" customFormat="1" x14ac:dyDescent="0.2">
      <c r="C21" s="23"/>
      <c r="D21" s="23"/>
      <c r="E21" s="23"/>
      <c r="F21" s="23"/>
      <c r="G21" s="23"/>
      <c r="H21" s="23"/>
      <c r="I21" s="23"/>
      <c r="J21" s="23"/>
      <c r="K21" s="23"/>
      <c r="L21" s="23"/>
      <c r="M21" s="23"/>
      <c r="N21" s="23"/>
      <c r="O21" s="22"/>
      <c r="P21" s="22"/>
      <c r="Q21" s="22"/>
      <c r="R21" s="22"/>
      <c r="S21" s="22"/>
      <c r="T21" s="22"/>
      <c r="U21" s="22"/>
      <c r="V21" s="22"/>
      <c r="W21" s="22"/>
      <c r="X21" s="22"/>
      <c r="Y21" s="22"/>
      <c r="Z21" s="22"/>
      <c r="AA21" s="22"/>
      <c r="AB21" s="22"/>
      <c r="AC21" s="22"/>
      <c r="AD21" s="22"/>
      <c r="AE21" s="22"/>
      <c r="AF21" s="22"/>
    </row>
    <row r="22" spans="1:32" s="2" customFormat="1" x14ac:dyDescent="0.2">
      <c r="C22" s="23"/>
      <c r="D22" s="23"/>
      <c r="E22" s="23"/>
      <c r="F22" s="23"/>
      <c r="G22" s="23"/>
      <c r="H22" s="23"/>
      <c r="I22" s="23"/>
      <c r="J22" s="23"/>
      <c r="K22" s="23"/>
      <c r="L22" s="23"/>
      <c r="M22" s="23"/>
      <c r="N22" s="23"/>
      <c r="O22" s="22"/>
      <c r="P22" s="22"/>
      <c r="Q22" s="22"/>
      <c r="R22" s="22"/>
      <c r="S22" s="22"/>
      <c r="T22" s="22"/>
      <c r="U22" s="22"/>
      <c r="V22" s="22"/>
      <c r="W22" s="22"/>
      <c r="X22" s="22"/>
      <c r="Y22" s="22"/>
      <c r="Z22" s="22"/>
      <c r="AA22" s="22"/>
      <c r="AB22" s="22"/>
      <c r="AC22" s="22"/>
      <c r="AD22" s="22"/>
      <c r="AE22" s="22"/>
      <c r="AF22" s="22"/>
    </row>
    <row r="23" spans="1:32" s="2" customFormat="1" x14ac:dyDescent="0.2">
      <c r="A23" s="69" t="s">
        <v>82</v>
      </c>
      <c r="C23" s="23"/>
      <c r="D23" s="23"/>
      <c r="E23" s="23"/>
      <c r="F23" s="23"/>
      <c r="G23" s="23"/>
      <c r="H23" s="23"/>
      <c r="I23" s="23"/>
      <c r="J23" s="23"/>
      <c r="K23" s="23"/>
      <c r="L23" s="23"/>
      <c r="M23" s="23"/>
      <c r="N23" s="23"/>
      <c r="O23" s="22"/>
      <c r="P23" s="22"/>
      <c r="Q23" s="22"/>
      <c r="R23" s="22"/>
      <c r="S23" s="22"/>
      <c r="T23" s="22"/>
      <c r="U23" s="22"/>
      <c r="V23" s="22"/>
      <c r="W23" s="22"/>
      <c r="X23" s="22"/>
      <c r="Y23" s="22"/>
      <c r="Z23" s="22"/>
      <c r="AA23" s="22"/>
      <c r="AB23" s="22"/>
      <c r="AC23" s="22"/>
      <c r="AD23" s="22"/>
      <c r="AE23" s="22"/>
      <c r="AF23" s="22"/>
    </row>
    <row r="24" spans="1:32" s="2" customFormat="1" ht="13.5" thickBot="1" x14ac:dyDescent="0.25">
      <c r="C24" s="23"/>
      <c r="D24" s="23"/>
      <c r="E24" s="23"/>
      <c r="F24" s="23"/>
      <c r="G24" s="23"/>
      <c r="H24" s="23"/>
      <c r="I24" s="23"/>
      <c r="J24" s="23"/>
      <c r="K24" s="23"/>
      <c r="L24" s="23"/>
      <c r="M24" s="23"/>
      <c r="N24" s="23"/>
      <c r="O24" s="22"/>
      <c r="P24" s="22"/>
      <c r="Q24" s="22"/>
      <c r="R24" s="22"/>
      <c r="S24" s="22"/>
      <c r="T24" s="22"/>
      <c r="U24" s="22"/>
      <c r="V24" s="22"/>
      <c r="W24" s="22"/>
      <c r="X24" s="22"/>
      <c r="Y24" s="22"/>
      <c r="Z24" s="22"/>
      <c r="AA24" s="22"/>
      <c r="AB24" s="22"/>
      <c r="AC24" s="22"/>
      <c r="AD24" s="22"/>
      <c r="AE24" s="22"/>
      <c r="AF24" s="22"/>
    </row>
    <row r="25" spans="1:32" s="2" customFormat="1" ht="13.5" thickBot="1" x14ac:dyDescent="0.25">
      <c r="B25" s="70" t="s">
        <v>83</v>
      </c>
      <c r="C25" s="75" t="s">
        <v>89</v>
      </c>
      <c r="D25" s="76"/>
      <c r="E25" s="70" t="s">
        <v>1</v>
      </c>
      <c r="F25" s="77" t="s">
        <v>90</v>
      </c>
      <c r="G25" s="23"/>
      <c r="H25" s="23"/>
      <c r="I25" s="23"/>
      <c r="J25" s="23"/>
      <c r="K25" s="23"/>
      <c r="L25" s="23"/>
      <c r="M25" s="23"/>
      <c r="N25" s="23"/>
      <c r="O25" s="22"/>
      <c r="P25" s="22"/>
      <c r="Q25" s="22"/>
      <c r="R25" s="22"/>
      <c r="S25" s="22"/>
      <c r="T25" s="22"/>
      <c r="U25" s="22"/>
      <c r="V25" s="22"/>
      <c r="W25" s="22"/>
      <c r="X25" s="22"/>
      <c r="Y25" s="22"/>
      <c r="Z25" s="22"/>
      <c r="AA25" s="22"/>
      <c r="AB25" s="22"/>
      <c r="AC25" s="22"/>
      <c r="AD25" s="22"/>
      <c r="AE25" s="22"/>
      <c r="AF25" s="22"/>
    </row>
    <row r="26" spans="1:32" s="2" customFormat="1" ht="338.25" customHeight="1" thickBot="1" x14ac:dyDescent="0.25">
      <c r="B26" s="71" t="s">
        <v>59</v>
      </c>
      <c r="C26" s="98" t="s">
        <v>87</v>
      </c>
      <c r="D26" s="99"/>
      <c r="E26" s="71" t="s">
        <v>59</v>
      </c>
      <c r="F26" s="78">
        <v>46000000</v>
      </c>
      <c r="G26" s="23"/>
      <c r="H26" s="23"/>
      <c r="I26" s="23"/>
      <c r="J26" s="23"/>
      <c r="K26" s="23"/>
      <c r="L26" s="23"/>
      <c r="M26" s="23"/>
      <c r="N26" s="23"/>
      <c r="O26" s="22"/>
      <c r="P26" s="22"/>
      <c r="Q26" s="22"/>
      <c r="R26" s="22"/>
      <c r="S26" s="22"/>
      <c r="T26" s="22"/>
      <c r="U26" s="22"/>
      <c r="V26" s="22"/>
      <c r="W26" s="22"/>
      <c r="X26" s="22"/>
      <c r="Y26" s="22"/>
      <c r="Z26" s="22"/>
      <c r="AA26" s="22"/>
      <c r="AB26" s="22"/>
      <c r="AC26" s="22"/>
      <c r="AD26" s="22"/>
      <c r="AE26" s="22"/>
      <c r="AF26" s="22"/>
    </row>
    <row r="27" spans="1:32" s="2" customFormat="1" ht="102.75" thickBot="1" x14ac:dyDescent="0.25">
      <c r="B27" s="72" t="s">
        <v>84</v>
      </c>
      <c r="C27" s="73" t="s">
        <v>88</v>
      </c>
      <c r="D27" s="74"/>
      <c r="E27" s="72" t="s">
        <v>84</v>
      </c>
      <c r="F27" s="79">
        <v>5576000</v>
      </c>
      <c r="G27" s="23"/>
      <c r="H27" s="23"/>
      <c r="I27" s="23"/>
      <c r="J27" s="23"/>
      <c r="K27" s="23"/>
      <c r="L27" s="23"/>
      <c r="M27" s="23"/>
      <c r="N27" s="23"/>
      <c r="O27" s="22"/>
      <c r="P27" s="22"/>
      <c r="Q27" s="22"/>
      <c r="R27" s="22"/>
      <c r="S27" s="22"/>
      <c r="T27" s="22"/>
      <c r="U27" s="22"/>
      <c r="V27" s="22"/>
      <c r="W27" s="22"/>
      <c r="X27" s="22"/>
      <c r="Y27" s="22"/>
      <c r="Z27" s="22"/>
      <c r="AA27" s="22"/>
      <c r="AB27" s="22"/>
      <c r="AC27" s="22"/>
      <c r="AD27" s="22"/>
      <c r="AE27" s="22"/>
      <c r="AF27" s="22"/>
    </row>
    <row r="28" spans="1:32" s="2" customFormat="1" ht="23.25" thickBot="1" x14ac:dyDescent="0.25">
      <c r="B28" s="82" t="s">
        <v>85</v>
      </c>
      <c r="C28" s="83" t="s">
        <v>86</v>
      </c>
      <c r="D28" s="84"/>
      <c r="E28" s="82" t="s">
        <v>85</v>
      </c>
      <c r="F28" s="80">
        <v>10200000</v>
      </c>
      <c r="G28" s="23"/>
      <c r="H28" s="23"/>
      <c r="I28" s="23"/>
      <c r="J28" s="23"/>
      <c r="K28" s="23"/>
      <c r="L28" s="23"/>
      <c r="M28" s="23"/>
      <c r="N28" s="23"/>
      <c r="O28" s="22"/>
      <c r="P28" s="22"/>
      <c r="Q28" s="22"/>
      <c r="R28" s="22"/>
      <c r="S28" s="22"/>
      <c r="T28" s="22"/>
      <c r="U28" s="22"/>
      <c r="V28" s="22"/>
      <c r="W28" s="22"/>
      <c r="X28" s="22"/>
      <c r="Y28" s="22"/>
      <c r="Z28" s="22"/>
      <c r="AA28" s="22"/>
      <c r="AB28" s="22"/>
      <c r="AC28" s="22"/>
      <c r="AD28" s="22"/>
      <c r="AE28" s="22"/>
      <c r="AF28" s="22"/>
    </row>
    <row r="29" spans="1:32" s="2" customFormat="1" ht="13.5" thickBot="1" x14ac:dyDescent="0.25">
      <c r="B29" s="85"/>
      <c r="C29" s="88" t="s">
        <v>1</v>
      </c>
      <c r="D29" s="86"/>
      <c r="E29" s="87"/>
      <c r="F29" s="81">
        <v>61776000</v>
      </c>
      <c r="G29" s="23"/>
      <c r="H29" s="23"/>
      <c r="I29" s="23"/>
      <c r="J29" s="23"/>
      <c r="K29" s="23"/>
      <c r="L29" s="23"/>
      <c r="M29" s="23"/>
      <c r="N29" s="23"/>
      <c r="O29" s="22"/>
      <c r="P29" s="22"/>
      <c r="Q29" s="22"/>
      <c r="R29" s="22"/>
      <c r="S29" s="22"/>
      <c r="T29" s="22"/>
      <c r="U29" s="22"/>
      <c r="V29" s="22"/>
      <c r="W29" s="22"/>
      <c r="X29" s="22"/>
      <c r="Y29" s="22"/>
      <c r="Z29" s="22"/>
      <c r="AA29" s="22"/>
      <c r="AB29" s="22"/>
      <c r="AC29" s="22"/>
      <c r="AD29" s="22"/>
      <c r="AE29" s="22"/>
      <c r="AF29" s="22"/>
    </row>
    <row r="30" spans="1:32" s="2" customFormat="1" x14ac:dyDescent="0.2">
      <c r="C30" s="23"/>
      <c r="D30" s="23"/>
      <c r="E30" s="23"/>
      <c r="F30" s="23"/>
      <c r="G30" s="23"/>
      <c r="H30" s="23"/>
      <c r="I30" s="23"/>
      <c r="J30" s="23"/>
      <c r="K30" s="23"/>
      <c r="L30" s="23"/>
      <c r="M30" s="23"/>
      <c r="N30" s="23"/>
      <c r="O30" s="22"/>
      <c r="P30" s="22"/>
      <c r="Q30" s="22"/>
      <c r="R30" s="22"/>
      <c r="S30" s="22"/>
      <c r="T30" s="22"/>
      <c r="U30" s="22"/>
      <c r="V30" s="22"/>
      <c r="W30" s="22"/>
      <c r="X30" s="22"/>
      <c r="Y30" s="22"/>
      <c r="Z30" s="22"/>
      <c r="AA30" s="22"/>
      <c r="AB30" s="22"/>
      <c r="AC30" s="22"/>
      <c r="AD30" s="22"/>
      <c r="AE30" s="22"/>
      <c r="AF30" s="22"/>
    </row>
    <row r="31" spans="1:32" s="2" customFormat="1" ht="13.5" thickBot="1" x14ac:dyDescent="0.25">
      <c r="C31" s="23"/>
      <c r="D31" s="23"/>
      <c r="E31" s="23"/>
      <c r="F31" s="23"/>
      <c r="G31" s="23"/>
      <c r="H31" s="23"/>
      <c r="I31" s="23"/>
      <c r="J31" s="23"/>
      <c r="K31" s="23"/>
      <c r="L31" s="23"/>
      <c r="M31" s="23"/>
      <c r="N31" s="23"/>
      <c r="O31" s="22"/>
      <c r="P31" s="22"/>
      <c r="Q31" s="22"/>
      <c r="R31" s="22"/>
      <c r="S31" s="22"/>
      <c r="T31" s="22"/>
      <c r="U31" s="22"/>
      <c r="V31" s="22"/>
      <c r="W31" s="22"/>
      <c r="X31" s="22"/>
      <c r="Y31" s="22"/>
      <c r="Z31" s="22"/>
      <c r="AA31" s="22"/>
      <c r="AB31" s="22"/>
      <c r="AC31" s="22"/>
      <c r="AD31" s="22"/>
      <c r="AE31" s="22"/>
      <c r="AF31" s="22"/>
    </row>
    <row r="32" spans="1:32" s="2" customFormat="1" ht="13.5" thickBot="1" x14ac:dyDescent="0.25">
      <c r="A32" s="3" t="s">
        <v>64</v>
      </c>
      <c r="B32" s="4" t="s">
        <v>1</v>
      </c>
      <c r="C32" s="4" t="s">
        <v>2</v>
      </c>
      <c r="D32" s="4" t="s">
        <v>3</v>
      </c>
      <c r="E32" s="4" t="s">
        <v>4</v>
      </c>
      <c r="F32" s="4" t="s">
        <v>5</v>
      </c>
      <c r="G32" s="4" t="s">
        <v>6</v>
      </c>
      <c r="H32" s="4" t="s">
        <v>7</v>
      </c>
      <c r="I32" s="4" t="s">
        <v>8</v>
      </c>
      <c r="J32" s="4" t="s">
        <v>9</v>
      </c>
      <c r="K32" s="4" t="s">
        <v>10</v>
      </c>
      <c r="L32" s="4" t="s">
        <v>11</v>
      </c>
      <c r="M32" s="4" t="s">
        <v>12</v>
      </c>
      <c r="N32" s="4" t="s">
        <v>13</v>
      </c>
      <c r="O32" s="22"/>
      <c r="P32" s="22"/>
      <c r="Q32" s="22"/>
      <c r="R32" s="22"/>
      <c r="S32" s="22"/>
      <c r="T32" s="22"/>
      <c r="U32" s="22"/>
      <c r="V32" s="22"/>
      <c r="W32" s="22"/>
      <c r="X32" s="22"/>
      <c r="Y32" s="22"/>
      <c r="Z32" s="22"/>
      <c r="AA32" s="22"/>
      <c r="AB32" s="22"/>
      <c r="AC32" s="22"/>
      <c r="AD32" s="22"/>
      <c r="AE32" s="22"/>
      <c r="AF32" s="22"/>
    </row>
    <row r="33" spans="1:32" s="2" customFormat="1" x14ac:dyDescent="0.2">
      <c r="A33" s="89"/>
      <c r="B33" s="90"/>
      <c r="C33" s="90"/>
      <c r="D33" s="90"/>
      <c r="E33" s="90"/>
      <c r="F33" s="90"/>
      <c r="G33" s="90"/>
      <c r="H33" s="90"/>
      <c r="I33" s="90"/>
      <c r="J33" s="90"/>
      <c r="K33" s="90"/>
      <c r="L33" s="90"/>
      <c r="M33" s="90"/>
      <c r="N33" s="90"/>
      <c r="O33" s="22"/>
      <c r="P33" s="22"/>
      <c r="Q33" s="22"/>
      <c r="R33" s="22"/>
      <c r="S33" s="22"/>
      <c r="T33" s="22"/>
      <c r="U33" s="22"/>
      <c r="V33" s="22"/>
      <c r="W33" s="22"/>
      <c r="X33" s="22"/>
      <c r="Y33" s="22"/>
      <c r="Z33" s="22"/>
      <c r="AA33" s="22"/>
      <c r="AB33" s="22"/>
      <c r="AC33" s="22"/>
      <c r="AD33" s="22"/>
      <c r="AE33" s="22"/>
      <c r="AF33" s="22"/>
    </row>
    <row r="34" spans="1:32" s="2" customFormat="1" ht="24.95" customHeight="1" x14ac:dyDescent="0.2">
      <c r="A34" s="7"/>
      <c r="B34" s="8"/>
      <c r="C34" s="8"/>
      <c r="D34" s="8"/>
      <c r="E34" s="8"/>
      <c r="F34" s="8"/>
      <c r="G34" s="8"/>
      <c r="H34" s="8"/>
      <c r="I34" s="8"/>
      <c r="J34" s="8"/>
      <c r="K34" s="8"/>
      <c r="L34" s="8"/>
      <c r="M34" s="8"/>
      <c r="N34" s="8"/>
      <c r="O34" s="22"/>
      <c r="P34" s="22"/>
      <c r="Q34" s="22"/>
      <c r="R34" s="22"/>
      <c r="S34" s="22"/>
      <c r="T34" s="22"/>
      <c r="U34" s="22"/>
      <c r="V34" s="22"/>
      <c r="W34" s="22"/>
      <c r="X34" s="22"/>
      <c r="Y34" s="22"/>
      <c r="Z34" s="22"/>
      <c r="AA34" s="22"/>
      <c r="AB34" s="22"/>
      <c r="AC34" s="22"/>
      <c r="AD34" s="22"/>
      <c r="AE34" s="22"/>
      <c r="AF34" s="22"/>
    </row>
    <row r="35" spans="1:32" s="2" customFormat="1" ht="20.25" customHeight="1" thickBot="1" x14ac:dyDescent="0.25">
      <c r="A35" s="91" t="s">
        <v>14</v>
      </c>
      <c r="B35" s="92">
        <v>0</v>
      </c>
      <c r="C35" s="92">
        <v>0</v>
      </c>
      <c r="D35" s="92">
        <v>0</v>
      </c>
      <c r="E35" s="92">
        <v>0</v>
      </c>
      <c r="F35" s="92">
        <v>0</v>
      </c>
      <c r="G35" s="92">
        <v>0</v>
      </c>
      <c r="H35" s="92">
        <v>0</v>
      </c>
      <c r="I35" s="92">
        <v>0</v>
      </c>
      <c r="J35" s="92">
        <v>0</v>
      </c>
      <c r="K35" s="92">
        <v>0</v>
      </c>
      <c r="L35" s="92">
        <v>0</v>
      </c>
      <c r="M35" s="92">
        <v>0</v>
      </c>
      <c r="N35" s="92">
        <v>0</v>
      </c>
      <c r="O35" s="22"/>
      <c r="P35" s="22"/>
      <c r="Q35" s="22"/>
      <c r="R35" s="22"/>
      <c r="S35" s="22"/>
      <c r="T35" s="22"/>
      <c r="U35" s="22"/>
      <c r="V35" s="22"/>
      <c r="W35" s="22"/>
      <c r="X35" s="22"/>
      <c r="Y35" s="22"/>
      <c r="Z35" s="22"/>
      <c r="AA35" s="22"/>
      <c r="AB35" s="22"/>
      <c r="AC35" s="22"/>
      <c r="AD35" s="22"/>
      <c r="AE35" s="22"/>
      <c r="AF35" s="22"/>
    </row>
    <row r="36" spans="1:32" x14ac:dyDescent="0.2">
      <c r="A36" s="9"/>
      <c r="B36" s="10"/>
      <c r="C36" s="10"/>
      <c r="D36" s="10"/>
      <c r="E36" s="10"/>
      <c r="F36" s="10"/>
      <c r="G36" s="10"/>
      <c r="H36" s="10"/>
      <c r="I36" s="10"/>
      <c r="J36" s="10"/>
      <c r="K36" s="10"/>
      <c r="L36" s="10"/>
      <c r="M36" s="10"/>
      <c r="N36" s="10"/>
    </row>
    <row r="37" spans="1:32" ht="26.25" thickBot="1" x14ac:dyDescent="0.25">
      <c r="A37" s="91" t="s">
        <v>59</v>
      </c>
      <c r="B37" s="92">
        <f>SUM(C37:N37)</f>
        <v>46000000</v>
      </c>
      <c r="C37" s="92">
        <v>4641002</v>
      </c>
      <c r="D37" s="92">
        <v>2102734</v>
      </c>
      <c r="E37" s="92">
        <v>1757609</v>
      </c>
      <c r="F37" s="92">
        <v>1442526</v>
      </c>
      <c r="G37" s="92">
        <v>3060782</v>
      </c>
      <c r="H37" s="92">
        <v>4086081</v>
      </c>
      <c r="I37" s="92">
        <v>9200000</v>
      </c>
      <c r="J37" s="92">
        <v>6742128</v>
      </c>
      <c r="K37" s="92">
        <v>2436648</v>
      </c>
      <c r="L37" s="92">
        <v>1751731</v>
      </c>
      <c r="M37" s="92">
        <v>2846856</v>
      </c>
      <c r="N37" s="92">
        <v>5931903</v>
      </c>
    </row>
    <row r="38" spans="1:32" x14ac:dyDescent="0.2">
      <c r="A38" s="11"/>
      <c r="B38" s="12"/>
      <c r="C38" s="40"/>
      <c r="D38" s="40"/>
      <c r="E38" s="40"/>
      <c r="F38" s="40"/>
      <c r="G38" s="40"/>
      <c r="H38" s="40"/>
      <c r="I38" s="40"/>
      <c r="J38" s="40"/>
      <c r="K38" s="40"/>
      <c r="L38" s="40"/>
      <c r="M38" s="40"/>
      <c r="N38" s="40"/>
    </row>
    <row r="39" spans="1:32" ht="90" thickBot="1" x14ac:dyDescent="0.25">
      <c r="A39" s="91" t="s">
        <v>62</v>
      </c>
      <c r="B39" s="27">
        <f>SUM(C39:N39)</f>
        <v>5576000</v>
      </c>
      <c r="C39" s="27">
        <v>986988</v>
      </c>
      <c r="D39" s="27">
        <v>259543</v>
      </c>
      <c r="E39" s="27">
        <v>111827</v>
      </c>
      <c r="F39" s="27">
        <v>121085</v>
      </c>
      <c r="G39" s="27">
        <v>278071</v>
      </c>
      <c r="H39" s="27">
        <v>319782</v>
      </c>
      <c r="I39" s="27">
        <v>2521898</v>
      </c>
      <c r="J39" s="27">
        <v>492466</v>
      </c>
      <c r="K39" s="27">
        <v>121085</v>
      </c>
      <c r="L39" s="27">
        <v>121085</v>
      </c>
      <c r="M39" s="27">
        <v>121085</v>
      </c>
      <c r="N39" s="27">
        <v>121085</v>
      </c>
    </row>
    <row r="40" spans="1:32" x14ac:dyDescent="0.2">
      <c r="A40" s="11"/>
      <c r="B40" s="12"/>
      <c r="C40" s="40"/>
      <c r="D40" s="40"/>
      <c r="E40" s="40"/>
      <c r="F40" s="40"/>
      <c r="G40" s="40"/>
      <c r="H40" s="40"/>
      <c r="I40" s="40"/>
      <c r="J40" s="40"/>
      <c r="K40" s="40"/>
      <c r="L40" s="40"/>
      <c r="M40" s="40"/>
      <c r="N40" s="40"/>
    </row>
    <row r="41" spans="1:32" ht="13.5" thickBot="1" x14ac:dyDescent="0.25">
      <c r="A41" s="91" t="s">
        <v>15</v>
      </c>
      <c r="B41" s="92">
        <v>0</v>
      </c>
      <c r="C41" s="92">
        <v>0</v>
      </c>
      <c r="D41" s="92">
        <v>0</v>
      </c>
      <c r="E41" s="92">
        <v>0</v>
      </c>
      <c r="F41" s="92">
        <v>0</v>
      </c>
      <c r="G41" s="92">
        <v>0</v>
      </c>
      <c r="H41" s="92">
        <v>0</v>
      </c>
      <c r="I41" s="92">
        <v>0</v>
      </c>
      <c r="J41" s="92">
        <v>0</v>
      </c>
      <c r="K41" s="92">
        <v>0</v>
      </c>
      <c r="L41" s="92">
        <v>0</v>
      </c>
      <c r="M41" s="92">
        <v>0</v>
      </c>
      <c r="N41" s="92">
        <v>0</v>
      </c>
    </row>
    <row r="42" spans="1:32" x14ac:dyDescent="0.2">
      <c r="A42" s="9"/>
      <c r="B42" s="10"/>
      <c r="C42" s="10"/>
      <c r="D42" s="10"/>
      <c r="E42" s="10"/>
      <c r="F42" s="10"/>
      <c r="G42" s="10"/>
      <c r="H42" s="10"/>
      <c r="I42" s="10"/>
      <c r="J42" s="10"/>
      <c r="K42" s="10"/>
      <c r="L42" s="10"/>
      <c r="M42" s="10"/>
      <c r="N42" s="10"/>
    </row>
    <row r="43" spans="1:32" ht="51" x14ac:dyDescent="0.2">
      <c r="A43" s="9" t="s">
        <v>60</v>
      </c>
      <c r="B43" s="10">
        <f>SUM(C43:N43)</f>
        <v>10200000</v>
      </c>
      <c r="C43" s="10">
        <v>484914</v>
      </c>
      <c r="D43" s="10">
        <v>550739</v>
      </c>
      <c r="E43" s="10">
        <v>1181056</v>
      </c>
      <c r="F43" s="10">
        <v>535295</v>
      </c>
      <c r="G43" s="10">
        <v>1011986</v>
      </c>
      <c r="H43" s="10">
        <v>1274497</v>
      </c>
      <c r="I43" s="10">
        <v>1319269</v>
      </c>
      <c r="J43" s="10">
        <v>1479324</v>
      </c>
      <c r="K43" s="10">
        <v>313556</v>
      </c>
      <c r="L43" s="10">
        <v>313556</v>
      </c>
      <c r="M43" s="10">
        <v>313556</v>
      </c>
      <c r="N43" s="10">
        <v>1422252</v>
      </c>
    </row>
    <row r="44" spans="1:32" ht="13.5" thickBot="1" x14ac:dyDescent="0.25">
      <c r="A44" s="7"/>
      <c r="B44" s="13"/>
      <c r="C44" s="43"/>
      <c r="D44" s="43"/>
      <c r="E44" s="43"/>
      <c r="F44" s="43"/>
      <c r="G44" s="43"/>
      <c r="H44" s="43"/>
      <c r="I44" s="43"/>
      <c r="J44" s="43"/>
      <c r="K44" s="43"/>
      <c r="L44" s="43"/>
      <c r="M44" s="43"/>
      <c r="N44" s="43"/>
    </row>
    <row r="45" spans="1:32" ht="13.5" thickBot="1" x14ac:dyDescent="0.25">
      <c r="A45" s="14" t="s">
        <v>16</v>
      </c>
      <c r="B45" s="15">
        <f>SUM(B35:B44)</f>
        <v>61776000</v>
      </c>
      <c r="C45" s="15">
        <f t="shared" ref="C45:N45" si="0">SUM(C35:C44)</f>
        <v>6112904</v>
      </c>
      <c r="D45" s="15">
        <f t="shared" si="0"/>
        <v>2913016</v>
      </c>
      <c r="E45" s="15">
        <f t="shared" si="0"/>
        <v>3050492</v>
      </c>
      <c r="F45" s="15">
        <f t="shared" si="0"/>
        <v>2098906</v>
      </c>
      <c r="G45" s="15">
        <f t="shared" si="0"/>
        <v>4350839</v>
      </c>
      <c r="H45" s="15">
        <f t="shared" si="0"/>
        <v>5680360</v>
      </c>
      <c r="I45" s="15">
        <f t="shared" si="0"/>
        <v>13041167</v>
      </c>
      <c r="J45" s="15">
        <f t="shared" si="0"/>
        <v>8713918</v>
      </c>
      <c r="K45" s="15">
        <f t="shared" si="0"/>
        <v>2871289</v>
      </c>
      <c r="L45" s="15">
        <f t="shared" si="0"/>
        <v>2186372</v>
      </c>
      <c r="M45" s="15">
        <f t="shared" si="0"/>
        <v>3281497</v>
      </c>
      <c r="N45" s="15">
        <f t="shared" si="0"/>
        <v>7475240</v>
      </c>
    </row>
    <row r="46" spans="1:32" x14ac:dyDescent="0.2">
      <c r="A46" s="7"/>
      <c r="B46" s="13"/>
      <c r="C46" s="13"/>
      <c r="D46" s="13"/>
      <c r="E46" s="13"/>
      <c r="F46" s="13"/>
      <c r="G46" s="13"/>
      <c r="H46" s="13"/>
      <c r="I46" s="13"/>
      <c r="J46" s="13"/>
      <c r="K46" s="13"/>
      <c r="L46" s="13"/>
      <c r="M46" s="13"/>
      <c r="N46" s="13"/>
    </row>
    <row r="47" spans="1:32" ht="38.25" x14ac:dyDescent="0.2">
      <c r="A47" s="16" t="s">
        <v>17</v>
      </c>
      <c r="B47" s="17">
        <v>0</v>
      </c>
      <c r="C47" s="17">
        <v>0</v>
      </c>
      <c r="D47" s="17">
        <v>0</v>
      </c>
      <c r="E47" s="17">
        <v>0</v>
      </c>
      <c r="F47" s="17">
        <v>0</v>
      </c>
      <c r="G47" s="17">
        <v>0</v>
      </c>
      <c r="H47" s="17">
        <v>0</v>
      </c>
      <c r="I47" s="17">
        <v>0</v>
      </c>
      <c r="J47" s="17">
        <v>0</v>
      </c>
      <c r="K47" s="17">
        <v>0</v>
      </c>
      <c r="L47" s="17">
        <v>0</v>
      </c>
      <c r="M47" s="17">
        <v>0</v>
      </c>
      <c r="N47" s="17">
        <v>0</v>
      </c>
    </row>
    <row r="48" spans="1:32" x14ac:dyDescent="0.2">
      <c r="A48" s="11"/>
      <c r="B48" s="13"/>
      <c r="C48" s="13"/>
      <c r="D48" s="13"/>
      <c r="E48" s="13"/>
      <c r="F48" s="13"/>
      <c r="G48" s="13"/>
      <c r="H48" s="13"/>
      <c r="I48" s="13"/>
      <c r="J48" s="13"/>
      <c r="K48" s="13"/>
      <c r="L48" s="13"/>
      <c r="M48" s="13"/>
      <c r="N48" s="13"/>
    </row>
    <row r="49" spans="1:18" ht="38.25" x14ac:dyDescent="0.2">
      <c r="A49" s="16" t="s">
        <v>18</v>
      </c>
      <c r="B49" s="17">
        <v>0</v>
      </c>
      <c r="C49" s="17">
        <v>0</v>
      </c>
      <c r="D49" s="17">
        <v>0</v>
      </c>
      <c r="E49" s="17">
        <v>0</v>
      </c>
      <c r="F49" s="17">
        <v>0</v>
      </c>
      <c r="G49" s="17">
        <v>0</v>
      </c>
      <c r="H49" s="17">
        <v>0</v>
      </c>
      <c r="I49" s="17">
        <v>0</v>
      </c>
      <c r="J49" s="17">
        <v>0</v>
      </c>
      <c r="K49" s="17">
        <v>0</v>
      </c>
      <c r="L49" s="17">
        <v>0</v>
      </c>
      <c r="M49" s="17">
        <v>0</v>
      </c>
      <c r="N49" s="17">
        <v>0</v>
      </c>
    </row>
    <row r="50" spans="1:18" x14ac:dyDescent="0.2">
      <c r="A50" s="11"/>
      <c r="B50" s="13"/>
      <c r="C50" s="13"/>
      <c r="D50" s="13"/>
      <c r="E50" s="13"/>
      <c r="F50" s="13"/>
      <c r="G50" s="13"/>
      <c r="H50" s="13"/>
      <c r="I50" s="13"/>
      <c r="J50" s="13"/>
      <c r="K50" s="13"/>
      <c r="L50" s="13"/>
      <c r="M50" s="13"/>
      <c r="N50" s="13"/>
    </row>
    <row r="51" spans="1:18" ht="51" x14ac:dyDescent="0.2">
      <c r="A51" s="16" t="s">
        <v>19</v>
      </c>
      <c r="B51" s="17">
        <v>0</v>
      </c>
      <c r="C51" s="17">
        <v>0</v>
      </c>
      <c r="D51" s="17">
        <v>0</v>
      </c>
      <c r="E51" s="17">
        <v>0</v>
      </c>
      <c r="F51" s="17">
        <v>0</v>
      </c>
      <c r="G51" s="17">
        <v>0</v>
      </c>
      <c r="H51" s="17">
        <v>0</v>
      </c>
      <c r="I51" s="17">
        <v>0</v>
      </c>
      <c r="J51" s="17">
        <v>0</v>
      </c>
      <c r="K51" s="17">
        <v>0</v>
      </c>
      <c r="L51" s="17">
        <v>0</v>
      </c>
      <c r="M51" s="17">
        <v>0</v>
      </c>
      <c r="N51" s="17">
        <v>0</v>
      </c>
      <c r="O51" s="23"/>
      <c r="P51" s="23"/>
      <c r="Q51" s="23"/>
      <c r="R51" s="23"/>
    </row>
    <row r="52" spans="1:18" x14ac:dyDescent="0.2">
      <c r="A52" s="11"/>
      <c r="B52" s="13"/>
      <c r="C52" s="13"/>
      <c r="D52" s="13"/>
      <c r="E52" s="13"/>
      <c r="F52" s="13"/>
      <c r="G52" s="13"/>
      <c r="H52" s="13"/>
      <c r="I52" s="13"/>
      <c r="J52" s="13"/>
      <c r="K52" s="13"/>
      <c r="L52" s="13"/>
      <c r="M52" s="13"/>
      <c r="N52" s="13"/>
      <c r="O52" s="23"/>
    </row>
    <row r="53" spans="1:18" ht="25.5" x14ac:dyDescent="0.2">
      <c r="A53" s="16" t="s">
        <v>20</v>
      </c>
      <c r="B53" s="17">
        <v>0</v>
      </c>
      <c r="C53" s="17">
        <v>0</v>
      </c>
      <c r="D53" s="17">
        <v>0</v>
      </c>
      <c r="E53" s="17">
        <v>0</v>
      </c>
      <c r="F53" s="17">
        <v>0</v>
      </c>
      <c r="G53" s="17">
        <v>0</v>
      </c>
      <c r="H53" s="17">
        <v>0</v>
      </c>
      <c r="I53" s="17">
        <v>0</v>
      </c>
      <c r="J53" s="17">
        <v>0</v>
      </c>
      <c r="K53" s="17">
        <v>0</v>
      </c>
      <c r="L53" s="17">
        <v>0</v>
      </c>
      <c r="M53" s="17">
        <v>0</v>
      </c>
      <c r="N53" s="17">
        <v>0</v>
      </c>
      <c r="O53" s="23"/>
    </row>
    <row r="54" spans="1:18" ht="13.5" thickBot="1" x14ac:dyDescent="0.25">
      <c r="A54" s="7"/>
      <c r="B54" s="13"/>
      <c r="C54" s="13"/>
      <c r="D54" s="13"/>
      <c r="E54" s="13"/>
      <c r="F54" s="13"/>
      <c r="G54" s="13"/>
      <c r="H54" s="13"/>
      <c r="I54" s="13"/>
      <c r="J54" s="13"/>
      <c r="K54" s="13"/>
      <c r="L54" s="13"/>
      <c r="M54" s="13"/>
      <c r="N54" s="13"/>
      <c r="O54" s="23"/>
    </row>
    <row r="55" spans="1:18" x14ac:dyDescent="0.2">
      <c r="A55" s="18" t="s">
        <v>21</v>
      </c>
      <c r="B55" s="19">
        <f t="shared" ref="B55:N55" si="1">SUM(B45:B53)</f>
        <v>61776000</v>
      </c>
      <c r="C55" s="19">
        <f t="shared" si="1"/>
        <v>6112904</v>
      </c>
      <c r="D55" s="19">
        <f t="shared" si="1"/>
        <v>2913016</v>
      </c>
      <c r="E55" s="19">
        <f t="shared" si="1"/>
        <v>3050492</v>
      </c>
      <c r="F55" s="19">
        <f t="shared" si="1"/>
        <v>2098906</v>
      </c>
      <c r="G55" s="19">
        <f t="shared" si="1"/>
        <v>4350839</v>
      </c>
      <c r="H55" s="19">
        <f t="shared" si="1"/>
        <v>5680360</v>
      </c>
      <c r="I55" s="19">
        <f t="shared" si="1"/>
        <v>13041167</v>
      </c>
      <c r="J55" s="19">
        <f t="shared" si="1"/>
        <v>8713918</v>
      </c>
      <c r="K55" s="19">
        <f t="shared" si="1"/>
        <v>2871289</v>
      </c>
      <c r="L55" s="19">
        <f t="shared" si="1"/>
        <v>2186372</v>
      </c>
      <c r="M55" s="19">
        <f t="shared" si="1"/>
        <v>3281497</v>
      </c>
      <c r="N55" s="19">
        <f t="shared" si="1"/>
        <v>7475240</v>
      </c>
      <c r="O55" s="23"/>
    </row>
    <row r="56" spans="1:18" ht="13.5" thickBot="1" x14ac:dyDescent="0.25">
      <c r="A56" s="20"/>
      <c r="B56" s="21"/>
      <c r="C56" s="21"/>
      <c r="D56" s="21"/>
      <c r="E56" s="21"/>
      <c r="F56" s="21"/>
      <c r="G56" s="21"/>
      <c r="H56" s="21"/>
      <c r="I56" s="21"/>
      <c r="J56" s="21"/>
      <c r="K56" s="21"/>
      <c r="L56" s="21"/>
      <c r="M56" s="21"/>
      <c r="N56" s="21"/>
      <c r="O56" s="23"/>
    </row>
    <row r="57" spans="1:18" ht="13.5" thickTop="1" x14ac:dyDescent="0.2">
      <c r="B57" s="29"/>
      <c r="O57" s="23"/>
    </row>
    <row r="58" spans="1:18" x14ac:dyDescent="0.2">
      <c r="B58" s="29"/>
      <c r="O58" s="23"/>
    </row>
    <row r="59" spans="1:18" x14ac:dyDescent="0.2">
      <c r="B59" s="29"/>
      <c r="O59" s="23"/>
    </row>
    <row r="60" spans="1:18" x14ac:dyDescent="0.2">
      <c r="B60" s="29"/>
      <c r="O60" s="23"/>
    </row>
    <row r="61" spans="1:18" x14ac:dyDescent="0.2">
      <c r="B61" s="29"/>
      <c r="O61" s="23"/>
    </row>
    <row r="62" spans="1:18" x14ac:dyDescent="0.2">
      <c r="B62" s="29"/>
      <c r="O62" s="23"/>
    </row>
    <row r="63" spans="1:18" x14ac:dyDescent="0.2">
      <c r="B63" s="29"/>
      <c r="O63" s="23"/>
    </row>
    <row r="64" spans="1:18" x14ac:dyDescent="0.2">
      <c r="B64" s="29"/>
      <c r="O64" s="23"/>
    </row>
    <row r="65" spans="1:15" x14ac:dyDescent="0.2">
      <c r="B65" s="29"/>
      <c r="O65" s="23"/>
    </row>
    <row r="66" spans="1:15" x14ac:dyDescent="0.2">
      <c r="B66" s="29"/>
      <c r="O66" s="23"/>
    </row>
    <row r="67" spans="1:15" x14ac:dyDescent="0.2">
      <c r="B67" s="29"/>
      <c r="O67" s="23"/>
    </row>
    <row r="68" spans="1:15" x14ac:dyDescent="0.2">
      <c r="B68" s="29"/>
      <c r="O68" s="23"/>
    </row>
    <row r="69" spans="1:15" x14ac:dyDescent="0.2">
      <c r="B69" s="29"/>
      <c r="O69" s="23"/>
    </row>
    <row r="70" spans="1:15" x14ac:dyDescent="0.2">
      <c r="B70" s="29"/>
      <c r="O70" s="23"/>
    </row>
    <row r="71" spans="1:15" x14ac:dyDescent="0.2">
      <c r="A71" s="37"/>
      <c r="B71" s="29"/>
    </row>
    <row r="72" spans="1:15" x14ac:dyDescent="0.2">
      <c r="B72" s="29"/>
    </row>
    <row r="73" spans="1:15" x14ac:dyDescent="0.2">
      <c r="B73" s="29"/>
      <c r="O73" s="23"/>
    </row>
    <row r="74" spans="1:15" x14ac:dyDescent="0.2">
      <c r="B74" s="29"/>
      <c r="O74" s="23"/>
    </row>
    <row r="75" spans="1:15" x14ac:dyDescent="0.2">
      <c r="B75" s="29"/>
      <c r="O75" s="23"/>
    </row>
    <row r="76" spans="1:15" x14ac:dyDescent="0.2">
      <c r="B76" s="29"/>
      <c r="O76" s="23"/>
    </row>
    <row r="77" spans="1:15" x14ac:dyDescent="0.2">
      <c r="B77" s="29"/>
      <c r="O77" s="23"/>
    </row>
    <row r="78" spans="1:15" x14ac:dyDescent="0.2">
      <c r="B78" s="29"/>
      <c r="O78" s="23"/>
    </row>
    <row r="79" spans="1:15" x14ac:dyDescent="0.2">
      <c r="B79" s="29"/>
      <c r="O79" s="23"/>
    </row>
    <row r="80" spans="1:15" x14ac:dyDescent="0.2">
      <c r="B80" s="29"/>
      <c r="O80" s="23"/>
    </row>
    <row r="81" spans="1:15" x14ac:dyDescent="0.2">
      <c r="B81" s="29"/>
      <c r="O81" s="23"/>
    </row>
    <row r="82" spans="1:15" x14ac:dyDescent="0.2">
      <c r="B82" s="29"/>
      <c r="O82" s="23"/>
    </row>
    <row r="83" spans="1:15" x14ac:dyDescent="0.2">
      <c r="B83" s="29"/>
      <c r="O83" s="23"/>
    </row>
    <row r="84" spans="1:15" x14ac:dyDescent="0.2">
      <c r="B84" s="29"/>
      <c r="O84" s="23"/>
    </row>
    <row r="85" spans="1:15" x14ac:dyDescent="0.2">
      <c r="B85" s="29"/>
      <c r="O85" s="23"/>
    </row>
    <row r="86" spans="1:15" x14ac:dyDescent="0.2">
      <c r="B86" s="29"/>
      <c r="O86" s="23"/>
    </row>
    <row r="87" spans="1:15" x14ac:dyDescent="0.2">
      <c r="B87" s="29"/>
      <c r="O87" s="23"/>
    </row>
    <row r="88" spans="1:15" x14ac:dyDescent="0.2">
      <c r="B88" s="29"/>
      <c r="O88" s="23"/>
    </row>
    <row r="89" spans="1:15" x14ac:dyDescent="0.2">
      <c r="B89" s="29"/>
      <c r="O89" s="23"/>
    </row>
    <row r="90" spans="1:15" x14ac:dyDescent="0.2">
      <c r="B90" s="29"/>
      <c r="O90" s="23"/>
    </row>
    <row r="91" spans="1:15" ht="12" customHeight="1" x14ac:dyDescent="0.2">
      <c r="B91" s="29"/>
      <c r="O91" s="23"/>
    </row>
    <row r="92" spans="1:15" x14ac:dyDescent="0.2">
      <c r="B92" s="29"/>
      <c r="O92" s="23"/>
    </row>
    <row r="93" spans="1:15" x14ac:dyDescent="0.2">
      <c r="B93" s="29"/>
      <c r="O93" s="23"/>
    </row>
    <row r="94" spans="1:15" x14ac:dyDescent="0.2">
      <c r="B94" s="29"/>
      <c r="O94" s="23"/>
    </row>
    <row r="95" spans="1:15" x14ac:dyDescent="0.2">
      <c r="B95" s="29"/>
      <c r="O95" s="23"/>
    </row>
    <row r="96" spans="1:15" x14ac:dyDescent="0.2">
      <c r="A96" s="37"/>
      <c r="B96" s="29"/>
    </row>
    <row r="97" spans="2:15" x14ac:dyDescent="0.2">
      <c r="B97" s="29"/>
    </row>
    <row r="98" spans="2:15" x14ac:dyDescent="0.2">
      <c r="B98" s="29"/>
      <c r="O98" s="23"/>
    </row>
    <row r="99" spans="2:15" x14ac:dyDescent="0.2">
      <c r="B99" s="29"/>
      <c r="O99" s="23"/>
    </row>
    <row r="100" spans="2:15" x14ac:dyDescent="0.2">
      <c r="B100" s="29"/>
      <c r="O100" s="23"/>
    </row>
    <row r="101" spans="2:15" x14ac:dyDescent="0.2">
      <c r="B101" s="29"/>
      <c r="O101" s="23"/>
    </row>
    <row r="102" spans="2:15" x14ac:dyDescent="0.2">
      <c r="B102" s="29"/>
      <c r="O102" s="23"/>
    </row>
    <row r="103" spans="2:15" x14ac:dyDescent="0.2">
      <c r="B103" s="29"/>
      <c r="O103" s="23"/>
    </row>
    <row r="104" spans="2:15" x14ac:dyDescent="0.2">
      <c r="B104" s="29"/>
      <c r="O104" s="23"/>
    </row>
    <row r="105" spans="2:15" x14ac:dyDescent="0.2">
      <c r="B105" s="29"/>
      <c r="O105" s="23"/>
    </row>
    <row r="106" spans="2:15" x14ac:dyDescent="0.2">
      <c r="B106" s="29"/>
      <c r="O106" s="23"/>
    </row>
    <row r="107" spans="2:15" x14ac:dyDescent="0.2">
      <c r="B107" s="29"/>
      <c r="O107" s="23"/>
    </row>
    <row r="108" spans="2:15" x14ac:dyDescent="0.2">
      <c r="B108" s="29"/>
      <c r="O108" s="23"/>
    </row>
    <row r="109" spans="2:15" x14ac:dyDescent="0.2">
      <c r="B109" s="29"/>
      <c r="O109" s="23"/>
    </row>
    <row r="110" spans="2:15" x14ac:dyDescent="0.2">
      <c r="B110" s="29"/>
      <c r="O110" s="23"/>
    </row>
    <row r="111" spans="2:15" x14ac:dyDescent="0.2">
      <c r="B111" s="29"/>
      <c r="O111" s="23"/>
    </row>
    <row r="112" spans="2:15" x14ac:dyDescent="0.2">
      <c r="B112" s="29"/>
      <c r="O112" s="23"/>
    </row>
    <row r="113" spans="1:15" x14ac:dyDescent="0.2">
      <c r="B113" s="29"/>
      <c r="O113" s="23"/>
    </row>
    <row r="114" spans="1:15" x14ac:dyDescent="0.2">
      <c r="B114" s="29"/>
      <c r="O114" s="23"/>
    </row>
    <row r="115" spans="1:15" x14ac:dyDescent="0.2">
      <c r="B115" s="29"/>
      <c r="O115" s="23"/>
    </row>
    <row r="116" spans="1:15" x14ac:dyDescent="0.2">
      <c r="B116" s="29"/>
      <c r="O116" s="23"/>
    </row>
    <row r="117" spans="1:15" x14ac:dyDescent="0.2">
      <c r="B117" s="29"/>
      <c r="O117" s="23"/>
    </row>
    <row r="118" spans="1:15" x14ac:dyDescent="0.2">
      <c r="B118" s="29"/>
      <c r="O118" s="23"/>
    </row>
    <row r="119" spans="1:15" x14ac:dyDescent="0.2">
      <c r="A119" s="37"/>
      <c r="B119" s="29"/>
    </row>
    <row r="120" spans="1:15" x14ac:dyDescent="0.2">
      <c r="B120" s="29"/>
    </row>
    <row r="121" spans="1:15" x14ac:dyDescent="0.2">
      <c r="B121" s="29"/>
      <c r="O121" s="23"/>
    </row>
    <row r="122" spans="1:15" x14ac:dyDescent="0.2">
      <c r="B122" s="29"/>
      <c r="O122" s="23"/>
    </row>
    <row r="123" spans="1:15" x14ac:dyDescent="0.2">
      <c r="B123" s="29"/>
      <c r="O123" s="23"/>
    </row>
    <row r="124" spans="1:15" x14ac:dyDescent="0.2">
      <c r="B124" s="29"/>
      <c r="O124" s="23"/>
    </row>
    <row r="125" spans="1:15" x14ac:dyDescent="0.2">
      <c r="B125" s="29"/>
      <c r="O125" s="23"/>
    </row>
    <row r="126" spans="1:15" x14ac:dyDescent="0.2">
      <c r="B126" s="29"/>
      <c r="O126" s="23"/>
    </row>
    <row r="127" spans="1:15" x14ac:dyDescent="0.2">
      <c r="B127" s="29"/>
      <c r="O127" s="23"/>
    </row>
    <row r="128" spans="1:15" x14ac:dyDescent="0.2">
      <c r="B128" s="29"/>
      <c r="O128" s="23"/>
    </row>
    <row r="129" spans="1:15" x14ac:dyDescent="0.2">
      <c r="B129" s="29"/>
      <c r="O129" s="23"/>
    </row>
    <row r="130" spans="1:15" x14ac:dyDescent="0.2">
      <c r="B130" s="29"/>
      <c r="O130" s="23"/>
    </row>
    <row r="131" spans="1:15" x14ac:dyDescent="0.2">
      <c r="B131" s="29"/>
      <c r="O131" s="23"/>
    </row>
    <row r="132" spans="1:15" x14ac:dyDescent="0.2">
      <c r="B132" s="29"/>
      <c r="O132" s="23"/>
    </row>
    <row r="133" spans="1:15" x14ac:dyDescent="0.2">
      <c r="B133" s="29"/>
      <c r="O133" s="23"/>
    </row>
    <row r="134" spans="1:15" x14ac:dyDescent="0.2">
      <c r="B134" s="29"/>
      <c r="O134" s="23"/>
    </row>
    <row r="135" spans="1:15" x14ac:dyDescent="0.2">
      <c r="B135" s="29"/>
      <c r="O135" s="23"/>
    </row>
    <row r="136" spans="1:15" x14ac:dyDescent="0.2">
      <c r="B136" s="29"/>
      <c r="O136" s="23"/>
    </row>
    <row r="137" spans="1:15" x14ac:dyDescent="0.2">
      <c r="B137" s="29"/>
      <c r="O137" s="23"/>
    </row>
    <row r="138" spans="1:15" x14ac:dyDescent="0.2">
      <c r="B138" s="29"/>
      <c r="O138" s="23"/>
    </row>
    <row r="139" spans="1:15" x14ac:dyDescent="0.2">
      <c r="A139" s="39"/>
      <c r="B139" s="29"/>
    </row>
    <row r="140" spans="1:15" x14ac:dyDescent="0.2">
      <c r="B140" s="29"/>
    </row>
    <row r="141" spans="1:15" x14ac:dyDescent="0.2">
      <c r="B141" s="29"/>
      <c r="O141" s="23"/>
    </row>
    <row r="142" spans="1:15" x14ac:dyDescent="0.2">
      <c r="B142" s="29"/>
      <c r="O142" s="23"/>
    </row>
    <row r="143" spans="1:15" x14ac:dyDescent="0.2">
      <c r="B143" s="29"/>
      <c r="O143" s="23"/>
    </row>
    <row r="144" spans="1:15" x14ac:dyDescent="0.2">
      <c r="B144" s="29"/>
      <c r="O144" s="23"/>
    </row>
    <row r="145" spans="2:15" x14ac:dyDescent="0.2">
      <c r="B145" s="29"/>
      <c r="O145" s="23"/>
    </row>
    <row r="146" spans="2:15" x14ac:dyDescent="0.2">
      <c r="B146" s="29"/>
      <c r="O146" s="23"/>
    </row>
    <row r="147" spans="2:15" x14ac:dyDescent="0.2">
      <c r="B147" s="29"/>
      <c r="O147" s="23"/>
    </row>
    <row r="148" spans="2:15" x14ac:dyDescent="0.2">
      <c r="B148" s="29"/>
      <c r="O148" s="23"/>
    </row>
    <row r="149" spans="2:15" x14ac:dyDescent="0.2">
      <c r="B149" s="29"/>
      <c r="O149" s="23"/>
    </row>
    <row r="150" spans="2:15" x14ac:dyDescent="0.2">
      <c r="B150" s="29"/>
      <c r="O150" s="23"/>
    </row>
    <row r="151" spans="2:15" x14ac:dyDescent="0.2">
      <c r="B151" s="29"/>
      <c r="O151" s="23"/>
    </row>
    <row r="152" spans="2:15" x14ac:dyDescent="0.2">
      <c r="B152" s="29"/>
      <c r="O152" s="23"/>
    </row>
    <row r="153" spans="2:15" x14ac:dyDescent="0.2">
      <c r="B153" s="29"/>
      <c r="O153" s="23"/>
    </row>
    <row r="154" spans="2:15" x14ac:dyDescent="0.2">
      <c r="B154" s="29"/>
      <c r="O154" s="23"/>
    </row>
    <row r="155" spans="2:15" x14ac:dyDescent="0.2">
      <c r="B155" s="29"/>
      <c r="O155" s="23"/>
    </row>
    <row r="156" spans="2:15" x14ac:dyDescent="0.2">
      <c r="B156" s="29"/>
      <c r="O156" s="23"/>
    </row>
    <row r="157" spans="2:15" x14ac:dyDescent="0.2">
      <c r="B157" s="29"/>
      <c r="O157" s="23"/>
    </row>
    <row r="158" spans="2:15" x14ac:dyDescent="0.2">
      <c r="B158" s="29"/>
      <c r="O158" s="23"/>
    </row>
    <row r="159" spans="2:15" x14ac:dyDescent="0.2">
      <c r="B159" s="29"/>
      <c r="O159" s="23"/>
    </row>
    <row r="160" spans="2:15" x14ac:dyDescent="0.2">
      <c r="B160" s="29"/>
      <c r="O160" s="23"/>
    </row>
    <row r="161" spans="1:32" x14ac:dyDescent="0.2">
      <c r="B161" s="29"/>
      <c r="O161" s="23"/>
    </row>
    <row r="162" spans="1:32" x14ac:dyDescent="0.2">
      <c r="A162" s="37"/>
      <c r="B162" s="37"/>
    </row>
    <row r="164" spans="1:32" s="2" customFormat="1" x14ac:dyDescent="0.2">
      <c r="A164" s="29"/>
      <c r="C164" s="23"/>
      <c r="D164" s="23"/>
      <c r="E164" s="23"/>
      <c r="F164" s="23"/>
      <c r="G164" s="23"/>
      <c r="H164" s="23"/>
      <c r="I164" s="23"/>
      <c r="J164" s="23"/>
      <c r="K164" s="23"/>
      <c r="L164" s="23"/>
      <c r="M164" s="23"/>
      <c r="N164" s="23"/>
      <c r="O164" s="22"/>
      <c r="P164" s="22"/>
      <c r="Q164" s="22"/>
      <c r="R164" s="22"/>
      <c r="S164" s="22"/>
      <c r="T164" s="22"/>
      <c r="U164" s="22"/>
      <c r="V164" s="22"/>
      <c r="W164" s="22"/>
      <c r="X164" s="22"/>
      <c r="Y164" s="22"/>
      <c r="Z164" s="22"/>
      <c r="AA164" s="22"/>
      <c r="AB164" s="22"/>
      <c r="AC164" s="22"/>
      <c r="AD164" s="22"/>
      <c r="AE164" s="22"/>
      <c r="AF164" s="22"/>
    </row>
    <row r="165" spans="1:32" s="2" customFormat="1" x14ac:dyDescent="0.2">
      <c r="C165" s="23"/>
      <c r="D165" s="23"/>
      <c r="E165" s="23"/>
      <c r="F165" s="23"/>
      <c r="G165" s="23"/>
      <c r="H165" s="23"/>
      <c r="I165" s="23"/>
      <c r="J165" s="23"/>
      <c r="K165" s="23"/>
      <c r="L165" s="23"/>
      <c r="M165" s="23"/>
      <c r="N165" s="23"/>
      <c r="O165" s="22"/>
      <c r="P165" s="22"/>
      <c r="Q165" s="22"/>
      <c r="R165" s="22"/>
      <c r="S165" s="22"/>
      <c r="T165" s="22"/>
      <c r="U165" s="22"/>
      <c r="V165" s="22"/>
      <c r="W165" s="22"/>
      <c r="X165" s="22"/>
      <c r="Y165" s="22"/>
      <c r="Z165" s="22"/>
      <c r="AA165" s="22"/>
      <c r="AB165" s="22"/>
      <c r="AC165" s="22"/>
      <c r="AD165" s="22"/>
      <c r="AE165" s="22"/>
      <c r="AF165" s="22"/>
    </row>
    <row r="166" spans="1:32" s="2" customFormat="1" x14ac:dyDescent="0.2">
      <c r="C166" s="23"/>
      <c r="D166" s="23"/>
      <c r="E166" s="23"/>
      <c r="F166" s="23"/>
      <c r="G166" s="23"/>
      <c r="H166" s="23"/>
      <c r="I166" s="23"/>
      <c r="J166" s="23"/>
      <c r="K166" s="23"/>
      <c r="L166" s="23"/>
      <c r="M166" s="23"/>
      <c r="N166" s="23"/>
      <c r="O166" s="22"/>
      <c r="P166" s="22"/>
      <c r="Q166" s="22"/>
      <c r="R166" s="22"/>
      <c r="S166" s="22"/>
      <c r="T166" s="22"/>
      <c r="U166" s="22"/>
      <c r="V166" s="22"/>
      <c r="W166" s="22"/>
      <c r="X166" s="22"/>
      <c r="Y166" s="22"/>
      <c r="Z166" s="22"/>
      <c r="AA166" s="22"/>
      <c r="AB166" s="22"/>
      <c r="AC166" s="22"/>
      <c r="AD166" s="22"/>
      <c r="AE166" s="22"/>
      <c r="AF166" s="22"/>
    </row>
    <row r="167" spans="1:32" s="2" customFormat="1" x14ac:dyDescent="0.2">
      <c r="C167" s="23"/>
      <c r="D167" s="23"/>
      <c r="E167" s="23"/>
      <c r="F167" s="23"/>
      <c r="G167" s="23"/>
      <c r="H167" s="23"/>
      <c r="I167" s="23"/>
      <c r="J167" s="23"/>
      <c r="K167" s="23"/>
      <c r="L167" s="23"/>
      <c r="M167" s="23"/>
      <c r="N167" s="23"/>
      <c r="O167" s="22"/>
      <c r="P167" s="22"/>
      <c r="Q167" s="22"/>
      <c r="R167" s="22"/>
      <c r="S167" s="22"/>
      <c r="T167" s="22"/>
      <c r="U167" s="22"/>
      <c r="V167" s="22"/>
      <c r="W167" s="22"/>
      <c r="X167" s="22"/>
      <c r="Y167" s="22"/>
      <c r="Z167" s="22"/>
      <c r="AA167" s="22"/>
      <c r="AB167" s="22"/>
      <c r="AC167" s="22"/>
      <c r="AD167" s="22"/>
      <c r="AE167" s="22"/>
      <c r="AF167" s="22"/>
    </row>
    <row r="168" spans="1:32" s="2" customFormat="1" x14ac:dyDescent="0.2">
      <c r="C168" s="23"/>
      <c r="D168" s="23"/>
      <c r="E168" s="23"/>
      <c r="F168" s="23"/>
      <c r="G168" s="23"/>
      <c r="H168" s="23"/>
      <c r="I168" s="23"/>
      <c r="J168" s="23"/>
      <c r="K168" s="23"/>
      <c r="L168" s="23"/>
      <c r="M168" s="23"/>
      <c r="N168" s="23"/>
      <c r="O168" s="22"/>
      <c r="P168" s="22"/>
      <c r="Q168" s="22"/>
      <c r="R168" s="22"/>
      <c r="S168" s="22"/>
      <c r="T168" s="22"/>
      <c r="U168" s="22"/>
      <c r="V168" s="22"/>
      <c r="W168" s="22"/>
      <c r="X168" s="22"/>
      <c r="Y168" s="22"/>
      <c r="Z168" s="22"/>
      <c r="AA168" s="22"/>
      <c r="AB168" s="22"/>
      <c r="AC168" s="22"/>
      <c r="AD168" s="22"/>
      <c r="AE168" s="22"/>
      <c r="AF168" s="22"/>
    </row>
    <row r="169" spans="1:32" s="2" customFormat="1" x14ac:dyDescent="0.2">
      <c r="C169" s="23"/>
      <c r="D169" s="23"/>
      <c r="E169" s="23"/>
      <c r="F169" s="23"/>
      <c r="G169" s="23"/>
      <c r="H169" s="23"/>
      <c r="I169" s="23"/>
      <c r="J169" s="23"/>
      <c r="K169" s="23"/>
      <c r="L169" s="23"/>
      <c r="M169" s="23"/>
      <c r="N169" s="23"/>
      <c r="O169" s="22"/>
      <c r="P169" s="22"/>
      <c r="Q169" s="22"/>
      <c r="R169" s="22"/>
      <c r="S169" s="22"/>
      <c r="T169" s="22"/>
      <c r="U169" s="22"/>
      <c r="V169" s="22"/>
      <c r="W169" s="22"/>
      <c r="X169" s="22"/>
      <c r="Y169" s="22"/>
      <c r="Z169" s="22"/>
      <c r="AA169" s="22"/>
      <c r="AB169" s="22"/>
      <c r="AC169" s="22"/>
      <c r="AD169" s="22"/>
      <c r="AE169" s="22"/>
      <c r="AF169" s="22"/>
    </row>
    <row r="170" spans="1:32" s="2" customFormat="1" x14ac:dyDescent="0.2">
      <c r="C170" s="23"/>
      <c r="D170" s="23"/>
      <c r="E170" s="23"/>
      <c r="F170" s="23"/>
      <c r="G170" s="23"/>
      <c r="H170" s="23"/>
      <c r="I170" s="23"/>
      <c r="J170" s="23"/>
      <c r="K170" s="23"/>
      <c r="L170" s="23"/>
      <c r="M170" s="23"/>
      <c r="N170" s="23"/>
      <c r="O170" s="22"/>
      <c r="P170" s="22"/>
      <c r="Q170" s="22"/>
      <c r="R170" s="22"/>
      <c r="S170" s="22"/>
      <c r="T170" s="22"/>
      <c r="U170" s="22"/>
      <c r="V170" s="22"/>
      <c r="W170" s="22"/>
      <c r="X170" s="22"/>
      <c r="Y170" s="22"/>
      <c r="Z170" s="22"/>
      <c r="AA170" s="22"/>
      <c r="AB170" s="22"/>
      <c r="AC170" s="22"/>
      <c r="AD170" s="22"/>
      <c r="AE170" s="22"/>
      <c r="AF170" s="22"/>
    </row>
  </sheetData>
  <mergeCells count="10">
    <mergeCell ref="A16:B16"/>
    <mergeCell ref="C16:D16"/>
    <mergeCell ref="A20:I20"/>
    <mergeCell ref="C26:D26"/>
    <mergeCell ref="A8:B8"/>
    <mergeCell ref="C8:E8"/>
    <mergeCell ref="F8:I8"/>
    <mergeCell ref="C9:C10"/>
    <mergeCell ref="D9:D10"/>
    <mergeCell ref="F9:F10"/>
  </mergeCells>
  <pageMargins left="0.27559055118110237" right="3.937007874015748E-2" top="0.74803149606299213" bottom="0.74803149606299213" header="0.31496062992125984" footer="0.31496062992125984"/>
  <pageSetup paperSize="9" scale="5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67"/>
  <sheetViews>
    <sheetView showGridLines="0" zoomScale="80" zoomScaleNormal="80" workbookViewId="0">
      <selection activeCell="A7" sqref="A7"/>
    </sheetView>
  </sheetViews>
  <sheetFormatPr baseColWidth="10" defaultColWidth="11" defaultRowHeight="12.75" x14ac:dyDescent="0.2"/>
  <cols>
    <col min="1" max="1" width="89" style="22" bestFit="1" customWidth="1"/>
    <col min="2" max="2" width="13.85546875" style="2" bestFit="1" customWidth="1"/>
    <col min="3" max="10" width="12.85546875" style="2" bestFit="1" customWidth="1"/>
    <col min="11" max="11" width="13" style="2" bestFit="1" customWidth="1"/>
    <col min="12" max="14" width="12.85546875" style="2" bestFit="1" customWidth="1"/>
    <col min="15" max="15" width="11" style="2"/>
    <col min="16" max="16" width="14.7109375" style="2" bestFit="1" customWidth="1"/>
    <col min="17" max="17" width="18.28515625" style="23" customWidth="1"/>
    <col min="18" max="18" width="6.140625" style="23" customWidth="1"/>
    <col min="19" max="28" width="5.5703125" style="23" bestFit="1" customWidth="1"/>
    <col min="29" max="16384" width="11" style="22"/>
  </cols>
  <sheetData>
    <row r="1" spans="1:14" ht="18.75" x14ac:dyDescent="0.3">
      <c r="A1" s="110" t="s">
        <v>58</v>
      </c>
      <c r="B1" s="110"/>
      <c r="C1" s="110"/>
      <c r="D1" s="110"/>
      <c r="E1" s="110"/>
      <c r="F1" s="110"/>
      <c r="G1" s="110"/>
      <c r="H1" s="110"/>
      <c r="I1" s="110"/>
      <c r="J1" s="110"/>
      <c r="K1" s="110"/>
      <c r="L1" s="110"/>
      <c r="M1" s="110"/>
      <c r="N1" s="110"/>
    </row>
    <row r="2" spans="1:14" x14ac:dyDescent="0.2">
      <c r="A2" s="1"/>
    </row>
    <row r="3" spans="1:14" x14ac:dyDescent="0.2">
      <c r="A3" s="111" t="s">
        <v>63</v>
      </c>
      <c r="B3" s="111"/>
      <c r="C3" s="111"/>
      <c r="D3" s="111"/>
      <c r="E3" s="111"/>
      <c r="F3" s="111"/>
      <c r="G3" s="111"/>
      <c r="H3" s="111"/>
      <c r="I3" s="111"/>
      <c r="J3" s="111"/>
      <c r="K3" s="111"/>
      <c r="L3" s="111"/>
      <c r="M3" s="111"/>
      <c r="N3" s="111"/>
    </row>
    <row r="4" spans="1:14" x14ac:dyDescent="0.2">
      <c r="A4" s="112"/>
      <c r="B4" s="112"/>
      <c r="C4" s="112"/>
      <c r="D4" s="112"/>
      <c r="E4" s="112"/>
      <c r="F4" s="112"/>
      <c r="G4" s="112"/>
      <c r="H4" s="112"/>
      <c r="I4" s="112"/>
      <c r="J4" s="112"/>
      <c r="K4" s="112"/>
      <c r="L4" s="112"/>
      <c r="M4" s="112"/>
      <c r="N4" s="112"/>
    </row>
    <row r="5" spans="1:14" x14ac:dyDescent="0.2">
      <c r="A5" s="41"/>
      <c r="C5" s="29"/>
      <c r="D5" s="42"/>
      <c r="E5" s="29"/>
      <c r="F5" s="29"/>
      <c r="G5" s="29"/>
      <c r="H5" s="29"/>
      <c r="I5" s="29"/>
      <c r="J5" s="29"/>
      <c r="K5" s="29"/>
      <c r="L5" s="29"/>
      <c r="M5" s="29"/>
      <c r="N5" s="29"/>
    </row>
    <row r="6" spans="1:14" x14ac:dyDescent="0.2">
      <c r="A6" s="113"/>
      <c r="B6" s="112"/>
      <c r="C6" s="112"/>
      <c r="D6" s="112"/>
      <c r="E6" s="112"/>
      <c r="F6" s="112"/>
      <c r="G6" s="112"/>
      <c r="H6" s="112"/>
      <c r="I6" s="112"/>
      <c r="J6" s="112"/>
      <c r="K6" s="112"/>
      <c r="L6" s="112"/>
      <c r="M6" s="112"/>
      <c r="N6" s="112"/>
    </row>
    <row r="7" spans="1:14" ht="13.5" thickBot="1" x14ac:dyDescent="0.25">
      <c r="A7" s="1" t="s">
        <v>91</v>
      </c>
    </row>
    <row r="8" spans="1:14" ht="13.5" thickBot="1" x14ac:dyDescent="0.25">
      <c r="A8" s="3" t="s">
        <v>64</v>
      </c>
      <c r="B8" s="4" t="s">
        <v>1</v>
      </c>
      <c r="C8" s="4" t="s">
        <v>2</v>
      </c>
      <c r="D8" s="4" t="s">
        <v>3</v>
      </c>
      <c r="E8" s="4" t="s">
        <v>4</v>
      </c>
      <c r="F8" s="4" t="s">
        <v>5</v>
      </c>
      <c r="G8" s="4" t="s">
        <v>6</v>
      </c>
      <c r="H8" s="4" t="s">
        <v>7</v>
      </c>
      <c r="I8" s="4" t="s">
        <v>8</v>
      </c>
      <c r="J8" s="4" t="s">
        <v>9</v>
      </c>
      <c r="K8" s="4" t="s">
        <v>10</v>
      </c>
      <c r="L8" s="4" t="s">
        <v>11</v>
      </c>
      <c r="M8" s="4" t="s">
        <v>12</v>
      </c>
      <c r="N8" s="4" t="s">
        <v>13</v>
      </c>
    </row>
    <row r="9" spans="1:14" x14ac:dyDescent="0.2">
      <c r="A9" s="5"/>
      <c r="B9" s="6"/>
      <c r="C9" s="6"/>
      <c r="D9" s="6"/>
      <c r="E9" s="6"/>
      <c r="F9" s="6"/>
      <c r="G9" s="6"/>
      <c r="H9" s="6"/>
      <c r="I9" s="6"/>
      <c r="J9" s="6"/>
      <c r="K9" s="6"/>
      <c r="L9" s="6"/>
      <c r="M9" s="6"/>
      <c r="N9" s="6"/>
    </row>
    <row r="10" spans="1:14" x14ac:dyDescent="0.2">
      <c r="A10" s="7"/>
      <c r="B10" s="8"/>
      <c r="C10" s="8"/>
      <c r="D10" s="8"/>
      <c r="E10" s="8"/>
      <c r="F10" s="8"/>
      <c r="G10" s="8"/>
      <c r="H10" s="8"/>
      <c r="I10" s="8"/>
      <c r="J10" s="8"/>
      <c r="K10" s="8"/>
      <c r="L10" s="8"/>
      <c r="M10" s="8"/>
      <c r="N10" s="8"/>
    </row>
    <row r="11" spans="1:14" x14ac:dyDescent="0.2">
      <c r="A11" s="9" t="s">
        <v>14</v>
      </c>
      <c r="B11" s="10">
        <v>0</v>
      </c>
      <c r="C11" s="10">
        <v>0</v>
      </c>
      <c r="D11" s="10">
        <v>0</v>
      </c>
      <c r="E11" s="10">
        <v>0</v>
      </c>
      <c r="F11" s="10">
        <v>0</v>
      </c>
      <c r="G11" s="10">
        <v>0</v>
      </c>
      <c r="H11" s="10">
        <v>0</v>
      </c>
      <c r="I11" s="10">
        <v>0</v>
      </c>
      <c r="J11" s="10">
        <v>0</v>
      </c>
      <c r="K11" s="10">
        <v>0</v>
      </c>
      <c r="L11" s="10">
        <v>0</v>
      </c>
      <c r="M11" s="10">
        <v>0</v>
      </c>
      <c r="N11" s="10">
        <v>0</v>
      </c>
    </row>
    <row r="12" spans="1:14" x14ac:dyDescent="0.2">
      <c r="A12" s="9"/>
      <c r="B12" s="10"/>
      <c r="C12" s="10"/>
      <c r="D12" s="10"/>
      <c r="E12" s="10"/>
      <c r="F12" s="10"/>
      <c r="G12" s="10"/>
      <c r="H12" s="10"/>
      <c r="I12" s="10"/>
      <c r="J12" s="10"/>
      <c r="K12" s="10"/>
      <c r="L12" s="10"/>
      <c r="M12" s="10"/>
      <c r="N12" s="10"/>
    </row>
    <row r="13" spans="1:14" x14ac:dyDescent="0.2">
      <c r="A13" s="9" t="s">
        <v>59</v>
      </c>
      <c r="B13" s="10">
        <f>SUM(C13:N13)</f>
        <v>46000000</v>
      </c>
      <c r="C13" s="10">
        <v>4641002</v>
      </c>
      <c r="D13" s="10">
        <v>2102734</v>
      </c>
      <c r="E13" s="10">
        <v>1757609</v>
      </c>
      <c r="F13" s="10">
        <v>1442526</v>
      </c>
      <c r="G13" s="10">
        <v>3060782</v>
      </c>
      <c r="H13" s="10">
        <v>4086081</v>
      </c>
      <c r="I13" s="10">
        <v>9200000</v>
      </c>
      <c r="J13" s="10">
        <v>6742128</v>
      </c>
      <c r="K13" s="10">
        <v>2436648</v>
      </c>
      <c r="L13" s="10">
        <v>1751731</v>
      </c>
      <c r="M13" s="10">
        <v>2846856</v>
      </c>
      <c r="N13" s="10">
        <v>5931903</v>
      </c>
    </row>
    <row r="14" spans="1:14" x14ac:dyDescent="0.2">
      <c r="A14" s="11"/>
      <c r="B14" s="12"/>
      <c r="C14" s="40"/>
      <c r="D14" s="40"/>
      <c r="E14" s="40"/>
      <c r="F14" s="40"/>
      <c r="G14" s="40"/>
      <c r="H14" s="40"/>
      <c r="I14" s="40"/>
      <c r="J14" s="40"/>
      <c r="K14" s="40"/>
      <c r="L14" s="40"/>
      <c r="M14" s="40"/>
      <c r="N14" s="40"/>
    </row>
    <row r="15" spans="1:14" ht="25.5" x14ac:dyDescent="0.2">
      <c r="A15" s="9" t="s">
        <v>62</v>
      </c>
      <c r="B15" s="26">
        <f>SUM(C15:N15)</f>
        <v>5576000</v>
      </c>
      <c r="C15" s="26">
        <v>986988</v>
      </c>
      <c r="D15" s="26">
        <v>259543</v>
      </c>
      <c r="E15" s="26">
        <v>111827</v>
      </c>
      <c r="F15" s="26">
        <v>121085</v>
      </c>
      <c r="G15" s="26">
        <v>278071</v>
      </c>
      <c r="H15" s="26">
        <v>319782</v>
      </c>
      <c r="I15" s="26">
        <v>2521898</v>
      </c>
      <c r="J15" s="26">
        <v>492466</v>
      </c>
      <c r="K15" s="26">
        <v>121085</v>
      </c>
      <c r="L15" s="26">
        <v>121085</v>
      </c>
      <c r="M15" s="26">
        <v>121085</v>
      </c>
      <c r="N15" s="26">
        <v>121085</v>
      </c>
    </row>
    <row r="16" spans="1:14" x14ac:dyDescent="0.2">
      <c r="A16" s="11"/>
      <c r="B16" s="12"/>
      <c r="C16" s="40"/>
      <c r="D16" s="40"/>
      <c r="E16" s="40"/>
      <c r="F16" s="40"/>
      <c r="G16" s="40"/>
      <c r="H16" s="40"/>
      <c r="I16" s="40"/>
      <c r="J16" s="40"/>
      <c r="K16" s="40"/>
      <c r="L16" s="40"/>
      <c r="M16" s="40"/>
      <c r="N16" s="40"/>
    </row>
    <row r="17" spans="1:14" x14ac:dyDescent="0.2">
      <c r="A17" s="9" t="s">
        <v>15</v>
      </c>
      <c r="B17" s="10">
        <v>0</v>
      </c>
      <c r="C17" s="10">
        <v>0</v>
      </c>
      <c r="D17" s="10">
        <v>0</v>
      </c>
      <c r="E17" s="10">
        <v>0</v>
      </c>
      <c r="F17" s="10">
        <v>0</v>
      </c>
      <c r="G17" s="10">
        <v>0</v>
      </c>
      <c r="H17" s="10">
        <v>0</v>
      </c>
      <c r="I17" s="10">
        <v>0</v>
      </c>
      <c r="J17" s="10">
        <v>0</v>
      </c>
      <c r="K17" s="10">
        <v>0</v>
      </c>
      <c r="L17" s="10">
        <v>0</v>
      </c>
      <c r="M17" s="10">
        <v>0</v>
      </c>
      <c r="N17" s="10">
        <v>0</v>
      </c>
    </row>
    <row r="18" spans="1:14" x14ac:dyDescent="0.2">
      <c r="A18" s="9"/>
      <c r="B18" s="10"/>
      <c r="C18" s="10"/>
      <c r="D18" s="10"/>
      <c r="E18" s="10"/>
      <c r="F18" s="10"/>
      <c r="G18" s="10"/>
      <c r="H18" s="10"/>
      <c r="I18" s="10"/>
      <c r="J18" s="10"/>
      <c r="K18" s="10"/>
      <c r="L18" s="10"/>
      <c r="M18" s="10"/>
      <c r="N18" s="10"/>
    </row>
    <row r="19" spans="1:14" x14ac:dyDescent="0.2">
      <c r="A19" s="9" t="s">
        <v>60</v>
      </c>
      <c r="B19" s="10">
        <f>SUM(C19:N19)</f>
        <v>10200000</v>
      </c>
      <c r="C19" s="10">
        <v>484914</v>
      </c>
      <c r="D19" s="10">
        <v>550739</v>
      </c>
      <c r="E19" s="10">
        <v>1181056</v>
      </c>
      <c r="F19" s="10">
        <v>535295</v>
      </c>
      <c r="G19" s="10">
        <v>1011986</v>
      </c>
      <c r="H19" s="10">
        <v>1274497</v>
      </c>
      <c r="I19" s="10">
        <v>1319269</v>
      </c>
      <c r="J19" s="10">
        <v>1479324</v>
      </c>
      <c r="K19" s="10">
        <v>313556</v>
      </c>
      <c r="L19" s="10">
        <v>313556</v>
      </c>
      <c r="M19" s="10">
        <v>313556</v>
      </c>
      <c r="N19" s="10">
        <v>1422252</v>
      </c>
    </row>
    <row r="20" spans="1:14" ht="13.5" thickBot="1" x14ac:dyDescent="0.25">
      <c r="A20" s="7"/>
      <c r="B20" s="13"/>
      <c r="C20" s="43"/>
      <c r="D20" s="43"/>
      <c r="E20" s="43"/>
      <c r="F20" s="43"/>
      <c r="G20" s="43"/>
      <c r="H20" s="43"/>
      <c r="I20" s="43"/>
      <c r="J20" s="43"/>
      <c r="K20" s="43"/>
      <c r="L20" s="43"/>
      <c r="M20" s="43"/>
      <c r="N20" s="43"/>
    </row>
    <row r="21" spans="1:14" ht="13.5" thickBot="1" x14ac:dyDescent="0.25">
      <c r="A21" s="14" t="s">
        <v>16</v>
      </c>
      <c r="B21" s="15">
        <f>SUM(B11:B20)</f>
        <v>61776000</v>
      </c>
      <c r="C21" s="15">
        <f t="shared" ref="C21:N21" si="0">SUM(C11:C20)</f>
        <v>6112904</v>
      </c>
      <c r="D21" s="15">
        <f t="shared" si="0"/>
        <v>2913016</v>
      </c>
      <c r="E21" s="15">
        <f t="shared" si="0"/>
        <v>3050492</v>
      </c>
      <c r="F21" s="15">
        <f t="shared" si="0"/>
        <v>2098906</v>
      </c>
      <c r="G21" s="15">
        <f t="shared" si="0"/>
        <v>4350839</v>
      </c>
      <c r="H21" s="15">
        <f t="shared" si="0"/>
        <v>5680360</v>
      </c>
      <c r="I21" s="15">
        <f t="shared" si="0"/>
        <v>13041167</v>
      </c>
      <c r="J21" s="15">
        <f t="shared" si="0"/>
        <v>8713918</v>
      </c>
      <c r="K21" s="15">
        <f t="shared" si="0"/>
        <v>2871289</v>
      </c>
      <c r="L21" s="15">
        <f t="shared" si="0"/>
        <v>2186372</v>
      </c>
      <c r="M21" s="15">
        <f t="shared" si="0"/>
        <v>3281497</v>
      </c>
      <c r="N21" s="15">
        <f t="shared" si="0"/>
        <v>7475240</v>
      </c>
    </row>
    <row r="22" spans="1:14" x14ac:dyDescent="0.2">
      <c r="A22" s="7"/>
      <c r="B22" s="13"/>
      <c r="C22" s="13"/>
      <c r="D22" s="13"/>
      <c r="E22" s="13"/>
      <c r="F22" s="13"/>
      <c r="G22" s="13"/>
      <c r="H22" s="13"/>
      <c r="I22" s="13"/>
      <c r="J22" s="13"/>
      <c r="K22" s="13"/>
      <c r="L22" s="13"/>
      <c r="M22" s="13"/>
      <c r="N22" s="13"/>
    </row>
    <row r="23" spans="1:14" x14ac:dyDescent="0.2">
      <c r="A23" s="16" t="s">
        <v>17</v>
      </c>
      <c r="B23" s="17">
        <v>0</v>
      </c>
      <c r="C23" s="17">
        <v>0</v>
      </c>
      <c r="D23" s="17">
        <v>0</v>
      </c>
      <c r="E23" s="17">
        <v>0</v>
      </c>
      <c r="F23" s="17">
        <v>0</v>
      </c>
      <c r="G23" s="17">
        <v>0</v>
      </c>
      <c r="H23" s="17">
        <v>0</v>
      </c>
      <c r="I23" s="17">
        <v>0</v>
      </c>
      <c r="J23" s="17">
        <v>0</v>
      </c>
      <c r="K23" s="17">
        <v>0</v>
      </c>
      <c r="L23" s="17">
        <v>0</v>
      </c>
      <c r="M23" s="17">
        <v>0</v>
      </c>
      <c r="N23" s="17">
        <v>0</v>
      </c>
    </row>
    <row r="24" spans="1:14" x14ac:dyDescent="0.2">
      <c r="A24" s="11"/>
      <c r="B24" s="13"/>
      <c r="C24" s="13"/>
      <c r="D24" s="13"/>
      <c r="E24" s="13"/>
      <c r="F24" s="13"/>
      <c r="G24" s="13"/>
      <c r="H24" s="13"/>
      <c r="I24" s="13"/>
      <c r="J24" s="13"/>
      <c r="K24" s="13"/>
      <c r="L24" s="13"/>
      <c r="M24" s="13"/>
      <c r="N24" s="13"/>
    </row>
    <row r="25" spans="1:14" x14ac:dyDescent="0.2">
      <c r="A25" s="16" t="s">
        <v>18</v>
      </c>
      <c r="B25" s="17">
        <v>0</v>
      </c>
      <c r="C25" s="17">
        <v>0</v>
      </c>
      <c r="D25" s="17">
        <v>0</v>
      </c>
      <c r="E25" s="17">
        <v>0</v>
      </c>
      <c r="F25" s="17">
        <v>0</v>
      </c>
      <c r="G25" s="17">
        <v>0</v>
      </c>
      <c r="H25" s="17">
        <v>0</v>
      </c>
      <c r="I25" s="17">
        <v>0</v>
      </c>
      <c r="J25" s="17">
        <v>0</v>
      </c>
      <c r="K25" s="17">
        <v>0</v>
      </c>
      <c r="L25" s="17">
        <v>0</v>
      </c>
      <c r="M25" s="17">
        <v>0</v>
      </c>
      <c r="N25" s="17">
        <v>0</v>
      </c>
    </row>
    <row r="26" spans="1:14" x14ac:dyDescent="0.2">
      <c r="A26" s="11"/>
      <c r="B26" s="13"/>
      <c r="C26" s="13"/>
      <c r="D26" s="13"/>
      <c r="E26" s="13"/>
      <c r="F26" s="13"/>
      <c r="G26" s="13"/>
      <c r="H26" s="13"/>
      <c r="I26" s="13"/>
      <c r="J26" s="13"/>
      <c r="K26" s="13"/>
      <c r="L26" s="13"/>
      <c r="M26" s="13"/>
      <c r="N26" s="13"/>
    </row>
    <row r="27" spans="1:14" x14ac:dyDescent="0.2">
      <c r="A27" s="16" t="s">
        <v>19</v>
      </c>
      <c r="B27" s="17">
        <v>0</v>
      </c>
      <c r="C27" s="17">
        <v>0</v>
      </c>
      <c r="D27" s="17">
        <v>0</v>
      </c>
      <c r="E27" s="17">
        <v>0</v>
      </c>
      <c r="F27" s="17">
        <v>0</v>
      </c>
      <c r="G27" s="17">
        <v>0</v>
      </c>
      <c r="H27" s="17">
        <v>0</v>
      </c>
      <c r="I27" s="17">
        <v>0</v>
      </c>
      <c r="J27" s="17">
        <v>0</v>
      </c>
      <c r="K27" s="17">
        <v>0</v>
      </c>
      <c r="L27" s="17">
        <v>0</v>
      </c>
      <c r="M27" s="17">
        <v>0</v>
      </c>
      <c r="N27" s="17">
        <v>0</v>
      </c>
    </row>
    <row r="28" spans="1:14" x14ac:dyDescent="0.2">
      <c r="A28" s="11"/>
      <c r="B28" s="13"/>
      <c r="C28" s="13"/>
      <c r="D28" s="13"/>
      <c r="E28" s="13"/>
      <c r="F28" s="13"/>
      <c r="G28" s="13"/>
      <c r="H28" s="13"/>
      <c r="I28" s="13"/>
      <c r="J28" s="13"/>
      <c r="K28" s="13"/>
      <c r="L28" s="13"/>
      <c r="M28" s="13"/>
      <c r="N28" s="13"/>
    </row>
    <row r="29" spans="1:14" x14ac:dyDescent="0.2">
      <c r="A29" s="16" t="s">
        <v>20</v>
      </c>
      <c r="B29" s="17">
        <v>0</v>
      </c>
      <c r="C29" s="17">
        <v>0</v>
      </c>
      <c r="D29" s="17">
        <v>0</v>
      </c>
      <c r="E29" s="17">
        <v>0</v>
      </c>
      <c r="F29" s="17">
        <v>0</v>
      </c>
      <c r="G29" s="17">
        <v>0</v>
      </c>
      <c r="H29" s="17">
        <v>0</v>
      </c>
      <c r="I29" s="17">
        <v>0</v>
      </c>
      <c r="J29" s="17">
        <v>0</v>
      </c>
      <c r="K29" s="17">
        <v>0</v>
      </c>
      <c r="L29" s="17">
        <v>0</v>
      </c>
      <c r="M29" s="17">
        <v>0</v>
      </c>
      <c r="N29" s="17">
        <v>0</v>
      </c>
    </row>
    <row r="30" spans="1:14" ht="13.5" thickBot="1" x14ac:dyDescent="0.25">
      <c r="A30" s="7"/>
      <c r="B30" s="13"/>
      <c r="C30" s="13"/>
      <c r="D30" s="13"/>
      <c r="E30" s="13"/>
      <c r="F30" s="13"/>
      <c r="G30" s="13"/>
      <c r="H30" s="13"/>
      <c r="I30" s="13"/>
      <c r="J30" s="13"/>
      <c r="K30" s="13"/>
      <c r="L30" s="13"/>
      <c r="M30" s="13"/>
      <c r="N30" s="13"/>
    </row>
    <row r="31" spans="1:14" ht="24.95" customHeight="1" x14ac:dyDescent="0.2">
      <c r="A31" s="18" t="s">
        <v>21</v>
      </c>
      <c r="B31" s="19">
        <f t="shared" ref="B31:N31" si="1">SUM(B21:B29)</f>
        <v>61776000</v>
      </c>
      <c r="C31" s="19">
        <f t="shared" si="1"/>
        <v>6112904</v>
      </c>
      <c r="D31" s="19">
        <f t="shared" si="1"/>
        <v>2913016</v>
      </c>
      <c r="E31" s="19">
        <f t="shared" si="1"/>
        <v>3050492</v>
      </c>
      <c r="F31" s="19">
        <f t="shared" si="1"/>
        <v>2098906</v>
      </c>
      <c r="G31" s="19">
        <f t="shared" si="1"/>
        <v>4350839</v>
      </c>
      <c r="H31" s="19">
        <f t="shared" si="1"/>
        <v>5680360</v>
      </c>
      <c r="I31" s="19">
        <f t="shared" si="1"/>
        <v>13041167</v>
      </c>
      <c r="J31" s="19">
        <f t="shared" si="1"/>
        <v>8713918</v>
      </c>
      <c r="K31" s="19">
        <f t="shared" si="1"/>
        <v>2871289</v>
      </c>
      <c r="L31" s="19">
        <f t="shared" si="1"/>
        <v>2186372</v>
      </c>
      <c r="M31" s="19">
        <f t="shared" si="1"/>
        <v>3281497</v>
      </c>
      <c r="N31" s="19">
        <f t="shared" si="1"/>
        <v>7475240</v>
      </c>
    </row>
    <row r="32" spans="1:14" ht="6" customHeight="1" thickBot="1" x14ac:dyDescent="0.25">
      <c r="A32" s="20"/>
      <c r="B32" s="21"/>
      <c r="C32" s="21"/>
      <c r="D32" s="21"/>
      <c r="E32" s="21"/>
      <c r="F32" s="21"/>
      <c r="G32" s="21"/>
      <c r="H32" s="21"/>
      <c r="I32" s="21"/>
      <c r="J32" s="21"/>
      <c r="K32" s="21"/>
      <c r="L32" s="21"/>
      <c r="M32" s="21"/>
      <c r="N32" s="21"/>
    </row>
    <row r="33" spans="1:32" ht="13.5" thickTop="1" x14ac:dyDescent="0.2"/>
    <row r="35" spans="1:32" x14ac:dyDescent="0.2">
      <c r="C35" s="46">
        <f>C31/$B$31</f>
        <v>9.895273245273245E-2</v>
      </c>
      <c r="D35" s="46">
        <f t="shared" ref="D35:N35" si="2">D31/$B$31</f>
        <v>4.7154493654493652E-2</v>
      </c>
      <c r="E35" s="46">
        <f t="shared" si="2"/>
        <v>4.9379888629888631E-2</v>
      </c>
      <c r="F35" s="46">
        <f t="shared" si="2"/>
        <v>3.3976074851074851E-2</v>
      </c>
      <c r="G35" s="46">
        <f t="shared" si="2"/>
        <v>7.0429276741776736E-2</v>
      </c>
      <c r="H35" s="46">
        <f t="shared" si="2"/>
        <v>9.1950919450919447E-2</v>
      </c>
      <c r="I35" s="46">
        <f t="shared" si="2"/>
        <v>0.21110410191660192</v>
      </c>
      <c r="J35" s="46">
        <f t="shared" si="2"/>
        <v>0.14105668868168869</v>
      </c>
      <c r="K35" s="46">
        <f t="shared" si="2"/>
        <v>4.6479037166537167E-2</v>
      </c>
      <c r="L35" s="46">
        <f t="shared" si="2"/>
        <v>3.5391932141932141E-2</v>
      </c>
      <c r="M35" s="46">
        <f t="shared" si="2"/>
        <v>5.3119285806785807E-2</v>
      </c>
      <c r="N35" s="46">
        <f t="shared" si="2"/>
        <v>0.12100556850556851</v>
      </c>
      <c r="O35" s="46"/>
    </row>
    <row r="36" spans="1:32" x14ac:dyDescent="0.2">
      <c r="A36" s="1"/>
      <c r="C36" s="29"/>
      <c r="D36" s="29"/>
      <c r="E36" s="29"/>
      <c r="F36" s="29"/>
      <c r="G36" s="29"/>
      <c r="H36" s="29"/>
      <c r="I36" s="29"/>
      <c r="J36" s="29"/>
      <c r="K36" s="29"/>
      <c r="L36" s="29"/>
      <c r="M36" s="29"/>
      <c r="N36" s="29"/>
    </row>
    <row r="37" spans="1:32" x14ac:dyDescent="0.2">
      <c r="A37" s="35" t="s">
        <v>61</v>
      </c>
    </row>
    <row r="38" spans="1:32" ht="13.5" thickBot="1" x14ac:dyDescent="0.25">
      <c r="A38" s="1"/>
    </row>
    <row r="39" spans="1:32" ht="13.5" thickBot="1" x14ac:dyDescent="0.25">
      <c r="A39" s="3" t="s">
        <v>0</v>
      </c>
      <c r="B39" s="4" t="s">
        <v>1</v>
      </c>
      <c r="C39" s="4" t="s">
        <v>2</v>
      </c>
      <c r="D39" s="4" t="s">
        <v>3</v>
      </c>
      <c r="E39" s="4" t="s">
        <v>4</v>
      </c>
      <c r="F39" s="4" t="s">
        <v>5</v>
      </c>
      <c r="G39" s="4" t="s">
        <v>6</v>
      </c>
      <c r="H39" s="4" t="s">
        <v>7</v>
      </c>
      <c r="I39" s="4" t="s">
        <v>8</v>
      </c>
      <c r="J39" s="4" t="s">
        <v>9</v>
      </c>
      <c r="K39" s="4" t="s">
        <v>10</v>
      </c>
      <c r="L39" s="4" t="s">
        <v>11</v>
      </c>
      <c r="M39" s="4" t="s">
        <v>12</v>
      </c>
      <c r="N39" s="4" t="s">
        <v>13</v>
      </c>
    </row>
    <row r="40" spans="1:32" x14ac:dyDescent="0.2">
      <c r="A40" s="24" t="s">
        <v>1</v>
      </c>
      <c r="B40" s="25">
        <f>SUM(B43:B158)</f>
        <v>77552000.000000015</v>
      </c>
      <c r="C40" s="25">
        <f>SUM(C43:C158)</f>
        <v>7584806.0000000028</v>
      </c>
      <c r="D40" s="25">
        <f t="shared" ref="D40:N40" si="3">SUM(D43:D158)</f>
        <v>3723298.0000000005</v>
      </c>
      <c r="E40" s="25">
        <f t="shared" si="3"/>
        <v>4343375.0000000019</v>
      </c>
      <c r="F40" s="25">
        <f t="shared" si="3"/>
        <v>2755286.0000000009</v>
      </c>
      <c r="G40" s="25">
        <f t="shared" si="3"/>
        <v>5640895.9999999944</v>
      </c>
      <c r="H40" s="25">
        <f t="shared" si="3"/>
        <v>7274638.9999999991</v>
      </c>
      <c r="I40" s="25">
        <f t="shared" si="3"/>
        <v>16882334</v>
      </c>
      <c r="J40" s="25">
        <f t="shared" si="3"/>
        <v>10685708.000000007</v>
      </c>
      <c r="K40" s="25">
        <f t="shared" si="3"/>
        <v>3305929.9999999986</v>
      </c>
      <c r="L40" s="25">
        <f t="shared" si="3"/>
        <v>2621013.0000000014</v>
      </c>
      <c r="M40" s="25">
        <f t="shared" si="3"/>
        <v>3716138.0000000028</v>
      </c>
      <c r="N40" s="25">
        <f t="shared" si="3"/>
        <v>9018576.9999999981</v>
      </c>
    </row>
    <row r="41" spans="1:32" x14ac:dyDescent="0.2">
      <c r="A41" s="24"/>
      <c r="B41" s="25"/>
      <c r="C41" s="25"/>
      <c r="D41" s="25"/>
      <c r="E41" s="25"/>
      <c r="F41" s="25"/>
      <c r="G41" s="25"/>
      <c r="H41" s="25"/>
      <c r="I41" s="25"/>
      <c r="J41" s="25"/>
      <c r="K41" s="25"/>
      <c r="L41" s="25"/>
      <c r="M41" s="25"/>
      <c r="N41" s="25"/>
    </row>
    <row r="42" spans="1:32" x14ac:dyDescent="0.2">
      <c r="A42" s="24" t="s">
        <v>51</v>
      </c>
      <c r="B42" s="31"/>
      <c r="C42" s="25"/>
      <c r="D42" s="25"/>
      <c r="E42" s="25"/>
      <c r="F42" s="25"/>
      <c r="G42" s="25"/>
      <c r="H42" s="25"/>
      <c r="I42" s="25"/>
      <c r="J42" s="25"/>
      <c r="K42" s="25"/>
      <c r="L42" s="25"/>
      <c r="M42" s="25"/>
      <c r="N42" s="25"/>
    </row>
    <row r="43" spans="1:32" x14ac:dyDescent="0.2">
      <c r="A43" s="34" t="s">
        <v>52</v>
      </c>
      <c r="B43" s="31">
        <f>B15</f>
        <v>5576000</v>
      </c>
      <c r="C43" s="31">
        <f t="shared" ref="C43:N43" si="4">C15</f>
        <v>986988</v>
      </c>
      <c r="D43" s="31">
        <f t="shared" si="4"/>
        <v>259543</v>
      </c>
      <c r="E43" s="31">
        <f t="shared" si="4"/>
        <v>111827</v>
      </c>
      <c r="F43" s="31">
        <f t="shared" si="4"/>
        <v>121085</v>
      </c>
      <c r="G43" s="31">
        <f t="shared" si="4"/>
        <v>278071</v>
      </c>
      <c r="H43" s="31">
        <f t="shared" si="4"/>
        <v>319782</v>
      </c>
      <c r="I43" s="31">
        <f t="shared" si="4"/>
        <v>2521898</v>
      </c>
      <c r="J43" s="31">
        <f t="shared" si="4"/>
        <v>492466</v>
      </c>
      <c r="K43" s="31">
        <f t="shared" si="4"/>
        <v>121085</v>
      </c>
      <c r="L43" s="31">
        <f t="shared" si="4"/>
        <v>121085</v>
      </c>
      <c r="M43" s="31">
        <f t="shared" si="4"/>
        <v>121085</v>
      </c>
      <c r="N43" s="31">
        <f t="shared" si="4"/>
        <v>121085</v>
      </c>
    </row>
    <row r="44" spans="1:32" x14ac:dyDescent="0.2">
      <c r="A44" s="34" t="s">
        <v>53</v>
      </c>
      <c r="B44" s="25"/>
      <c r="C44" s="25"/>
      <c r="D44" s="25"/>
      <c r="E44" s="25"/>
      <c r="F44" s="25"/>
      <c r="G44" s="25"/>
      <c r="H44" s="25"/>
      <c r="I44" s="25"/>
      <c r="J44" s="25"/>
      <c r="K44" s="25"/>
      <c r="L44" s="25"/>
      <c r="M44" s="25"/>
      <c r="N44" s="25"/>
    </row>
    <row r="45" spans="1:32" x14ac:dyDescent="0.2">
      <c r="A45" s="34" t="s">
        <v>54</v>
      </c>
      <c r="B45" s="31">
        <f>B19</f>
        <v>10200000</v>
      </c>
      <c r="C45" s="31">
        <f t="shared" ref="C45:M45" si="5">C19</f>
        <v>484914</v>
      </c>
      <c r="D45" s="31">
        <f t="shared" si="5"/>
        <v>550739</v>
      </c>
      <c r="E45" s="31">
        <f t="shared" si="5"/>
        <v>1181056</v>
      </c>
      <c r="F45" s="31">
        <f t="shared" si="5"/>
        <v>535295</v>
      </c>
      <c r="G45" s="31">
        <f t="shared" si="5"/>
        <v>1011986</v>
      </c>
      <c r="H45" s="31">
        <f t="shared" si="5"/>
        <v>1274497</v>
      </c>
      <c r="I45" s="31">
        <f t="shared" si="5"/>
        <v>1319269</v>
      </c>
      <c r="J45" s="31">
        <f t="shared" si="5"/>
        <v>1479324</v>
      </c>
      <c r="K45" s="31">
        <f t="shared" si="5"/>
        <v>313556</v>
      </c>
      <c r="L45" s="31">
        <f>L19</f>
        <v>313556</v>
      </c>
      <c r="M45" s="31">
        <f t="shared" si="5"/>
        <v>313556</v>
      </c>
      <c r="N45" s="31">
        <f>N19</f>
        <v>1422252</v>
      </c>
    </row>
    <row r="46" spans="1:32" x14ac:dyDescent="0.2">
      <c r="A46" s="36">
        <f>B43+B45</f>
        <v>15776000</v>
      </c>
      <c r="B46" s="25"/>
      <c r="C46" s="25"/>
      <c r="D46" s="25"/>
      <c r="E46" s="25"/>
      <c r="F46" s="25"/>
      <c r="G46" s="25"/>
      <c r="H46" s="25"/>
      <c r="I46" s="25"/>
      <c r="J46" s="25"/>
      <c r="K46" s="25"/>
      <c r="L46" s="25"/>
      <c r="M46" s="25"/>
      <c r="N46" s="25"/>
    </row>
    <row r="47" spans="1:32" x14ac:dyDescent="0.2">
      <c r="A47" s="24" t="s">
        <v>22</v>
      </c>
      <c r="B47" s="31"/>
      <c r="C47" s="25"/>
      <c r="D47" s="25"/>
      <c r="E47" s="25"/>
      <c r="F47" s="25"/>
      <c r="G47" s="25"/>
      <c r="H47" s="25"/>
      <c r="I47" s="25"/>
      <c r="J47" s="25"/>
      <c r="K47" s="25"/>
      <c r="L47" s="25"/>
      <c r="M47" s="25"/>
      <c r="N47" s="25"/>
    </row>
    <row r="48" spans="1:32" x14ac:dyDescent="0.2">
      <c r="A48" s="34" t="s">
        <v>23</v>
      </c>
      <c r="B48" s="31">
        <v>489108</v>
      </c>
      <c r="C48" s="38">
        <f>$C$35*B48</f>
        <v>48398.573064491065</v>
      </c>
      <c r="D48" s="38">
        <f>$D$35*B48</f>
        <v>23063.640082362082</v>
      </c>
      <c r="E48" s="38">
        <f>$E$35*B48</f>
        <v>24152.09856798757</v>
      </c>
      <c r="F48" s="38">
        <f>$F$35*B48</f>
        <v>16617.970018259519</v>
      </c>
      <c r="G48" s="38">
        <f>$G$35*B48</f>
        <v>34447.522688616933</v>
      </c>
      <c r="H48" s="38">
        <f>$H$35*B48</f>
        <v>44973.930310800308</v>
      </c>
      <c r="I48" s="38">
        <f>$I$35*B48</f>
        <v>103252.70508022534</v>
      </c>
      <c r="J48" s="38">
        <f>$J$35*B48</f>
        <v>68991.95488772339</v>
      </c>
      <c r="K48" s="38">
        <f>$K$35*B48</f>
        <v>22733.268910450661</v>
      </c>
      <c r="L48" s="38">
        <f>$L$35*B48</f>
        <v>17310.477146076144</v>
      </c>
      <c r="M48" s="38">
        <f>$M$35*B48</f>
        <v>25981.067642385391</v>
      </c>
      <c r="N48" s="38">
        <f>$N$35*B48</f>
        <v>59184.791600621604</v>
      </c>
      <c r="P48" s="29"/>
      <c r="AC48" s="23"/>
      <c r="AD48" s="23"/>
      <c r="AE48" s="23"/>
      <c r="AF48" s="23"/>
    </row>
    <row r="49" spans="1:29" x14ac:dyDescent="0.2">
      <c r="A49" s="34" t="s">
        <v>24</v>
      </c>
      <c r="B49" s="31">
        <v>3314170</v>
      </c>
      <c r="C49" s="38">
        <f t="shared" ref="C49:C112" si="6">$C$35*B49</f>
        <v>327946.17731287231</v>
      </c>
      <c r="D49" s="38">
        <f t="shared" ref="D49:D112" si="7">$D$35*B49</f>
        <v>156278.00823491323</v>
      </c>
      <c r="E49" s="38">
        <f t="shared" ref="E49:E112" si="8">$E$35*B49</f>
        <v>163653.34550051801</v>
      </c>
      <c r="F49" s="38">
        <f t="shared" ref="F49:F112" si="9">$F$35*B49</f>
        <v>112602.48798918675</v>
      </c>
      <c r="G49" s="38">
        <f t="shared" ref="G49:G112" si="10">$G$35*B49</f>
        <v>233414.5960992942</v>
      </c>
      <c r="H49" s="38">
        <f t="shared" ref="H49:H112" si="11">$H$35*B49</f>
        <v>304740.97871665371</v>
      </c>
      <c r="I49" s="38">
        <f t="shared" ref="I49:I112" si="12">$I$35*B49</f>
        <v>699634.88144894456</v>
      </c>
      <c r="J49" s="38">
        <f t="shared" ref="J49:J112" si="13">$J$35*B49</f>
        <v>467485.8459281922</v>
      </c>
      <c r="K49" s="38">
        <f t="shared" ref="K49:K112" si="14">$K$35*B49</f>
        <v>154039.43060622248</v>
      </c>
      <c r="L49" s="38">
        <f t="shared" ref="L49:L112" si="15">$L$35*B49</f>
        <v>117294.87974682724</v>
      </c>
      <c r="M49" s="38">
        <f t="shared" ref="M49:M112" si="16">$M$35*B49</f>
        <v>176046.34344227531</v>
      </c>
      <c r="N49" s="38">
        <f t="shared" ref="N49:N112" si="17">$N$35*B49</f>
        <v>401033.0249741</v>
      </c>
      <c r="P49" s="29"/>
      <c r="AC49" s="23"/>
    </row>
    <row r="50" spans="1:29" x14ac:dyDescent="0.2">
      <c r="A50" s="34" t="s">
        <v>25</v>
      </c>
      <c r="B50" s="31">
        <v>12103706</v>
      </c>
      <c r="C50" s="38">
        <f t="shared" si="6"/>
        <v>1197694.7815045326</v>
      </c>
      <c r="D50" s="38">
        <f t="shared" si="7"/>
        <v>570744.12777285674</v>
      </c>
      <c r="E50" s="38">
        <f t="shared" si="8"/>
        <v>597679.65428891475</v>
      </c>
      <c r="F50" s="38">
        <f t="shared" si="9"/>
        <v>411236.42103140376</v>
      </c>
      <c r="G50" s="38">
        <f t="shared" si="10"/>
        <v>852455.25947510358</v>
      </c>
      <c r="H50" s="38">
        <f t="shared" si="11"/>
        <v>1112946.8954636103</v>
      </c>
      <c r="I50" s="38">
        <f t="shared" si="12"/>
        <v>2555141.9849925861</v>
      </c>
      <c r="J50" s="38">
        <f t="shared" si="13"/>
        <v>1707308.6891366874</v>
      </c>
      <c r="K50" s="38">
        <f t="shared" si="14"/>
        <v>562568.60102683888</v>
      </c>
      <c r="L50" s="38">
        <f t="shared" si="15"/>
        <v>428373.54141789692</v>
      </c>
      <c r="M50" s="38">
        <f t="shared" si="16"/>
        <v>642940.21833530825</v>
      </c>
      <c r="N50" s="38">
        <f t="shared" si="17"/>
        <v>1464615.8255542605</v>
      </c>
      <c r="P50" s="29"/>
      <c r="AC50" s="23"/>
    </row>
    <row r="51" spans="1:29" x14ac:dyDescent="0.2">
      <c r="A51" s="34" t="s">
        <v>26</v>
      </c>
      <c r="B51" s="31">
        <v>253412</v>
      </c>
      <c r="C51" s="38">
        <f t="shared" si="6"/>
        <v>25075.809836311837</v>
      </c>
      <c r="D51" s="38">
        <f t="shared" si="7"/>
        <v>11949.514545972546</v>
      </c>
      <c r="E51" s="38">
        <f t="shared" si="8"/>
        <v>12513.456337477337</v>
      </c>
      <c r="F51" s="38">
        <f t="shared" si="9"/>
        <v>8609.9450801605799</v>
      </c>
      <c r="G51" s="38">
        <f t="shared" si="10"/>
        <v>17847.623877687125</v>
      </c>
      <c r="H51" s="38">
        <f t="shared" si="11"/>
        <v>23301.466399896399</v>
      </c>
      <c r="I51" s="38">
        <f t="shared" si="12"/>
        <v>53496.312674889923</v>
      </c>
      <c r="J51" s="38">
        <f t="shared" si="13"/>
        <v>35745.457592204097</v>
      </c>
      <c r="K51" s="38">
        <f t="shared" si="14"/>
        <v>11778.345766446517</v>
      </c>
      <c r="L51" s="38">
        <f t="shared" si="15"/>
        <v>8968.7403079513078</v>
      </c>
      <c r="M51" s="38">
        <f t="shared" si="16"/>
        <v>13461.064454869205</v>
      </c>
      <c r="N51" s="38">
        <f t="shared" si="17"/>
        <v>30664.263126133126</v>
      </c>
      <c r="P51" s="29"/>
      <c r="AC51" s="23"/>
    </row>
    <row r="52" spans="1:29" x14ac:dyDescent="0.2">
      <c r="A52" s="34" t="s">
        <v>27</v>
      </c>
      <c r="B52" s="31">
        <v>10007</v>
      </c>
      <c r="C52" s="38">
        <f t="shared" si="6"/>
        <v>990.21999365449358</v>
      </c>
      <c r="D52" s="38">
        <f t="shared" si="7"/>
        <v>471.87501800051797</v>
      </c>
      <c r="E52" s="38">
        <f t="shared" si="8"/>
        <v>494.14454551929555</v>
      </c>
      <c r="F52" s="38">
        <f t="shared" si="9"/>
        <v>339.99858103470604</v>
      </c>
      <c r="G52" s="38">
        <f t="shared" si="10"/>
        <v>704.78577235495982</v>
      </c>
      <c r="H52" s="38">
        <f t="shared" si="11"/>
        <v>920.15285094535091</v>
      </c>
      <c r="I52" s="38">
        <f t="shared" si="12"/>
        <v>2112.5187478794355</v>
      </c>
      <c r="J52" s="38">
        <f t="shared" si="13"/>
        <v>1411.5542836376587</v>
      </c>
      <c r="K52" s="38">
        <f t="shared" si="14"/>
        <v>465.11572492553745</v>
      </c>
      <c r="L52" s="38">
        <f t="shared" si="15"/>
        <v>354.16706494431492</v>
      </c>
      <c r="M52" s="38">
        <f t="shared" si="16"/>
        <v>531.56469306850556</v>
      </c>
      <c r="N52" s="38">
        <f t="shared" si="17"/>
        <v>1210.9027240352241</v>
      </c>
      <c r="P52" s="29"/>
      <c r="AC52" s="23"/>
    </row>
    <row r="53" spans="1:29" x14ac:dyDescent="0.2">
      <c r="A53" s="34" t="s">
        <v>28</v>
      </c>
      <c r="B53" s="31">
        <v>36149</v>
      </c>
      <c r="C53" s="38">
        <f t="shared" si="6"/>
        <v>3577.0423254338252</v>
      </c>
      <c r="D53" s="38">
        <f t="shared" si="7"/>
        <v>1704.5877911162911</v>
      </c>
      <c r="E53" s="38">
        <f t="shared" si="8"/>
        <v>1785.0335940818441</v>
      </c>
      <c r="F53" s="38">
        <f t="shared" si="9"/>
        <v>1228.2011297915049</v>
      </c>
      <c r="G53" s="38">
        <f t="shared" si="10"/>
        <v>2545.9479249384872</v>
      </c>
      <c r="H53" s="38">
        <f t="shared" si="11"/>
        <v>3323.9337872312872</v>
      </c>
      <c r="I53" s="38">
        <f t="shared" si="12"/>
        <v>7631.2021801832425</v>
      </c>
      <c r="J53" s="38">
        <f t="shared" si="13"/>
        <v>5099.0582391543649</v>
      </c>
      <c r="K53" s="38">
        <f t="shared" si="14"/>
        <v>1680.170714533152</v>
      </c>
      <c r="L53" s="38">
        <f t="shared" si="15"/>
        <v>1279.3829549987049</v>
      </c>
      <c r="M53" s="38">
        <f t="shared" si="16"/>
        <v>1920.2090626295001</v>
      </c>
      <c r="N53" s="38">
        <f t="shared" si="17"/>
        <v>4374.2302959077961</v>
      </c>
      <c r="P53" s="29"/>
      <c r="AC53" s="23"/>
    </row>
    <row r="54" spans="1:29" x14ac:dyDescent="0.2">
      <c r="A54" s="34" t="s">
        <v>29</v>
      </c>
      <c r="B54" s="31">
        <v>32597</v>
      </c>
      <c r="C54" s="38">
        <f t="shared" si="6"/>
        <v>3225.5622197617195</v>
      </c>
      <c r="D54" s="38">
        <f t="shared" si="7"/>
        <v>1537.0950296555295</v>
      </c>
      <c r="E54" s="38">
        <f t="shared" si="8"/>
        <v>1609.6362296684797</v>
      </c>
      <c r="F54" s="38">
        <f t="shared" si="9"/>
        <v>1107.5181119204869</v>
      </c>
      <c r="G54" s="38">
        <f t="shared" si="10"/>
        <v>2295.7831339516961</v>
      </c>
      <c r="H54" s="38">
        <f t="shared" si="11"/>
        <v>2997.3241213416213</v>
      </c>
      <c r="I54" s="38">
        <f t="shared" si="12"/>
        <v>6881.3604101754727</v>
      </c>
      <c r="J54" s="38">
        <f t="shared" si="13"/>
        <v>4598.0248809570066</v>
      </c>
      <c r="K54" s="38">
        <f t="shared" si="14"/>
        <v>1515.0771745176121</v>
      </c>
      <c r="L54" s="38">
        <f t="shared" si="15"/>
        <v>1153.670812030562</v>
      </c>
      <c r="M54" s="38">
        <f t="shared" si="16"/>
        <v>1731.5293594437969</v>
      </c>
      <c r="N54" s="38">
        <f t="shared" si="17"/>
        <v>3944.4185165760168</v>
      </c>
      <c r="P54" s="29"/>
      <c r="AC54" s="23"/>
    </row>
    <row r="55" spans="1:29" x14ac:dyDescent="0.2">
      <c r="A55" s="34" t="s">
        <v>30</v>
      </c>
      <c r="B55" s="31">
        <v>3327</v>
      </c>
      <c r="C55" s="38">
        <f t="shared" si="6"/>
        <v>329.21574087024084</v>
      </c>
      <c r="D55" s="38">
        <f t="shared" si="7"/>
        <v>156.88300038850039</v>
      </c>
      <c r="E55" s="38">
        <f t="shared" si="8"/>
        <v>164.28688947163948</v>
      </c>
      <c r="F55" s="38">
        <f t="shared" si="9"/>
        <v>113.03840102952603</v>
      </c>
      <c r="G55" s="38">
        <f t="shared" si="10"/>
        <v>234.31820371989122</v>
      </c>
      <c r="H55" s="38">
        <f t="shared" si="11"/>
        <v>305.92070901320898</v>
      </c>
      <c r="I55" s="38">
        <f t="shared" si="12"/>
        <v>702.34334707653454</v>
      </c>
      <c r="J55" s="38">
        <f t="shared" si="13"/>
        <v>469.29560324397829</v>
      </c>
      <c r="K55" s="38">
        <f t="shared" si="14"/>
        <v>154.63575665306917</v>
      </c>
      <c r="L55" s="38">
        <f t="shared" si="15"/>
        <v>117.74895823620824</v>
      </c>
      <c r="M55" s="38">
        <f t="shared" si="16"/>
        <v>176.72786387917637</v>
      </c>
      <c r="N55" s="38">
        <f t="shared" si="17"/>
        <v>402.58552641802646</v>
      </c>
      <c r="P55" s="29"/>
      <c r="AC55" s="23"/>
    </row>
    <row r="56" spans="1:29" x14ac:dyDescent="0.2">
      <c r="A56" s="34" t="s">
        <v>55</v>
      </c>
      <c r="B56" s="31">
        <v>188240</v>
      </c>
      <c r="C56" s="38">
        <f t="shared" si="6"/>
        <v>18626.862356902355</v>
      </c>
      <c r="D56" s="38">
        <f t="shared" si="7"/>
        <v>8876.3618855218847</v>
      </c>
      <c r="E56" s="38">
        <f t="shared" si="8"/>
        <v>9295.2702356902355</v>
      </c>
      <c r="F56" s="38">
        <f t="shared" si="9"/>
        <v>6395.6563299663303</v>
      </c>
      <c r="G56" s="38">
        <f t="shared" si="10"/>
        <v>13257.607053872052</v>
      </c>
      <c r="H56" s="38">
        <f t="shared" si="11"/>
        <v>17308.841077441077</v>
      </c>
      <c r="I56" s="38">
        <f t="shared" si="12"/>
        <v>39738.236144781149</v>
      </c>
      <c r="J56" s="38">
        <f t="shared" si="13"/>
        <v>26552.511077441079</v>
      </c>
      <c r="K56" s="38">
        <f t="shared" si="14"/>
        <v>8749.2139562289558</v>
      </c>
      <c r="L56" s="38">
        <f t="shared" si="15"/>
        <v>6662.177306397306</v>
      </c>
      <c r="M56" s="38">
        <f t="shared" si="16"/>
        <v>9999.1743602693605</v>
      </c>
      <c r="N56" s="38">
        <f t="shared" si="17"/>
        <v>22778.088215488217</v>
      </c>
      <c r="P56" s="29"/>
      <c r="AC56" s="23"/>
    </row>
    <row r="57" spans="1:29" x14ac:dyDescent="0.2">
      <c r="A57" s="34" t="s">
        <v>56</v>
      </c>
      <c r="B57" s="31">
        <v>162516</v>
      </c>
      <c r="C57" s="38">
        <f t="shared" si="6"/>
        <v>16081.402267288267</v>
      </c>
      <c r="D57" s="38">
        <f t="shared" si="7"/>
        <v>7663.3596907536903</v>
      </c>
      <c r="E57" s="38">
        <f t="shared" si="8"/>
        <v>8025.0219805749812</v>
      </c>
      <c r="F57" s="38">
        <f t="shared" si="9"/>
        <v>5521.6557804972808</v>
      </c>
      <c r="G57" s="38">
        <f t="shared" si="10"/>
        <v>11445.884338966587</v>
      </c>
      <c r="H57" s="38">
        <f t="shared" si="11"/>
        <v>14943.495625485624</v>
      </c>
      <c r="I57" s="38">
        <f t="shared" si="12"/>
        <v>34307.794227078477</v>
      </c>
      <c r="J57" s="38">
        <f t="shared" si="13"/>
        <v>22923.96881779332</v>
      </c>
      <c r="K57" s="38">
        <f t="shared" si="14"/>
        <v>7553.5872041569546</v>
      </c>
      <c r="L57" s="38">
        <f t="shared" si="15"/>
        <v>5751.7552439782439</v>
      </c>
      <c r="M57" s="38">
        <f t="shared" si="16"/>
        <v>8632.7338521756028</v>
      </c>
      <c r="N57" s="38">
        <f t="shared" si="17"/>
        <v>19665.340971250971</v>
      </c>
      <c r="P57" s="29"/>
      <c r="AC57" s="23"/>
    </row>
    <row r="58" spans="1:29" x14ac:dyDescent="0.2">
      <c r="A58" s="34" t="s">
        <v>31</v>
      </c>
      <c r="B58" s="31">
        <v>275278</v>
      </c>
      <c r="C58" s="38">
        <f t="shared" si="6"/>
        <v>27239.510284123284</v>
      </c>
      <c r="D58" s="38">
        <f t="shared" si="7"/>
        <v>12980.594704221703</v>
      </c>
      <c r="E58" s="38">
        <f t="shared" si="8"/>
        <v>13593.196982258483</v>
      </c>
      <c r="F58" s="38">
        <f t="shared" si="9"/>
        <v>9352.8659328541835</v>
      </c>
      <c r="G58" s="38">
        <f t="shared" si="10"/>
        <v>19387.630442922815</v>
      </c>
      <c r="H58" s="38">
        <f t="shared" si="11"/>
        <v>25312.065204610204</v>
      </c>
      <c r="I58" s="38">
        <f t="shared" si="12"/>
        <v>58112.314967398343</v>
      </c>
      <c r="J58" s="38">
        <f t="shared" si="13"/>
        <v>38829.803146917897</v>
      </c>
      <c r="K58" s="38">
        <f t="shared" si="14"/>
        <v>12794.656393130019</v>
      </c>
      <c r="L58" s="38">
        <f t="shared" si="15"/>
        <v>9742.620296166795</v>
      </c>
      <c r="M58" s="38">
        <f t="shared" si="16"/>
        <v>14622.570758320384</v>
      </c>
      <c r="N58" s="38">
        <f t="shared" si="17"/>
        <v>33310.170887075888</v>
      </c>
      <c r="P58" s="29"/>
      <c r="AC58" s="23"/>
    </row>
    <row r="59" spans="1:29" x14ac:dyDescent="0.2">
      <c r="A59" s="34" t="s">
        <v>32</v>
      </c>
      <c r="B59" s="31">
        <v>19413</v>
      </c>
      <c r="C59" s="38">
        <f t="shared" si="6"/>
        <v>1920.9693951048951</v>
      </c>
      <c r="D59" s="38">
        <f t="shared" si="7"/>
        <v>915.41018531468524</v>
      </c>
      <c r="E59" s="38">
        <f t="shared" si="8"/>
        <v>958.61177797202799</v>
      </c>
      <c r="F59" s="38">
        <f t="shared" si="9"/>
        <v>659.57754108391612</v>
      </c>
      <c r="G59" s="38">
        <f t="shared" si="10"/>
        <v>1367.2435493881119</v>
      </c>
      <c r="H59" s="38">
        <f t="shared" si="11"/>
        <v>1785.0431993006991</v>
      </c>
      <c r="I59" s="38">
        <f t="shared" si="12"/>
        <v>4098.163930506993</v>
      </c>
      <c r="J59" s="38">
        <f t="shared" si="13"/>
        <v>2738.3334973776227</v>
      </c>
      <c r="K59" s="38">
        <f t="shared" si="14"/>
        <v>902.29754851398604</v>
      </c>
      <c r="L59" s="38">
        <f t="shared" si="15"/>
        <v>687.06357867132863</v>
      </c>
      <c r="M59" s="38">
        <f t="shared" si="16"/>
        <v>1031.2046953671329</v>
      </c>
      <c r="N59" s="38">
        <f t="shared" si="17"/>
        <v>2349.0811013986017</v>
      </c>
      <c r="P59" s="29"/>
      <c r="AC59" s="23"/>
    </row>
    <row r="60" spans="1:29" x14ac:dyDescent="0.2">
      <c r="A60" s="34" t="s">
        <v>33</v>
      </c>
      <c r="B60" s="31">
        <v>44621</v>
      </c>
      <c r="C60" s="38">
        <f t="shared" si="6"/>
        <v>4415.3698747733742</v>
      </c>
      <c r="D60" s="38">
        <f t="shared" si="7"/>
        <v>2104.0806613571613</v>
      </c>
      <c r="E60" s="38">
        <f t="shared" si="8"/>
        <v>2203.3800105542605</v>
      </c>
      <c r="F60" s="38">
        <f t="shared" si="9"/>
        <v>1516.046435929811</v>
      </c>
      <c r="G60" s="38">
        <f t="shared" si="10"/>
        <v>3142.6247574948197</v>
      </c>
      <c r="H60" s="38">
        <f t="shared" si="11"/>
        <v>4102.9419768194766</v>
      </c>
      <c r="I60" s="38">
        <f t="shared" si="12"/>
        <v>9419.6761316206939</v>
      </c>
      <c r="J60" s="38">
        <f t="shared" si="13"/>
        <v>6294.0905056656311</v>
      </c>
      <c r="K60" s="38">
        <f t="shared" si="14"/>
        <v>2073.9411174080551</v>
      </c>
      <c r="L60" s="38">
        <f t="shared" si="15"/>
        <v>1579.223404105154</v>
      </c>
      <c r="M60" s="38">
        <f t="shared" si="16"/>
        <v>2370.2356519845894</v>
      </c>
      <c r="N60" s="38">
        <f t="shared" si="17"/>
        <v>5399.3894722869727</v>
      </c>
      <c r="P60" s="29"/>
      <c r="AC60" s="23"/>
    </row>
    <row r="61" spans="1:29" x14ac:dyDescent="0.2">
      <c r="A61" s="34" t="s">
        <v>34</v>
      </c>
      <c r="B61" s="31">
        <v>228843</v>
      </c>
      <c r="C61" s="38">
        <f t="shared" si="6"/>
        <v>22644.640152680651</v>
      </c>
      <c r="D61" s="38">
        <f t="shared" si="7"/>
        <v>10790.975791375291</v>
      </c>
      <c r="E61" s="38">
        <f t="shared" si="8"/>
        <v>11300.241853729603</v>
      </c>
      <c r="F61" s="38">
        <f t="shared" si="9"/>
        <v>7775.1868971445219</v>
      </c>
      <c r="G61" s="38">
        <f t="shared" si="10"/>
        <v>16117.246977418414</v>
      </c>
      <c r="H61" s="38">
        <f t="shared" si="11"/>
        <v>21042.32425990676</v>
      </c>
      <c r="I61" s="38">
        <f t="shared" si="12"/>
        <v>48309.695994900932</v>
      </c>
      <c r="J61" s="38">
        <f t="shared" si="13"/>
        <v>32279.835807983683</v>
      </c>
      <c r="K61" s="38">
        <f t="shared" si="14"/>
        <v>10636.402302301865</v>
      </c>
      <c r="L61" s="38">
        <f t="shared" si="15"/>
        <v>8099.1959271561773</v>
      </c>
      <c r="M61" s="38">
        <f t="shared" si="16"/>
        <v>12155.976721882285</v>
      </c>
      <c r="N61" s="38">
        <f t="shared" si="17"/>
        <v>27691.277313519815</v>
      </c>
      <c r="P61" s="29"/>
      <c r="AC61" s="23"/>
    </row>
    <row r="62" spans="1:29" x14ac:dyDescent="0.2">
      <c r="A62" s="34" t="s">
        <v>35</v>
      </c>
      <c r="B62" s="31">
        <v>188679</v>
      </c>
      <c r="C62" s="38">
        <f t="shared" si="6"/>
        <v>18670.302606449106</v>
      </c>
      <c r="D62" s="38">
        <f t="shared" si="7"/>
        <v>8897.062708236208</v>
      </c>
      <c r="E62" s="38">
        <f t="shared" si="8"/>
        <v>9316.948006798757</v>
      </c>
      <c r="F62" s="38">
        <f t="shared" si="9"/>
        <v>6410.5718268259516</v>
      </c>
      <c r="G62" s="38">
        <f t="shared" si="10"/>
        <v>13288.525506361693</v>
      </c>
      <c r="H62" s="38">
        <f t="shared" si="11"/>
        <v>17349.207531080032</v>
      </c>
      <c r="I62" s="38">
        <f t="shared" si="12"/>
        <v>39830.910845522536</v>
      </c>
      <c r="J62" s="38">
        <f t="shared" si="13"/>
        <v>26614.434963772339</v>
      </c>
      <c r="K62" s="38">
        <f t="shared" si="14"/>
        <v>8769.6182535450662</v>
      </c>
      <c r="L62" s="38">
        <f t="shared" si="15"/>
        <v>6677.7143646076147</v>
      </c>
      <c r="M62" s="38">
        <f t="shared" si="16"/>
        <v>10022.493726738539</v>
      </c>
      <c r="N62" s="38">
        <f t="shared" si="17"/>
        <v>22831.209660062163</v>
      </c>
      <c r="P62" s="29"/>
      <c r="AC62" s="23"/>
    </row>
    <row r="63" spans="1:29" x14ac:dyDescent="0.2">
      <c r="A63" s="34" t="s">
        <v>36</v>
      </c>
      <c r="B63" s="31">
        <v>1541413</v>
      </c>
      <c r="C63" s="38">
        <f t="shared" si="6"/>
        <v>152527.02818816368</v>
      </c>
      <c r="D63" s="38">
        <f t="shared" si="7"/>
        <v>72684.54952745403</v>
      </c>
      <c r="E63" s="38">
        <f t="shared" si="8"/>
        <v>76114.80227266252</v>
      </c>
      <c r="F63" s="38">
        <f t="shared" si="9"/>
        <v>52371.163464419842</v>
      </c>
      <c r="G63" s="38">
        <f t="shared" si="10"/>
        <v>108560.6027503723</v>
      </c>
      <c r="H63" s="38">
        <f t="shared" si="11"/>
        <v>141734.34260360009</v>
      </c>
      <c r="I63" s="38">
        <f t="shared" si="12"/>
        <v>325398.60704757512</v>
      </c>
      <c r="J63" s="38">
        <f t="shared" si="13"/>
        <v>217426.6136709078</v>
      </c>
      <c r="K63" s="38">
        <f t="shared" si="14"/>
        <v>71643.392115983559</v>
      </c>
      <c r="L63" s="38">
        <f t="shared" si="15"/>
        <v>54553.584298692047</v>
      </c>
      <c r="M63" s="38">
        <f t="shared" si="16"/>
        <v>81878.757693295134</v>
      </c>
      <c r="N63" s="38">
        <f t="shared" si="17"/>
        <v>186519.55636687388</v>
      </c>
      <c r="P63" s="29"/>
      <c r="AC63" s="23"/>
    </row>
    <row r="64" spans="1:29" x14ac:dyDescent="0.2">
      <c r="A64" s="34" t="s">
        <v>37</v>
      </c>
      <c r="B64" s="31">
        <v>511030</v>
      </c>
      <c r="C64" s="38">
        <f t="shared" si="6"/>
        <v>50567.814865319866</v>
      </c>
      <c r="D64" s="38">
        <f t="shared" si="7"/>
        <v>24097.360892255892</v>
      </c>
      <c r="E64" s="38">
        <f t="shared" si="8"/>
        <v>25234.604486531985</v>
      </c>
      <c r="F64" s="38">
        <f t="shared" si="9"/>
        <v>17362.79353114478</v>
      </c>
      <c r="G64" s="38">
        <f t="shared" si="10"/>
        <v>35991.473293350165</v>
      </c>
      <c r="H64" s="38">
        <f t="shared" si="11"/>
        <v>46989.678367003362</v>
      </c>
      <c r="I64" s="38">
        <f t="shared" si="12"/>
        <v>107880.52920244107</v>
      </c>
      <c r="J64" s="38">
        <f t="shared" si="13"/>
        <v>72084.199617003367</v>
      </c>
      <c r="K64" s="38">
        <f t="shared" si="14"/>
        <v>23752.182363215488</v>
      </c>
      <c r="L64" s="38">
        <f t="shared" si="15"/>
        <v>18086.33908249158</v>
      </c>
      <c r="M64" s="38">
        <f t="shared" si="16"/>
        <v>27145.548625841751</v>
      </c>
      <c r="N64" s="38">
        <f t="shared" si="17"/>
        <v>61837.475673400673</v>
      </c>
      <c r="P64" s="29"/>
      <c r="AC64" s="23"/>
    </row>
    <row r="65" spans="1:29" x14ac:dyDescent="0.2">
      <c r="A65" s="34" t="s">
        <v>38</v>
      </c>
      <c r="B65" s="31">
        <v>16820</v>
      </c>
      <c r="C65" s="38">
        <f t="shared" si="6"/>
        <v>1664.3849598549598</v>
      </c>
      <c r="D65" s="38">
        <f t="shared" si="7"/>
        <v>793.13858326858326</v>
      </c>
      <c r="E65" s="38">
        <f t="shared" si="8"/>
        <v>830.56972675472673</v>
      </c>
      <c r="F65" s="38">
        <f t="shared" si="9"/>
        <v>571.47757899507906</v>
      </c>
      <c r="G65" s="38">
        <f t="shared" si="10"/>
        <v>1184.6204347966848</v>
      </c>
      <c r="H65" s="38">
        <f t="shared" si="11"/>
        <v>1546.6144651644652</v>
      </c>
      <c r="I65" s="38">
        <f t="shared" si="12"/>
        <v>3550.7709942372444</v>
      </c>
      <c r="J65" s="38">
        <f t="shared" si="13"/>
        <v>2372.5735036260039</v>
      </c>
      <c r="K65" s="38">
        <f t="shared" si="14"/>
        <v>781.7774051411551</v>
      </c>
      <c r="L65" s="38">
        <f t="shared" si="15"/>
        <v>595.29229862729858</v>
      </c>
      <c r="M65" s="38">
        <f t="shared" si="16"/>
        <v>893.46638727013726</v>
      </c>
      <c r="N65" s="38">
        <f t="shared" si="17"/>
        <v>2035.3136622636623</v>
      </c>
      <c r="P65" s="29"/>
      <c r="AC65" s="23"/>
    </row>
    <row r="66" spans="1:29" x14ac:dyDescent="0.2">
      <c r="A66" s="34" t="s">
        <v>39</v>
      </c>
      <c r="B66" s="31">
        <v>23707</v>
      </c>
      <c r="C66" s="38">
        <f t="shared" si="6"/>
        <v>2345.8724282569283</v>
      </c>
      <c r="D66" s="38">
        <f t="shared" si="7"/>
        <v>1117.891581067081</v>
      </c>
      <c r="E66" s="38">
        <f t="shared" si="8"/>
        <v>1170.6490197487699</v>
      </c>
      <c r="F66" s="38">
        <f t="shared" si="9"/>
        <v>805.47080649443149</v>
      </c>
      <c r="G66" s="38">
        <f t="shared" si="10"/>
        <v>1669.6668637173011</v>
      </c>
      <c r="H66" s="38">
        <f t="shared" si="11"/>
        <v>2179.8804474229473</v>
      </c>
      <c r="I66" s="38">
        <f t="shared" si="12"/>
        <v>5004.6449441368813</v>
      </c>
      <c r="J66" s="38">
        <f t="shared" si="13"/>
        <v>3344.0309185767937</v>
      </c>
      <c r="K66" s="38">
        <f t="shared" si="14"/>
        <v>1101.8785341070966</v>
      </c>
      <c r="L66" s="38">
        <f t="shared" si="15"/>
        <v>839.03653528878522</v>
      </c>
      <c r="M66" s="38">
        <f t="shared" si="16"/>
        <v>1259.2989086214711</v>
      </c>
      <c r="N66" s="38">
        <f t="shared" si="17"/>
        <v>2868.6790125615125</v>
      </c>
      <c r="P66" s="29"/>
      <c r="AC66" s="23"/>
    </row>
    <row r="67" spans="1:29" x14ac:dyDescent="0.2">
      <c r="A67" s="34" t="s">
        <v>40</v>
      </c>
      <c r="B67" s="31">
        <v>68056</v>
      </c>
      <c r="C67" s="38">
        <f t="shared" si="6"/>
        <v>6734.3271598031597</v>
      </c>
      <c r="D67" s="38">
        <f t="shared" si="7"/>
        <v>3209.14622015022</v>
      </c>
      <c r="E67" s="38">
        <f t="shared" si="8"/>
        <v>3360.5977005957006</v>
      </c>
      <c r="F67" s="38">
        <f t="shared" si="9"/>
        <v>2312.2757500647499</v>
      </c>
      <c r="G67" s="38">
        <f t="shared" si="10"/>
        <v>4793.1348579383575</v>
      </c>
      <c r="H67" s="38">
        <f t="shared" si="11"/>
        <v>6257.8117741517735</v>
      </c>
      <c r="I67" s="38">
        <f t="shared" si="12"/>
        <v>14366.90076003626</v>
      </c>
      <c r="J67" s="38">
        <f t="shared" si="13"/>
        <v>9599.7540049210056</v>
      </c>
      <c r="K67" s="38">
        <f t="shared" si="14"/>
        <v>3163.1773534058534</v>
      </c>
      <c r="L67" s="38">
        <f t="shared" si="15"/>
        <v>2408.6333338513336</v>
      </c>
      <c r="M67" s="38">
        <f t="shared" si="16"/>
        <v>3615.0861148666149</v>
      </c>
      <c r="N67" s="38">
        <f t="shared" si="17"/>
        <v>8235.1549702149714</v>
      </c>
      <c r="P67" s="29"/>
      <c r="AC67" s="23"/>
    </row>
    <row r="68" spans="1:29" x14ac:dyDescent="0.2">
      <c r="A68" s="36">
        <v>19511092</v>
      </c>
      <c r="B68" s="31"/>
      <c r="C68" s="38"/>
      <c r="D68" s="38"/>
      <c r="E68" s="38"/>
      <c r="F68" s="38"/>
      <c r="G68" s="38"/>
      <c r="H68" s="38"/>
      <c r="I68" s="38"/>
      <c r="J68" s="38"/>
      <c r="K68" s="38"/>
      <c r="L68" s="38"/>
      <c r="M68" s="38"/>
      <c r="N68" s="38"/>
      <c r="O68" s="37"/>
      <c r="P68" s="29"/>
    </row>
    <row r="69" spans="1:29" x14ac:dyDescent="0.2">
      <c r="A69" s="24" t="s">
        <v>41</v>
      </c>
      <c r="B69" s="31"/>
      <c r="C69" s="38"/>
      <c r="D69" s="38"/>
      <c r="E69" s="38"/>
      <c r="F69" s="38"/>
      <c r="G69" s="38"/>
      <c r="H69" s="38"/>
      <c r="I69" s="38"/>
      <c r="J69" s="38"/>
      <c r="K69" s="38"/>
      <c r="L69" s="38"/>
      <c r="M69" s="38"/>
      <c r="N69" s="38"/>
      <c r="P69" s="29"/>
    </row>
    <row r="70" spans="1:29" x14ac:dyDescent="0.2">
      <c r="A70" s="34" t="s">
        <v>23</v>
      </c>
      <c r="B70" s="31">
        <v>983015</v>
      </c>
      <c r="C70" s="38">
        <f t="shared" si="6"/>
        <v>97272.020292022789</v>
      </c>
      <c r="D70" s="38">
        <f t="shared" si="7"/>
        <v>46353.574579772081</v>
      </c>
      <c r="E70" s="38">
        <f t="shared" si="8"/>
        <v>48541.171221509976</v>
      </c>
      <c r="F70" s="38">
        <f t="shared" si="9"/>
        <v>33398.991219729345</v>
      </c>
      <c r="G70" s="38">
        <f t="shared" si="10"/>
        <v>69233.035476317658</v>
      </c>
      <c r="H70" s="38">
        <f t="shared" si="11"/>
        <v>90389.133084045578</v>
      </c>
      <c r="I70" s="38">
        <f t="shared" si="12"/>
        <v>207518.49874554845</v>
      </c>
      <c r="J70" s="38">
        <f t="shared" si="13"/>
        <v>138660.8408244302</v>
      </c>
      <c r="K70" s="38">
        <f t="shared" si="14"/>
        <v>45689.590720263535</v>
      </c>
      <c r="L70" s="38">
        <f t="shared" si="15"/>
        <v>34790.800174501426</v>
      </c>
      <c r="M70" s="38">
        <f t="shared" si="16"/>
        <v>52217.054737357554</v>
      </c>
      <c r="N70" s="38">
        <f t="shared" si="17"/>
        <v>118950.28892450144</v>
      </c>
      <c r="P70" s="29"/>
      <c r="AC70" s="23"/>
    </row>
    <row r="71" spans="1:29" x14ac:dyDescent="0.2">
      <c r="A71" s="34" t="s">
        <v>24</v>
      </c>
      <c r="B71" s="31">
        <v>4524768</v>
      </c>
      <c r="C71" s="38">
        <f t="shared" si="6"/>
        <v>447738.15731468529</v>
      </c>
      <c r="D71" s="38">
        <f t="shared" si="7"/>
        <v>213363.14394405595</v>
      </c>
      <c r="E71" s="38">
        <f t="shared" si="8"/>
        <v>223432.53991608392</v>
      </c>
      <c r="F71" s="38">
        <f t="shared" si="9"/>
        <v>153733.85625174825</v>
      </c>
      <c r="G71" s="38">
        <f t="shared" si="10"/>
        <v>318676.13766433566</v>
      </c>
      <c r="H71" s="38">
        <f t="shared" si="11"/>
        <v>416056.5779020979</v>
      </c>
      <c r="I71" s="38">
        <f t="shared" si="12"/>
        <v>955197.08502097905</v>
      </c>
      <c r="J71" s="38">
        <f t="shared" si="13"/>
        <v>638248.79113286722</v>
      </c>
      <c r="K71" s="38">
        <f t="shared" si="14"/>
        <v>210306.86004195805</v>
      </c>
      <c r="L71" s="38">
        <f t="shared" si="15"/>
        <v>160140.282013986</v>
      </c>
      <c r="M71" s="38">
        <f t="shared" si="16"/>
        <v>240352.4446013986</v>
      </c>
      <c r="N71" s="38">
        <f t="shared" si="17"/>
        <v>547522.12419580424</v>
      </c>
      <c r="P71" s="29"/>
      <c r="AC71" s="23"/>
    </row>
    <row r="72" spans="1:29" x14ac:dyDescent="0.2">
      <c r="A72" s="34" t="s">
        <v>25</v>
      </c>
      <c r="B72" s="31">
        <v>14043759</v>
      </c>
      <c r="C72" s="38">
        <f t="shared" si="6"/>
        <v>1389668.3269576535</v>
      </c>
      <c r="D72" s="38">
        <f t="shared" si="7"/>
        <v>662226.34465073817</v>
      </c>
      <c r="E72" s="38">
        <f t="shared" si="8"/>
        <v>693479.25536499615</v>
      </c>
      <c r="F72" s="38">
        <f t="shared" si="9"/>
        <v>477151.80697445612</v>
      </c>
      <c r="G72" s="38">
        <f t="shared" si="10"/>
        <v>989091.78910581768</v>
      </c>
      <c r="H72" s="38">
        <f t="shared" si="11"/>
        <v>1291336.5525971251</v>
      </c>
      <c r="I72" s="38">
        <f t="shared" si="12"/>
        <v>2964695.1312281955</v>
      </c>
      <c r="J72" s="38">
        <f t="shared" si="13"/>
        <v>1980966.1411836636</v>
      </c>
      <c r="K72" s="38">
        <f t="shared" si="14"/>
        <v>652740.39651889086</v>
      </c>
      <c r="L72" s="38">
        <f t="shared" si="15"/>
        <v>497035.76554564876</v>
      </c>
      <c r="M72" s="38">
        <f t="shared" si="16"/>
        <v>745994.44812262047</v>
      </c>
      <c r="N72" s="38">
        <f t="shared" si="17"/>
        <v>1699373.0417501943</v>
      </c>
      <c r="P72" s="29"/>
      <c r="AC72" s="23"/>
    </row>
    <row r="73" spans="1:29" x14ac:dyDescent="0.2">
      <c r="A73" s="34" t="s">
        <v>26</v>
      </c>
      <c r="B73" s="31">
        <v>1210120</v>
      </c>
      <c r="C73" s="38">
        <f t="shared" si="6"/>
        <v>119744.6805957006</v>
      </c>
      <c r="D73" s="38">
        <f t="shared" si="7"/>
        <v>57062.595861175862</v>
      </c>
      <c r="E73" s="38">
        <f t="shared" si="8"/>
        <v>59755.590828800829</v>
      </c>
      <c r="F73" s="38">
        <f t="shared" si="9"/>
        <v>41115.1276987827</v>
      </c>
      <c r="G73" s="38">
        <f t="shared" si="10"/>
        <v>85227.876370758866</v>
      </c>
      <c r="H73" s="38">
        <f t="shared" si="11"/>
        <v>111271.64664594665</v>
      </c>
      <c r="I73" s="38">
        <f t="shared" si="12"/>
        <v>255461.29581131833</v>
      </c>
      <c r="J73" s="38">
        <f t="shared" si="13"/>
        <v>170695.52010748512</v>
      </c>
      <c r="K73" s="38">
        <f t="shared" si="14"/>
        <v>56245.212455969959</v>
      </c>
      <c r="L73" s="38">
        <f t="shared" si="15"/>
        <v>42828.484923594922</v>
      </c>
      <c r="M73" s="38">
        <f t="shared" si="16"/>
        <v>64280.710140507639</v>
      </c>
      <c r="N73" s="38">
        <f t="shared" si="17"/>
        <v>146431.25855995857</v>
      </c>
      <c r="P73" s="29"/>
      <c r="AC73" s="23"/>
    </row>
    <row r="74" spans="1:29" x14ac:dyDescent="0.2">
      <c r="A74" s="34" t="s">
        <v>27</v>
      </c>
      <c r="B74" s="31">
        <v>21119</v>
      </c>
      <c r="C74" s="38">
        <f t="shared" si="6"/>
        <v>2089.7827566692567</v>
      </c>
      <c r="D74" s="38">
        <f t="shared" si="7"/>
        <v>995.85575148925147</v>
      </c>
      <c r="E74" s="38">
        <f t="shared" si="8"/>
        <v>1042.853867974618</v>
      </c>
      <c r="F74" s="38">
        <f t="shared" si="9"/>
        <v>717.54072477984982</v>
      </c>
      <c r="G74" s="38">
        <f t="shared" si="10"/>
        <v>1487.3958955095829</v>
      </c>
      <c r="H74" s="38">
        <f t="shared" si="11"/>
        <v>1941.9114678839678</v>
      </c>
      <c r="I74" s="38">
        <f t="shared" si="12"/>
        <v>4458.3075283767157</v>
      </c>
      <c r="J74" s="38">
        <f t="shared" si="13"/>
        <v>2978.9762082685834</v>
      </c>
      <c r="K74" s="38">
        <f t="shared" si="14"/>
        <v>981.59078592009837</v>
      </c>
      <c r="L74" s="38">
        <f t="shared" si="15"/>
        <v>747.44221490546488</v>
      </c>
      <c r="M74" s="38">
        <f t="shared" si="16"/>
        <v>1121.8261969535095</v>
      </c>
      <c r="N74" s="38">
        <f t="shared" si="17"/>
        <v>2555.5166012691016</v>
      </c>
      <c r="P74" s="29"/>
      <c r="AC74" s="23"/>
    </row>
    <row r="75" spans="1:29" x14ac:dyDescent="0.2">
      <c r="A75" s="34" t="s">
        <v>28</v>
      </c>
      <c r="B75" s="31">
        <v>61440</v>
      </c>
      <c r="C75" s="38">
        <f t="shared" si="6"/>
        <v>6079.655881895882</v>
      </c>
      <c r="D75" s="38">
        <f t="shared" si="7"/>
        <v>2897.17209013209</v>
      </c>
      <c r="E75" s="38">
        <f t="shared" si="8"/>
        <v>3033.9003574203575</v>
      </c>
      <c r="F75" s="38">
        <f t="shared" si="9"/>
        <v>2087.4900388500387</v>
      </c>
      <c r="G75" s="38">
        <f t="shared" si="10"/>
        <v>4327.1747630147629</v>
      </c>
      <c r="H75" s="38">
        <f t="shared" si="11"/>
        <v>5649.4644910644911</v>
      </c>
      <c r="I75" s="38">
        <f t="shared" si="12"/>
        <v>12970.236021756022</v>
      </c>
      <c r="J75" s="38">
        <f t="shared" si="13"/>
        <v>8666.5229526029525</v>
      </c>
      <c r="K75" s="38">
        <f t="shared" si="14"/>
        <v>2855.6720435120437</v>
      </c>
      <c r="L75" s="38">
        <f t="shared" si="15"/>
        <v>2174.4803108003107</v>
      </c>
      <c r="M75" s="38">
        <f t="shared" si="16"/>
        <v>3263.6489199689199</v>
      </c>
      <c r="N75" s="38">
        <f t="shared" si="17"/>
        <v>7434.5821289821297</v>
      </c>
      <c r="P75" s="29"/>
      <c r="AC75" s="23"/>
    </row>
    <row r="76" spans="1:29" x14ac:dyDescent="0.2">
      <c r="A76" s="34" t="s">
        <v>29</v>
      </c>
      <c r="B76" s="31">
        <v>67083</v>
      </c>
      <c r="C76" s="38">
        <f t="shared" si="6"/>
        <v>6638.0461511266512</v>
      </c>
      <c r="D76" s="38">
        <f t="shared" si="7"/>
        <v>3163.2648978243978</v>
      </c>
      <c r="E76" s="38">
        <f t="shared" si="8"/>
        <v>3312.5510689588191</v>
      </c>
      <c r="F76" s="38">
        <f t="shared" si="9"/>
        <v>2279.2170292346541</v>
      </c>
      <c r="G76" s="38">
        <f t="shared" si="10"/>
        <v>4724.6071716686092</v>
      </c>
      <c r="H76" s="38">
        <f t="shared" si="11"/>
        <v>6168.3435295260297</v>
      </c>
      <c r="I76" s="38">
        <f t="shared" si="12"/>
        <v>14161.496468871406</v>
      </c>
      <c r="J76" s="38">
        <f t="shared" si="13"/>
        <v>9462.5058468337229</v>
      </c>
      <c r="K76" s="38">
        <f t="shared" si="14"/>
        <v>3117.9532502428128</v>
      </c>
      <c r="L76" s="38">
        <f t="shared" si="15"/>
        <v>2374.1969838772338</v>
      </c>
      <c r="M76" s="38">
        <f t="shared" si="16"/>
        <v>3563.4010497766121</v>
      </c>
      <c r="N76" s="38">
        <f t="shared" si="17"/>
        <v>8117.4165520590523</v>
      </c>
      <c r="P76" s="29"/>
      <c r="AC76" s="23"/>
    </row>
    <row r="77" spans="1:29" x14ac:dyDescent="0.2">
      <c r="A77" s="34" t="s">
        <v>30</v>
      </c>
      <c r="B77" s="31">
        <v>7547</v>
      </c>
      <c r="C77" s="38">
        <f t="shared" si="6"/>
        <v>746.79627182077184</v>
      </c>
      <c r="D77" s="38">
        <f t="shared" si="7"/>
        <v>355.87496361046357</v>
      </c>
      <c r="E77" s="38">
        <f t="shared" si="8"/>
        <v>372.67001948976952</v>
      </c>
      <c r="F77" s="38">
        <f t="shared" si="9"/>
        <v>256.41743690106188</v>
      </c>
      <c r="G77" s="38">
        <f t="shared" si="10"/>
        <v>531.52975157018898</v>
      </c>
      <c r="H77" s="38">
        <f t="shared" si="11"/>
        <v>693.9535890960891</v>
      </c>
      <c r="I77" s="38">
        <f t="shared" si="12"/>
        <v>1593.2026571645947</v>
      </c>
      <c r="J77" s="38">
        <f t="shared" si="13"/>
        <v>1064.5548294807045</v>
      </c>
      <c r="K77" s="38">
        <f t="shared" si="14"/>
        <v>350.77729349585599</v>
      </c>
      <c r="L77" s="38">
        <f t="shared" si="15"/>
        <v>267.10291187516185</v>
      </c>
      <c r="M77" s="38">
        <f t="shared" si="16"/>
        <v>400.89124998381249</v>
      </c>
      <c r="N77" s="38">
        <f t="shared" si="17"/>
        <v>913.22902551152561</v>
      </c>
      <c r="P77" s="29"/>
      <c r="AC77" s="23"/>
    </row>
    <row r="78" spans="1:29" x14ac:dyDescent="0.2">
      <c r="A78" s="34" t="s">
        <v>55</v>
      </c>
      <c r="B78" s="31">
        <v>650051</v>
      </c>
      <c r="C78" s="38">
        <f t="shared" si="6"/>
        <v>64324.322683631181</v>
      </c>
      <c r="D78" s="38">
        <f t="shared" si="7"/>
        <v>30652.825754597252</v>
      </c>
      <c r="E78" s="38">
        <f t="shared" si="8"/>
        <v>32099.445983747733</v>
      </c>
      <c r="F78" s="38">
        <f t="shared" si="9"/>
        <v>22086.18143301606</v>
      </c>
      <c r="G78" s="38">
        <f t="shared" si="10"/>
        <v>45782.621775268708</v>
      </c>
      <c r="H78" s="38">
        <f t="shared" si="11"/>
        <v>59772.787139989639</v>
      </c>
      <c r="I78" s="38">
        <f t="shared" si="12"/>
        <v>137228.43255498901</v>
      </c>
      <c r="J78" s="38">
        <f t="shared" si="13"/>
        <v>91694.041534220421</v>
      </c>
      <c r="K78" s="38">
        <f t="shared" si="14"/>
        <v>30213.744589144651</v>
      </c>
      <c r="L78" s="38">
        <f t="shared" si="15"/>
        <v>23006.560880795128</v>
      </c>
      <c r="M78" s="38">
        <f t="shared" si="16"/>
        <v>34530.244857986923</v>
      </c>
      <c r="N78" s="38">
        <f t="shared" si="17"/>
        <v>78659.790812613312</v>
      </c>
      <c r="P78" s="29"/>
      <c r="AC78" s="23"/>
    </row>
    <row r="79" spans="1:29" x14ac:dyDescent="0.2">
      <c r="A79" s="34" t="s">
        <v>56</v>
      </c>
      <c r="B79" s="31">
        <v>80717</v>
      </c>
      <c r="C79" s="38">
        <f t="shared" si="6"/>
        <v>7987.1677053872054</v>
      </c>
      <c r="D79" s="38">
        <f t="shared" si="7"/>
        <v>3806.169264309764</v>
      </c>
      <c r="E79" s="38">
        <f t="shared" si="8"/>
        <v>3985.7964705387208</v>
      </c>
      <c r="F79" s="38">
        <f t="shared" si="9"/>
        <v>2742.4468337542089</v>
      </c>
      <c r="G79" s="38">
        <f t="shared" si="10"/>
        <v>5684.8399307659929</v>
      </c>
      <c r="H79" s="38">
        <f t="shared" si="11"/>
        <v>7422.002365319865</v>
      </c>
      <c r="I79" s="38">
        <f t="shared" si="12"/>
        <v>17039.689794402359</v>
      </c>
      <c r="J79" s="38">
        <f t="shared" si="13"/>
        <v>11385.672740319866</v>
      </c>
      <c r="K79" s="38">
        <f t="shared" si="14"/>
        <v>3751.6484429713805</v>
      </c>
      <c r="L79" s="38">
        <f t="shared" si="15"/>
        <v>2856.7305867003365</v>
      </c>
      <c r="M79" s="38">
        <f t="shared" si="16"/>
        <v>4287.6293924663296</v>
      </c>
      <c r="N79" s="38">
        <f t="shared" si="17"/>
        <v>9767.206473063974</v>
      </c>
      <c r="P79" s="29"/>
      <c r="AC79" s="23"/>
    </row>
    <row r="80" spans="1:29" x14ac:dyDescent="0.2">
      <c r="A80" s="34" t="s">
        <v>31</v>
      </c>
      <c r="B80" s="31">
        <v>244429</v>
      </c>
      <c r="C80" s="38">
        <f t="shared" si="6"/>
        <v>24186.91744068894</v>
      </c>
      <c r="D80" s="38">
        <f t="shared" si="7"/>
        <v>11525.925729474229</v>
      </c>
      <c r="E80" s="38">
        <f t="shared" si="8"/>
        <v>12069.876797915049</v>
      </c>
      <c r="F80" s="38">
        <f t="shared" si="9"/>
        <v>8304.7379997733751</v>
      </c>
      <c r="G80" s="38">
        <f t="shared" si="10"/>
        <v>17214.957684715744</v>
      </c>
      <c r="H80" s="38">
        <f t="shared" si="11"/>
        <v>22475.471290468788</v>
      </c>
      <c r="I80" s="38">
        <f t="shared" si="12"/>
        <v>51599.964527373093</v>
      </c>
      <c r="J80" s="38">
        <f t="shared" si="13"/>
        <v>34478.345357776489</v>
      </c>
      <c r="K80" s="38">
        <f t="shared" si="14"/>
        <v>11360.824575579512</v>
      </c>
      <c r="L80" s="38">
        <f t="shared" si="15"/>
        <v>8650.8145815203316</v>
      </c>
      <c r="M80" s="38">
        <f t="shared" si="16"/>
        <v>12983.893910466848</v>
      </c>
      <c r="N80" s="38">
        <f t="shared" si="17"/>
        <v>29577.270104247607</v>
      </c>
      <c r="P80" s="29"/>
      <c r="AC80" s="23"/>
    </row>
    <row r="81" spans="1:29" x14ac:dyDescent="0.2">
      <c r="A81" s="34" t="s">
        <v>32</v>
      </c>
      <c r="B81" s="31">
        <v>39972</v>
      </c>
      <c r="C81" s="38">
        <f t="shared" si="6"/>
        <v>3955.3386216006215</v>
      </c>
      <c r="D81" s="38">
        <f t="shared" si="7"/>
        <v>1884.8594203574203</v>
      </c>
      <c r="E81" s="38">
        <f t="shared" si="8"/>
        <v>1973.8129083139083</v>
      </c>
      <c r="F81" s="38">
        <f t="shared" si="9"/>
        <v>1358.0916639471639</v>
      </c>
      <c r="G81" s="38">
        <f t="shared" si="10"/>
        <v>2815.1990499222998</v>
      </c>
      <c r="H81" s="38">
        <f t="shared" si="11"/>
        <v>3675.462152292152</v>
      </c>
      <c r="I81" s="38">
        <f t="shared" si="12"/>
        <v>8438.2531618104113</v>
      </c>
      <c r="J81" s="38">
        <f t="shared" si="13"/>
        <v>5638.3179599844607</v>
      </c>
      <c r="K81" s="38">
        <f t="shared" si="14"/>
        <v>1857.8600736208236</v>
      </c>
      <c r="L81" s="38">
        <f t="shared" si="15"/>
        <v>1414.6863115773115</v>
      </c>
      <c r="M81" s="38">
        <f t="shared" si="16"/>
        <v>2123.2840922688424</v>
      </c>
      <c r="N81" s="38">
        <f t="shared" si="17"/>
        <v>4836.8345843045845</v>
      </c>
      <c r="P81" s="29"/>
      <c r="AC81" s="23"/>
    </row>
    <row r="82" spans="1:29" x14ac:dyDescent="0.2">
      <c r="A82" s="34" t="s">
        <v>33</v>
      </c>
      <c r="B82" s="31">
        <v>62384</v>
      </c>
      <c r="C82" s="38">
        <f t="shared" si="6"/>
        <v>6173.0672613312609</v>
      </c>
      <c r="D82" s="38">
        <f t="shared" si="7"/>
        <v>2941.685932141932</v>
      </c>
      <c r="E82" s="38">
        <f t="shared" si="8"/>
        <v>3080.5149722869724</v>
      </c>
      <c r="F82" s="38">
        <f t="shared" si="9"/>
        <v>2119.5634535094537</v>
      </c>
      <c r="G82" s="38">
        <f t="shared" si="10"/>
        <v>4393.6600002590003</v>
      </c>
      <c r="H82" s="38">
        <f t="shared" si="11"/>
        <v>5736.2661590261587</v>
      </c>
      <c r="I82" s="38">
        <f t="shared" si="12"/>
        <v>13169.518293965295</v>
      </c>
      <c r="J82" s="38">
        <f t="shared" si="13"/>
        <v>8799.6804667184679</v>
      </c>
      <c r="K82" s="38">
        <f t="shared" si="14"/>
        <v>2899.5482545972545</v>
      </c>
      <c r="L82" s="38">
        <f t="shared" si="15"/>
        <v>2207.8902947422948</v>
      </c>
      <c r="M82" s="38">
        <f t="shared" si="16"/>
        <v>3313.7935257705258</v>
      </c>
      <c r="N82" s="38">
        <f t="shared" si="17"/>
        <v>7548.8113856513864</v>
      </c>
      <c r="P82" s="29"/>
      <c r="AC82" s="23"/>
    </row>
    <row r="83" spans="1:29" x14ac:dyDescent="0.2">
      <c r="A83" s="34" t="s">
        <v>34</v>
      </c>
      <c r="B83" s="31">
        <v>288402</v>
      </c>
      <c r="C83" s="38">
        <f t="shared" si="6"/>
        <v>28538.165944832945</v>
      </c>
      <c r="D83" s="38">
        <f t="shared" si="7"/>
        <v>13599.450278943279</v>
      </c>
      <c r="E83" s="38">
        <f t="shared" si="8"/>
        <v>14241.258640637141</v>
      </c>
      <c r="F83" s="38">
        <f t="shared" si="9"/>
        <v>9798.7679391996899</v>
      </c>
      <c r="G83" s="38">
        <f t="shared" si="10"/>
        <v>20311.944270881893</v>
      </c>
      <c r="H83" s="38">
        <f t="shared" si="11"/>
        <v>26518.82907148407</v>
      </c>
      <c r="I83" s="38">
        <f t="shared" si="12"/>
        <v>60882.84520095183</v>
      </c>
      <c r="J83" s="38">
        <f t="shared" si="13"/>
        <v>40681.031129176379</v>
      </c>
      <c r="K83" s="38">
        <f t="shared" si="14"/>
        <v>13404.647276903652</v>
      </c>
      <c r="L83" s="38">
        <f t="shared" si="15"/>
        <v>10207.104013597513</v>
      </c>
      <c r="M83" s="38">
        <f t="shared" si="16"/>
        <v>15319.708265248641</v>
      </c>
      <c r="N83" s="38">
        <f t="shared" si="17"/>
        <v>34898.247968142969</v>
      </c>
      <c r="P83" s="29"/>
      <c r="AC83" s="23"/>
    </row>
    <row r="84" spans="1:29" x14ac:dyDescent="0.2">
      <c r="A84" s="34" t="s">
        <v>35</v>
      </c>
      <c r="B84" s="31">
        <v>402371</v>
      </c>
      <c r="C84" s="38">
        <f t="shared" si="6"/>
        <v>39815.709909738405</v>
      </c>
      <c r="D84" s="38">
        <f t="shared" si="7"/>
        <v>18973.600766252264</v>
      </c>
      <c r="E84" s="38">
        <f t="shared" si="8"/>
        <v>19869.03516789692</v>
      </c>
      <c r="F84" s="38">
        <f t="shared" si="9"/>
        <v>13670.987213901839</v>
      </c>
      <c r="G84" s="38">
        <f t="shared" si="10"/>
        <v>28338.698511865448</v>
      </c>
      <c r="H84" s="38">
        <f t="shared" si="11"/>
        <v>36998.383410385912</v>
      </c>
      <c r="I84" s="38">
        <f t="shared" si="12"/>
        <v>84942.16859228503</v>
      </c>
      <c r="J84" s="38">
        <f t="shared" si="13"/>
        <v>56757.120881539762</v>
      </c>
      <c r="K84" s="38">
        <f t="shared" si="14"/>
        <v>18701.816663736725</v>
      </c>
      <c r="L84" s="38">
        <f t="shared" si="15"/>
        <v>14240.687127881378</v>
      </c>
      <c r="M84" s="38">
        <f t="shared" si="16"/>
        <v>21373.660149362211</v>
      </c>
      <c r="N84" s="38">
        <f t="shared" si="17"/>
        <v>48689.131605154107</v>
      </c>
      <c r="P84" s="29"/>
      <c r="AC84" s="23"/>
    </row>
    <row r="85" spans="1:29" x14ac:dyDescent="0.2">
      <c r="A85" s="34" t="s">
        <v>36</v>
      </c>
      <c r="B85" s="31">
        <v>2479838</v>
      </c>
      <c r="C85" s="38">
        <f t="shared" si="6"/>
        <v>245386.74614011912</v>
      </c>
      <c r="D85" s="38">
        <f t="shared" si="7"/>
        <v>116935.50523517223</v>
      </c>
      <c r="E85" s="38">
        <f t="shared" si="8"/>
        <v>122454.12426016576</v>
      </c>
      <c r="F85" s="38">
        <f t="shared" si="9"/>
        <v>84255.161506539764</v>
      </c>
      <c r="G85" s="38">
        <f t="shared" si="10"/>
        <v>174653.19677677413</v>
      </c>
      <c r="H85" s="38">
        <f t="shared" si="11"/>
        <v>228023.38418932917</v>
      </c>
      <c r="I85" s="38">
        <f t="shared" si="12"/>
        <v>523503.97388866229</v>
      </c>
      <c r="J85" s="38">
        <f t="shared" si="13"/>
        <v>349797.7367470215</v>
      </c>
      <c r="K85" s="38">
        <f t="shared" si="14"/>
        <v>115260.4825689912</v>
      </c>
      <c r="L85" s="38">
        <f t="shared" si="15"/>
        <v>87766.258218984716</v>
      </c>
      <c r="M85" s="38">
        <f t="shared" si="16"/>
        <v>131727.2234765281</v>
      </c>
      <c r="N85" s="38">
        <f t="shared" si="17"/>
        <v>300074.20699171198</v>
      </c>
      <c r="P85" s="29"/>
      <c r="AC85" s="23"/>
    </row>
    <row r="86" spans="1:29" x14ac:dyDescent="0.2">
      <c r="A86" s="34" t="s">
        <v>37</v>
      </c>
      <c r="B86" s="31">
        <v>2383535</v>
      </c>
      <c r="C86" s="38">
        <f t="shared" si="6"/>
        <v>235857.30114672365</v>
      </c>
      <c r="D86" s="38">
        <f t="shared" si="7"/>
        <v>112394.38603276353</v>
      </c>
      <c r="E86" s="38">
        <f t="shared" si="8"/>
        <v>117698.6928454416</v>
      </c>
      <c r="F86" s="38">
        <f t="shared" si="9"/>
        <v>80983.163570156699</v>
      </c>
      <c r="G86" s="38">
        <f t="shared" si="10"/>
        <v>167870.64613871081</v>
      </c>
      <c r="H86" s="38">
        <f t="shared" si="11"/>
        <v>219168.23479344728</v>
      </c>
      <c r="I86" s="38">
        <f t="shared" si="12"/>
        <v>503174.01556178776</v>
      </c>
      <c r="J86" s="38">
        <f t="shared" si="13"/>
        <v>336213.55445690884</v>
      </c>
      <c r="K86" s="38">
        <f t="shared" si="14"/>
        <v>110784.41185274217</v>
      </c>
      <c r="L86" s="38">
        <f t="shared" si="15"/>
        <v>84357.908977920219</v>
      </c>
      <c r="M86" s="38">
        <f t="shared" si="16"/>
        <v>126611.67689547721</v>
      </c>
      <c r="N86" s="38">
        <f t="shared" si="17"/>
        <v>288421.00772792025</v>
      </c>
      <c r="P86" s="29"/>
      <c r="AC86" s="23"/>
    </row>
    <row r="87" spans="1:29" x14ac:dyDescent="0.2">
      <c r="A87" s="34" t="s">
        <v>42</v>
      </c>
      <c r="B87" s="31">
        <v>453</v>
      </c>
      <c r="C87" s="38">
        <f t="shared" si="6"/>
        <v>44.825587801087799</v>
      </c>
      <c r="D87" s="38">
        <f t="shared" si="7"/>
        <v>21.360985625485625</v>
      </c>
      <c r="E87" s="38">
        <f t="shared" si="8"/>
        <v>22.369089549339549</v>
      </c>
      <c r="F87" s="38">
        <f t="shared" si="9"/>
        <v>15.391161907536908</v>
      </c>
      <c r="G87" s="38">
        <f t="shared" si="10"/>
        <v>31.904462364024862</v>
      </c>
      <c r="H87" s="38">
        <f t="shared" si="11"/>
        <v>41.653766511266511</v>
      </c>
      <c r="I87" s="38">
        <f t="shared" si="12"/>
        <v>95.630158168220674</v>
      </c>
      <c r="J87" s="38">
        <f t="shared" si="13"/>
        <v>63.898679972804977</v>
      </c>
      <c r="K87" s="38">
        <f t="shared" si="14"/>
        <v>21.055003836441337</v>
      </c>
      <c r="L87" s="38">
        <f t="shared" si="15"/>
        <v>16.032545260295258</v>
      </c>
      <c r="M87" s="38">
        <f t="shared" si="16"/>
        <v>24.063036470473971</v>
      </c>
      <c r="N87" s="38">
        <f t="shared" si="17"/>
        <v>54.815522533022538</v>
      </c>
      <c r="P87" s="29"/>
      <c r="AC87" s="23"/>
    </row>
    <row r="88" spans="1:29" ht="12" customHeight="1" x14ac:dyDescent="0.2">
      <c r="A88" s="34" t="s">
        <v>43</v>
      </c>
      <c r="B88" s="31">
        <v>283318</v>
      </c>
      <c r="C88" s="38">
        <f t="shared" si="6"/>
        <v>28035.090253043254</v>
      </c>
      <c r="D88" s="38">
        <f t="shared" si="7"/>
        <v>13359.716833203833</v>
      </c>
      <c r="E88" s="38">
        <f t="shared" si="8"/>
        <v>13990.211286842787</v>
      </c>
      <c r="F88" s="38">
        <f t="shared" si="9"/>
        <v>9626.0335746568253</v>
      </c>
      <c r="G88" s="38">
        <f t="shared" si="10"/>
        <v>19953.8818279267</v>
      </c>
      <c r="H88" s="38">
        <f t="shared" si="11"/>
        <v>26051.350596995595</v>
      </c>
      <c r="I88" s="38">
        <f t="shared" si="12"/>
        <v>59809.591946807821</v>
      </c>
      <c r="J88" s="38">
        <f t="shared" si="13"/>
        <v>39963.898923918678</v>
      </c>
      <c r="K88" s="38">
        <f t="shared" si="14"/>
        <v>13168.347851948976</v>
      </c>
      <c r="L88" s="38">
        <f t="shared" si="15"/>
        <v>10027.17143058793</v>
      </c>
      <c r="M88" s="38">
        <f t="shared" si="16"/>
        <v>15049.649816206942</v>
      </c>
      <c r="N88" s="38">
        <f t="shared" si="17"/>
        <v>34283.055657860663</v>
      </c>
      <c r="P88" s="29"/>
      <c r="AC88" s="23"/>
    </row>
    <row r="89" spans="1:29" x14ac:dyDescent="0.2">
      <c r="A89" s="34" t="s">
        <v>38</v>
      </c>
      <c r="B89" s="31">
        <v>306255</v>
      </c>
      <c r="C89" s="38">
        <f t="shared" si="6"/>
        <v>30304.769077311576</v>
      </c>
      <c r="D89" s="38">
        <f t="shared" si="7"/>
        <v>14441.299454156953</v>
      </c>
      <c r="E89" s="38">
        <f t="shared" si="8"/>
        <v>15122.837792346543</v>
      </c>
      <c r="F89" s="38">
        <f t="shared" si="9"/>
        <v>10405.342803515929</v>
      </c>
      <c r="G89" s="38">
        <f t="shared" si="10"/>
        <v>21569.318148552833</v>
      </c>
      <c r="H89" s="38">
        <f t="shared" si="11"/>
        <v>28160.428836441337</v>
      </c>
      <c r="I89" s="38">
        <f t="shared" si="12"/>
        <v>64651.686732468923</v>
      </c>
      <c r="J89" s="38">
        <f t="shared" si="13"/>
        <v>43199.316192210572</v>
      </c>
      <c r="K89" s="38">
        <f t="shared" si="14"/>
        <v>14234.43752743784</v>
      </c>
      <c r="L89" s="38">
        <f t="shared" si="15"/>
        <v>10838.956178127428</v>
      </c>
      <c r="M89" s="38">
        <f t="shared" si="16"/>
        <v>16268.046874757187</v>
      </c>
      <c r="N89" s="38">
        <f t="shared" si="17"/>
        <v>37058.560382672884</v>
      </c>
      <c r="P89" s="29"/>
      <c r="AC89" s="23"/>
    </row>
    <row r="90" spans="1:29" x14ac:dyDescent="0.2">
      <c r="A90" s="34" t="s">
        <v>39</v>
      </c>
      <c r="B90" s="31">
        <v>56110</v>
      </c>
      <c r="C90" s="38">
        <f t="shared" si="6"/>
        <v>5552.2378179228181</v>
      </c>
      <c r="D90" s="38">
        <f t="shared" si="7"/>
        <v>2645.838638953639</v>
      </c>
      <c r="E90" s="38">
        <f t="shared" si="8"/>
        <v>2770.7055510230512</v>
      </c>
      <c r="F90" s="38">
        <f t="shared" si="9"/>
        <v>1906.39755989381</v>
      </c>
      <c r="G90" s="38">
        <f t="shared" si="10"/>
        <v>3951.7867179810928</v>
      </c>
      <c r="H90" s="38">
        <f t="shared" si="11"/>
        <v>5159.3660903910904</v>
      </c>
      <c r="I90" s="38">
        <f t="shared" si="12"/>
        <v>11845.051158540533</v>
      </c>
      <c r="J90" s="38">
        <f t="shared" si="13"/>
        <v>7914.6908019295524</v>
      </c>
      <c r="K90" s="38">
        <f t="shared" si="14"/>
        <v>2607.9387754144004</v>
      </c>
      <c r="L90" s="38">
        <f t="shared" si="15"/>
        <v>1985.8413124838123</v>
      </c>
      <c r="M90" s="38">
        <f t="shared" si="16"/>
        <v>2980.5231266187516</v>
      </c>
      <c r="N90" s="38">
        <f t="shared" si="17"/>
        <v>6789.622448847449</v>
      </c>
      <c r="P90" s="29"/>
      <c r="AC90" s="23"/>
    </row>
    <row r="91" spans="1:29" x14ac:dyDescent="0.2">
      <c r="A91" s="34" t="s">
        <v>44</v>
      </c>
      <c r="B91" s="31">
        <v>2272</v>
      </c>
      <c r="C91" s="38">
        <f t="shared" si="6"/>
        <v>224.82060813260813</v>
      </c>
      <c r="D91" s="38">
        <f t="shared" si="7"/>
        <v>107.13500958300958</v>
      </c>
      <c r="E91" s="38">
        <f t="shared" si="8"/>
        <v>112.19110696710698</v>
      </c>
      <c r="F91" s="38">
        <f t="shared" si="9"/>
        <v>77.193642061642066</v>
      </c>
      <c r="G91" s="38">
        <f t="shared" si="10"/>
        <v>160.01531675731675</v>
      </c>
      <c r="H91" s="38">
        <f t="shared" si="11"/>
        <v>208.91248899248899</v>
      </c>
      <c r="I91" s="38">
        <f t="shared" si="12"/>
        <v>479.62851955451958</v>
      </c>
      <c r="J91" s="38">
        <f t="shared" si="13"/>
        <v>320.4807966847967</v>
      </c>
      <c r="K91" s="38">
        <f t="shared" si="14"/>
        <v>105.60037244237245</v>
      </c>
      <c r="L91" s="38">
        <f t="shared" si="15"/>
        <v>80.410469826469821</v>
      </c>
      <c r="M91" s="38">
        <f t="shared" si="16"/>
        <v>120.68701735301735</v>
      </c>
      <c r="N91" s="38">
        <f t="shared" si="17"/>
        <v>274.92465164465165</v>
      </c>
      <c r="P91" s="29"/>
      <c r="AC91" s="23"/>
    </row>
    <row r="92" spans="1:29" x14ac:dyDescent="0.2">
      <c r="A92" s="34" t="s">
        <v>40</v>
      </c>
      <c r="B92" s="31">
        <v>90514</v>
      </c>
      <c r="C92" s="38">
        <f t="shared" si="6"/>
        <v>8956.6076252266248</v>
      </c>
      <c r="D92" s="38">
        <f t="shared" si="7"/>
        <v>4268.1418386428386</v>
      </c>
      <c r="E92" s="38">
        <f t="shared" si="8"/>
        <v>4469.5712394457396</v>
      </c>
      <c r="F92" s="38">
        <f t="shared" si="9"/>
        <v>3075.3104390701892</v>
      </c>
      <c r="G92" s="38">
        <f t="shared" si="10"/>
        <v>6374.8355550051792</v>
      </c>
      <c r="H92" s="38">
        <f t="shared" si="11"/>
        <v>8322.8455231805219</v>
      </c>
      <c r="I92" s="38">
        <f t="shared" si="12"/>
        <v>19107.876680879308</v>
      </c>
      <c r="J92" s="38">
        <f t="shared" si="13"/>
        <v>12767.60511933437</v>
      </c>
      <c r="K92" s="38">
        <f t="shared" si="14"/>
        <v>4207.0035700919452</v>
      </c>
      <c r="L92" s="38">
        <f t="shared" si="15"/>
        <v>3203.465345894846</v>
      </c>
      <c r="M92" s="38">
        <f t="shared" si="16"/>
        <v>4808.0390355154104</v>
      </c>
      <c r="N92" s="38">
        <f t="shared" si="17"/>
        <v>10952.698027713028</v>
      </c>
      <c r="P92" s="29"/>
      <c r="AC92" s="23"/>
    </row>
    <row r="93" spans="1:29" x14ac:dyDescent="0.2">
      <c r="A93" s="36">
        <v>28289472</v>
      </c>
      <c r="B93" s="31"/>
      <c r="C93" s="38"/>
      <c r="D93" s="38"/>
      <c r="E93" s="38"/>
      <c r="F93" s="38"/>
      <c r="G93" s="38"/>
      <c r="H93" s="38"/>
      <c r="I93" s="38"/>
      <c r="J93" s="38"/>
      <c r="K93" s="38"/>
      <c r="L93" s="38"/>
      <c r="M93" s="38"/>
      <c r="N93" s="38"/>
      <c r="O93" s="37"/>
      <c r="P93" s="29"/>
    </row>
    <row r="94" spans="1:29" x14ac:dyDescent="0.2">
      <c r="A94" s="24" t="s">
        <v>45</v>
      </c>
      <c r="B94" s="31"/>
      <c r="C94" s="38"/>
      <c r="D94" s="38"/>
      <c r="E94" s="38"/>
      <c r="F94" s="38"/>
      <c r="G94" s="38"/>
      <c r="H94" s="38"/>
      <c r="I94" s="38"/>
      <c r="J94" s="38"/>
      <c r="K94" s="38"/>
      <c r="L94" s="38"/>
      <c r="M94" s="38"/>
      <c r="N94" s="38"/>
      <c r="P94" s="29"/>
    </row>
    <row r="95" spans="1:29" x14ac:dyDescent="0.2">
      <c r="A95" s="34" t="s">
        <v>23</v>
      </c>
      <c r="B95" s="31">
        <v>188597.7683246081</v>
      </c>
      <c r="C95" s="38">
        <f t="shared" si="6"/>
        <v>18662.264510207366</v>
      </c>
      <c r="D95" s="38">
        <f t="shared" si="7"/>
        <v>8893.2322697143973</v>
      </c>
      <c r="E95" s="38">
        <f t="shared" si="8"/>
        <v>9312.936795714686</v>
      </c>
      <c r="F95" s="38">
        <f t="shared" si="9"/>
        <v>6407.8118933425585</v>
      </c>
      <c r="G95" s="38">
        <f t="shared" si="10"/>
        <v>13282.804418215319</v>
      </c>
      <c r="H95" s="38">
        <f t="shared" si="11"/>
        <v>17341.738203839206</v>
      </c>
      <c r="I95" s="38">
        <f t="shared" si="12"/>
        <v>39813.762505641746</v>
      </c>
      <c r="J95" s="38">
        <f t="shared" si="13"/>
        <v>26602.976692625492</v>
      </c>
      <c r="K95" s="38">
        <f t="shared" si="14"/>
        <v>8765.8426834854254</v>
      </c>
      <c r="L95" s="38">
        <f t="shared" si="15"/>
        <v>6674.8394186643691</v>
      </c>
      <c r="M95" s="38">
        <f t="shared" si="16"/>
        <v>10018.178758156833</v>
      </c>
      <c r="N95" s="38">
        <f t="shared" si="17"/>
        <v>22821.380175000704</v>
      </c>
      <c r="P95" s="29"/>
      <c r="AC95" s="23"/>
    </row>
    <row r="96" spans="1:29" x14ac:dyDescent="0.2">
      <c r="A96" s="34" t="s">
        <v>24</v>
      </c>
      <c r="B96" s="31">
        <v>785695.86859039392</v>
      </c>
      <c r="C96" s="38">
        <f t="shared" si="6"/>
        <v>77746.753073842483</v>
      </c>
      <c r="D96" s="38">
        <f t="shared" si="7"/>
        <v>37049.09084980761</v>
      </c>
      <c r="E96" s="38">
        <f t="shared" si="8"/>
        <v>38797.574487957267</v>
      </c>
      <c r="F96" s="38">
        <f t="shared" si="9"/>
        <v>26694.861641407493</v>
      </c>
      <c r="G96" s="38">
        <f t="shared" si="10"/>
        <v>55335.991763823498</v>
      </c>
      <c r="H96" s="38">
        <f t="shared" si="11"/>
        <v>72245.457525675505</v>
      </c>
      <c r="I96" s="38">
        <f t="shared" si="12"/>
        <v>165863.6207183596</v>
      </c>
      <c r="J96" s="38">
        <f t="shared" si="13"/>
        <v>110827.65753424418</v>
      </c>
      <c r="K96" s="38">
        <f t="shared" si="14"/>
        <v>36518.387477807621</v>
      </c>
      <c r="L96" s="38">
        <f t="shared" si="15"/>
        <v>27807.294865347652</v>
      </c>
      <c r="M96" s="38">
        <f t="shared" si="16"/>
        <v>41735.603400863962</v>
      </c>
      <c r="N96" s="38">
        <f t="shared" si="17"/>
        <v>95073.575251257062</v>
      </c>
      <c r="P96" s="29"/>
      <c r="AC96" s="23"/>
    </row>
    <row r="97" spans="1:29" x14ac:dyDescent="0.2">
      <c r="A97" s="34" t="s">
        <v>25</v>
      </c>
      <c r="B97" s="31">
        <v>4078665.7012171228</v>
      </c>
      <c r="C97" s="38">
        <f t="shared" si="6"/>
        <v>403595.11589667434</v>
      </c>
      <c r="D97" s="38">
        <f t="shared" si="7"/>
        <v>192327.41592684374</v>
      </c>
      <c r="E97" s="38">
        <f t="shared" si="8"/>
        <v>201404.05808464813</v>
      </c>
      <c r="F97" s="38">
        <f t="shared" si="9"/>
        <v>138577.05115706465</v>
      </c>
      <c r="G97" s="38">
        <f t="shared" si="10"/>
        <v>287257.47540821362</v>
      </c>
      <c r="H97" s="38">
        <f t="shared" si="11"/>
        <v>375037.06135984353</v>
      </c>
      <c r="I97" s="38">
        <f t="shared" si="12"/>
        <v>861023.05987348815</v>
      </c>
      <c r="J97" s="38">
        <f t="shared" si="13"/>
        <v>575323.07805326523</v>
      </c>
      <c r="K97" s="38">
        <f t="shared" si="14"/>
        <v>189572.45471675103</v>
      </c>
      <c r="L97" s="38">
        <f t="shared" si="15"/>
        <v>144351.85972710248</v>
      </c>
      <c r="M97" s="38">
        <f t="shared" si="16"/>
        <v>216655.80909328681</v>
      </c>
      <c r="N97" s="38">
        <f t="shared" si="17"/>
        <v>493541.26191994117</v>
      </c>
      <c r="P97" s="29"/>
      <c r="AC97" s="23"/>
    </row>
    <row r="98" spans="1:29" x14ac:dyDescent="0.2">
      <c r="A98" s="34" t="s">
        <v>27</v>
      </c>
      <c r="B98" s="31">
        <v>5029.0748139073012</v>
      </c>
      <c r="C98" s="38">
        <f t="shared" si="6"/>
        <v>497.64069454534439</v>
      </c>
      <c r="D98" s="38">
        <f t="shared" si="7"/>
        <v>237.14347640036567</v>
      </c>
      <c r="E98" s="38">
        <f t="shared" si="8"/>
        <v>248.33515422212042</v>
      </c>
      <c r="F98" s="38">
        <f t="shared" si="9"/>
        <v>170.86822230896979</v>
      </c>
      <c r="G98" s="38">
        <f t="shared" si="10"/>
        <v>354.19410182377663</v>
      </c>
      <c r="H98" s="38">
        <f t="shared" si="11"/>
        <v>462.42805312623796</v>
      </c>
      <c r="I98" s="38">
        <f t="shared" si="12"/>
        <v>1061.6583220613027</v>
      </c>
      <c r="J98" s="38">
        <f t="shared" si="13"/>
        <v>709.38464038224367</v>
      </c>
      <c r="K98" s="38">
        <f t="shared" si="14"/>
        <v>233.74655518889344</v>
      </c>
      <c r="L98" s="38">
        <f t="shared" si="15"/>
        <v>177.9886745505072</v>
      </c>
      <c r="M98" s="38">
        <f t="shared" si="16"/>
        <v>267.14086238365007</v>
      </c>
      <c r="N98" s="38">
        <f t="shared" si="17"/>
        <v>608.54605691388917</v>
      </c>
      <c r="P98" s="29"/>
      <c r="AC98" s="23"/>
    </row>
    <row r="99" spans="1:29" x14ac:dyDescent="0.2">
      <c r="A99" s="34" t="s">
        <v>28</v>
      </c>
      <c r="B99" s="31">
        <v>4096.3465579355825</v>
      </c>
      <c r="C99" s="38">
        <f t="shared" si="6"/>
        <v>405.34468498107117</v>
      </c>
      <c r="D99" s="38">
        <f t="shared" si="7"/>
        <v>193.16114777278034</v>
      </c>
      <c r="E99" s="38">
        <f t="shared" si="8"/>
        <v>202.2771368202867</v>
      </c>
      <c r="F99" s="38">
        <f t="shared" si="9"/>
        <v>139.17777726836218</v>
      </c>
      <c r="G99" s="38">
        <f t="shared" si="10"/>
        <v>288.5027253590697</v>
      </c>
      <c r="H99" s="38">
        <f t="shared" si="11"/>
        <v>376.66283239178586</v>
      </c>
      <c r="I99" s="38">
        <f t="shared" si="12"/>
        <v>864.75556125215473</v>
      </c>
      <c r="J99" s="38">
        <f t="shared" si="13"/>
        <v>577.81708115502647</v>
      </c>
      <c r="K99" s="38">
        <f t="shared" si="14"/>
        <v>190.39424391330454</v>
      </c>
      <c r="L99" s="38">
        <f t="shared" si="15"/>
        <v>144.97761940829344</v>
      </c>
      <c r="M99" s="38">
        <f t="shared" si="16"/>
        <v>217.59500357462349</v>
      </c>
      <c r="N99" s="38">
        <f t="shared" si="17"/>
        <v>495.68074403882389</v>
      </c>
      <c r="P99" s="29"/>
      <c r="AC99" s="23"/>
    </row>
    <row r="100" spans="1:29" x14ac:dyDescent="0.2">
      <c r="A100" s="34" t="s">
        <v>29</v>
      </c>
      <c r="B100" s="31">
        <v>14508.702988766541</v>
      </c>
      <c r="C100" s="38">
        <f t="shared" si="6"/>
        <v>1435.6758050835751</v>
      </c>
      <c r="D100" s="38">
        <f t="shared" si="7"/>
        <v>684.15054301872499</v>
      </c>
      <c r="E100" s="38">
        <f t="shared" si="8"/>
        <v>716.43813774942407</v>
      </c>
      <c r="F100" s="38">
        <f t="shared" si="9"/>
        <v>492.94877873834542</v>
      </c>
      <c r="G100" s="38">
        <f t="shared" si="10"/>
        <v>1021.837457960082</v>
      </c>
      <c r="H100" s="38">
        <f t="shared" si="11"/>
        <v>1334.0885798573865</v>
      </c>
      <c r="I100" s="38">
        <f t="shared" si="12"/>
        <v>3062.8467144182787</v>
      </c>
      <c r="J100" s="38">
        <f t="shared" si="13"/>
        <v>2046.5496006615283</v>
      </c>
      <c r="K100" s="38">
        <f t="shared" si="14"/>
        <v>674.35054545312892</v>
      </c>
      <c r="L100" s="38">
        <f t="shared" si="15"/>
        <v>513.49103164587348</v>
      </c>
      <c r="M100" s="38">
        <f t="shared" si="16"/>
        <v>770.6919407460573</v>
      </c>
      <c r="N100" s="38">
        <f t="shared" si="17"/>
        <v>1755.6338534341364</v>
      </c>
      <c r="P100" s="29"/>
      <c r="AC100" s="23"/>
    </row>
    <row r="101" spans="1:29" x14ac:dyDescent="0.2">
      <c r="A101" s="34" t="s">
        <v>30</v>
      </c>
      <c r="B101" s="31">
        <v>1379.1302055104445</v>
      </c>
      <c r="C101" s="38">
        <f t="shared" si="6"/>
        <v>136.46870224335694</v>
      </c>
      <c r="D101" s="38">
        <f t="shared" si="7"/>
        <v>65.032186524462787</v>
      </c>
      <c r="E101" s="38">
        <f t="shared" si="8"/>
        <v>68.101295954221172</v>
      </c>
      <c r="F101" s="38">
        <f t="shared" si="9"/>
        <v>46.857431091801104</v>
      </c>
      <c r="G101" s="38">
        <f t="shared" si="10"/>
        <v>97.131142906838519</v>
      </c>
      <c r="H101" s="38">
        <f t="shared" si="11"/>
        <v>126.81229043922086</v>
      </c>
      <c r="I101" s="38">
        <f t="shared" si="12"/>
        <v>291.14004346034102</v>
      </c>
      <c r="J101" s="38">
        <f t="shared" si="13"/>
        <v>194.53554005020013</v>
      </c>
      <c r="K101" s="38">
        <f t="shared" si="14"/>
        <v>64.100644079413996</v>
      </c>
      <c r="L101" s="38">
        <f t="shared" si="15"/>
        <v>48.810082648314577</v>
      </c>
      <c r="M101" s="38">
        <f t="shared" si="16"/>
        <v>73.258411551280545</v>
      </c>
      <c r="N101" s="38">
        <f t="shared" si="17"/>
        <v>166.88243456099286</v>
      </c>
      <c r="P101" s="29"/>
      <c r="AC101" s="23"/>
    </row>
    <row r="102" spans="1:29" x14ac:dyDescent="0.2">
      <c r="A102" s="34" t="s">
        <v>57</v>
      </c>
      <c r="B102" s="31">
        <v>282259.47620784381</v>
      </c>
      <c r="C102" s="38">
        <f t="shared" si="6"/>
        <v>27930.346431443169</v>
      </c>
      <c r="D102" s="38">
        <f t="shared" si="7"/>
        <v>13309.802679763472</v>
      </c>
      <c r="E102" s="38">
        <f t="shared" si="8"/>
        <v>13937.941499874027</v>
      </c>
      <c r="F102" s="38">
        <f t="shared" si="9"/>
        <v>9590.0690910628819</v>
      </c>
      <c r="G102" s="38">
        <f t="shared" si="10"/>
        <v>19879.330762831178</v>
      </c>
      <c r="H102" s="38">
        <f t="shared" si="11"/>
        <v>25954.018361046161</v>
      </c>
      <c r="I102" s="38">
        <f t="shared" si="12"/>
        <v>59586.133232307337</v>
      </c>
      <c r="J102" s="38">
        <f t="shared" si="13"/>
        <v>39814.587062906343</v>
      </c>
      <c r="K102" s="38">
        <f t="shared" si="14"/>
        <v>13119.148685271686</v>
      </c>
      <c r="L102" s="38">
        <f t="shared" si="15"/>
        <v>9989.7082283653181</v>
      </c>
      <c r="M102" s="38">
        <f t="shared" si="16"/>
        <v>14993.421788358113</v>
      </c>
      <c r="N102" s="38">
        <f t="shared" si="17"/>
        <v>34154.968384614127</v>
      </c>
      <c r="P102" s="29"/>
      <c r="AC102" s="23"/>
    </row>
    <row r="103" spans="1:29" x14ac:dyDescent="0.2">
      <c r="A103" s="34" t="s">
        <v>31</v>
      </c>
      <c r="B103" s="31">
        <v>26279.733579129632</v>
      </c>
      <c r="C103" s="38">
        <f t="shared" si="6"/>
        <v>2600.4514457847035</v>
      </c>
      <c r="D103" s="38">
        <f t="shared" si="7"/>
        <v>1239.2075302988519</v>
      </c>
      <c r="E103" s="38">
        <f t="shared" si="8"/>
        <v>1297.6903173605658</v>
      </c>
      <c r="F103" s="38">
        <f t="shared" si="9"/>
        <v>892.88219515081357</v>
      </c>
      <c r="G103" s="38">
        <f t="shared" si="10"/>
        <v>1850.8626289446836</v>
      </c>
      <c r="H103" s="38">
        <f t="shared" si="11"/>
        <v>2416.445665526172</v>
      </c>
      <c r="I103" s="38">
        <f t="shared" si="12"/>
        <v>5547.759555829728</v>
      </c>
      <c r="J103" s="38">
        <f t="shared" si="13"/>
        <v>3706.9321981090088</v>
      </c>
      <c r="K103" s="38">
        <f t="shared" si="14"/>
        <v>1221.456713751061</v>
      </c>
      <c r="L103" s="38">
        <f t="shared" si="15"/>
        <v>930.0905475406114</v>
      </c>
      <c r="M103" s="38">
        <f t="shared" si="16"/>
        <v>1395.9606789159729</v>
      </c>
      <c r="N103" s="38">
        <f t="shared" si="17"/>
        <v>3179.9941019174598</v>
      </c>
      <c r="P103" s="29"/>
      <c r="AC103" s="23"/>
    </row>
    <row r="104" spans="1:29" x14ac:dyDescent="0.2">
      <c r="A104" s="34" t="s">
        <v>32</v>
      </c>
      <c r="B104" s="31">
        <v>2591.0420955929026</v>
      </c>
      <c r="C104" s="38">
        <f t="shared" si="6"/>
        <v>256.39069525897173</v>
      </c>
      <c r="D104" s="38">
        <f t="shared" si="7"/>
        <v>122.17927805516146</v>
      </c>
      <c r="E104" s="38">
        <f t="shared" si="8"/>
        <v>127.94537011573078</v>
      </c>
      <c r="F104" s="38">
        <f t="shared" si="9"/>
        <v>88.033440182150301</v>
      </c>
      <c r="G104" s="38">
        <f t="shared" si="10"/>
        <v>182.48522080010568</v>
      </c>
      <c r="H104" s="38">
        <f t="shared" si="11"/>
        <v>238.2487030258045</v>
      </c>
      <c r="I104" s="38">
        <f t="shared" si="12"/>
        <v>546.97961461824991</v>
      </c>
      <c r="J104" s="38">
        <f t="shared" si="13"/>
        <v>365.48381823919834</v>
      </c>
      <c r="K104" s="38">
        <f t="shared" si="14"/>
        <v>120.42914186112486</v>
      </c>
      <c r="L104" s="38">
        <f t="shared" si="15"/>
        <v>91.701986024113666</v>
      </c>
      <c r="M104" s="38">
        <f t="shared" si="16"/>
        <v>137.63430561321263</v>
      </c>
      <c r="N104" s="38">
        <f t="shared" si="17"/>
        <v>313.53052179907877</v>
      </c>
      <c r="P104" s="29"/>
      <c r="AC104" s="23"/>
    </row>
    <row r="105" spans="1:29" x14ac:dyDescent="0.2">
      <c r="A105" s="34" t="s">
        <v>33</v>
      </c>
      <c r="B105" s="31">
        <v>9766.7125354063173</v>
      </c>
      <c r="C105" s="38">
        <f t="shared" si="6"/>
        <v>966.44289245880952</v>
      </c>
      <c r="D105" s="38">
        <f t="shared" si="7"/>
        <v>460.54438427608079</v>
      </c>
      <c r="E105" s="38">
        <f t="shared" si="8"/>
        <v>482.27917727850115</v>
      </c>
      <c r="F105" s="38">
        <f t="shared" si="9"/>
        <v>331.83455615189609</v>
      </c>
      <c r="G105" s="38">
        <f t="shared" si="10"/>
        <v>687.86250001351141</v>
      </c>
      <c r="H105" s="38">
        <f t="shared" si="11"/>
        <v>898.05819764343153</v>
      </c>
      <c r="I105" s="38">
        <f t="shared" si="12"/>
        <v>2061.7930784645687</v>
      </c>
      <c r="J105" s="38">
        <f t="shared" si="13"/>
        <v>1377.6601295503554</v>
      </c>
      <c r="K105" s="38">
        <f t="shared" si="14"/>
        <v>453.94739492803467</v>
      </c>
      <c r="L105" s="38">
        <f t="shared" si="15"/>
        <v>345.66282730285837</v>
      </c>
      <c r="M105" s="38">
        <f t="shared" si="16"/>
        <v>518.80079456096587</v>
      </c>
      <c r="N105" s="38">
        <f t="shared" si="17"/>
        <v>1181.8266027773038</v>
      </c>
      <c r="P105" s="29"/>
      <c r="AC105" s="23"/>
    </row>
    <row r="106" spans="1:29" x14ac:dyDescent="0.2">
      <c r="A106" s="34" t="s">
        <v>34</v>
      </c>
      <c r="B106" s="31">
        <v>44775.423985630172</v>
      </c>
      <c r="C106" s="38">
        <f t="shared" si="6"/>
        <v>4430.6505501077218</v>
      </c>
      <c r="D106" s="38">
        <f t="shared" si="7"/>
        <v>2111.3624462076609</v>
      </c>
      <c r="E106" s="38">
        <f t="shared" si="8"/>
        <v>2211.0054497664619</v>
      </c>
      <c r="F106" s="38">
        <f t="shared" si="9"/>
        <v>1521.293156824383</v>
      </c>
      <c r="G106" s="38">
        <f t="shared" si="10"/>
        <v>3153.5007271143354</v>
      </c>
      <c r="H106" s="38">
        <f t="shared" si="11"/>
        <v>4117.1414042834467</v>
      </c>
      <c r="I106" s="38">
        <f t="shared" si="12"/>
        <v>9452.2756684215346</v>
      </c>
      <c r="J106" s="38">
        <f t="shared" si="13"/>
        <v>6315.8730417316519</v>
      </c>
      <c r="K106" s="38">
        <f t="shared" si="14"/>
        <v>2081.1185955755645</v>
      </c>
      <c r="L106" s="38">
        <f t="shared" si="15"/>
        <v>1584.6887673256638</v>
      </c>
      <c r="M106" s="38">
        <f t="shared" si="16"/>
        <v>2378.4385438127015</v>
      </c>
      <c r="N106" s="38">
        <f t="shared" si="17"/>
        <v>5418.0756344590473</v>
      </c>
      <c r="P106" s="29"/>
      <c r="AC106" s="23"/>
    </row>
    <row r="107" spans="1:29" x14ac:dyDescent="0.2">
      <c r="A107" s="34" t="s">
        <v>35</v>
      </c>
      <c r="B107" s="31">
        <v>88921.763250190299</v>
      </c>
      <c r="C107" s="38">
        <f t="shared" si="6"/>
        <v>8799.0514481212977</v>
      </c>
      <c r="D107" s="38">
        <f t="shared" si="7"/>
        <v>4193.0607209274849</v>
      </c>
      <c r="E107" s="38">
        <f t="shared" si="8"/>
        <v>4390.946766067721</v>
      </c>
      <c r="F107" s="38">
        <f t="shared" si="9"/>
        <v>3021.2124840780225</v>
      </c>
      <c r="G107" s="38">
        <f t="shared" si="10"/>
        <v>6262.6954723144054</v>
      </c>
      <c r="H107" s="38">
        <f t="shared" si="11"/>
        <v>8176.4378900519769</v>
      </c>
      <c r="I107" s="38">
        <f t="shared" si="12"/>
        <v>18771.748971772122</v>
      </c>
      <c r="J107" s="38">
        <f t="shared" si="13"/>
        <v>12543.00947580892</v>
      </c>
      <c r="K107" s="38">
        <f t="shared" si="14"/>
        <v>4132.997939019614</v>
      </c>
      <c r="L107" s="38">
        <f t="shared" si="15"/>
        <v>3147.1130108916905</v>
      </c>
      <c r="M107" s="38">
        <f t="shared" si="16"/>
        <v>4723.4605565302018</v>
      </c>
      <c r="N107" s="38">
        <f t="shared" si="17"/>
        <v>10760.028514606847</v>
      </c>
      <c r="P107" s="29"/>
      <c r="AC107" s="23"/>
    </row>
    <row r="108" spans="1:29" x14ac:dyDescent="0.2">
      <c r="A108" s="34" t="s">
        <v>36</v>
      </c>
      <c r="B108" s="31">
        <v>543847.5337236498</v>
      </c>
      <c r="C108" s="38">
        <f t="shared" si="6"/>
        <v>53815.199499634706</v>
      </c>
      <c r="D108" s="38">
        <f t="shared" si="7"/>
        <v>25644.855077983866</v>
      </c>
      <c r="E108" s="38">
        <f t="shared" si="8"/>
        <v>26855.130646913429</v>
      </c>
      <c r="F108" s="38">
        <f t="shared" si="9"/>
        <v>18477.80451336718</v>
      </c>
      <c r="G108" s="38">
        <f t="shared" si="10"/>
        <v>38302.788457955685</v>
      </c>
      <c r="H108" s="38">
        <f t="shared" si="11"/>
        <v>50007.280767004522</v>
      </c>
      <c r="I108" s="38">
        <f t="shared" si="12"/>
        <v>114808.44518628997</v>
      </c>
      <c r="J108" s="38">
        <f t="shared" si="13"/>
        <v>76713.332254761059</v>
      </c>
      <c r="K108" s="38">
        <f t="shared" si="14"/>
        <v>25277.509732871094</v>
      </c>
      <c r="L108" s="38">
        <f t="shared" si="15"/>
        <v>19247.815009104565</v>
      </c>
      <c r="M108" s="38">
        <f t="shared" si="16"/>
        <v>28888.792579182136</v>
      </c>
      <c r="N108" s="38">
        <f t="shared" si="17"/>
        <v>65808.579998581583</v>
      </c>
      <c r="P108" s="29"/>
      <c r="AC108" s="23"/>
    </row>
    <row r="109" spans="1:29" x14ac:dyDescent="0.2">
      <c r="A109" s="34" t="s">
        <v>37</v>
      </c>
      <c r="B109" s="31">
        <v>282196.7823502401</v>
      </c>
      <c r="C109" s="38">
        <f t="shared" si="6"/>
        <v>27924.142702925281</v>
      </c>
      <c r="D109" s="38">
        <f t="shared" si="7"/>
        <v>13306.846382652922</v>
      </c>
      <c r="E109" s="38">
        <f t="shared" si="8"/>
        <v>13934.845684167778</v>
      </c>
      <c r="F109" s="38">
        <f t="shared" si="9"/>
        <v>9587.9389998642364</v>
      </c>
      <c r="G109" s="38">
        <f t="shared" si="10"/>
        <v>19874.915279783996</v>
      </c>
      <c r="H109" s="38">
        <f t="shared" si="11"/>
        <v>25948.253603195575</v>
      </c>
      <c r="I109" s="38">
        <f t="shared" si="12"/>
        <v>59572.898301802219</v>
      </c>
      <c r="J109" s="38">
        <f t="shared" si="13"/>
        <v>39805.743674952078</v>
      </c>
      <c r="K109" s="38">
        <f t="shared" si="14"/>
        <v>13116.234735134009</v>
      </c>
      <c r="L109" s="38">
        <f t="shared" si="15"/>
        <v>9987.4893716112911</v>
      </c>
      <c r="M109" s="38">
        <f t="shared" si="16"/>
        <v>14990.091535417732</v>
      </c>
      <c r="N109" s="38">
        <f t="shared" si="17"/>
        <v>34147.382078732982</v>
      </c>
      <c r="P109" s="29"/>
      <c r="AC109" s="23"/>
    </row>
    <row r="110" spans="1:29" x14ac:dyDescent="0.2">
      <c r="A110" s="34" t="s">
        <v>42</v>
      </c>
      <c r="B110" s="31">
        <v>50.793601553308555</v>
      </c>
      <c r="C110" s="38">
        <f t="shared" si="6"/>
        <v>5.0261656648152373</v>
      </c>
      <c r="D110" s="38">
        <f t="shared" si="7"/>
        <v>2.3951465621343671</v>
      </c>
      <c r="E110" s="38">
        <f t="shared" si="8"/>
        <v>2.5081823878133145</v>
      </c>
      <c r="F110" s="38">
        <f t="shared" si="9"/>
        <v>1.7257672083308833</v>
      </c>
      <c r="G110" s="38">
        <f t="shared" si="10"/>
        <v>3.5773566205095091</v>
      </c>
      <c r="H110" s="38">
        <f t="shared" si="11"/>
        <v>4.6705183650503717</v>
      </c>
      <c r="I110" s="38">
        <f t="shared" si="12"/>
        <v>10.722737639020918</v>
      </c>
      <c r="J110" s="38">
        <f t="shared" si="13"/>
        <v>7.1647772413267843</v>
      </c>
      <c r="K110" s="38">
        <f t="shared" si="14"/>
        <v>2.3608376944185081</v>
      </c>
      <c r="L110" s="38">
        <f t="shared" si="15"/>
        <v>1.7976836994190353</v>
      </c>
      <c r="M110" s="38">
        <f t="shared" si="16"/>
        <v>2.6981198380661966</v>
      </c>
      <c r="N110" s="38">
        <f t="shared" si="17"/>
        <v>6.1463086324034295</v>
      </c>
      <c r="P110" s="29"/>
      <c r="AC110" s="23"/>
    </row>
    <row r="111" spans="1:29" x14ac:dyDescent="0.2">
      <c r="A111" s="34" t="s">
        <v>46</v>
      </c>
      <c r="B111" s="31">
        <v>39912.955393378514</v>
      </c>
      <c r="C111" s="38">
        <f t="shared" si="6"/>
        <v>3949.4959964388286</v>
      </c>
      <c r="D111" s="38">
        <f t="shared" si="7"/>
        <v>1882.0752018291553</v>
      </c>
      <c r="E111" s="38">
        <f t="shared" si="8"/>
        <v>1970.8972922147439</v>
      </c>
      <c r="F111" s="38">
        <f t="shared" si="9"/>
        <v>1356.0855599730401</v>
      </c>
      <c r="G111" s="38">
        <f t="shared" si="10"/>
        <v>2811.0405809824456</v>
      </c>
      <c r="H111" s="38">
        <f t="shared" si="11"/>
        <v>3670.0329464246888</v>
      </c>
      <c r="I111" s="38">
        <f t="shared" si="12"/>
        <v>8425.7886031565649</v>
      </c>
      <c r="J111" s="38">
        <f t="shared" si="13"/>
        <v>5629.9893232899203</v>
      </c>
      <c r="K111" s="38">
        <f t="shared" si="14"/>
        <v>1855.1157371551801</v>
      </c>
      <c r="L111" s="38">
        <f t="shared" si="15"/>
        <v>1412.5966088664168</v>
      </c>
      <c r="M111" s="38">
        <f t="shared" si="16"/>
        <v>2120.1476849343662</v>
      </c>
      <c r="N111" s="38">
        <f t="shared" si="17"/>
        <v>4829.6898581131636</v>
      </c>
      <c r="P111" s="29"/>
      <c r="AC111" s="23"/>
    </row>
    <row r="112" spans="1:29" x14ac:dyDescent="0.2">
      <c r="A112" s="34" t="s">
        <v>38</v>
      </c>
      <c r="B112" s="31">
        <v>23701.299588321424</v>
      </c>
      <c r="C112" s="38">
        <f t="shared" si="6"/>
        <v>2345.3083569452278</v>
      </c>
      <c r="D112" s="38">
        <f t="shared" si="7"/>
        <v>1117.6227810407556</v>
      </c>
      <c r="E112" s="38">
        <f t="shared" si="8"/>
        <v>1170.3675340549371</v>
      </c>
      <c r="F112" s="38">
        <f t="shared" si="9"/>
        <v>805.27712888055828</v>
      </c>
      <c r="G112" s="38">
        <f t="shared" si="10"/>
        <v>1669.2653878456485</v>
      </c>
      <c r="H112" s="38">
        <f t="shared" si="11"/>
        <v>2179.3562893278536</v>
      </c>
      <c r="I112" s="38">
        <f t="shared" si="12"/>
        <v>5003.4415638489209</v>
      </c>
      <c r="J112" s="38">
        <f t="shared" si="13"/>
        <v>3343.2268373812917</v>
      </c>
      <c r="K112" s="38">
        <f t="shared" si="14"/>
        <v>1101.6135844608236</v>
      </c>
      <c r="L112" s="38">
        <f t="shared" si="15"/>
        <v>838.83478670547606</v>
      </c>
      <c r="M112" s="38">
        <f t="shared" si="16"/>
        <v>1258.9961068243006</v>
      </c>
      <c r="N112" s="38">
        <f t="shared" si="17"/>
        <v>2867.9892310056307</v>
      </c>
      <c r="P112" s="29"/>
      <c r="AC112" s="23"/>
    </row>
    <row r="113" spans="1:29" x14ac:dyDescent="0.2">
      <c r="A113" s="34" t="s">
        <v>47</v>
      </c>
      <c r="B113" s="31">
        <v>4586.3398017393902</v>
      </c>
      <c r="C113" s="38">
        <f t="shared" ref="C113:C158" si="18">$C$35*B113</f>
        <v>453.83085533883587</v>
      </c>
      <c r="D113" s="38">
        <f t="shared" ref="D113:D158" si="19">$D$35*B113</f>
        <v>216.26653107847176</v>
      </c>
      <c r="E113" s="38">
        <f t="shared" ref="E113:E158" si="20">$E$35*B113</f>
        <v>226.47294862871658</v>
      </c>
      <c r="F113" s="38">
        <f t="shared" ref="F113:F158" si="21">$F$35*B113</f>
        <v>155.82582439636133</v>
      </c>
      <c r="G113" s="38">
        <f t="shared" ref="G113:G158" si="22">$G$35*B113</f>
        <v>323.01259512852897</v>
      </c>
      <c r="H113" s="38">
        <f t="shared" ref="H113:H158" si="23">$H$35*B113</f>
        <v>421.71816168428455</v>
      </c>
      <c r="I113" s="38">
        <f t="shared" ref="I113:I158" si="24">$I$35*B113</f>
        <v>968.1951449305601</v>
      </c>
      <c r="J113" s="38">
        <f t="shared" ref="J113:J158" si="25">$J$35*B113</f>
        <v>646.93390560239095</v>
      </c>
      <c r="K113" s="38">
        <f t="shared" ref="K113:K158" si="26">$K$35*B113</f>
        <v>213.1686581034138</v>
      </c>
      <c r="L113" s="38">
        <f t="shared" ref="L113:L158" si="27">$L$35*B113</f>
        <v>162.319427043003</v>
      </c>
      <c r="M113" s="38">
        <f t="shared" ref="M113:M158" si="28">$M$35*B113</f>
        <v>243.62309473563201</v>
      </c>
      <c r="N113" s="38">
        <f t="shared" ref="N113:N158" si="29">$N$35*B113</f>
        <v>554.97265506919132</v>
      </c>
      <c r="P113" s="29"/>
      <c r="AC113" s="23"/>
    </row>
    <row r="114" spans="1:29" x14ac:dyDescent="0.2">
      <c r="A114" s="34" t="s">
        <v>39</v>
      </c>
      <c r="B114" s="31">
        <v>3514.5375738926809</v>
      </c>
      <c r="C114" s="38">
        <f t="shared" si="18"/>
        <v>347.77309624447787</v>
      </c>
      <c r="D114" s="38">
        <f t="shared" si="19"/>
        <v>165.72623972660193</v>
      </c>
      <c r="E114" s="38">
        <f t="shared" si="20"/>
        <v>173.54747398437956</v>
      </c>
      <c r="F114" s="38">
        <f t="shared" si="21"/>
        <v>119.41019167749273</v>
      </c>
      <c r="G114" s="38">
        <f t="shared" si="22"/>
        <v>247.52633941106023</v>
      </c>
      <c r="H114" s="38">
        <f t="shared" si="23"/>
        <v>323.16496136423575</v>
      </c>
      <c r="I114" s="38">
        <f t="shared" si="24"/>
        <v>741.93329818876737</v>
      </c>
      <c r="J114" s="38">
        <f t="shared" si="25"/>
        <v>495.74903242067734</v>
      </c>
      <c r="K114" s="38">
        <f t="shared" si="26"/>
        <v>163.35232252014927</v>
      </c>
      <c r="L114" s="38">
        <f t="shared" si="27"/>
        <v>124.38627532548058</v>
      </c>
      <c r="M114" s="38">
        <f t="shared" si="28"/>
        <v>186.68972586629292</v>
      </c>
      <c r="N114" s="38">
        <f t="shared" si="29"/>
        <v>425.27861716306535</v>
      </c>
      <c r="P114" s="29"/>
      <c r="AC114" s="23"/>
    </row>
    <row r="115" spans="1:29" x14ac:dyDescent="0.2">
      <c r="A115" s="34" t="s">
        <v>40</v>
      </c>
      <c r="B115" s="31">
        <v>33213.013615186093</v>
      </c>
      <c r="C115" s="38">
        <f t="shared" si="18"/>
        <v>3286.5184502124698</v>
      </c>
      <c r="D115" s="38">
        <f t="shared" si="19"/>
        <v>1566.142839763904</v>
      </c>
      <c r="E115" s="38">
        <f t="shared" si="20"/>
        <v>1640.054913380864</v>
      </c>
      <c r="F115" s="38">
        <f t="shared" si="21"/>
        <v>1128.4478366193309</v>
      </c>
      <c r="G115" s="38">
        <f t="shared" si="22"/>
        <v>2339.1685273323401</v>
      </c>
      <c r="H115" s="38">
        <f t="shared" si="23"/>
        <v>3053.9671396522672</v>
      </c>
      <c r="I115" s="38">
        <f t="shared" si="24"/>
        <v>7011.4034111777319</v>
      </c>
      <c r="J115" s="38">
        <f t="shared" si="25"/>
        <v>4684.9177216979924</v>
      </c>
      <c r="K115" s="38">
        <f t="shared" si="26"/>
        <v>1543.7088942329394</v>
      </c>
      <c r="L115" s="38">
        <f t="shared" si="27"/>
        <v>1175.4727240977345</v>
      </c>
      <c r="M115" s="38">
        <f t="shared" si="28"/>
        <v>1764.2515627297385</v>
      </c>
      <c r="N115" s="38">
        <f t="shared" si="29"/>
        <v>4018.9595942887804</v>
      </c>
      <c r="P115" s="29"/>
      <c r="AC115" s="23"/>
    </row>
    <row r="116" spans="1:29" x14ac:dyDescent="0.2">
      <c r="A116" s="36">
        <v>6463590</v>
      </c>
      <c r="B116" s="31"/>
      <c r="C116" s="38"/>
      <c r="D116" s="38"/>
      <c r="E116" s="38"/>
      <c r="F116" s="38"/>
      <c r="G116" s="38"/>
      <c r="H116" s="38"/>
      <c r="I116" s="38"/>
      <c r="J116" s="38"/>
      <c r="K116" s="38"/>
      <c r="L116" s="38"/>
      <c r="M116" s="38"/>
      <c r="N116" s="38"/>
      <c r="O116" s="37"/>
      <c r="P116" s="29"/>
    </row>
    <row r="117" spans="1:29" x14ac:dyDescent="0.2">
      <c r="A117" s="24" t="s">
        <v>48</v>
      </c>
      <c r="B117" s="31"/>
      <c r="C117" s="38"/>
      <c r="D117" s="38"/>
      <c r="E117" s="38"/>
      <c r="F117" s="38"/>
      <c r="G117" s="38"/>
      <c r="H117" s="38"/>
      <c r="I117" s="38"/>
      <c r="J117" s="38"/>
      <c r="K117" s="38"/>
      <c r="L117" s="38"/>
      <c r="M117" s="38"/>
      <c r="N117" s="38"/>
      <c r="P117" s="29"/>
    </row>
    <row r="118" spans="1:29" x14ac:dyDescent="0.2">
      <c r="A118" s="34" t="s">
        <v>49</v>
      </c>
      <c r="B118" s="31">
        <v>1059631.7600978953</v>
      </c>
      <c r="C118" s="38">
        <f t="shared" si="18"/>
        <v>104853.45805538501</v>
      </c>
      <c r="D118" s="38">
        <f t="shared" si="19"/>
        <v>49966.399107636142</v>
      </c>
      <c r="E118" s="38">
        <f t="shared" si="20"/>
        <v>52324.498302326938</v>
      </c>
      <c r="F118" s="38">
        <f t="shared" si="21"/>
        <v>36002.127995662282</v>
      </c>
      <c r="G118" s="38">
        <f t="shared" si="22"/>
        <v>74629.098476310639</v>
      </c>
      <c r="H118" s="38">
        <f t="shared" si="23"/>
        <v>97434.114620397566</v>
      </c>
      <c r="I118" s="38">
        <f t="shared" si="24"/>
        <v>223692.61107777437</v>
      </c>
      <c r="J118" s="38">
        <f t="shared" si="25"/>
        <v>149468.14730135867</v>
      </c>
      <c r="K118" s="38">
        <f t="shared" si="26"/>
        <v>49250.663960433267</v>
      </c>
      <c r="L118" s="38">
        <f t="shared" si="27"/>
        <v>37502.415348820825</v>
      </c>
      <c r="M118" s="38">
        <f t="shared" si="28"/>
        <v>56286.882314587594</v>
      </c>
      <c r="N118" s="38">
        <f t="shared" si="29"/>
        <v>128221.343537202</v>
      </c>
      <c r="P118" s="29"/>
      <c r="AC118" s="23"/>
    </row>
    <row r="119" spans="1:29" x14ac:dyDescent="0.2">
      <c r="A119" s="34" t="s">
        <v>23</v>
      </c>
      <c r="B119" s="31">
        <v>92723.148716739248</v>
      </c>
      <c r="C119" s="38">
        <f t="shared" si="18"/>
        <v>9175.2089271424211</v>
      </c>
      <c r="D119" s="38">
        <f t="shared" si="19"/>
        <v>4372.3131277881521</v>
      </c>
      <c r="E119" s="38">
        <f t="shared" si="20"/>
        <v>4578.6587570451848</v>
      </c>
      <c r="F119" s="38">
        <f t="shared" si="21"/>
        <v>3150.3686412272777</v>
      </c>
      <c r="G119" s="38">
        <f t="shared" si="22"/>
        <v>6530.4243013401492</v>
      </c>
      <c r="H119" s="38">
        <f t="shared" si="23"/>
        <v>8525.9787788885151</v>
      </c>
      <c r="I119" s="38">
        <f t="shared" si="24"/>
        <v>19574.237036726758</v>
      </c>
      <c r="J119" s="38">
        <f t="shared" si="25"/>
        <v>13079.22032212301</v>
      </c>
      <c r="K119" s="38">
        <f t="shared" si="26"/>
        <v>4309.6826754036765</v>
      </c>
      <c r="L119" s="38">
        <f t="shared" si="27"/>
        <v>3281.6513873691179</v>
      </c>
      <c r="M119" s="38">
        <f t="shared" si="28"/>
        <v>4925.3874375895766</v>
      </c>
      <c r="N119" s="38">
        <f t="shared" si="29"/>
        <v>11220.017324095408</v>
      </c>
      <c r="P119" s="29"/>
      <c r="AC119" s="23"/>
    </row>
    <row r="120" spans="1:29" x14ac:dyDescent="0.2">
      <c r="A120" s="34" t="s">
        <v>24</v>
      </c>
      <c r="B120" s="31">
        <v>65832.061038528249</v>
      </c>
      <c r="C120" s="38">
        <f t="shared" si="18"/>
        <v>6514.2623227574377</v>
      </c>
      <c r="D120" s="38">
        <f t="shared" si="19"/>
        <v>3104.2775045035191</v>
      </c>
      <c r="E120" s="38">
        <f t="shared" si="20"/>
        <v>3250.7798423585555</v>
      </c>
      <c r="F120" s="38">
        <f t="shared" si="21"/>
        <v>2236.7150334455641</v>
      </c>
      <c r="G120" s="38">
        <f t="shared" si="22"/>
        <v>4636.5044453640439</v>
      </c>
      <c r="H120" s="38">
        <f t="shared" si="23"/>
        <v>6053.3185418417233</v>
      </c>
      <c r="I120" s="38">
        <f t="shared" si="24"/>
        <v>13897.418122857425</v>
      </c>
      <c r="J120" s="38">
        <f t="shared" si="25"/>
        <v>9286.0525391856063</v>
      </c>
      <c r="K120" s="38">
        <f t="shared" si="26"/>
        <v>3059.8108117594979</v>
      </c>
      <c r="L120" s="38">
        <f t="shared" si="27"/>
        <v>2329.9238370391263</v>
      </c>
      <c r="M120" s="38">
        <f t="shared" si="28"/>
        <v>3496.9520655553506</v>
      </c>
      <c r="N120" s="38">
        <f t="shared" si="29"/>
        <v>7966.0459718603979</v>
      </c>
      <c r="P120" s="29"/>
      <c r="AC120" s="23"/>
    </row>
    <row r="121" spans="1:29" x14ac:dyDescent="0.2">
      <c r="A121" s="34" t="s">
        <v>25</v>
      </c>
      <c r="B121" s="31">
        <v>506213.02486725064</v>
      </c>
      <c r="C121" s="38">
        <f t="shared" si="18"/>
        <v>50091.162013777452</v>
      </c>
      <c r="D121" s="38">
        <f t="shared" si="19"/>
        <v>23870.218868924807</v>
      </c>
      <c r="E121" s="38">
        <f t="shared" si="20"/>
        <v>24996.742790943881</v>
      </c>
      <c r="F121" s="38">
        <f t="shared" si="21"/>
        <v>17199.131623478723</v>
      </c>
      <c r="G121" s="38">
        <f t="shared" si="22"/>
        <v>35652.217218667502</v>
      </c>
      <c r="H121" s="38">
        <f t="shared" si="23"/>
        <v>46546.753074574845</v>
      </c>
      <c r="I121" s="38">
        <f t="shared" si="24"/>
        <v>106863.64599308743</v>
      </c>
      <c r="J121" s="38">
        <f t="shared" si="25"/>
        <v>71404.733055315708</v>
      </c>
      <c r="K121" s="38">
        <f t="shared" si="26"/>
        <v>23528.293996990145</v>
      </c>
      <c r="L121" s="38">
        <f t="shared" si="27"/>
        <v>17915.857025463942</v>
      </c>
      <c r="M121" s="38">
        <f t="shared" si="28"/>
        <v>26889.674347041058</v>
      </c>
      <c r="N121" s="38">
        <f t="shared" si="29"/>
        <v>61254.594858985154</v>
      </c>
      <c r="P121" s="29"/>
      <c r="AC121" s="23"/>
    </row>
    <row r="122" spans="1:29" x14ac:dyDescent="0.2">
      <c r="A122" s="34" t="s">
        <v>27</v>
      </c>
      <c r="B122" s="31">
        <v>882.00168489903149</v>
      </c>
      <c r="C122" s="38">
        <f t="shared" si="18"/>
        <v>87.27647674867309</v>
      </c>
      <c r="D122" s="38">
        <f t="shared" si="19"/>
        <v>41.59034285382409</v>
      </c>
      <c r="E122" s="38">
        <f t="shared" si="20"/>
        <v>43.553144971688297</v>
      </c>
      <c r="F122" s="38">
        <f t="shared" si="21"/>
        <v>29.966955264903628</v>
      </c>
      <c r="G122" s="38">
        <f t="shared" si="22"/>
        <v>62.118740752467254</v>
      </c>
      <c r="H122" s="38">
        <f t="shared" si="23"/>
        <v>81.100865883726073</v>
      </c>
      <c r="I122" s="38">
        <f t="shared" si="24"/>
        <v>186.19417357953975</v>
      </c>
      <c r="J122" s="38">
        <f t="shared" si="25"/>
        <v>124.41223708352757</v>
      </c>
      <c r="K122" s="38">
        <f t="shared" si="26"/>
        <v>40.994589093370486</v>
      </c>
      <c r="L122" s="38">
        <f t="shared" si="27"/>
        <v>31.215743781016336</v>
      </c>
      <c r="M122" s="38">
        <f t="shared" si="28"/>
        <v>46.851299582218289</v>
      </c>
      <c r="N122" s="38">
        <f t="shared" si="29"/>
        <v>106.72711530407661</v>
      </c>
      <c r="P122" s="29"/>
      <c r="AC122" s="23"/>
    </row>
    <row r="123" spans="1:29" x14ac:dyDescent="0.2">
      <c r="A123" s="34" t="s">
        <v>28</v>
      </c>
      <c r="B123" s="31">
        <v>1940.4037067778697</v>
      </c>
      <c r="C123" s="38">
        <f t="shared" si="18"/>
        <v>192.00824884708086</v>
      </c>
      <c r="D123" s="38">
        <f t="shared" si="19"/>
        <v>91.498754278413017</v>
      </c>
      <c r="E123" s="38">
        <f t="shared" si="20"/>
        <v>95.816918937714277</v>
      </c>
      <c r="F123" s="38">
        <f t="shared" si="21"/>
        <v>65.927301582788004</v>
      </c>
      <c r="G123" s="38">
        <f t="shared" si="22"/>
        <v>136.66122965542797</v>
      </c>
      <c r="H123" s="38">
        <f t="shared" si="23"/>
        <v>178.42190494419742</v>
      </c>
      <c r="I123" s="38">
        <f t="shared" si="24"/>
        <v>409.62718187498757</v>
      </c>
      <c r="J123" s="38">
        <f t="shared" si="25"/>
        <v>273.70692158376073</v>
      </c>
      <c r="K123" s="38">
        <f t="shared" si="26"/>
        <v>90.18809600541509</v>
      </c>
      <c r="L123" s="38">
        <f t="shared" si="27"/>
        <v>68.674636318235954</v>
      </c>
      <c r="M123" s="38">
        <f t="shared" si="28"/>
        <v>103.07285908088026</v>
      </c>
      <c r="N123" s="38">
        <f t="shared" si="29"/>
        <v>234.7996536689686</v>
      </c>
      <c r="P123" s="29"/>
      <c r="AC123" s="23"/>
    </row>
    <row r="124" spans="1:29" x14ac:dyDescent="0.2">
      <c r="A124" s="34" t="s">
        <v>29</v>
      </c>
      <c r="B124" s="31">
        <v>4647.3470597043524</v>
      </c>
      <c r="C124" s="38">
        <f t="shared" si="18"/>
        <v>459.86769021391763</v>
      </c>
      <c r="D124" s="38">
        <f t="shared" si="19"/>
        <v>219.14329743705861</v>
      </c>
      <c r="E124" s="38">
        <f t="shared" si="20"/>
        <v>229.48548023264132</v>
      </c>
      <c r="F124" s="38">
        <f t="shared" si="21"/>
        <v>157.89861155943771</v>
      </c>
      <c r="G124" s="38">
        <f t="shared" si="22"/>
        <v>327.30929218300025</v>
      </c>
      <c r="H124" s="38">
        <f t="shared" si="23"/>
        <v>427.32783514734223</v>
      </c>
      <c r="I124" s="38">
        <f t="shared" si="24"/>
        <v>981.0740273336479</v>
      </c>
      <c r="J124" s="38">
        <f t="shared" si="25"/>
        <v>655.53938739647811</v>
      </c>
      <c r="K124" s="38">
        <f t="shared" si="26"/>
        <v>216.00421671379581</v>
      </c>
      <c r="L124" s="38">
        <f t="shared" si="27"/>
        <v>164.47859177706431</v>
      </c>
      <c r="M124" s="38">
        <f t="shared" si="28"/>
        <v>246.86375670776115</v>
      </c>
      <c r="N124" s="38">
        <f t="shared" si="29"/>
        <v>562.35487300220746</v>
      </c>
      <c r="P124" s="29"/>
      <c r="AC124" s="23"/>
    </row>
    <row r="125" spans="1:29" x14ac:dyDescent="0.2">
      <c r="A125" s="34" t="s">
        <v>30</v>
      </c>
      <c r="B125" s="31">
        <v>320.72788541782978</v>
      </c>
      <c r="C125" s="38">
        <f t="shared" si="18"/>
        <v>31.736900635881138</v>
      </c>
      <c r="D125" s="38">
        <f t="shared" si="19"/>
        <v>15.123761037754221</v>
      </c>
      <c r="E125" s="38">
        <f t="shared" si="20"/>
        <v>15.837507262432117</v>
      </c>
      <c r="F125" s="38">
        <f t="shared" si="21"/>
        <v>10.897074641783144</v>
      </c>
      <c r="G125" s="38">
        <f t="shared" si="22"/>
        <v>22.588633000897193</v>
      </c>
      <c r="H125" s="38">
        <f t="shared" si="23"/>
        <v>29.491223957718589</v>
      </c>
      <c r="I125" s="38">
        <f t="shared" si="24"/>
        <v>67.706972210741768</v>
      </c>
      <c r="J125" s="38">
        <f t="shared" si="25"/>
        <v>45.240813484919137</v>
      </c>
      <c r="K125" s="38">
        <f t="shared" si="26"/>
        <v>14.907123306680184</v>
      </c>
      <c r="L125" s="38">
        <f t="shared" si="27"/>
        <v>11.351179556733218</v>
      </c>
      <c r="M125" s="38">
        <f t="shared" si="28"/>
        <v>17.036836211715752</v>
      </c>
      <c r="N125" s="38">
        <f t="shared" si="29"/>
        <v>38.809860110573332</v>
      </c>
      <c r="P125" s="29"/>
      <c r="AC125" s="23"/>
    </row>
    <row r="126" spans="1:29" x14ac:dyDescent="0.2">
      <c r="A126" s="34" t="s">
        <v>55</v>
      </c>
      <c r="B126" s="31">
        <v>59865.71058461933</v>
      </c>
      <c r="C126" s="38">
        <f t="shared" si="18"/>
        <v>5923.8756425725496</v>
      </c>
      <c r="D126" s="38">
        <f t="shared" si="19"/>
        <v>2822.9372698841858</v>
      </c>
      <c r="E126" s="38">
        <f t="shared" si="20"/>
        <v>2956.1621214176475</v>
      </c>
      <c r="F126" s="38">
        <f t="shared" si="21"/>
        <v>2034.0018638358104</v>
      </c>
      <c r="G126" s="38">
        <f t="shared" si="22"/>
        <v>4216.2986981072672</v>
      </c>
      <c r="H126" s="38">
        <f t="shared" si="23"/>
        <v>5504.7071318383878</v>
      </c>
      <c r="I126" s="38">
        <f t="shared" si="24"/>
        <v>12637.897068565273</v>
      </c>
      <c r="J126" s="38">
        <f t="shared" si="25"/>
        <v>8444.458900642725</v>
      </c>
      <c r="K126" s="38">
        <f t="shared" si="26"/>
        <v>2782.5005872636793</v>
      </c>
      <c r="L126" s="38">
        <f t="shared" si="27"/>
        <v>2118.7631666393959</v>
      </c>
      <c r="M126" s="38">
        <f t="shared" si="28"/>
        <v>3180.0237905707163</v>
      </c>
      <c r="N126" s="38">
        <f t="shared" si="29"/>
        <v>7244.0843432816919</v>
      </c>
      <c r="P126" s="29"/>
      <c r="AC126" s="23"/>
    </row>
    <row r="127" spans="1:29" x14ac:dyDescent="0.2">
      <c r="A127" s="34" t="s">
        <v>56</v>
      </c>
      <c r="B127" s="31">
        <v>9605.8001682640042</v>
      </c>
      <c r="C127" s="38">
        <f t="shared" si="18"/>
        <v>950.52017404464038</v>
      </c>
      <c r="D127" s="38">
        <f t="shared" si="19"/>
        <v>452.95664308073907</v>
      </c>
      <c r="E127" s="38">
        <f t="shared" si="20"/>
        <v>474.333342509842</v>
      </c>
      <c r="F127" s="38">
        <f t="shared" si="21"/>
        <v>326.3673855214052</v>
      </c>
      <c r="G127" s="38">
        <f t="shared" si="22"/>
        <v>676.52955837687114</v>
      </c>
      <c r="H127" s="38">
        <f t="shared" si="23"/>
        <v>883.26215753367194</v>
      </c>
      <c r="I127" s="38">
        <f t="shared" si="24"/>
        <v>2027.8238177117162</v>
      </c>
      <c r="J127" s="38">
        <f t="shared" si="25"/>
        <v>1354.9623638733285</v>
      </c>
      <c r="K127" s="38">
        <f t="shared" si="26"/>
        <v>446.4683430350716</v>
      </c>
      <c r="L127" s="38">
        <f t="shared" si="27"/>
        <v>339.96782772415997</v>
      </c>
      <c r="M127" s="38">
        <f t="shared" si="28"/>
        <v>510.25324454088684</v>
      </c>
      <c r="N127" s="38">
        <f t="shared" si="29"/>
        <v>1162.3553103116715</v>
      </c>
      <c r="P127" s="29"/>
      <c r="AC127" s="23"/>
    </row>
    <row r="128" spans="1:29" x14ac:dyDescent="0.2">
      <c r="A128" s="34" t="s">
        <v>31</v>
      </c>
      <c r="B128" s="31">
        <v>18740.176124441921</v>
      </c>
      <c r="C128" s="38">
        <f t="shared" si="18"/>
        <v>1854.3916341589859</v>
      </c>
      <c r="D128" s="38">
        <f t="shared" si="19"/>
        <v>883.68351614409005</v>
      </c>
      <c r="E128" s="38">
        <f t="shared" si="20"/>
        <v>925.38780992943998</v>
      </c>
      <c r="F128" s="38">
        <f t="shared" si="21"/>
        <v>636.71762672636453</v>
      </c>
      <c r="G128" s="38">
        <f t="shared" si="22"/>
        <v>1319.857050457957</v>
      </c>
      <c r="H128" s="38">
        <f t="shared" si="23"/>
        <v>1723.176425314603</v>
      </c>
      <c r="I128" s="38">
        <f t="shared" si="24"/>
        <v>3956.1280505092573</v>
      </c>
      <c r="J128" s="38">
        <f t="shared" si="25"/>
        <v>2643.4271894254193</v>
      </c>
      <c r="K128" s="38">
        <f t="shared" si="26"/>
        <v>871.02534259538845</v>
      </c>
      <c r="L128" s="38">
        <f t="shared" si="27"/>
        <v>663.25104172410533</v>
      </c>
      <c r="M128" s="38">
        <f t="shared" si="28"/>
        <v>995.46477162373401</v>
      </c>
      <c r="N128" s="38">
        <f t="shared" si="29"/>
        <v>2267.6656658325765</v>
      </c>
      <c r="P128" s="29"/>
      <c r="AC128" s="23"/>
    </row>
    <row r="129" spans="1:29" x14ac:dyDescent="0.2">
      <c r="A129" s="34" t="s">
        <v>32</v>
      </c>
      <c r="B129" s="31">
        <v>2110.2873345946587</v>
      </c>
      <c r="C129" s="38">
        <f t="shared" si="18"/>
        <v>208.81869801853514</v>
      </c>
      <c r="D129" s="38">
        <f t="shared" si="19"/>
        <v>99.509530728302153</v>
      </c>
      <c r="E129" s="38">
        <f t="shared" si="20"/>
        <v>104.20575355934876</v>
      </c>
      <c r="F129" s="38">
        <f t="shared" si="21"/>
        <v>71.699280437463358</v>
      </c>
      <c r="G129" s="38">
        <f t="shared" si="22"/>
        <v>148.6260106928336</v>
      </c>
      <c r="H129" s="38">
        <f t="shared" si="23"/>
        <v>194.04286072160895</v>
      </c>
      <c r="I129" s="38">
        <f t="shared" si="24"/>
        <v>445.49031255558504</v>
      </c>
      <c r="J129" s="38">
        <f t="shared" si="25"/>
        <v>297.67014358482936</v>
      </c>
      <c r="K129" s="38">
        <f t="shared" si="26"/>
        <v>98.084123456697796</v>
      </c>
      <c r="L129" s="38">
        <f t="shared" si="27"/>
        <v>74.687146145953008</v>
      </c>
      <c r="M129" s="38">
        <f t="shared" si="28"/>
        <v>112.09695606077391</v>
      </c>
      <c r="N129" s="38">
        <f t="shared" si="29"/>
        <v>255.35651863272756</v>
      </c>
      <c r="P129" s="29"/>
      <c r="AC129" s="23"/>
    </row>
    <row r="130" spans="1:29" x14ac:dyDescent="0.2">
      <c r="A130" s="34" t="s">
        <v>33</v>
      </c>
      <c r="B130" s="31">
        <v>5970.5072425790886</v>
      </c>
      <c r="C130" s="38">
        <f t="shared" si="18"/>
        <v>590.79800578202992</v>
      </c>
      <c r="D130" s="38">
        <f t="shared" si="19"/>
        <v>281.53624588430404</v>
      </c>
      <c r="E130" s="38">
        <f t="shared" si="20"/>
        <v>294.82298270249885</v>
      </c>
      <c r="F130" s="38">
        <f t="shared" si="21"/>
        <v>202.85440097275162</v>
      </c>
      <c r="G130" s="38">
        <f t="shared" si="22"/>
        <v>420.49850687638497</v>
      </c>
      <c r="H130" s="38">
        <f t="shared" si="23"/>
        <v>548.99363054352091</v>
      </c>
      <c r="I130" s="38">
        <f t="shared" si="24"/>
        <v>1260.3985694312257</v>
      </c>
      <c r="J130" s="38">
        <f t="shared" si="25"/>
        <v>842.17998138824612</v>
      </c>
      <c r="K130" s="38">
        <f t="shared" si="26"/>
        <v>277.5034280309128</v>
      </c>
      <c r="L130" s="38">
        <f t="shared" si="27"/>
        <v>211.30778718227347</v>
      </c>
      <c r="M130" s="38">
        <f t="shared" si="28"/>
        <v>317.14908063004327</v>
      </c>
      <c r="N130" s="38">
        <f t="shared" si="29"/>
        <v>722.46462315489691</v>
      </c>
      <c r="P130" s="29"/>
      <c r="AC130" s="23"/>
    </row>
    <row r="131" spans="1:29" x14ac:dyDescent="0.2">
      <c r="A131" s="34" t="s">
        <v>34</v>
      </c>
      <c r="B131" s="31">
        <v>21976.120654107595</v>
      </c>
      <c r="C131" s="38">
        <f t="shared" si="18"/>
        <v>2174.5971874348766</v>
      </c>
      <c r="D131" s="38">
        <f t="shared" si="19"/>
        <v>1036.2728419345035</v>
      </c>
      <c r="E131" s="38">
        <f t="shared" si="20"/>
        <v>1085.1783904168283</v>
      </c>
      <c r="F131" s="38">
        <f t="shared" si="21"/>
        <v>746.6623202802117</v>
      </c>
      <c r="G131" s="38">
        <f t="shared" si="22"/>
        <v>1547.7622832588195</v>
      </c>
      <c r="H131" s="38">
        <f t="shared" si="23"/>
        <v>2020.7245001095346</v>
      </c>
      <c r="I131" s="38">
        <f t="shared" si="24"/>
        <v>4639.2492142962701</v>
      </c>
      <c r="J131" s="38">
        <f t="shared" si="25"/>
        <v>3099.878809537684</v>
      </c>
      <c r="K131" s="38">
        <f t="shared" si="26"/>
        <v>1021.428928658572</v>
      </c>
      <c r="L131" s="38">
        <f t="shared" si="27"/>
        <v>777.7773709330894</v>
      </c>
      <c r="M131" s="38">
        <f t="shared" si="28"/>
        <v>1167.35583394995</v>
      </c>
      <c r="N131" s="38">
        <f t="shared" si="29"/>
        <v>2659.2329732972557</v>
      </c>
      <c r="P131" s="29"/>
      <c r="AC131" s="23"/>
    </row>
    <row r="132" spans="1:29" x14ac:dyDescent="0.2">
      <c r="A132" s="34" t="s">
        <v>35</v>
      </c>
      <c r="B132" s="31">
        <v>23364.95272693778</v>
      </c>
      <c r="C132" s="38">
        <f t="shared" si="18"/>
        <v>2312.0259159594157</v>
      </c>
      <c r="D132" s="38">
        <f t="shared" si="19"/>
        <v>1101.7625150999318</v>
      </c>
      <c r="E132" s="38">
        <f t="shared" si="20"/>
        <v>1153.7587634988001</v>
      </c>
      <c r="F132" s="38">
        <f t="shared" si="21"/>
        <v>793.84938274226351</v>
      </c>
      <c r="G132" s="38">
        <f t="shared" si="22"/>
        <v>1645.576721664032</v>
      </c>
      <c r="H132" s="38">
        <f t="shared" si="23"/>
        <v>2148.4288861691966</v>
      </c>
      <c r="I132" s="38">
        <f t="shared" si="24"/>
        <v>4932.4373617440588</v>
      </c>
      <c r="J132" s="38">
        <f t="shared" si="25"/>
        <v>3295.7828628660354</v>
      </c>
      <c r="K132" s="38">
        <f t="shared" si="26"/>
        <v>1085.980506189725</v>
      </c>
      <c r="L132" s="38">
        <f t="shared" si="27"/>
        <v>826.93082141123421</v>
      </c>
      <c r="M132" s="38">
        <f t="shared" si="28"/>
        <v>1241.1296017642474</v>
      </c>
      <c r="N132" s="38">
        <f t="shared" si="29"/>
        <v>2827.2893878288392</v>
      </c>
      <c r="P132" s="29"/>
      <c r="AC132" s="23"/>
    </row>
    <row r="133" spans="1:29" x14ac:dyDescent="0.2">
      <c r="A133" s="34" t="s">
        <v>36</v>
      </c>
      <c r="B133" s="31">
        <v>269999.39211575658</v>
      </c>
      <c r="C133" s="38">
        <f t="shared" si="18"/>
        <v>26717.177610430859</v>
      </c>
      <c r="D133" s="38">
        <f t="shared" si="19"/>
        <v>12731.684622239587</v>
      </c>
      <c r="E133" s="38">
        <f t="shared" si="20"/>
        <v>13332.539912813691</v>
      </c>
      <c r="F133" s="38">
        <f t="shared" si="21"/>
        <v>9173.5195562696554</v>
      </c>
      <c r="G133" s="38">
        <f t="shared" si="22"/>
        <v>19015.86190743211</v>
      </c>
      <c r="H133" s="38">
        <f t="shared" si="23"/>
        <v>24826.692356233147</v>
      </c>
      <c r="I133" s="38">
        <f t="shared" si="24"/>
        <v>56997.979190625243</v>
      </c>
      <c r="J133" s="38">
        <f t="shared" si="25"/>
        <v>38085.220197917464</v>
      </c>
      <c r="K133" s="38">
        <f t="shared" si="26"/>
        <v>12549.311781090692</v>
      </c>
      <c r="L133" s="38">
        <f t="shared" si="27"/>
        <v>9555.8001641237843</v>
      </c>
      <c r="M133" s="38">
        <f t="shared" si="28"/>
        <v>14342.174877455303</v>
      </c>
      <c r="N133" s="38">
        <f t="shared" si="29"/>
        <v>32671.429939125039</v>
      </c>
      <c r="P133" s="29"/>
      <c r="AC133" s="23"/>
    </row>
    <row r="134" spans="1:29" x14ac:dyDescent="0.2">
      <c r="A134" s="34" t="s">
        <v>37</v>
      </c>
      <c r="B134" s="31">
        <v>47567.935262358762</v>
      </c>
      <c r="C134" s="38">
        <f t="shared" si="18"/>
        <v>4706.9771713450846</v>
      </c>
      <c r="D134" s="38">
        <f t="shared" si="19"/>
        <v>2243.0419014862609</v>
      </c>
      <c r="E134" s="38">
        <f t="shared" si="20"/>
        <v>2348.8993456090279</v>
      </c>
      <c r="F134" s="38">
        <f t="shared" si="21"/>
        <v>1616.1717289849842</v>
      </c>
      <c r="G134" s="38">
        <f t="shared" si="22"/>
        <v>3350.1752766275854</v>
      </c>
      <c r="H134" s="38">
        <f t="shared" si="23"/>
        <v>4373.9153837557014</v>
      </c>
      <c r="I134" s="38">
        <f t="shared" si="24"/>
        <v>10041.786253587306</v>
      </c>
      <c r="J134" s="38">
        <f t="shared" si="25"/>
        <v>6709.7754355332618</v>
      </c>
      <c r="K134" s="38">
        <f t="shared" si="26"/>
        <v>2210.9118309946066</v>
      </c>
      <c r="L134" s="38">
        <f t="shared" si="27"/>
        <v>1683.5211369372223</v>
      </c>
      <c r="M134" s="38">
        <f t="shared" si="28"/>
        <v>2526.7747484399197</v>
      </c>
      <c r="N134" s="38">
        <f t="shared" si="29"/>
        <v>5755.985049057801</v>
      </c>
      <c r="P134" s="29"/>
      <c r="AC134" s="23"/>
    </row>
    <row r="135" spans="1:29" x14ac:dyDescent="0.2">
      <c r="A135" s="34" t="s">
        <v>42</v>
      </c>
      <c r="B135" s="31">
        <v>498.6427291280624</v>
      </c>
      <c r="C135" s="38">
        <f t="shared" si="18"/>
        <v>49.342060564909495</v>
      </c>
      <c r="D135" s="38">
        <f t="shared" si="19"/>
        <v>23.513245406528615</v>
      </c>
      <c r="E135" s="38">
        <f t="shared" si="20"/>
        <v>24.622922430447446</v>
      </c>
      <c r="F135" s="38">
        <f t="shared" si="21"/>
        <v>16.941922688799291</v>
      </c>
      <c r="G135" s="38">
        <f t="shared" si="22"/>
        <v>35.119046765035122</v>
      </c>
      <c r="H135" s="38">
        <f t="shared" si="23"/>
        <v>45.85065742084111</v>
      </c>
      <c r="I135" s="38">
        <f t="shared" si="24"/>
        <v>105.26552550982301</v>
      </c>
      <c r="J135" s="38">
        <f t="shared" si="25"/>
        <v>70.33689220600472</v>
      </c>
      <c r="K135" s="38">
        <f t="shared" si="26"/>
        <v>23.176433939966739</v>
      </c>
      <c r="L135" s="38">
        <f t="shared" si="27"/>
        <v>17.647929632368232</v>
      </c>
      <c r="M135" s="38">
        <f t="shared" si="28"/>
        <v>26.487545644029225</v>
      </c>
      <c r="N135" s="38">
        <f t="shared" si="29"/>
        <v>60.338546919309401</v>
      </c>
      <c r="P135" s="29"/>
      <c r="AC135" s="23"/>
    </row>
    <row r="136" spans="1:29" x14ac:dyDescent="0.2">
      <c r="A136" s="36">
        <v>2191890</v>
      </c>
      <c r="B136" s="31"/>
      <c r="C136" s="38"/>
      <c r="D136" s="38"/>
      <c r="E136" s="38"/>
      <c r="F136" s="38"/>
      <c r="G136" s="38"/>
      <c r="H136" s="38"/>
      <c r="I136" s="38"/>
      <c r="J136" s="38"/>
      <c r="K136" s="38"/>
      <c r="L136" s="38"/>
      <c r="M136" s="38"/>
      <c r="N136" s="38"/>
      <c r="O136" s="39"/>
      <c r="P136" s="29"/>
    </row>
    <row r="137" spans="1:29" x14ac:dyDescent="0.2">
      <c r="A137" s="24" t="s">
        <v>50</v>
      </c>
      <c r="B137" s="31"/>
      <c r="C137" s="38"/>
      <c r="D137" s="38"/>
      <c r="E137" s="38"/>
      <c r="F137" s="38"/>
      <c r="G137" s="38"/>
      <c r="H137" s="38"/>
      <c r="I137" s="38"/>
      <c r="J137" s="38"/>
      <c r="K137" s="38"/>
      <c r="L137" s="38"/>
      <c r="M137" s="38"/>
      <c r="N137" s="38"/>
      <c r="P137" s="29"/>
    </row>
    <row r="138" spans="1:29" x14ac:dyDescent="0.2">
      <c r="A138" s="34" t="s">
        <v>23</v>
      </c>
      <c r="B138" s="31">
        <v>131566.09959135865</v>
      </c>
      <c r="C138" s="38">
        <f t="shared" si="18"/>
        <v>13018.825052713264</v>
      </c>
      <c r="D138" s="38">
        <f t="shared" si="19"/>
        <v>6203.9328083272012</v>
      </c>
      <c r="E138" s="38">
        <f t="shared" si="20"/>
        <v>6496.7193452901265</v>
      </c>
      <c r="F138" s="38">
        <f t="shared" si="21"/>
        <v>4470.0996475799702</v>
      </c>
      <c r="G138" s="38">
        <f t="shared" si="22"/>
        <v>9266.1052379559569</v>
      </c>
      <c r="H138" s="38">
        <f t="shared" si="23"/>
        <v>12097.623825996665</v>
      </c>
      <c r="I138" s="38">
        <f t="shared" si="24"/>
        <v>27774.143296903974</v>
      </c>
      <c r="J138" s="38">
        <f t="shared" si="25"/>
        <v>18558.278351122328</v>
      </c>
      <c r="K138" s="38">
        <f t="shared" si="26"/>
        <v>6115.0656327630895</v>
      </c>
      <c r="L138" s="38">
        <f t="shared" si="27"/>
        <v>4656.3784689160511</v>
      </c>
      <c r="M138" s="38">
        <f t="shared" si="28"/>
        <v>6988.6972466774259</v>
      </c>
      <c r="N138" s="38">
        <f t="shared" si="29"/>
        <v>15920.230677112599</v>
      </c>
      <c r="P138" s="29"/>
      <c r="AC138" s="23"/>
    </row>
    <row r="139" spans="1:29" x14ac:dyDescent="0.2">
      <c r="A139" s="34" t="s">
        <v>24</v>
      </c>
      <c r="B139" s="31">
        <v>2495787.1397198006</v>
      </c>
      <c r="C139" s="38">
        <f t="shared" si="18"/>
        <v>246964.95709566382</v>
      </c>
      <c r="D139" s="38">
        <f t="shared" si="19"/>
        <v>117687.57884288419</v>
      </c>
      <c r="E139" s="38">
        <f t="shared" si="20"/>
        <v>123241.69100327205</v>
      </c>
      <c r="F139" s="38">
        <f t="shared" si="21"/>
        <v>84797.050671469959</v>
      </c>
      <c r="G139" s="38">
        <f t="shared" si="22"/>
        <v>175776.48315189325</v>
      </c>
      <c r="H139" s="38">
        <f t="shared" si="23"/>
        <v>229489.92225101602</v>
      </c>
      <c r="I139" s="38">
        <f t="shared" si="24"/>
        <v>526870.90270555322</v>
      </c>
      <c r="J139" s="38">
        <f t="shared" si="25"/>
        <v>352047.46958321816</v>
      </c>
      <c r="K139" s="38">
        <f t="shared" si="26"/>
        <v>116001.7832268021</v>
      </c>
      <c r="L139" s="38">
        <f t="shared" si="27"/>
        <v>88330.729089670087</v>
      </c>
      <c r="M139" s="38">
        <f t="shared" si="28"/>
        <v>132574.43038767655</v>
      </c>
      <c r="N139" s="38">
        <f t="shared" si="29"/>
        <v>302004.1417106812</v>
      </c>
      <c r="P139" s="29"/>
      <c r="AC139" s="23"/>
    </row>
    <row r="140" spans="1:29" x14ac:dyDescent="0.2">
      <c r="A140" s="34" t="s">
        <v>25</v>
      </c>
      <c r="B140" s="31">
        <v>1877419.672271756</v>
      </c>
      <c r="C140" s="38">
        <f t="shared" si="18"/>
        <v>185775.80653180371</v>
      </c>
      <c r="D140" s="38">
        <f t="shared" si="19"/>
        <v>88528.774022960075</v>
      </c>
      <c r="E140" s="38">
        <f t="shared" si="20"/>
        <v>92706.774328341329</v>
      </c>
      <c r="F140" s="38">
        <f t="shared" si="21"/>
        <v>63787.3513119856</v>
      </c>
      <c r="G140" s="38">
        <f t="shared" si="22"/>
        <v>132225.30965888329</v>
      </c>
      <c r="H140" s="38">
        <f t="shared" si="23"/>
        <v>172630.46506063183</v>
      </c>
      <c r="I140" s="38">
        <f t="shared" si="24"/>
        <v>396330.99383549014</v>
      </c>
      <c r="J140" s="38">
        <f t="shared" si="25"/>
        <v>264822.60223651509</v>
      </c>
      <c r="K140" s="38">
        <f t="shared" si="26"/>
        <v>87260.658724706969</v>
      </c>
      <c r="L140" s="38">
        <f t="shared" si="27"/>
        <v>66445.509642970472</v>
      </c>
      <c r="M140" s="38">
        <f t="shared" si="28"/>
        <v>99727.192150685543</v>
      </c>
      <c r="N140" s="38">
        <f t="shared" si="29"/>
        <v>227178.23476678194</v>
      </c>
      <c r="P140" s="29"/>
      <c r="AC140" s="23"/>
    </row>
    <row r="141" spans="1:29" x14ac:dyDescent="0.2">
      <c r="A141" s="34" t="s">
        <v>26</v>
      </c>
      <c r="B141" s="31">
        <v>47169.737590135228</v>
      </c>
      <c r="C141" s="38">
        <f t="shared" si="18"/>
        <v>4667.5744236222481</v>
      </c>
      <c r="D141" s="38">
        <f t="shared" si="19"/>
        <v>2224.2650918781624</v>
      </c>
      <c r="E141" s="38">
        <f t="shared" si="20"/>
        <v>2329.2363889019489</v>
      </c>
      <c r="F141" s="38">
        <f t="shared" si="21"/>
        <v>1602.6425350679935</v>
      </c>
      <c r="G141" s="38">
        <f t="shared" si="22"/>
        <v>3322.1305025726228</v>
      </c>
      <c r="H141" s="38">
        <f t="shared" si="23"/>
        <v>4337.3007416715318</v>
      </c>
      <c r="I141" s="38">
        <f t="shared" si="24"/>
        <v>9957.7250916072753</v>
      </c>
      <c r="J141" s="38">
        <f t="shared" si="25"/>
        <v>6653.6069904486531</v>
      </c>
      <c r="K141" s="38">
        <f t="shared" si="26"/>
        <v>2192.4039865877007</v>
      </c>
      <c r="L141" s="38">
        <f t="shared" si="27"/>
        <v>1669.4281519428116</v>
      </c>
      <c r="M141" s="38">
        <f t="shared" si="28"/>
        <v>2505.6227724814812</v>
      </c>
      <c r="N141" s="38">
        <f t="shared" si="29"/>
        <v>5707.8009133527985</v>
      </c>
      <c r="P141" s="29"/>
      <c r="AC141" s="23"/>
    </row>
    <row r="142" spans="1:29" x14ac:dyDescent="0.2">
      <c r="A142" s="34" t="s">
        <v>27</v>
      </c>
      <c r="B142" s="31">
        <v>1746.9269855780376</v>
      </c>
      <c r="C142" s="38">
        <f t="shared" si="18"/>
        <v>172.86319861836196</v>
      </c>
      <c r="D142" s="38">
        <f t="shared" si="19"/>
        <v>82.375457456303295</v>
      </c>
      <c r="E142" s="38">
        <f t="shared" si="20"/>
        <v>86.263059992390566</v>
      </c>
      <c r="F142" s="38">
        <f t="shared" si="21"/>
        <v>59.353722021361961</v>
      </c>
      <c r="G142" s="38">
        <f t="shared" si="22"/>
        <v>123.03480411495343</v>
      </c>
      <c r="H142" s="38">
        <f t="shared" si="23"/>
        <v>160.63154253752364</v>
      </c>
      <c r="I142" s="38">
        <f t="shared" si="24"/>
        <v>368.78345240432822</v>
      </c>
      <c r="J142" s="38">
        <f t="shared" si="25"/>
        <v>246.41573595432212</v>
      </c>
      <c r="K142" s="38">
        <f t="shared" si="26"/>
        <v>81.19548428990835</v>
      </c>
      <c r="L142" s="38">
        <f t="shared" si="27"/>
        <v>61.827121330487977</v>
      </c>
      <c r="M142" s="38">
        <f t="shared" si="28"/>
        <v>92.795513830506565</v>
      </c>
      <c r="N142" s="38">
        <f t="shared" si="29"/>
        <v>211.38789302758951</v>
      </c>
      <c r="P142" s="29"/>
      <c r="AC142" s="23"/>
    </row>
    <row r="143" spans="1:29" x14ac:dyDescent="0.2">
      <c r="A143" s="34" t="s">
        <v>28</v>
      </c>
      <c r="B143" s="31">
        <v>7594.0775454281529</v>
      </c>
      <c r="C143" s="38">
        <f t="shared" si="18"/>
        <v>751.45472357805522</v>
      </c>
      <c r="D143" s="38">
        <f t="shared" si="19"/>
        <v>358.09488142762456</v>
      </c>
      <c r="E143" s="38">
        <f t="shared" si="20"/>
        <v>374.99470343998019</v>
      </c>
      <c r="F143" s="38">
        <f t="shared" si="21"/>
        <v>258.01694710833368</v>
      </c>
      <c r="G143" s="38">
        <f t="shared" si="22"/>
        <v>534.84538904547196</v>
      </c>
      <c r="H143" s="38">
        <f t="shared" si="23"/>
        <v>698.28241268370016</v>
      </c>
      <c r="I143" s="38">
        <f t="shared" si="24"/>
        <v>1603.140920112643</v>
      </c>
      <c r="J143" s="38">
        <f t="shared" si="25"/>
        <v>1071.1954321500616</v>
      </c>
      <c r="K143" s="38">
        <f t="shared" si="26"/>
        <v>352.96541247952047</v>
      </c>
      <c r="L143" s="38">
        <f t="shared" si="27"/>
        <v>268.76907716836376</v>
      </c>
      <c r="M143" s="38">
        <f t="shared" si="28"/>
        <v>403.39197557449251</v>
      </c>
      <c r="N143" s="38">
        <f t="shared" si="29"/>
        <v>918.9256706599059</v>
      </c>
      <c r="P143" s="29"/>
      <c r="AC143" s="23"/>
    </row>
    <row r="144" spans="1:29" x14ac:dyDescent="0.2">
      <c r="A144" s="34" t="s">
        <v>29</v>
      </c>
      <c r="B144" s="31">
        <v>6160.7851202093607</v>
      </c>
      <c r="C144" s="38">
        <f t="shared" si="18"/>
        <v>609.626521698852</v>
      </c>
      <c r="D144" s="38">
        <f t="shared" si="19"/>
        <v>290.50870285761124</v>
      </c>
      <c r="E144" s="38">
        <f t="shared" si="20"/>
        <v>304.21888310861328</v>
      </c>
      <c r="F144" s="38">
        <f t="shared" si="21"/>
        <v>209.31929638562141</v>
      </c>
      <c r="G144" s="38">
        <f t="shared" si="22"/>
        <v>433.8996401778453</v>
      </c>
      <c r="H144" s="38">
        <f t="shared" si="23"/>
        <v>566.48985634279404</v>
      </c>
      <c r="I144" s="38">
        <f t="shared" si="24"/>
        <v>1300.5670099029614</v>
      </c>
      <c r="J144" s="38">
        <f t="shared" si="25"/>
        <v>869.01994873615183</v>
      </c>
      <c r="K144" s="38">
        <f t="shared" si="26"/>
        <v>286.34736057726002</v>
      </c>
      <c r="L144" s="38">
        <f t="shared" si="27"/>
        <v>218.04208891547495</v>
      </c>
      <c r="M144" s="38">
        <f t="shared" si="28"/>
        <v>327.25650559459427</v>
      </c>
      <c r="N144" s="38">
        <f t="shared" si="29"/>
        <v>745.48930591158091</v>
      </c>
      <c r="P144" s="29"/>
      <c r="AC144" s="23"/>
    </row>
    <row r="145" spans="1:29" x14ac:dyDescent="0.2">
      <c r="A145" s="34" t="s">
        <v>30</v>
      </c>
      <c r="B145" s="31">
        <v>17070.745454665375</v>
      </c>
      <c r="C145" s="38">
        <f t="shared" si="18"/>
        <v>1689.1969077442016</v>
      </c>
      <c r="D145" s="38">
        <f t="shared" si="19"/>
        <v>804.96235821949483</v>
      </c>
      <c r="E145" s="38">
        <f t="shared" si="20"/>
        <v>842.95150938055383</v>
      </c>
      <c r="F145" s="38">
        <f t="shared" si="21"/>
        <v>579.99692533135658</v>
      </c>
      <c r="G145" s="38">
        <f t="shared" si="22"/>
        <v>1202.2802558150549</v>
      </c>
      <c r="H145" s="38">
        <f t="shared" si="23"/>
        <v>1569.6707402690852</v>
      </c>
      <c r="I145" s="38">
        <f t="shared" si="24"/>
        <v>3603.7043882540484</v>
      </c>
      <c r="J145" s="38">
        <f t="shared" si="25"/>
        <v>2407.9428271630859</v>
      </c>
      <c r="K145" s="38">
        <f t="shared" si="26"/>
        <v>793.43181244788741</v>
      </c>
      <c r="L145" s="38">
        <f t="shared" si="27"/>
        <v>604.16666474371345</v>
      </c>
      <c r="M145" s="38">
        <f t="shared" si="28"/>
        <v>906.78580674125976</v>
      </c>
      <c r="N145" s="38">
        <f t="shared" si="29"/>
        <v>2065.6552585556333</v>
      </c>
      <c r="P145" s="29"/>
      <c r="AC145" s="23"/>
    </row>
    <row r="146" spans="1:29" x14ac:dyDescent="0.2">
      <c r="A146" s="34" t="s">
        <v>56</v>
      </c>
      <c r="B146" s="31">
        <v>78498.167215206209</v>
      </c>
      <c r="C146" s="38">
        <f t="shared" si="18"/>
        <v>7767.6081384761537</v>
      </c>
      <c r="D146" s="38">
        <f t="shared" si="19"/>
        <v>3701.5413278388228</v>
      </c>
      <c r="E146" s="38">
        <f t="shared" si="20"/>
        <v>3876.2307547372575</v>
      </c>
      <c r="F146" s="38">
        <f t="shared" si="21"/>
        <v>2667.0596049760361</v>
      </c>
      <c r="G146" s="38">
        <f t="shared" si="22"/>
        <v>5528.5691425220239</v>
      </c>
      <c r="H146" s="38">
        <f t="shared" si="23"/>
        <v>7217.9786506502314</v>
      </c>
      <c r="I146" s="38">
        <f t="shared" si="24"/>
        <v>16571.285092065351</v>
      </c>
      <c r="J146" s="38">
        <f t="shared" si="25"/>
        <v>11072.691534958483</v>
      </c>
      <c r="K146" s="38">
        <f t="shared" si="26"/>
        <v>3648.5192315006188</v>
      </c>
      <c r="L146" s="38">
        <f t="shared" si="27"/>
        <v>2778.2018073466206</v>
      </c>
      <c r="M146" s="38">
        <f t="shared" si="28"/>
        <v>4169.7665796134024</v>
      </c>
      <c r="N146" s="38">
        <f t="shared" si="29"/>
        <v>9498.7153505212063</v>
      </c>
      <c r="P146" s="29"/>
      <c r="AC146" s="23"/>
    </row>
    <row r="147" spans="1:29" x14ac:dyDescent="0.2">
      <c r="A147" s="34" t="s">
        <v>31</v>
      </c>
      <c r="B147" s="31">
        <v>42711.296510387408</v>
      </c>
      <c r="C147" s="38">
        <f t="shared" si="18"/>
        <v>4226.3994963016903</v>
      </c>
      <c r="D147" s="38">
        <f t="shared" si="19"/>
        <v>2014.0295602742599</v>
      </c>
      <c r="E147" s="38">
        <f t="shared" si="20"/>
        <v>2109.0790649210812</v>
      </c>
      <c r="F147" s="38">
        <f t="shared" si="21"/>
        <v>1451.1622072233747</v>
      </c>
      <c r="G147" s="38">
        <f t="shared" si="22"/>
        <v>3008.1257219301579</v>
      </c>
      <c r="H147" s="38">
        <f t="shared" si="23"/>
        <v>3927.3429850709695</v>
      </c>
      <c r="I147" s="38">
        <f t="shared" si="24"/>
        <v>9016.5298915190269</v>
      </c>
      <c r="J147" s="38">
        <f t="shared" si="25"/>
        <v>6024.714055057013</v>
      </c>
      <c r="K147" s="38">
        <f t="shared" si="26"/>
        <v>1985.1799379372856</v>
      </c>
      <c r="L147" s="38">
        <f t="shared" si="27"/>
        <v>1511.6353077895742</v>
      </c>
      <c r="M147" s="38">
        <f t="shared" si="28"/>
        <v>2268.793566513642</v>
      </c>
      <c r="N147" s="38">
        <f t="shared" si="29"/>
        <v>5168.3047158493328</v>
      </c>
      <c r="P147" s="29"/>
      <c r="AC147" s="23"/>
    </row>
    <row r="148" spans="1:29" x14ac:dyDescent="0.2">
      <c r="A148" s="34" t="s">
        <v>32</v>
      </c>
      <c r="B148" s="31">
        <v>13327.247246303306</v>
      </c>
      <c r="C148" s="38">
        <f t="shared" si="18"/>
        <v>1318.7675310948664</v>
      </c>
      <c r="D148" s="38">
        <f t="shared" si="19"/>
        <v>628.43959570767731</v>
      </c>
      <c r="E148" s="38">
        <f t="shared" si="20"/>
        <v>658.09798476544722</v>
      </c>
      <c r="F148" s="38">
        <f t="shared" si="21"/>
        <v>452.80754999918236</v>
      </c>
      <c r="G148" s="38">
        <f t="shared" si="22"/>
        <v>938.62838451597747</v>
      </c>
      <c r="H148" s="38">
        <f t="shared" si="23"/>
        <v>1225.4526380473233</v>
      </c>
      <c r="I148" s="38">
        <f t="shared" si="24"/>
        <v>2813.4365609513657</v>
      </c>
      <c r="J148" s="38">
        <f t="shared" si="25"/>
        <v>1879.8973658056984</v>
      </c>
      <c r="K148" s="38">
        <f t="shared" si="26"/>
        <v>619.43762008856152</v>
      </c>
      <c r="L148" s="38">
        <f t="shared" si="27"/>
        <v>471.67703017991857</v>
      </c>
      <c r="M148" s="38">
        <f t="shared" si="28"/>
        <v>707.93385549408447</v>
      </c>
      <c r="N148" s="38">
        <f t="shared" si="29"/>
        <v>1612.6711296532039</v>
      </c>
      <c r="P148" s="29"/>
      <c r="AC148" s="23"/>
    </row>
    <row r="149" spans="1:29" x14ac:dyDescent="0.2">
      <c r="A149" s="34" t="s">
        <v>33</v>
      </c>
      <c r="B149" s="31">
        <v>11845.142042177933</v>
      </c>
      <c r="C149" s="38">
        <f t="shared" si="18"/>
        <v>1172.1091713642459</v>
      </c>
      <c r="D149" s="38">
        <f t="shared" si="19"/>
        <v>558.5516752644553</v>
      </c>
      <c r="E149" s="38">
        <f t="shared" si="20"/>
        <v>584.91179484795794</v>
      </c>
      <c r="F149" s="38">
        <f t="shared" si="21"/>
        <v>402.45143264665109</v>
      </c>
      <c r="G149" s="38">
        <f t="shared" si="22"/>
        <v>834.24478693420406</v>
      </c>
      <c r="H149" s="38">
        <f t="shared" si="23"/>
        <v>1089.1717018050026</v>
      </c>
      <c r="I149" s="38">
        <f t="shared" si="24"/>
        <v>2500.5580728885566</v>
      </c>
      <c r="J149" s="38">
        <f t="shared" si="25"/>
        <v>1670.8365134338749</v>
      </c>
      <c r="K149" s="38">
        <f t="shared" si="26"/>
        <v>550.55079722130006</v>
      </c>
      <c r="L149" s="38">
        <f t="shared" si="27"/>
        <v>419.22246336830892</v>
      </c>
      <c r="M149" s="38">
        <f t="shared" si="28"/>
        <v>629.20548556042411</v>
      </c>
      <c r="N149" s="38">
        <f t="shared" si="29"/>
        <v>1433.3281468429516</v>
      </c>
      <c r="P149" s="29"/>
      <c r="AC149" s="23"/>
    </row>
    <row r="150" spans="1:29" x14ac:dyDescent="0.2">
      <c r="A150" s="33" t="s">
        <v>34</v>
      </c>
      <c r="B150" s="31">
        <v>44902.275191627486</v>
      </c>
      <c r="C150" s="38">
        <f t="shared" si="18"/>
        <v>4443.2028235560801</v>
      </c>
      <c r="D150" s="38">
        <f t="shared" si="19"/>
        <v>2117.3440505959261</v>
      </c>
      <c r="E150" s="38">
        <f t="shared" si="20"/>
        <v>2217.2693481911765</v>
      </c>
      <c r="F150" s="38">
        <f t="shared" si="21"/>
        <v>1525.603062894297</v>
      </c>
      <c r="G150" s="38">
        <f t="shared" si="22"/>
        <v>3162.4347658065481</v>
      </c>
      <c r="H150" s="38">
        <f t="shared" si="23"/>
        <v>4128.8054893083572</v>
      </c>
      <c r="I150" s="38">
        <f t="shared" si="24"/>
        <v>9479.0544783406349</v>
      </c>
      <c r="J150" s="38">
        <f t="shared" si="25"/>
        <v>6333.7662528049113</v>
      </c>
      <c r="K150" s="38">
        <f t="shared" si="26"/>
        <v>2087.0145174937338</v>
      </c>
      <c r="L150" s="38">
        <f t="shared" si="27"/>
        <v>1589.178276600443</v>
      </c>
      <c r="M150" s="38">
        <f t="shared" si="28"/>
        <v>2385.1767892790085</v>
      </c>
      <c r="N150" s="38">
        <f t="shared" si="29"/>
        <v>5433.4253367563697</v>
      </c>
      <c r="P150" s="29"/>
      <c r="AC150" s="23"/>
    </row>
    <row r="151" spans="1:29" x14ac:dyDescent="0.2">
      <c r="A151" s="34" t="s">
        <v>35</v>
      </c>
      <c r="B151" s="31">
        <v>52194.033813895665</v>
      </c>
      <c r="C151" s="38">
        <f t="shared" si="18"/>
        <v>5164.7422636152887</v>
      </c>
      <c r="D151" s="38">
        <f t="shared" si="19"/>
        <v>2461.1832362797704</v>
      </c>
      <c r="E151" s="38">
        <f t="shared" si="20"/>
        <v>2577.3355768748092</v>
      </c>
      <c r="F151" s="38">
        <f t="shared" si="21"/>
        <v>1773.3483996404509</v>
      </c>
      <c r="G151" s="38">
        <f t="shared" si="22"/>
        <v>3675.9880517485103</v>
      </c>
      <c r="H151" s="38">
        <f t="shared" si="23"/>
        <v>4799.2893990400862</v>
      </c>
      <c r="I151" s="38">
        <f t="shared" si="24"/>
        <v>11018.374633687197</v>
      </c>
      <c r="J151" s="38">
        <f t="shared" si="25"/>
        <v>7362.3175787282134</v>
      </c>
      <c r="K151" s="38">
        <f t="shared" si="26"/>
        <v>2425.9284375075545</v>
      </c>
      <c r="L151" s="38">
        <f t="shared" si="27"/>
        <v>1847.2477029551069</v>
      </c>
      <c r="M151" s="38">
        <f t="shared" si="28"/>
        <v>2772.5097995693664</v>
      </c>
      <c r="N151" s="38">
        <f t="shared" si="29"/>
        <v>6315.7687342493109</v>
      </c>
      <c r="P151" s="29"/>
      <c r="AC151" s="23"/>
    </row>
    <row r="152" spans="1:29" x14ac:dyDescent="0.2">
      <c r="A152" s="34" t="s">
        <v>36</v>
      </c>
      <c r="B152" s="31">
        <v>369020.83713315061</v>
      </c>
      <c r="C152" s="38">
        <f t="shared" si="18"/>
        <v>36515.620166320005</v>
      </c>
      <c r="D152" s="38">
        <f t="shared" si="19"/>
        <v>17400.990722971084</v>
      </c>
      <c r="E152" s="38">
        <f t="shared" si="20"/>
        <v>18222.207839743249</v>
      </c>
      <c r="F152" s="38">
        <f t="shared" si="21"/>
        <v>12537.879584042226</v>
      </c>
      <c r="G152" s="38">
        <f t="shared" si="22"/>
        <v>25989.870661932786</v>
      </c>
      <c r="H152" s="38">
        <f t="shared" si="23"/>
        <v>33931.805270941193</v>
      </c>
      <c r="I152" s="38">
        <f t="shared" si="24"/>
        <v>77901.812411506384</v>
      </c>
      <c r="J152" s="38">
        <f t="shared" si="25"/>
        <v>52052.857340546972</v>
      </c>
      <c r="K152" s="38">
        <f t="shared" si="26"/>
        <v>17151.733204338365</v>
      </c>
      <c r="L152" s="38">
        <f t="shared" si="27"/>
        <v>13060.360426775458</v>
      </c>
      <c r="M152" s="38">
        <f t="shared" si="28"/>
        <v>19602.123316335183</v>
      </c>
      <c r="N152" s="38">
        <f t="shared" si="29"/>
        <v>44653.576187697698</v>
      </c>
      <c r="P152" s="29"/>
      <c r="AC152" s="23"/>
    </row>
    <row r="153" spans="1:29" x14ac:dyDescent="0.2">
      <c r="A153" s="33" t="s">
        <v>37</v>
      </c>
      <c r="B153" s="31">
        <v>56897.139382952337</v>
      </c>
      <c r="C153" s="38">
        <f t="shared" si="18"/>
        <v>5630.1274106871097</v>
      </c>
      <c r="D153" s="38">
        <f t="shared" si="19"/>
        <v>2682.955797992267</v>
      </c>
      <c r="E153" s="38">
        <f t="shared" si="20"/>
        <v>2809.5744060894367</v>
      </c>
      <c r="F153" s="38">
        <f t="shared" si="21"/>
        <v>1933.1414664872275</v>
      </c>
      <c r="G153" s="38">
        <f t="shared" si="22"/>
        <v>4007.2243754173942</v>
      </c>
      <c r="H153" s="38">
        <f t="shared" si="23"/>
        <v>5231.7442803895865</v>
      </c>
      <c r="I153" s="38">
        <f t="shared" si="24"/>
        <v>12011.219511061876</v>
      </c>
      <c r="J153" s="38">
        <f t="shared" si="25"/>
        <v>8025.7220768197567</v>
      </c>
      <c r="K153" s="38">
        <f t="shared" si="26"/>
        <v>2644.5242560498873</v>
      </c>
      <c r="L153" s="38">
        <f t="shared" si="27"/>
        <v>2013.699696111504</v>
      </c>
      <c r="M153" s="38">
        <f t="shared" si="28"/>
        <v>3022.3354084715738</v>
      </c>
      <c r="N153" s="38">
        <f t="shared" si="29"/>
        <v>6884.8706973747194</v>
      </c>
      <c r="P153" s="29"/>
      <c r="AC153" s="23"/>
    </row>
    <row r="154" spans="1:29" x14ac:dyDescent="0.2">
      <c r="A154" s="34" t="s">
        <v>42</v>
      </c>
      <c r="B154" s="31">
        <v>52.166401784874537</v>
      </c>
      <c r="C154" s="38">
        <f t="shared" si="18"/>
        <v>5.1620079988404344</v>
      </c>
      <c r="D154" s="38">
        <f t="shared" si="19"/>
        <v>2.4598802619426325</v>
      </c>
      <c r="E154" s="38">
        <f t="shared" si="20"/>
        <v>2.5759711103591281</v>
      </c>
      <c r="F154" s="38">
        <f t="shared" si="21"/>
        <v>1.7724095717541419</v>
      </c>
      <c r="G154" s="38">
        <f t="shared" si="22"/>
        <v>3.6740419479296449</v>
      </c>
      <c r="H154" s="38">
        <f t="shared" si="23"/>
        <v>4.7967486085652986</v>
      </c>
      <c r="I154" s="38">
        <f t="shared" si="24"/>
        <v>11.012541399016559</v>
      </c>
      <c r="J154" s="38">
        <f t="shared" si="25"/>
        <v>7.3584198962129372</v>
      </c>
      <c r="K154" s="38">
        <f t="shared" si="26"/>
        <v>2.4246441274036945</v>
      </c>
      <c r="L154" s="38">
        <f t="shared" si="27"/>
        <v>1.8462697520590474</v>
      </c>
      <c r="M154" s="38">
        <f t="shared" si="28"/>
        <v>2.7710420059223719</v>
      </c>
      <c r="N154" s="38">
        <f t="shared" si="29"/>
        <v>6.3124251048686473</v>
      </c>
      <c r="P154" s="29"/>
      <c r="AC154" s="23"/>
    </row>
    <row r="155" spans="1:29" x14ac:dyDescent="0.2">
      <c r="A155" s="33" t="s">
        <v>38</v>
      </c>
      <c r="B155" s="31">
        <v>27102.710908812827</v>
      </c>
      <c r="C155" s="38">
        <f t="shared" si="18"/>
        <v>2681.887301303509</v>
      </c>
      <c r="D155" s="38">
        <f t="shared" si="19"/>
        <v>1278.0146095691903</v>
      </c>
      <c r="E155" s="38">
        <f t="shared" si="20"/>
        <v>1338.3288462452451</v>
      </c>
      <c r="F155" s="38">
        <f t="shared" si="21"/>
        <v>920.84373450486748</v>
      </c>
      <c r="G155" s="38">
        <f t="shared" si="22"/>
        <v>1908.8243270491498</v>
      </c>
      <c r="H155" s="38">
        <f t="shared" si="23"/>
        <v>2492.1191876778039</v>
      </c>
      <c r="I155" s="38">
        <f t="shared" si="24"/>
        <v>5721.4934459102215</v>
      </c>
      <c r="J155" s="38">
        <f t="shared" si="25"/>
        <v>3823.018655094219</v>
      </c>
      <c r="K155" s="38">
        <f t="shared" si="26"/>
        <v>1259.7079076446237</v>
      </c>
      <c r="L155" s="38">
        <f t="shared" si="27"/>
        <v>959.21730534710753</v>
      </c>
      <c r="M155" s="38">
        <f t="shared" si="28"/>
        <v>1439.6766469039201</v>
      </c>
      <c r="N155" s="38">
        <f t="shared" si="29"/>
        <v>3279.5789415629697</v>
      </c>
      <c r="P155" s="29"/>
      <c r="AC155" s="23"/>
    </row>
    <row r="156" spans="1:29" x14ac:dyDescent="0.2">
      <c r="A156" s="34" t="s">
        <v>39</v>
      </c>
      <c r="B156" s="31">
        <v>5988.2303922274887</v>
      </c>
      <c r="C156" s="38">
        <f t="shared" si="18"/>
        <v>592.55175986740778</v>
      </c>
      <c r="D156" s="38">
        <f t="shared" si="19"/>
        <v>282.37197203193716</v>
      </c>
      <c r="E156" s="38">
        <f t="shared" si="20"/>
        <v>295.69814985830772</v>
      </c>
      <c r="F156" s="38">
        <f t="shared" si="21"/>
        <v>203.45656403180246</v>
      </c>
      <c r="G156" s="38">
        <f t="shared" si="22"/>
        <v>421.74673548770807</v>
      </c>
      <c r="H156" s="38">
        <f t="shared" si="23"/>
        <v>550.62329044925752</v>
      </c>
      <c r="I156" s="38">
        <f t="shared" si="24"/>
        <v>1264.1399990208849</v>
      </c>
      <c r="J156" s="38">
        <f t="shared" si="25"/>
        <v>844.67995019065938</v>
      </c>
      <c r="K156" s="38">
        <f t="shared" si="26"/>
        <v>278.32718296212886</v>
      </c>
      <c r="L156" s="38">
        <f t="shared" si="27"/>
        <v>211.93504369197098</v>
      </c>
      <c r="M156" s="38">
        <f t="shared" si="28"/>
        <v>318.09052168161304</v>
      </c>
      <c r="N156" s="38">
        <f t="shared" si="29"/>
        <v>724.60922295381079</v>
      </c>
      <c r="P156" s="29"/>
      <c r="AC156" s="23"/>
    </row>
    <row r="157" spans="1:29" x14ac:dyDescent="0.2">
      <c r="A157" s="34" t="s">
        <v>40</v>
      </c>
      <c r="B157" s="31">
        <v>21631.637848818231</v>
      </c>
      <c r="C157" s="38">
        <f t="shared" si="18"/>
        <v>2140.5096725685112</v>
      </c>
      <c r="D157" s="38">
        <f t="shared" si="19"/>
        <v>1020.028929678404</v>
      </c>
      <c r="E157" s="38">
        <f t="shared" si="20"/>
        <v>1068.167867856728</v>
      </c>
      <c r="F157" s="38">
        <f t="shared" si="21"/>
        <v>734.95814670279196</v>
      </c>
      <c r="G157" s="38">
        <f t="shared" si="22"/>
        <v>1523.5006084323111</v>
      </c>
      <c r="H157" s="38">
        <f t="shared" si="23"/>
        <v>1989.0489894281457</v>
      </c>
      <c r="I157" s="38">
        <f t="shared" si="24"/>
        <v>4566.5274810599476</v>
      </c>
      <c r="J157" s="38">
        <f t="shared" si="25"/>
        <v>3051.2872057157874</v>
      </c>
      <c r="K157" s="38">
        <f t="shared" si="26"/>
        <v>1005.4176995482946</v>
      </c>
      <c r="L157" s="38">
        <f t="shared" si="27"/>
        <v>765.58545886422576</v>
      </c>
      <c r="M157" s="38">
        <f t="shared" si="28"/>
        <v>1149.0571533602608</v>
      </c>
      <c r="N157" s="38">
        <f t="shared" si="29"/>
        <v>2617.5486356028232</v>
      </c>
      <c r="P157" s="29"/>
      <c r="AC157" s="23"/>
    </row>
    <row r="158" spans="1:29" x14ac:dyDescent="0.2">
      <c r="A158" s="33" t="s">
        <v>49</v>
      </c>
      <c r="B158" s="31">
        <v>11269.931633723914</v>
      </c>
      <c r="C158" s="38">
        <f t="shared" si="18"/>
        <v>1115.1905297124683</v>
      </c>
      <c r="D158" s="38">
        <f t="shared" si="19"/>
        <v>531.42791970901158</v>
      </c>
      <c r="E158" s="38">
        <f t="shared" si="20"/>
        <v>556.50796893974575</v>
      </c>
      <c r="F158" s="38">
        <f t="shared" si="21"/>
        <v>382.90804075390002</v>
      </c>
      <c r="G158" s="38">
        <f t="shared" si="22"/>
        <v>793.73313389244561</v>
      </c>
      <c r="H158" s="38">
        <f t="shared" si="23"/>
        <v>1036.2805758699167</v>
      </c>
      <c r="I158" s="38">
        <f t="shared" si="24"/>
        <v>2379.1287961987891</v>
      </c>
      <c r="J158" s="38">
        <f t="shared" si="25"/>
        <v>1589.6992379221094</v>
      </c>
      <c r="K158" s="38">
        <f t="shared" si="26"/>
        <v>523.81557126818677</v>
      </c>
      <c r="L158" s="38">
        <f t="shared" si="27"/>
        <v>398.86465562497119</v>
      </c>
      <c r="M158" s="38">
        <f t="shared" si="28"/>
        <v>598.65071947471711</v>
      </c>
      <c r="N158" s="38">
        <f t="shared" si="29"/>
        <v>1363.7244843576527</v>
      </c>
      <c r="P158" s="29"/>
      <c r="AC158" s="23"/>
    </row>
    <row r="159" spans="1:29" x14ac:dyDescent="0.2">
      <c r="A159" s="36">
        <v>5319956</v>
      </c>
      <c r="B159" s="26"/>
      <c r="C159" s="26"/>
      <c r="D159" s="26"/>
      <c r="E159" s="26"/>
      <c r="F159" s="26"/>
      <c r="G159" s="26"/>
      <c r="H159" s="26"/>
      <c r="I159" s="26"/>
      <c r="J159" s="26"/>
      <c r="K159" s="26"/>
      <c r="L159" s="26"/>
      <c r="M159" s="26"/>
      <c r="N159" s="26"/>
      <c r="O159" s="37"/>
      <c r="P159" s="37"/>
    </row>
    <row r="160" spans="1:29" ht="13.5" thickBot="1" x14ac:dyDescent="0.25">
      <c r="A160" s="28"/>
      <c r="B160" s="27"/>
      <c r="C160" s="27"/>
      <c r="D160" s="27"/>
      <c r="E160" s="27"/>
      <c r="F160" s="27"/>
      <c r="G160" s="27"/>
      <c r="H160" s="27"/>
      <c r="I160" s="27"/>
      <c r="J160" s="27"/>
      <c r="K160" s="27"/>
      <c r="L160" s="27"/>
      <c r="M160" s="27"/>
      <c r="N160" s="27"/>
    </row>
    <row r="161" spans="1:15" x14ac:dyDescent="0.2">
      <c r="A161" s="32"/>
      <c r="B161" s="30"/>
      <c r="C161" s="30"/>
      <c r="D161" s="30"/>
      <c r="E161" s="30"/>
      <c r="F161" s="30"/>
      <c r="G161" s="30"/>
      <c r="H161" s="30"/>
      <c r="I161" s="30"/>
      <c r="J161" s="30"/>
      <c r="K161" s="30"/>
      <c r="L161" s="30"/>
      <c r="M161" s="30"/>
      <c r="N161" s="30"/>
      <c r="O161" s="29"/>
    </row>
    <row r="162" spans="1:15" x14ac:dyDescent="0.2">
      <c r="A162" s="32"/>
      <c r="B162" s="30"/>
      <c r="C162" s="30"/>
      <c r="D162" s="30"/>
      <c r="E162" s="30"/>
      <c r="F162" s="30"/>
      <c r="G162" s="30"/>
      <c r="H162" s="30"/>
      <c r="I162" s="30"/>
      <c r="J162" s="30"/>
      <c r="K162" s="30"/>
      <c r="L162" s="30"/>
      <c r="M162" s="30"/>
      <c r="N162" s="30"/>
    </row>
    <row r="163" spans="1:15" x14ac:dyDescent="0.2">
      <c r="A163" s="45"/>
      <c r="B163" s="30"/>
      <c r="C163" s="30"/>
      <c r="D163" s="44"/>
      <c r="E163" s="30"/>
      <c r="F163" s="30"/>
      <c r="G163" s="30"/>
      <c r="H163" s="30"/>
      <c r="I163" s="30"/>
      <c r="J163" s="30"/>
      <c r="K163" s="30"/>
      <c r="L163" s="30"/>
      <c r="M163" s="30"/>
      <c r="N163" s="30"/>
    </row>
    <row r="164" spans="1:15" x14ac:dyDescent="0.2">
      <c r="D164" s="44"/>
    </row>
    <row r="165" spans="1:15" x14ac:dyDescent="0.2">
      <c r="D165" s="44"/>
    </row>
    <row r="166" spans="1:15" x14ac:dyDescent="0.2">
      <c r="D166" s="44"/>
    </row>
    <row r="167" spans="1:15" x14ac:dyDescent="0.2">
      <c r="D167" s="44"/>
    </row>
  </sheetData>
  <mergeCells count="4">
    <mergeCell ref="A1:N1"/>
    <mergeCell ref="A3:N3"/>
    <mergeCell ref="A4:N4"/>
    <mergeCell ref="A6:N6"/>
  </mergeCells>
  <pageMargins left="0.27559055118110237" right="3.937007874015748E-2" top="0.74803149606299213" bottom="0.74803149606299213" header="0.31496062992125984" footer="0.31496062992125984"/>
  <pageSetup paperSize="9" scale="55"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Formatos de Hacienda</vt:lpstr>
      <vt:lpstr>INGRESOS PROPIOS  2015</vt:lpstr>
      <vt:lpstr>'Formatos de Hacienda'!Títulos_a_imprimir</vt:lpstr>
      <vt:lpstr>'INGRESOS PROPIOS  2015'!Títulos_a_imprimir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bernal</dc:creator>
  <cp:lastModifiedBy>Usuario</cp:lastModifiedBy>
  <cp:lastPrinted>2014-03-30T19:01:06Z</cp:lastPrinted>
  <dcterms:created xsi:type="dcterms:W3CDTF">2012-05-22T21:52:55Z</dcterms:created>
  <dcterms:modified xsi:type="dcterms:W3CDTF">2017-05-18T16:08:29Z</dcterms:modified>
</cp:coreProperties>
</file>