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spaldo oficina\2017\iNFORMACION DE LA PAGINA PLANEACION\Presupuesto de egresos\"/>
    </mc:Choice>
  </mc:AlternateContent>
  <bookViews>
    <workbookView xWindow="120" yWindow="45" windowWidth="24915" windowHeight="12330"/>
  </bookViews>
  <sheets>
    <sheet name="Hoja1" sheetId="1" r:id="rId1"/>
    <sheet name="Hoja2" sheetId="2" r:id="rId2"/>
    <sheet name="Hoja3" sheetId="3" r:id="rId3"/>
  </sheets>
  <calcPr calcId="171027"/>
</workbook>
</file>

<file path=xl/calcChain.xml><?xml version="1.0" encoding="utf-8"?>
<calcChain xmlns="http://schemas.openxmlformats.org/spreadsheetml/2006/main">
  <c r="E250" i="1" l="1"/>
  <c r="E256" i="1" s="1"/>
  <c r="F42" i="1" l="1"/>
  <c r="E42" i="1"/>
  <c r="E118" i="1" l="1"/>
  <c r="E69" i="1"/>
  <c r="E167" i="1"/>
  <c r="E93" i="1" l="1"/>
  <c r="E184" i="1"/>
  <c r="E181" i="1"/>
  <c r="E175" i="1"/>
  <c r="E155" i="1"/>
  <c r="E164" i="1"/>
  <c r="E152" i="1"/>
  <c r="E139" i="1"/>
  <c r="E147" i="1" l="1"/>
  <c r="E142" i="1"/>
  <c r="E114" i="1"/>
  <c r="E119" i="1" s="1"/>
  <c r="E60" i="1"/>
  <c r="E188" i="1" l="1"/>
  <c r="E84" i="1"/>
  <c r="E90" i="1"/>
  <c r="E66" i="1"/>
  <c r="E63" i="1"/>
  <c r="E21" i="1"/>
  <c r="F16" i="1"/>
  <c r="E16" i="1"/>
  <c r="E73" i="1" l="1"/>
  <c r="E101" i="1"/>
  <c r="F20" i="1"/>
  <c r="F21" i="1" s="1"/>
</calcChain>
</file>

<file path=xl/sharedStrings.xml><?xml version="1.0" encoding="utf-8"?>
<sst xmlns="http://schemas.openxmlformats.org/spreadsheetml/2006/main" count="251" uniqueCount="145">
  <si>
    <t xml:space="preserve">ANTEPROYECTO DE PRESUPUESTO </t>
  </si>
  <si>
    <t>EJERCICIO FISCAL 2016</t>
  </si>
  <si>
    <t xml:space="preserve">PROYECCIÓN DE INGRESOS </t>
  </si>
  <si>
    <t xml:space="preserve">Federal. </t>
  </si>
  <si>
    <t xml:space="preserve">Estatal. </t>
  </si>
  <si>
    <t xml:space="preserve">Ingresos. </t>
  </si>
  <si>
    <t>Fondo para Elevar la Calidad de la Educación Superior de las Universidades (FECES).</t>
  </si>
  <si>
    <t>-</t>
  </si>
  <si>
    <t>Programa de Expansión en la Oferta Educativa en Educación Media Superior y Superior (ProExOEES).</t>
  </si>
  <si>
    <t xml:space="preserve">Programa de Fortalecimiento de la Calidad en Instituciones Educativas (PROFOCIE). </t>
  </si>
  <si>
    <t>Programa para el Desarrollo del Profesorado (ProDEP)</t>
  </si>
  <si>
    <t xml:space="preserve">Programa de Apoyo de CONACYT/Programa Estimulo a la Innovación.  </t>
  </si>
  <si>
    <t>Programa de Apoyo al Desarrollo de la Educación Superior (PADES).</t>
  </si>
  <si>
    <t xml:space="preserve">    -</t>
  </si>
  <si>
    <t>Total</t>
  </si>
  <si>
    <t>PROYECCIÓN DE EGRESOS</t>
  </si>
  <si>
    <r>
      <t>Sueldos y Salarios</t>
    </r>
    <r>
      <rPr>
        <sz val="10"/>
        <color theme="1"/>
        <rFont val="Arial"/>
        <family val="2"/>
      </rPr>
      <t xml:space="preserve"> </t>
    </r>
  </si>
  <si>
    <t xml:space="preserve">Gastos de operación </t>
  </si>
  <si>
    <t>DISTRIBUCIÓN DE TECHOS FINANCIEROS</t>
  </si>
  <si>
    <t xml:space="preserve">Comentarios </t>
  </si>
  <si>
    <t>Gastos de funcionamiento</t>
  </si>
  <si>
    <t xml:space="preserve">Promoción institucional </t>
  </si>
  <si>
    <t>Coordinación de Planeación y Evaluación</t>
  </si>
  <si>
    <t xml:space="preserve">Coordinación de Evaluación institucional </t>
  </si>
  <si>
    <t xml:space="preserve">Auditoría Mancera </t>
  </si>
  <si>
    <t xml:space="preserve">Coordinación de Calidad Institucional </t>
  </si>
  <si>
    <t xml:space="preserve">Certificación ISO </t>
  </si>
  <si>
    <t>Acreditación Programas Educativos</t>
  </si>
  <si>
    <t>Coordinación de Gestión de Fondos</t>
  </si>
  <si>
    <t>Administración del PROFOCIE</t>
  </si>
  <si>
    <t xml:space="preserve">Nueva oferta </t>
  </si>
  <si>
    <t>PRODES y PROGES</t>
  </si>
  <si>
    <t>Transción version 2015</t>
  </si>
  <si>
    <t xml:space="preserve">22 Programas educativos </t>
  </si>
  <si>
    <t xml:space="preserve">Total </t>
  </si>
  <si>
    <t xml:space="preserve">EGRESOS POR UNIDADES PRESUPUESTALES </t>
  </si>
  <si>
    <t>Despacho de la Secretaría General de Planeación</t>
  </si>
  <si>
    <t>Despacho de la Secretaría General Administrativa</t>
  </si>
  <si>
    <t>Digitalización del expediente escolar</t>
  </si>
  <si>
    <t xml:space="preserve">Coordinación de Contabilidad </t>
  </si>
  <si>
    <t xml:space="preserve">Coordinación de Finanzas </t>
  </si>
  <si>
    <t>Considerar Negociaciones sindicales</t>
  </si>
  <si>
    <t>Pago de servicio de Internet</t>
  </si>
  <si>
    <t>Infraestructura y soprote  tecnológico de información</t>
  </si>
  <si>
    <t xml:space="preserve">Coordinación de Recursos Humanos </t>
  </si>
  <si>
    <t xml:space="preserve">Capacitación </t>
  </si>
  <si>
    <t xml:space="preserve">Coordinación de Materiales y Servicios Generales </t>
  </si>
  <si>
    <t xml:space="preserve">Servicios básicos </t>
  </si>
  <si>
    <t>Programa de Protección Civil</t>
  </si>
  <si>
    <t xml:space="preserve">Activo Fijos </t>
  </si>
  <si>
    <t xml:space="preserve">Mobiliario de nuevas aulas y espacios </t>
  </si>
  <si>
    <t xml:space="preserve">Infraestructura </t>
  </si>
  <si>
    <t xml:space="preserve">Vehículos  </t>
  </si>
  <si>
    <t xml:space="preserve"> Vehículos sedan (4 Rec y 5 UA)</t>
  </si>
  <si>
    <t>Contrucción nuevos campus</t>
  </si>
  <si>
    <t>Condiciones nuevas aulas</t>
  </si>
  <si>
    <t xml:space="preserve">Coordinación de Informática </t>
  </si>
  <si>
    <t xml:space="preserve">271,400
</t>
  </si>
  <si>
    <t xml:space="preserve">Órgano de Control Interno y Desarrollo Administrativo
</t>
  </si>
  <si>
    <t>Despacho de la Secretaría Técnica</t>
  </si>
  <si>
    <t xml:space="preserve">Despacho de Rectoría </t>
  </si>
  <si>
    <t xml:space="preserve">Gastos de operación
</t>
  </si>
  <si>
    <t>Proyecto de revista</t>
  </si>
  <si>
    <t>Despacho de la Secretaría Académica</t>
  </si>
  <si>
    <t xml:space="preserve">Gastos de funcionamiento
</t>
  </si>
  <si>
    <t>Becas de Exencion (Movimientos contables)</t>
  </si>
  <si>
    <t xml:space="preserve">Coordinación de Tecnología de la información 
</t>
  </si>
  <si>
    <t xml:space="preserve">Gasto de funcionamiento 
</t>
  </si>
  <si>
    <t xml:space="preserve">Licencias Its Learning 
</t>
  </si>
  <si>
    <t>Difusión institucional</t>
  </si>
  <si>
    <t>Almacenamiento adicional</t>
  </si>
  <si>
    <t xml:space="preserve">Servicio anti-plagio </t>
  </si>
  <si>
    <t>EGEL-CENEVAL</t>
  </si>
  <si>
    <t>Bibliotecas</t>
  </si>
  <si>
    <t>Gastos de pago al programador (Evaluación docente)</t>
  </si>
  <si>
    <t xml:space="preserve"> Licencias  (10,000)</t>
  </si>
  <si>
    <t xml:space="preserve">Coordinación de Organización y Operación Académica 
</t>
  </si>
  <si>
    <t xml:space="preserve"> Aplicaciones de EGEL (730)</t>
  </si>
  <si>
    <t xml:space="preserve">Coordinación de Procesos Educativos 
</t>
  </si>
  <si>
    <t xml:space="preserve"> Licencias (10,988)</t>
  </si>
  <si>
    <t>EMA-UNAM</t>
  </si>
  <si>
    <t>Evaluación del PIT</t>
  </si>
  <si>
    <t>Medicinas y productos de Farmacia</t>
  </si>
  <si>
    <t>Becas Socioeconómicas</t>
  </si>
  <si>
    <t>Becas GUIAS UES</t>
  </si>
  <si>
    <t>BÉCALOS</t>
  </si>
  <si>
    <t>Becas Socioeconómicas Apoyo a Transporte</t>
  </si>
  <si>
    <t>Becas Socioeconómicas Apoyo Alimenticio</t>
  </si>
  <si>
    <t xml:space="preserve">  Pruebas aplicadas (3200)</t>
  </si>
  <si>
    <t xml:space="preserve"> Becas (20)</t>
  </si>
  <si>
    <t xml:space="preserve"> Apoyos (60)</t>
  </si>
  <si>
    <t xml:space="preserve"> Estudiantes (100)</t>
  </si>
  <si>
    <t xml:space="preserve"> Estudiantes (2000)</t>
  </si>
  <si>
    <t xml:space="preserve">Universiada estatal y nacional 
</t>
  </si>
  <si>
    <t xml:space="preserve">Coordinación de Servicios estudiantiles 
</t>
  </si>
  <si>
    <t>Becas</t>
  </si>
  <si>
    <t xml:space="preserve">42 estudiantes </t>
  </si>
  <si>
    <t xml:space="preserve">Aplicación del EXANI III Generación </t>
  </si>
  <si>
    <t>Incorporación y Promoción al SNI.</t>
  </si>
  <si>
    <t>Profesores adscritos al PRODEP</t>
  </si>
  <si>
    <t>Posgrado en el PNPC.</t>
  </si>
  <si>
    <t>Coloquio de la investigación</t>
  </si>
  <si>
    <t>Cuerpos  académicos y Grupos de Investigación</t>
  </si>
  <si>
    <t xml:space="preserve">Convocatorias de posgrados de calidad </t>
  </si>
  <si>
    <t xml:space="preserve">  S.N.I (20)</t>
  </si>
  <si>
    <t xml:space="preserve">  ProDEP (130)</t>
  </si>
  <si>
    <t xml:space="preserve">  Aprox. 30 estudiantes</t>
  </si>
  <si>
    <t xml:space="preserve">  PTC investigadores PNPC</t>
  </si>
  <si>
    <t xml:space="preserve"> CA (5) y GI (13)</t>
  </si>
  <si>
    <t>Coordinación de Vinculación</t>
  </si>
  <si>
    <t xml:space="preserve">Promoción de proyectos de vinculación </t>
  </si>
  <si>
    <t xml:space="preserve">Organización de eventos de vinculación y extensión </t>
  </si>
  <si>
    <t xml:space="preserve">Proyectos autosuficientes (Reglamento de ingresos propios) </t>
  </si>
  <si>
    <t xml:space="preserve">Coordinación de deportes </t>
  </si>
  <si>
    <t xml:space="preserve">Coordinación de Administración Escolar </t>
  </si>
  <si>
    <t xml:space="preserve">EXHCOBA
</t>
  </si>
  <si>
    <t xml:space="preserve">Gastos de funcionamiento
</t>
  </si>
  <si>
    <t xml:space="preserve">Coordinación Coop. Acad. Y Asuntos Inter.
</t>
  </si>
  <si>
    <t xml:space="preserve">Intercambio Académico Nacional e Internacional
</t>
  </si>
  <si>
    <t>Estudios de Idiomas en el extranjero (Estados Unidos y Canadá)</t>
  </si>
  <si>
    <t>Prácticas y  Estancias de Investigación Nacional e Internacional</t>
  </si>
  <si>
    <t xml:space="preserve"> Estudiantes (160)</t>
  </si>
  <si>
    <t>Estudiantes (250)</t>
  </si>
  <si>
    <t>Estudiantes (170)</t>
  </si>
  <si>
    <t xml:space="preserve">Unidades Académicas </t>
  </si>
  <si>
    <t xml:space="preserve">San Luis Río Colorado </t>
  </si>
  <si>
    <t>Hermosillo</t>
  </si>
  <si>
    <t xml:space="preserve">Navojoa </t>
  </si>
  <si>
    <t xml:space="preserve">Magdalena </t>
  </si>
  <si>
    <t xml:space="preserve">Benito Juárez </t>
  </si>
  <si>
    <t>Coordinación de Asuntos Juridicos</t>
  </si>
  <si>
    <t xml:space="preserve">Pago de licencias </t>
  </si>
  <si>
    <t>Gastos de operación</t>
  </si>
  <si>
    <t xml:space="preserve">Gastos de funcionamiento </t>
  </si>
  <si>
    <t xml:space="preserve">Coordinación de Investigación y Posgrado </t>
  </si>
  <si>
    <t xml:space="preserve"> (Incremento 25%) </t>
  </si>
  <si>
    <t>RESUMEN  POR UNIDAD RESPONSABLE</t>
  </si>
  <si>
    <t>UNIDAD RESPONSABLE</t>
  </si>
  <si>
    <t xml:space="preserve">Secretaría General de Planeación </t>
  </si>
  <si>
    <t>Secretaría General Administrativa</t>
  </si>
  <si>
    <t xml:space="preserve">Rectoría </t>
  </si>
  <si>
    <t>Secretaría Técnica</t>
  </si>
  <si>
    <t>Secretaría General Académica</t>
  </si>
  <si>
    <t xml:space="preserve">Unidades académicas </t>
  </si>
  <si>
    <t xml:space="preserve">Organo de Control y Desarrollo Administrativo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</si>
</sst>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color rgb="FFFFFFFF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1.5"/>
      <color rgb="FF00000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3"/>
      <color theme="1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F9E3B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vertical="center" wrapText="1"/>
    </xf>
    <xf numFmtId="3" fontId="0" fillId="0" borderId="0" xfId="0" applyNumberFormat="1"/>
    <xf numFmtId="3" fontId="3" fillId="2" borderId="0" xfId="0" applyNumberFormat="1" applyFont="1" applyFill="1" applyAlignment="1">
      <alignment horizontal="right" wrapText="1"/>
    </xf>
    <xf numFmtId="3" fontId="3" fillId="0" borderId="0" xfId="0" applyNumberFormat="1" applyFont="1" applyAlignment="1">
      <alignment horizontal="right" wrapText="1"/>
    </xf>
    <xf numFmtId="0" fontId="4" fillId="0" borderId="0" xfId="0" applyFont="1" applyAlignment="1">
      <alignment horizontal="right" wrapText="1"/>
    </xf>
    <xf numFmtId="0" fontId="4" fillId="2" borderId="0" xfId="0" applyFont="1" applyFill="1" applyAlignment="1">
      <alignment horizontal="right" wrapText="1"/>
    </xf>
    <xf numFmtId="0" fontId="3" fillId="2" borderId="0" xfId="0" applyFont="1" applyFill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0" fontId="0" fillId="0" borderId="0" xfId="0" applyAlignment="1">
      <alignment vertical="center" wrapText="1"/>
    </xf>
    <xf numFmtId="3" fontId="3" fillId="2" borderId="2" xfId="0" applyNumberFormat="1" applyFont="1" applyFill="1" applyBorder="1" applyAlignment="1">
      <alignment wrapText="1"/>
    </xf>
    <xf numFmtId="3" fontId="3" fillId="0" borderId="0" xfId="0" applyNumberFormat="1" applyFont="1" applyAlignment="1">
      <alignment wrapText="1"/>
    </xf>
    <xf numFmtId="3" fontId="3" fillId="2" borderId="0" xfId="0" applyNumberFormat="1" applyFont="1" applyFill="1" applyAlignment="1">
      <alignment wrapText="1"/>
    </xf>
    <xf numFmtId="3" fontId="4" fillId="0" borderId="0" xfId="0" applyNumberFormat="1" applyFont="1" applyAlignment="1">
      <alignment wrapText="1"/>
    </xf>
    <xf numFmtId="3" fontId="6" fillId="0" borderId="2" xfId="0" applyNumberFormat="1" applyFont="1" applyBorder="1" applyAlignment="1">
      <alignment wrapText="1"/>
    </xf>
    <xf numFmtId="3" fontId="3" fillId="2" borderId="2" xfId="0" applyNumberFormat="1" applyFont="1" applyFill="1" applyBorder="1" applyAlignment="1">
      <alignment horizontal="right" wrapText="1"/>
    </xf>
    <xf numFmtId="0" fontId="2" fillId="3" borderId="1" xfId="0" applyFont="1" applyFill="1" applyBorder="1" applyAlignment="1">
      <alignment horizontal="center" vertical="center" wrapText="1"/>
    </xf>
    <xf numFmtId="3" fontId="3" fillId="0" borderId="3" xfId="0" applyNumberFormat="1" applyFont="1" applyBorder="1" applyAlignment="1">
      <alignment wrapText="1"/>
    </xf>
    <xf numFmtId="3" fontId="3" fillId="0" borderId="3" xfId="0" applyNumberFormat="1" applyFont="1" applyBorder="1" applyAlignment="1">
      <alignment horizontal="right" wrapText="1"/>
    </xf>
    <xf numFmtId="0" fontId="3" fillId="0" borderId="0" xfId="0" applyFont="1" applyAlignment="1">
      <alignment horizontal="center" vertical="justify" wrapText="1" readingOrder="1"/>
    </xf>
    <xf numFmtId="0" fontId="8" fillId="4" borderId="4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justify" wrapText="1" readingOrder="1"/>
    </xf>
    <xf numFmtId="3" fontId="7" fillId="0" borderId="0" xfId="0" applyNumberFormat="1" applyFont="1" applyAlignment="1">
      <alignment horizontal="right" vertical="justify" wrapText="1" readingOrder="1"/>
    </xf>
    <xf numFmtId="3" fontId="7" fillId="2" borderId="0" xfId="0" applyNumberFormat="1" applyFont="1" applyFill="1" applyAlignment="1">
      <alignment horizontal="right" vertical="justify" wrapText="1" readingOrder="1"/>
    </xf>
    <xf numFmtId="3" fontId="8" fillId="4" borderId="4" xfId="0" applyNumberFormat="1" applyFont="1" applyFill="1" applyBorder="1" applyAlignment="1">
      <alignment vertical="center" wrapText="1"/>
    </xf>
    <xf numFmtId="3" fontId="7" fillId="2" borderId="0" xfId="0" applyNumberFormat="1" applyFont="1" applyFill="1" applyBorder="1" applyAlignment="1">
      <alignment horizontal="right" vertical="justify" wrapText="1" readingOrder="1"/>
    </xf>
    <xf numFmtId="3" fontId="8" fillId="6" borderId="5" xfId="0" applyNumberFormat="1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center" vertical="justify" wrapText="1" readingOrder="1"/>
    </xf>
    <xf numFmtId="0" fontId="2" fillId="5" borderId="5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top" wrapText="1"/>
    </xf>
    <xf numFmtId="3" fontId="8" fillId="4" borderId="4" xfId="0" applyNumberFormat="1" applyFont="1" applyFill="1" applyBorder="1" applyAlignment="1">
      <alignment horizontal="right" vertical="top" wrapText="1"/>
    </xf>
    <xf numFmtId="3" fontId="10" fillId="0" borderId="6" xfId="0" applyNumberFormat="1" applyFont="1" applyBorder="1"/>
    <xf numFmtId="0" fontId="3" fillId="0" borderId="0" xfId="0" applyFont="1" applyFill="1" applyAlignment="1">
      <alignment horizontal="center" vertical="justify" wrapText="1" readingOrder="1"/>
    </xf>
    <xf numFmtId="3" fontId="7" fillId="0" borderId="0" xfId="0" applyNumberFormat="1" applyFont="1" applyAlignment="1">
      <alignment horizontal="right" wrapText="1" readingOrder="1"/>
    </xf>
    <xf numFmtId="3" fontId="7" fillId="2" borderId="0" xfId="0" applyNumberFormat="1" applyFont="1" applyFill="1" applyAlignment="1">
      <alignment horizontal="right" wrapText="1" readingOrder="1"/>
    </xf>
    <xf numFmtId="3" fontId="7" fillId="0" borderId="0" xfId="0" applyNumberFormat="1" applyFont="1" applyFill="1" applyAlignment="1">
      <alignment horizontal="right" wrapText="1" readingOrder="1"/>
    </xf>
    <xf numFmtId="0" fontId="4" fillId="2" borderId="1" xfId="0" applyFont="1" applyFill="1" applyBorder="1" applyAlignment="1">
      <alignment horizontal="right" wrapText="1"/>
    </xf>
    <xf numFmtId="3" fontId="8" fillId="4" borderId="0" xfId="0" applyNumberFormat="1" applyFont="1" applyFill="1" applyBorder="1" applyAlignment="1">
      <alignment vertical="center" wrapText="1"/>
    </xf>
    <xf numFmtId="0" fontId="8" fillId="4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vertical="center" wrapText="1"/>
    </xf>
    <xf numFmtId="3" fontId="7" fillId="4" borderId="0" xfId="0" applyNumberFormat="1" applyFont="1" applyFill="1" applyAlignment="1">
      <alignment horizontal="right" vertical="justify" wrapText="1" readingOrder="1"/>
    </xf>
    <xf numFmtId="0" fontId="3" fillId="4" borderId="0" xfId="0" applyFont="1" applyFill="1" applyAlignment="1">
      <alignment horizontal="center" vertical="justify" wrapText="1" readingOrder="1"/>
    </xf>
    <xf numFmtId="3" fontId="7" fillId="0" borderId="0" xfId="0" applyNumberFormat="1" applyFont="1" applyFill="1" applyBorder="1" applyAlignment="1">
      <alignment horizontal="right" vertical="justify" wrapText="1" readingOrder="1"/>
    </xf>
    <xf numFmtId="0" fontId="3" fillId="0" borderId="0" xfId="0" applyFont="1" applyFill="1" applyBorder="1" applyAlignment="1">
      <alignment horizontal="center" vertical="justify" wrapText="1" readingOrder="1"/>
    </xf>
    <xf numFmtId="3" fontId="3" fillId="2" borderId="0" xfId="0" applyNumberFormat="1" applyFont="1" applyFill="1" applyBorder="1" applyAlignment="1">
      <alignment wrapText="1"/>
    </xf>
    <xf numFmtId="3" fontId="3" fillId="2" borderId="0" xfId="0" applyNumberFormat="1" applyFont="1" applyFill="1" applyBorder="1" applyAlignment="1">
      <alignment horizontal="right" wrapText="1"/>
    </xf>
    <xf numFmtId="3" fontId="3" fillId="0" borderId="0" xfId="0" applyNumberFormat="1" applyFont="1" applyBorder="1" applyAlignment="1">
      <alignment wrapText="1"/>
    </xf>
    <xf numFmtId="0" fontId="2" fillId="5" borderId="5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8" fillId="4" borderId="4" xfId="0" applyFont="1" applyFill="1" applyBorder="1" applyAlignment="1">
      <alignment horizontal="left" vertical="center" wrapText="1"/>
    </xf>
    <xf numFmtId="0" fontId="7" fillId="0" borderId="0" xfId="0" applyFont="1" applyBorder="1" applyAlignment="1">
      <alignment horizontal="left" vertical="justify" wrapText="1" readingOrder="1"/>
    </xf>
    <xf numFmtId="0" fontId="7" fillId="2" borderId="0" xfId="0" applyFont="1" applyFill="1" applyAlignment="1">
      <alignment horizontal="left" vertical="justify" wrapText="1" readingOrder="1"/>
    </xf>
    <xf numFmtId="0" fontId="7" fillId="0" borderId="0" xfId="0" applyFont="1" applyFill="1" applyAlignment="1">
      <alignment horizontal="left" vertical="justify" wrapText="1" readingOrder="1"/>
    </xf>
    <xf numFmtId="0" fontId="8" fillId="4" borderId="4" xfId="0" applyFont="1" applyFill="1" applyBorder="1" applyAlignment="1">
      <alignment vertical="top" wrapText="1"/>
    </xf>
    <xf numFmtId="0" fontId="7" fillId="0" borderId="0" xfId="0" applyFont="1" applyFill="1" applyBorder="1" applyAlignment="1">
      <alignment horizontal="left" vertical="justify" wrapText="1" readingOrder="1"/>
    </xf>
    <xf numFmtId="0" fontId="7" fillId="4" borderId="0" xfId="0" applyFont="1" applyFill="1" applyAlignment="1">
      <alignment horizontal="left" vertical="justify" wrapText="1" readingOrder="1"/>
    </xf>
    <xf numFmtId="0" fontId="0" fillId="0" borderId="0" xfId="0" applyAlignment="1">
      <alignment vertical="center" wrapText="1"/>
    </xf>
    <xf numFmtId="0" fontId="1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3" fillId="2" borderId="2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5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7" fillId="2" borderId="0" xfId="0" applyFont="1" applyFill="1" applyBorder="1" applyAlignment="1">
      <alignment horizontal="left" vertical="justify" wrapText="1" readingOrder="1"/>
    </xf>
    <xf numFmtId="0" fontId="8" fillId="4" borderId="2" xfId="0" applyFont="1" applyFill="1" applyBorder="1" applyAlignment="1">
      <alignment horizontal="left" vertical="center" wrapText="1"/>
    </xf>
    <xf numFmtId="0" fontId="7" fillId="4" borderId="0" xfId="0" applyFont="1" applyFill="1" applyBorder="1" applyAlignment="1">
      <alignment horizontal="left" vertical="justify" wrapText="1" readingOrder="1"/>
    </xf>
    <xf numFmtId="0" fontId="3" fillId="2" borderId="0" xfId="0" applyFont="1" applyFill="1" applyBorder="1" applyAlignment="1">
      <alignment wrapText="1"/>
    </xf>
    <xf numFmtId="0" fontId="1" fillId="0" borderId="0" xfId="0" applyFont="1" applyAlignment="1">
      <alignment horizontal="left" wrapText="1"/>
    </xf>
    <xf numFmtId="0" fontId="3" fillId="0" borderId="0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F9E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56"/>
  <sheetViews>
    <sheetView tabSelected="1" topLeftCell="A76" workbookViewId="0">
      <selection activeCell="J12" sqref="J12"/>
    </sheetView>
  </sheetViews>
  <sheetFormatPr baseColWidth="10" defaultRowHeight="15" x14ac:dyDescent="0.25"/>
  <cols>
    <col min="1" max="1" width="6" customWidth="1"/>
    <col min="4" max="4" width="36.42578125" customWidth="1"/>
    <col min="5" max="5" width="15.42578125" hidden="1" customWidth="1"/>
    <col min="6" max="6" width="18.5703125" customWidth="1"/>
    <col min="7" max="7" width="11.42578125" hidden="1" customWidth="1"/>
    <col min="9" max="9" width="30.28515625" customWidth="1"/>
    <col min="10" max="10" width="41" customWidth="1"/>
  </cols>
  <sheetData>
    <row r="3" spans="2:7" ht="18" customHeight="1" x14ac:dyDescent="0.25">
      <c r="B3" s="61" t="s">
        <v>0</v>
      </c>
      <c r="C3" s="61"/>
      <c r="D3" s="61"/>
      <c r="E3" s="60"/>
      <c r="F3" s="60"/>
      <c r="G3" s="60"/>
    </row>
    <row r="4" spans="2:7" ht="16.5" customHeight="1" x14ac:dyDescent="0.25">
      <c r="B4" s="61" t="s">
        <v>1</v>
      </c>
      <c r="C4" s="61"/>
      <c r="D4" s="61"/>
      <c r="E4" s="60"/>
      <c r="F4" s="60"/>
      <c r="G4" s="60"/>
    </row>
    <row r="5" spans="2:7" ht="9.75" customHeight="1" x14ac:dyDescent="0.25">
      <c r="B5" s="1"/>
      <c r="C5" s="1"/>
      <c r="D5" s="1"/>
      <c r="E5" s="2"/>
      <c r="F5" s="2"/>
      <c r="G5" s="2"/>
    </row>
    <row r="6" spans="2:7" ht="15.75" thickBot="1" x14ac:dyDescent="0.3">
      <c r="B6" s="52" t="s">
        <v>2</v>
      </c>
      <c r="C6" s="52"/>
      <c r="D6" s="52"/>
      <c r="E6" s="18">
        <v>2015</v>
      </c>
      <c r="F6" s="18">
        <v>2016</v>
      </c>
    </row>
    <row r="7" spans="2:7" x14ac:dyDescent="0.25">
      <c r="B7" s="64" t="s">
        <v>3</v>
      </c>
      <c r="C7" s="64"/>
      <c r="D7" s="64"/>
      <c r="E7" s="12">
        <v>259711871</v>
      </c>
      <c r="F7" s="17">
        <v>296764338</v>
      </c>
    </row>
    <row r="8" spans="2:7" x14ac:dyDescent="0.25">
      <c r="B8" s="63" t="s">
        <v>4</v>
      </c>
      <c r="C8" s="63"/>
      <c r="D8" s="63"/>
      <c r="E8" s="13">
        <v>215785000</v>
      </c>
      <c r="F8" s="5">
        <v>213627150</v>
      </c>
    </row>
    <row r="9" spans="2:7" x14ac:dyDescent="0.25">
      <c r="B9" s="62" t="s">
        <v>5</v>
      </c>
      <c r="C9" s="62"/>
      <c r="D9" s="62"/>
      <c r="E9" s="14">
        <v>77552000</v>
      </c>
      <c r="F9" s="4">
        <v>76057498</v>
      </c>
    </row>
    <row r="10" spans="2:7" ht="27" customHeight="1" x14ac:dyDescent="0.25">
      <c r="B10" s="63" t="s">
        <v>6</v>
      </c>
      <c r="C10" s="63"/>
      <c r="D10" s="63"/>
      <c r="E10" s="13">
        <v>4363924</v>
      </c>
      <c r="F10" s="6" t="s">
        <v>7</v>
      </c>
    </row>
    <row r="11" spans="2:7" ht="27" customHeight="1" x14ac:dyDescent="0.25">
      <c r="B11" s="62" t="s">
        <v>8</v>
      </c>
      <c r="C11" s="62"/>
      <c r="D11" s="62"/>
      <c r="E11" s="14">
        <v>9052652</v>
      </c>
      <c r="F11" s="7" t="s">
        <v>7</v>
      </c>
    </row>
    <row r="12" spans="2:7" ht="28.5" customHeight="1" x14ac:dyDescent="0.25">
      <c r="B12" s="63" t="s">
        <v>9</v>
      </c>
      <c r="C12" s="63"/>
      <c r="D12" s="63"/>
      <c r="E12" s="13">
        <v>2873419</v>
      </c>
      <c r="F12" s="5">
        <v>2873419</v>
      </c>
    </row>
    <row r="13" spans="2:7" ht="17.25" customHeight="1" x14ac:dyDescent="0.25">
      <c r="B13" s="62" t="s">
        <v>10</v>
      </c>
      <c r="C13" s="62"/>
      <c r="D13" s="62"/>
      <c r="E13" s="14">
        <v>5461448</v>
      </c>
      <c r="F13" s="8" t="s">
        <v>7</v>
      </c>
    </row>
    <row r="14" spans="2:7" ht="30.75" customHeight="1" x14ac:dyDescent="0.25">
      <c r="B14" s="63" t="s">
        <v>11</v>
      </c>
      <c r="C14" s="63"/>
      <c r="D14" s="63"/>
      <c r="E14" s="15">
        <v>16148631</v>
      </c>
      <c r="F14" s="9" t="s">
        <v>7</v>
      </c>
    </row>
    <row r="15" spans="2:7" ht="33" customHeight="1" thickBot="1" x14ac:dyDescent="0.3">
      <c r="B15" s="65" t="s">
        <v>12</v>
      </c>
      <c r="C15" s="65"/>
      <c r="D15" s="65"/>
      <c r="E15" s="39" t="s">
        <v>13</v>
      </c>
      <c r="F15" s="10" t="s">
        <v>7</v>
      </c>
    </row>
    <row r="16" spans="2:7" x14ac:dyDescent="0.25">
      <c r="B16" s="66" t="s">
        <v>14</v>
      </c>
      <c r="C16" s="66"/>
      <c r="D16" s="66"/>
      <c r="E16" s="16">
        <f>SUM(E7:E15)</f>
        <v>590948945</v>
      </c>
      <c r="F16" s="16">
        <f>SUM(F7:F15)</f>
        <v>589322405</v>
      </c>
    </row>
    <row r="17" spans="2:7" x14ac:dyDescent="0.25">
      <c r="B17" s="60"/>
      <c r="C17" s="60"/>
      <c r="D17" s="60"/>
      <c r="E17" s="60"/>
      <c r="F17" s="60"/>
      <c r="G17" s="2"/>
    </row>
    <row r="18" spans="2:7" ht="15.75" thickBot="1" x14ac:dyDescent="0.3">
      <c r="B18" s="52" t="s">
        <v>15</v>
      </c>
      <c r="C18" s="52"/>
      <c r="D18" s="52"/>
      <c r="E18" s="18">
        <v>2015</v>
      </c>
      <c r="F18" s="18">
        <v>2016</v>
      </c>
      <c r="G18" s="2"/>
    </row>
    <row r="19" spans="2:7" x14ac:dyDescent="0.25">
      <c r="B19" s="64" t="s">
        <v>16</v>
      </c>
      <c r="C19" s="64"/>
      <c r="D19" s="64"/>
      <c r="E19" s="12">
        <v>400918348</v>
      </c>
      <c r="F19" s="17">
        <v>430000000</v>
      </c>
      <c r="G19" s="2"/>
    </row>
    <row r="20" spans="2:7" ht="15.75" thickBot="1" x14ac:dyDescent="0.3">
      <c r="B20" s="67" t="s">
        <v>17</v>
      </c>
      <c r="C20" s="67"/>
      <c r="D20" s="67"/>
      <c r="E20" s="19">
        <v>190030597</v>
      </c>
      <c r="F20" s="20">
        <f>F16-F19</f>
        <v>159322405</v>
      </c>
      <c r="G20" s="2"/>
    </row>
    <row r="21" spans="2:7" x14ac:dyDescent="0.25">
      <c r="B21" s="66" t="s">
        <v>14</v>
      </c>
      <c r="C21" s="66"/>
      <c r="D21" s="66"/>
      <c r="E21" s="16">
        <f>SUM(E19:E20)</f>
        <v>590948945</v>
      </c>
      <c r="F21" s="16">
        <f>SUM(F19:F20)</f>
        <v>589322405</v>
      </c>
      <c r="G21" s="2"/>
    </row>
    <row r="22" spans="2:7" x14ac:dyDescent="0.25">
      <c r="B22" s="2"/>
      <c r="C22" s="2"/>
      <c r="D22" s="2"/>
      <c r="E22" s="2"/>
      <c r="F22" s="2"/>
      <c r="G22" s="2"/>
    </row>
    <row r="23" spans="2:7" x14ac:dyDescent="0.25">
      <c r="B23" s="11"/>
      <c r="C23" s="11"/>
      <c r="D23" s="11"/>
      <c r="E23" s="11"/>
      <c r="F23" s="11"/>
      <c r="G23" s="11"/>
    </row>
    <row r="24" spans="2:7" x14ac:dyDescent="0.25">
      <c r="B24" s="11"/>
      <c r="C24" s="11"/>
      <c r="D24" s="11"/>
      <c r="E24" s="11"/>
      <c r="F24" s="11"/>
      <c r="G24" s="11"/>
    </row>
    <row r="25" spans="2:7" x14ac:dyDescent="0.25">
      <c r="B25" s="11"/>
      <c r="C25" s="11"/>
      <c r="D25" s="11"/>
      <c r="E25" s="11"/>
      <c r="F25" s="11"/>
      <c r="G25" s="11"/>
    </row>
    <row r="26" spans="2:7" x14ac:dyDescent="0.25">
      <c r="B26" s="11"/>
      <c r="C26" s="11"/>
      <c r="D26" s="11"/>
      <c r="E26" s="11"/>
      <c r="F26" s="11"/>
      <c r="G26" s="11"/>
    </row>
    <row r="27" spans="2:7" x14ac:dyDescent="0.25">
      <c r="B27" s="11"/>
      <c r="C27" s="11"/>
      <c r="D27" s="11"/>
      <c r="E27" s="11"/>
      <c r="F27" s="11"/>
      <c r="G27" s="11"/>
    </row>
    <row r="28" spans="2:7" x14ac:dyDescent="0.25">
      <c r="B28" s="11"/>
      <c r="C28" s="11"/>
      <c r="D28" s="11"/>
      <c r="E28" s="11"/>
      <c r="F28" s="11"/>
      <c r="G28" s="11"/>
    </row>
    <row r="29" spans="2:7" x14ac:dyDescent="0.25">
      <c r="B29" s="11"/>
      <c r="C29" s="11"/>
      <c r="D29" s="11"/>
      <c r="E29" s="11"/>
      <c r="F29" s="11"/>
      <c r="G29" s="11"/>
    </row>
    <row r="30" spans="2:7" x14ac:dyDescent="0.25">
      <c r="B30" s="61" t="s">
        <v>0</v>
      </c>
      <c r="C30" s="61"/>
      <c r="D30" s="61"/>
      <c r="E30" s="60"/>
      <c r="F30" s="60"/>
      <c r="G30" s="60"/>
    </row>
    <row r="31" spans="2:7" x14ac:dyDescent="0.25">
      <c r="B31" s="61" t="s">
        <v>1</v>
      </c>
      <c r="C31" s="61"/>
      <c r="D31" s="61"/>
      <c r="E31" s="60"/>
      <c r="F31" s="60"/>
      <c r="G31" s="60"/>
    </row>
    <row r="32" spans="2:7" ht="18" customHeight="1" x14ac:dyDescent="0.25">
      <c r="B32" s="72" t="s">
        <v>136</v>
      </c>
      <c r="C32" s="72"/>
      <c r="D32" s="72"/>
      <c r="E32" s="43"/>
      <c r="F32" s="43"/>
      <c r="G32" s="43"/>
    </row>
    <row r="33" spans="2:7" x14ac:dyDescent="0.25">
      <c r="B33" s="42"/>
      <c r="C33" s="42"/>
      <c r="D33" s="42"/>
      <c r="E33" s="43"/>
      <c r="F33" s="43"/>
      <c r="G33" s="43"/>
    </row>
    <row r="34" spans="2:7" ht="15.75" thickBot="1" x14ac:dyDescent="0.3">
      <c r="B34" s="52" t="s">
        <v>137</v>
      </c>
      <c r="C34" s="52"/>
      <c r="D34" s="52"/>
      <c r="E34" s="18">
        <v>2015</v>
      </c>
      <c r="F34" s="18">
        <v>2016</v>
      </c>
    </row>
    <row r="35" spans="2:7" x14ac:dyDescent="0.25">
      <c r="B35" s="62" t="s">
        <v>140</v>
      </c>
      <c r="C35" s="62"/>
      <c r="D35" s="62"/>
      <c r="E35" s="14">
        <v>1501750</v>
      </c>
      <c r="F35" s="4">
        <v>970000</v>
      </c>
    </row>
    <row r="36" spans="2:7" x14ac:dyDescent="0.25">
      <c r="B36" s="73" t="s">
        <v>141</v>
      </c>
      <c r="C36" s="73"/>
      <c r="D36" s="73"/>
      <c r="E36" s="50">
        <v>634000</v>
      </c>
      <c r="F36" s="50">
        <v>862000</v>
      </c>
    </row>
    <row r="37" spans="2:7" x14ac:dyDescent="0.25">
      <c r="B37" s="71" t="s">
        <v>138</v>
      </c>
      <c r="C37" s="71"/>
      <c r="D37" s="71"/>
      <c r="E37" s="48">
        <v>35243259</v>
      </c>
      <c r="F37" s="49">
        <v>6054329</v>
      </c>
    </row>
    <row r="38" spans="2:7" x14ac:dyDescent="0.25">
      <c r="B38" s="63" t="s">
        <v>139</v>
      </c>
      <c r="C38" s="63"/>
      <c r="D38" s="63"/>
      <c r="E38" s="13">
        <v>28142344</v>
      </c>
      <c r="F38" s="5">
        <v>56667656.110000007</v>
      </c>
    </row>
    <row r="39" spans="2:7" x14ac:dyDescent="0.25">
      <c r="B39" s="62" t="s">
        <v>142</v>
      </c>
      <c r="C39" s="62"/>
      <c r="D39" s="62"/>
      <c r="E39" s="14">
        <v>60141342</v>
      </c>
      <c r="F39" s="4">
        <v>71262539.729999989</v>
      </c>
    </row>
    <row r="40" spans="2:7" x14ac:dyDescent="0.25">
      <c r="B40" s="63" t="s">
        <v>143</v>
      </c>
      <c r="C40" s="63"/>
      <c r="D40" s="63"/>
      <c r="E40" s="13">
        <v>21005650</v>
      </c>
      <c r="F40" s="13">
        <v>23234480.160000004</v>
      </c>
    </row>
    <row r="41" spans="2:7" ht="15.75" thickBot="1" x14ac:dyDescent="0.3">
      <c r="B41" s="62" t="s">
        <v>144</v>
      </c>
      <c r="C41" s="62"/>
      <c r="D41" s="62"/>
      <c r="E41" s="14">
        <v>271400</v>
      </c>
      <c r="F41" s="4">
        <v>271400</v>
      </c>
    </row>
    <row r="42" spans="2:7" x14ac:dyDescent="0.25">
      <c r="B42" s="66" t="s">
        <v>14</v>
      </c>
      <c r="C42" s="66"/>
      <c r="D42" s="66"/>
      <c r="E42" s="16">
        <f>SUM(E35:E41)</f>
        <v>146939745</v>
      </c>
      <c r="F42" s="16">
        <f>SUM(F35:F41)</f>
        <v>159322405</v>
      </c>
    </row>
    <row r="43" spans="2:7" x14ac:dyDescent="0.25">
      <c r="B43" s="11"/>
      <c r="C43" s="11"/>
      <c r="D43" s="11"/>
      <c r="E43" s="11"/>
      <c r="F43" s="11"/>
      <c r="G43" s="11"/>
    </row>
    <row r="44" spans="2:7" x14ac:dyDescent="0.25">
      <c r="B44" s="11"/>
      <c r="C44" s="11"/>
      <c r="D44" s="11"/>
      <c r="E44" s="11"/>
      <c r="F44" s="11"/>
      <c r="G44" s="11"/>
    </row>
    <row r="45" spans="2:7" x14ac:dyDescent="0.25">
      <c r="B45" s="11"/>
      <c r="C45" s="11"/>
      <c r="D45" s="11"/>
      <c r="E45" s="11"/>
      <c r="F45" s="11"/>
      <c r="G45" s="11"/>
    </row>
    <row r="46" spans="2:7" x14ac:dyDescent="0.25">
      <c r="B46" s="11"/>
      <c r="C46" s="11"/>
      <c r="D46" s="11"/>
      <c r="E46" s="11"/>
      <c r="F46" s="11"/>
      <c r="G46" s="11"/>
    </row>
    <row r="47" spans="2:7" x14ac:dyDescent="0.25">
      <c r="B47" s="11"/>
      <c r="C47" s="11"/>
      <c r="D47" s="11"/>
      <c r="E47" s="11"/>
      <c r="F47" s="11"/>
      <c r="G47" s="11"/>
    </row>
    <row r="48" spans="2:7" x14ac:dyDescent="0.25">
      <c r="B48" s="11"/>
      <c r="C48" s="11"/>
      <c r="D48" s="11"/>
      <c r="E48" s="11"/>
      <c r="F48" s="11"/>
      <c r="G48" s="11"/>
    </row>
    <row r="49" spans="2:7" x14ac:dyDescent="0.25">
      <c r="B49" s="11"/>
      <c r="C49" s="11"/>
      <c r="D49" s="11"/>
      <c r="E49" s="11"/>
      <c r="F49" s="11"/>
      <c r="G49" s="11"/>
    </row>
    <row r="50" spans="2:7" x14ac:dyDescent="0.25">
      <c r="B50" s="43"/>
      <c r="C50" s="43"/>
      <c r="D50" s="43"/>
      <c r="E50" s="43"/>
      <c r="F50" s="43"/>
      <c r="G50" s="43"/>
    </row>
    <row r="51" spans="2:7" x14ac:dyDescent="0.25">
      <c r="B51" s="43"/>
      <c r="C51" s="43"/>
      <c r="D51" s="43"/>
      <c r="E51" s="43"/>
      <c r="F51" s="43"/>
      <c r="G51" s="43"/>
    </row>
    <row r="52" spans="2:7" x14ac:dyDescent="0.25">
      <c r="B52" s="43"/>
      <c r="C52" s="43"/>
      <c r="D52" s="43"/>
      <c r="E52" s="43"/>
      <c r="F52" s="43"/>
      <c r="G52" s="43"/>
    </row>
    <row r="53" spans="2:7" x14ac:dyDescent="0.25">
      <c r="B53" s="43"/>
      <c r="C53" s="43"/>
      <c r="D53" s="43"/>
      <c r="E53" s="43"/>
      <c r="F53" s="43"/>
      <c r="G53" s="43"/>
    </row>
    <row r="54" spans="2:7" x14ac:dyDescent="0.25">
      <c r="B54" s="43"/>
      <c r="C54" s="43"/>
      <c r="D54" s="43"/>
      <c r="E54" s="43"/>
      <c r="F54" s="43"/>
      <c r="G54" s="43"/>
    </row>
    <row r="55" spans="2:7" x14ac:dyDescent="0.25">
      <c r="B55" s="11"/>
      <c r="C55" s="11"/>
      <c r="D55" s="11"/>
      <c r="E55" s="11"/>
      <c r="F55" s="11"/>
      <c r="G55" s="11"/>
    </row>
    <row r="56" spans="2:7" x14ac:dyDescent="0.25">
      <c r="B56" s="61" t="s">
        <v>18</v>
      </c>
      <c r="C56" s="61"/>
      <c r="D56" s="61"/>
      <c r="E56" s="2"/>
      <c r="F56" s="2"/>
      <c r="G56" s="2"/>
    </row>
    <row r="57" spans="2:7" x14ac:dyDescent="0.25">
      <c r="B57" s="61" t="s">
        <v>1</v>
      </c>
      <c r="C57" s="61"/>
      <c r="D57" s="61"/>
      <c r="E57" s="2"/>
      <c r="F57" s="2"/>
      <c r="G57" s="2"/>
    </row>
    <row r="59" spans="2:7" ht="15.75" thickBot="1" x14ac:dyDescent="0.3">
      <c r="B59" s="52" t="s">
        <v>35</v>
      </c>
      <c r="C59" s="52"/>
      <c r="D59" s="52"/>
      <c r="E59" s="18">
        <v>2016</v>
      </c>
      <c r="F59" s="18" t="s">
        <v>19</v>
      </c>
    </row>
    <row r="60" spans="2:7" ht="15.75" customHeight="1" thickBot="1" x14ac:dyDescent="0.3">
      <c r="B60" s="53" t="s">
        <v>36</v>
      </c>
      <c r="C60" s="53"/>
      <c r="D60" s="53"/>
      <c r="E60" s="26">
        <f>E61</f>
        <v>370000</v>
      </c>
      <c r="F60" s="22" t="s">
        <v>7</v>
      </c>
    </row>
    <row r="61" spans="2:7" ht="17.25" customHeight="1" thickBot="1" x14ac:dyDescent="0.3">
      <c r="B61" s="54" t="s">
        <v>20</v>
      </c>
      <c r="C61" s="54"/>
      <c r="D61" s="54"/>
      <c r="E61" s="24">
        <v>370000</v>
      </c>
      <c r="F61" s="21" t="s">
        <v>7</v>
      </c>
    </row>
    <row r="62" spans="2:7" ht="17.25" customHeight="1" thickBot="1" x14ac:dyDescent="0.3">
      <c r="B62" s="53" t="s">
        <v>22</v>
      </c>
      <c r="C62" s="53"/>
      <c r="D62" s="53"/>
      <c r="E62" s="26">
        <v>138000</v>
      </c>
      <c r="F62" s="22" t="s">
        <v>7</v>
      </c>
    </row>
    <row r="63" spans="2:7" ht="15.75" customHeight="1" thickBot="1" x14ac:dyDescent="0.3">
      <c r="B63" s="53" t="s">
        <v>28</v>
      </c>
      <c r="C63" s="53"/>
      <c r="D63" s="53"/>
      <c r="E63" s="26">
        <f>E64+E65</f>
        <v>2993329</v>
      </c>
      <c r="F63" s="22" t="s">
        <v>7</v>
      </c>
    </row>
    <row r="64" spans="2:7" ht="17.25" customHeight="1" x14ac:dyDescent="0.25">
      <c r="B64" s="54" t="s">
        <v>20</v>
      </c>
      <c r="C64" s="54"/>
      <c r="D64" s="54"/>
      <c r="E64" s="24">
        <v>119910</v>
      </c>
      <c r="F64" s="21" t="s">
        <v>7</v>
      </c>
    </row>
    <row r="65" spans="2:8" ht="26.25" customHeight="1" thickBot="1" x14ac:dyDescent="0.3">
      <c r="B65" s="55" t="s">
        <v>29</v>
      </c>
      <c r="C65" s="55"/>
      <c r="D65" s="55"/>
      <c r="E65" s="25">
        <v>2873419</v>
      </c>
      <c r="F65" s="23" t="s">
        <v>31</v>
      </c>
    </row>
    <row r="66" spans="2:8" ht="15.75" customHeight="1" thickBot="1" x14ac:dyDescent="0.3">
      <c r="B66" s="53" t="s">
        <v>23</v>
      </c>
      <c r="C66" s="53"/>
      <c r="D66" s="53"/>
      <c r="E66" s="26">
        <f>E67+E68</f>
        <v>135000</v>
      </c>
      <c r="F66" s="22" t="s">
        <v>7</v>
      </c>
    </row>
    <row r="67" spans="2:8" ht="17.25" customHeight="1" x14ac:dyDescent="0.25">
      <c r="B67" s="54" t="s">
        <v>20</v>
      </c>
      <c r="C67" s="54"/>
      <c r="D67" s="54"/>
      <c r="E67" s="24">
        <v>40000</v>
      </c>
      <c r="F67" s="21" t="s">
        <v>7</v>
      </c>
    </row>
    <row r="68" spans="2:8" ht="20.25" customHeight="1" thickBot="1" x14ac:dyDescent="0.3">
      <c r="B68" s="55" t="s">
        <v>24</v>
      </c>
      <c r="C68" s="55"/>
      <c r="D68" s="55"/>
      <c r="E68" s="25">
        <v>95000</v>
      </c>
      <c r="F68" s="23" t="s">
        <v>7</v>
      </c>
    </row>
    <row r="69" spans="2:8" ht="20.25" customHeight="1" thickBot="1" x14ac:dyDescent="0.3">
      <c r="B69" s="53" t="s">
        <v>25</v>
      </c>
      <c r="C69" s="53"/>
      <c r="D69" s="53"/>
      <c r="E69" s="26">
        <f>E71+E72+E70</f>
        <v>2418000</v>
      </c>
      <c r="F69" s="22" t="s">
        <v>7</v>
      </c>
    </row>
    <row r="70" spans="2:8" ht="20.25" customHeight="1" x14ac:dyDescent="0.25">
      <c r="B70" s="69" t="s">
        <v>132</v>
      </c>
      <c r="C70" s="69"/>
      <c r="D70" s="69"/>
      <c r="E70" s="40">
        <v>118000</v>
      </c>
      <c r="F70" s="41"/>
    </row>
    <row r="71" spans="2:8" ht="27.75" customHeight="1" x14ac:dyDescent="0.25">
      <c r="B71" s="54" t="s">
        <v>26</v>
      </c>
      <c r="C71" s="54"/>
      <c r="D71" s="54"/>
      <c r="E71" s="24">
        <v>250000</v>
      </c>
      <c r="F71" s="21" t="s">
        <v>32</v>
      </c>
    </row>
    <row r="72" spans="2:8" ht="24.75" customHeight="1" thickBot="1" x14ac:dyDescent="0.3">
      <c r="B72" s="68" t="s">
        <v>27</v>
      </c>
      <c r="C72" s="68"/>
      <c r="D72" s="68"/>
      <c r="E72" s="27">
        <v>2050000</v>
      </c>
      <c r="F72" s="29" t="s">
        <v>33</v>
      </c>
    </row>
    <row r="73" spans="2:8" ht="15.75" thickBot="1" x14ac:dyDescent="0.3">
      <c r="B73" s="51" t="s">
        <v>34</v>
      </c>
      <c r="C73" s="51"/>
      <c r="D73" s="51"/>
      <c r="E73" s="28">
        <f>E60+E62+E63+E66+E69</f>
        <v>6054329</v>
      </c>
      <c r="F73" s="30" t="s">
        <v>7</v>
      </c>
      <c r="H73" s="3"/>
    </row>
    <row r="82" spans="2:6" ht="15.75" thickBot="1" x14ac:dyDescent="0.3">
      <c r="B82" s="52" t="s">
        <v>35</v>
      </c>
      <c r="C82" s="52"/>
      <c r="D82" s="52"/>
      <c r="E82" s="18">
        <v>2016</v>
      </c>
      <c r="F82" s="18" t="s">
        <v>19</v>
      </c>
    </row>
    <row r="83" spans="2:6" ht="43.5" customHeight="1" thickBot="1" x14ac:dyDescent="0.3">
      <c r="B83" s="53" t="s">
        <v>37</v>
      </c>
      <c r="C83" s="53"/>
      <c r="D83" s="53"/>
      <c r="E83" s="26">
        <v>1100000</v>
      </c>
      <c r="F83" s="31" t="s">
        <v>41</v>
      </c>
    </row>
    <row r="84" spans="2:6" ht="15.75" thickBot="1" x14ac:dyDescent="0.3">
      <c r="B84" s="53" t="s">
        <v>56</v>
      </c>
      <c r="C84" s="53"/>
      <c r="D84" s="53"/>
      <c r="E84" s="26">
        <f>E85+E86+E87</f>
        <v>4500000</v>
      </c>
      <c r="F84" s="22" t="s">
        <v>7</v>
      </c>
    </row>
    <row r="85" spans="2:6" x14ac:dyDescent="0.25">
      <c r="B85" s="54" t="s">
        <v>43</v>
      </c>
      <c r="C85" s="54"/>
      <c r="D85" s="54"/>
      <c r="E85" s="24">
        <v>2000000</v>
      </c>
      <c r="F85" s="21" t="s">
        <v>7</v>
      </c>
    </row>
    <row r="86" spans="2:6" x14ac:dyDescent="0.25">
      <c r="B86" s="55" t="s">
        <v>38</v>
      </c>
      <c r="C86" s="55"/>
      <c r="D86" s="55"/>
      <c r="E86" s="25">
        <v>500000</v>
      </c>
      <c r="F86" s="23" t="s">
        <v>7</v>
      </c>
    </row>
    <row r="87" spans="2:6" ht="15.75" thickBot="1" x14ac:dyDescent="0.3">
      <c r="B87" s="55" t="s">
        <v>42</v>
      </c>
      <c r="C87" s="55"/>
      <c r="D87" s="55"/>
      <c r="E87" s="25">
        <v>2000000</v>
      </c>
      <c r="F87" s="23" t="s">
        <v>7</v>
      </c>
    </row>
    <row r="88" spans="2:6" ht="15.75" customHeight="1" thickBot="1" x14ac:dyDescent="0.3">
      <c r="B88" s="53" t="s">
        <v>39</v>
      </c>
      <c r="C88" s="53"/>
      <c r="D88" s="53"/>
      <c r="E88" s="26">
        <v>115092</v>
      </c>
      <c r="F88" s="22" t="s">
        <v>7</v>
      </c>
    </row>
    <row r="89" spans="2:6" ht="15.75" customHeight="1" thickBot="1" x14ac:dyDescent="0.3">
      <c r="B89" s="53" t="s">
        <v>40</v>
      </c>
      <c r="C89" s="53"/>
      <c r="D89" s="53"/>
      <c r="E89" s="26">
        <v>500000</v>
      </c>
      <c r="F89" s="22" t="s">
        <v>7</v>
      </c>
    </row>
    <row r="90" spans="2:6" ht="15.75" thickBot="1" x14ac:dyDescent="0.3">
      <c r="B90" s="53" t="s">
        <v>44</v>
      </c>
      <c r="C90" s="53"/>
      <c r="D90" s="53"/>
      <c r="E90" s="26">
        <f>E91+E92</f>
        <v>58247</v>
      </c>
      <c r="F90" s="22" t="s">
        <v>7</v>
      </c>
    </row>
    <row r="91" spans="2:6" x14ac:dyDescent="0.25">
      <c r="B91" s="54" t="s">
        <v>20</v>
      </c>
      <c r="C91" s="54"/>
      <c r="D91" s="54"/>
      <c r="E91" s="24">
        <v>38247</v>
      </c>
      <c r="F91" s="21" t="s">
        <v>7</v>
      </c>
    </row>
    <row r="92" spans="2:6" ht="15.75" thickBot="1" x14ac:dyDescent="0.3">
      <c r="B92" s="55" t="s">
        <v>45</v>
      </c>
      <c r="C92" s="55"/>
      <c r="D92" s="55"/>
      <c r="E92" s="25">
        <v>20000</v>
      </c>
      <c r="F92" s="23" t="s">
        <v>7</v>
      </c>
    </row>
    <row r="93" spans="2:6" ht="15.75" thickBot="1" x14ac:dyDescent="0.3">
      <c r="B93" s="53" t="s">
        <v>46</v>
      </c>
      <c r="C93" s="53"/>
      <c r="D93" s="53"/>
      <c r="E93" s="26">
        <f>SUM(E94:E100)</f>
        <v>50394317.110000007</v>
      </c>
      <c r="F93" s="22" t="s">
        <v>7</v>
      </c>
    </row>
    <row r="94" spans="2:6" x14ac:dyDescent="0.25">
      <c r="B94" s="54" t="s">
        <v>20</v>
      </c>
      <c r="C94" s="54"/>
      <c r="D94" s="54"/>
      <c r="E94" s="24">
        <v>1158577</v>
      </c>
      <c r="F94" s="21" t="s">
        <v>7</v>
      </c>
    </row>
    <row r="95" spans="2:6" x14ac:dyDescent="0.25">
      <c r="B95" s="68" t="s">
        <v>47</v>
      </c>
      <c r="C95" s="68"/>
      <c r="D95" s="68"/>
      <c r="E95" s="27">
        <v>3400000</v>
      </c>
      <c r="F95" s="29" t="s">
        <v>7</v>
      </c>
    </row>
    <row r="96" spans="2:6" x14ac:dyDescent="0.25">
      <c r="B96" s="54" t="s">
        <v>48</v>
      </c>
      <c r="C96" s="54"/>
      <c r="D96" s="54"/>
      <c r="E96" s="24">
        <v>100000</v>
      </c>
      <c r="F96" s="21" t="s">
        <v>7</v>
      </c>
    </row>
    <row r="97" spans="2:8" x14ac:dyDescent="0.25">
      <c r="B97" s="68" t="s">
        <v>49</v>
      </c>
      <c r="C97" s="68"/>
      <c r="D97" s="68"/>
      <c r="E97" s="27">
        <v>117100</v>
      </c>
      <c r="F97" s="29" t="s">
        <v>7</v>
      </c>
    </row>
    <row r="98" spans="2:8" ht="25.5" x14ac:dyDescent="0.25">
      <c r="B98" s="54" t="s">
        <v>50</v>
      </c>
      <c r="C98" s="54"/>
      <c r="D98" s="54"/>
      <c r="E98" s="24">
        <v>1300000</v>
      </c>
      <c r="F98" s="21" t="s">
        <v>55</v>
      </c>
    </row>
    <row r="99" spans="2:8" ht="25.5" x14ac:dyDescent="0.25">
      <c r="B99" s="70" t="s">
        <v>51</v>
      </c>
      <c r="C99" s="70"/>
      <c r="D99" s="70"/>
      <c r="E99" s="44">
        <v>41896560.110000007</v>
      </c>
      <c r="F99" s="45" t="s">
        <v>54</v>
      </c>
      <c r="H99" s="3"/>
    </row>
    <row r="100" spans="2:8" ht="26.25" customHeight="1" thickBot="1" x14ac:dyDescent="0.3">
      <c r="B100" s="58" t="s">
        <v>52</v>
      </c>
      <c r="C100" s="58"/>
      <c r="D100" s="58"/>
      <c r="E100" s="46">
        <v>2422080</v>
      </c>
      <c r="F100" s="47" t="s">
        <v>53</v>
      </c>
    </row>
    <row r="101" spans="2:8" ht="15.75" thickBot="1" x14ac:dyDescent="0.3">
      <c r="B101" s="51" t="s">
        <v>34</v>
      </c>
      <c r="C101" s="51"/>
      <c r="D101" s="51"/>
      <c r="E101" s="28">
        <f>E83+E88+E89+E90+E93+E84</f>
        <v>56667656.110000007</v>
      </c>
      <c r="F101" s="30" t="s">
        <v>7</v>
      </c>
    </row>
    <row r="109" spans="2:8" ht="15.75" thickBot="1" x14ac:dyDescent="0.3">
      <c r="B109" s="52" t="s">
        <v>35</v>
      </c>
      <c r="C109" s="52"/>
      <c r="D109" s="52"/>
      <c r="E109" s="18">
        <v>2016</v>
      </c>
      <c r="F109" s="18" t="s">
        <v>19</v>
      </c>
    </row>
    <row r="110" spans="2:8" ht="15.75" thickBot="1" x14ac:dyDescent="0.3">
      <c r="B110" s="53" t="s">
        <v>60</v>
      </c>
      <c r="C110" s="53"/>
      <c r="D110" s="53"/>
      <c r="E110" s="26">
        <v>970000</v>
      </c>
      <c r="F110" s="31" t="s">
        <v>7</v>
      </c>
    </row>
    <row r="111" spans="2:8" ht="15.75" thickBot="1" x14ac:dyDescent="0.3">
      <c r="B111" s="51" t="s">
        <v>34</v>
      </c>
      <c r="C111" s="51"/>
      <c r="D111" s="51"/>
      <c r="E111" s="28">
        <v>970000</v>
      </c>
      <c r="F111" s="30" t="s">
        <v>7</v>
      </c>
    </row>
    <row r="113" spans="2:6" ht="15.75" customHeight="1" thickBot="1" x14ac:dyDescent="0.3">
      <c r="B113" s="52" t="s">
        <v>35</v>
      </c>
      <c r="C113" s="52"/>
      <c r="D113" s="52"/>
      <c r="E113" s="18">
        <v>2016</v>
      </c>
      <c r="F113" s="18" t="s">
        <v>19</v>
      </c>
    </row>
    <row r="114" spans="2:6" ht="16.5" customHeight="1" thickBot="1" x14ac:dyDescent="0.3">
      <c r="B114" s="53" t="s">
        <v>59</v>
      </c>
      <c r="C114" s="53"/>
      <c r="D114" s="53"/>
      <c r="E114" s="26">
        <f>E115+E116+E117</f>
        <v>592000</v>
      </c>
      <c r="F114" s="31" t="s">
        <v>7</v>
      </c>
    </row>
    <row r="115" spans="2:6" x14ac:dyDescent="0.25">
      <c r="B115" s="54" t="s">
        <v>61</v>
      </c>
      <c r="C115" s="54"/>
      <c r="D115" s="54"/>
      <c r="E115" s="36">
        <v>142000</v>
      </c>
      <c r="F115" s="21" t="s">
        <v>7</v>
      </c>
    </row>
    <row r="116" spans="2:6" x14ac:dyDescent="0.25">
      <c r="B116" s="55" t="s">
        <v>62</v>
      </c>
      <c r="C116" s="55"/>
      <c r="D116" s="55"/>
      <c r="E116" s="37">
        <v>90000</v>
      </c>
      <c r="F116" s="23" t="s">
        <v>7</v>
      </c>
    </row>
    <row r="117" spans="2:6" ht="15.75" thickBot="1" x14ac:dyDescent="0.3">
      <c r="B117" s="56" t="s">
        <v>69</v>
      </c>
      <c r="C117" s="56"/>
      <c r="D117" s="56"/>
      <c r="E117" s="38">
        <v>360000</v>
      </c>
      <c r="F117" s="35" t="s">
        <v>7</v>
      </c>
    </row>
    <row r="118" spans="2:6" ht="15.75" thickBot="1" x14ac:dyDescent="0.3">
      <c r="B118" s="53" t="s">
        <v>130</v>
      </c>
      <c r="C118" s="53"/>
      <c r="D118" s="53"/>
      <c r="E118" s="26">
        <f>30000+240000</f>
        <v>270000</v>
      </c>
      <c r="F118" s="22" t="s">
        <v>7</v>
      </c>
    </row>
    <row r="119" spans="2:6" ht="15.75" thickBot="1" x14ac:dyDescent="0.3">
      <c r="B119" s="51" t="s">
        <v>34</v>
      </c>
      <c r="C119" s="51"/>
      <c r="D119" s="51"/>
      <c r="E119" s="28">
        <f>E114+E118</f>
        <v>862000</v>
      </c>
      <c r="F119" s="30" t="s">
        <v>7</v>
      </c>
    </row>
    <row r="136" spans="2:6" ht="17.25" customHeight="1" x14ac:dyDescent="0.25"/>
    <row r="138" spans="2:6" ht="15.75" thickBot="1" x14ac:dyDescent="0.3">
      <c r="B138" s="52" t="s">
        <v>35</v>
      </c>
      <c r="C138" s="52"/>
      <c r="D138" s="52"/>
      <c r="E138" s="18">
        <v>2016</v>
      </c>
      <c r="F138" s="18" t="s">
        <v>19</v>
      </c>
    </row>
    <row r="139" spans="2:6" ht="15.75" thickBot="1" x14ac:dyDescent="0.3">
      <c r="B139" s="53" t="s">
        <v>63</v>
      </c>
      <c r="C139" s="53"/>
      <c r="D139" s="53"/>
      <c r="E139" s="26">
        <f>E140+E141</f>
        <v>20759596.719999999</v>
      </c>
      <c r="F139" s="31" t="s">
        <v>7</v>
      </c>
    </row>
    <row r="140" spans="2:6" x14ac:dyDescent="0.25">
      <c r="B140" s="54" t="s">
        <v>64</v>
      </c>
      <c r="C140" s="54"/>
      <c r="D140" s="54"/>
      <c r="E140" s="36">
        <v>142000</v>
      </c>
      <c r="F140" s="21" t="s">
        <v>7</v>
      </c>
    </row>
    <row r="141" spans="2:6" ht="15.75" thickBot="1" x14ac:dyDescent="0.3">
      <c r="B141" s="55" t="s">
        <v>65</v>
      </c>
      <c r="C141" s="55"/>
      <c r="D141" s="55"/>
      <c r="E141" s="37">
        <v>20617596.719999999</v>
      </c>
      <c r="F141" s="23" t="s">
        <v>7</v>
      </c>
    </row>
    <row r="142" spans="2:6" ht="15" customHeight="1" thickBot="1" x14ac:dyDescent="0.3">
      <c r="B142" s="53" t="s">
        <v>66</v>
      </c>
      <c r="C142" s="53"/>
      <c r="D142" s="53"/>
      <c r="E142" s="26">
        <f>E143+E144+E145</f>
        <v>1532300</v>
      </c>
      <c r="F142" s="31" t="s">
        <v>7</v>
      </c>
    </row>
    <row r="143" spans="2:6" x14ac:dyDescent="0.25">
      <c r="B143" s="54" t="s">
        <v>67</v>
      </c>
      <c r="C143" s="54"/>
      <c r="D143" s="54"/>
      <c r="E143" s="36">
        <v>134400</v>
      </c>
      <c r="F143" s="21" t="s">
        <v>7</v>
      </c>
    </row>
    <row r="144" spans="2:6" x14ac:dyDescent="0.25">
      <c r="B144" s="55" t="s">
        <v>68</v>
      </c>
      <c r="C144" s="55"/>
      <c r="D144" s="55"/>
      <c r="E144" s="37">
        <v>1297100</v>
      </c>
      <c r="F144" s="23" t="s">
        <v>75</v>
      </c>
    </row>
    <row r="145" spans="2:6" x14ac:dyDescent="0.25">
      <c r="B145" s="56" t="s">
        <v>70</v>
      </c>
      <c r="C145" s="56"/>
      <c r="D145" s="56"/>
      <c r="E145" s="38">
        <v>100800</v>
      </c>
      <c r="F145" s="35" t="s">
        <v>7</v>
      </c>
    </row>
    <row r="146" spans="2:6" ht="15.75" thickBot="1" x14ac:dyDescent="0.3">
      <c r="B146" s="55" t="s">
        <v>71</v>
      </c>
      <c r="C146" s="55"/>
      <c r="D146" s="55"/>
      <c r="E146" s="37">
        <v>16800</v>
      </c>
      <c r="F146" s="23" t="s">
        <v>7</v>
      </c>
    </row>
    <row r="147" spans="2:6" ht="33" customHeight="1" thickBot="1" x14ac:dyDescent="0.3">
      <c r="B147" s="53" t="s">
        <v>76</v>
      </c>
      <c r="C147" s="53"/>
      <c r="D147" s="53"/>
      <c r="E147" s="26">
        <f>E148+E149+E150</f>
        <v>1733774</v>
      </c>
      <c r="F147" s="31" t="s">
        <v>7</v>
      </c>
    </row>
    <row r="148" spans="2:6" ht="27" customHeight="1" x14ac:dyDescent="0.25">
      <c r="B148" s="54" t="s">
        <v>72</v>
      </c>
      <c r="C148" s="54"/>
      <c r="D148" s="54"/>
      <c r="E148" s="36">
        <v>547500</v>
      </c>
      <c r="F148" s="21" t="s">
        <v>77</v>
      </c>
    </row>
    <row r="149" spans="2:6" x14ac:dyDescent="0.25">
      <c r="B149" s="55" t="s">
        <v>73</v>
      </c>
      <c r="C149" s="55"/>
      <c r="D149" s="55"/>
      <c r="E149" s="37">
        <v>1151274</v>
      </c>
      <c r="F149" s="23" t="s">
        <v>7</v>
      </c>
    </row>
    <row r="150" spans="2:6" ht="17.25" customHeight="1" x14ac:dyDescent="0.25">
      <c r="B150" s="56" t="s">
        <v>20</v>
      </c>
      <c r="C150" s="56"/>
      <c r="D150" s="56"/>
      <c r="E150" s="38">
        <v>35000</v>
      </c>
      <c r="F150" s="35" t="s">
        <v>7</v>
      </c>
    </row>
    <row r="151" spans="2:6" ht="15.75" customHeight="1" thickBot="1" x14ac:dyDescent="0.3">
      <c r="B151" s="55" t="s">
        <v>74</v>
      </c>
      <c r="C151" s="55"/>
      <c r="D151" s="55"/>
      <c r="E151" s="37">
        <v>50000</v>
      </c>
      <c r="F151" s="23" t="s">
        <v>7</v>
      </c>
    </row>
    <row r="152" spans="2:6" ht="31.5" customHeight="1" thickBot="1" x14ac:dyDescent="0.3">
      <c r="B152" s="53" t="s">
        <v>78</v>
      </c>
      <c r="C152" s="53"/>
      <c r="D152" s="53"/>
      <c r="E152" s="26">
        <f>E153+E154</f>
        <v>4295800</v>
      </c>
      <c r="F152" s="31" t="s">
        <v>7</v>
      </c>
    </row>
    <row r="153" spans="2:6" ht="23.25" customHeight="1" x14ac:dyDescent="0.25">
      <c r="B153" s="58" t="s">
        <v>131</v>
      </c>
      <c r="C153" s="58"/>
      <c r="D153" s="58"/>
      <c r="E153" s="36">
        <v>3845800</v>
      </c>
      <c r="F153" s="21" t="s">
        <v>79</v>
      </c>
    </row>
    <row r="154" spans="2:6" ht="18.75" customHeight="1" thickBot="1" x14ac:dyDescent="0.3">
      <c r="B154" s="59" t="s">
        <v>133</v>
      </c>
      <c r="C154" s="59"/>
      <c r="D154" s="59"/>
      <c r="E154" s="37">
        <v>450000</v>
      </c>
      <c r="F154" s="23" t="s">
        <v>7</v>
      </c>
    </row>
    <row r="155" spans="2:6" ht="25.5" customHeight="1" thickBot="1" x14ac:dyDescent="0.3">
      <c r="B155" s="53" t="s">
        <v>94</v>
      </c>
      <c r="C155" s="53"/>
      <c r="D155" s="53"/>
      <c r="E155" s="26">
        <f>E156+E157+E158+E159+E160+E161+E162+E163</f>
        <v>3392136</v>
      </c>
      <c r="F155" s="31" t="s">
        <v>7</v>
      </c>
    </row>
    <row r="156" spans="2:6" ht="17.25" customHeight="1" x14ac:dyDescent="0.25">
      <c r="B156" s="54" t="s">
        <v>80</v>
      </c>
      <c r="C156" s="54"/>
      <c r="D156" s="54"/>
      <c r="E156" s="36">
        <v>99200</v>
      </c>
      <c r="F156" s="21" t="s">
        <v>88</v>
      </c>
    </row>
    <row r="157" spans="2:6" x14ac:dyDescent="0.25">
      <c r="B157" s="55" t="s">
        <v>81</v>
      </c>
      <c r="C157" s="55"/>
      <c r="D157" s="55"/>
      <c r="E157" s="37">
        <v>33300</v>
      </c>
      <c r="F157" s="23" t="s">
        <v>7</v>
      </c>
    </row>
    <row r="158" spans="2:6" ht="18.75" customHeight="1" x14ac:dyDescent="0.25">
      <c r="B158" s="56" t="s">
        <v>82</v>
      </c>
      <c r="C158" s="56"/>
      <c r="D158" s="56"/>
      <c r="E158" s="38">
        <v>15000</v>
      </c>
      <c r="F158" s="35" t="s">
        <v>7</v>
      </c>
    </row>
    <row r="159" spans="2:6" ht="17.25" customHeight="1" x14ac:dyDescent="0.25">
      <c r="B159" s="55" t="s">
        <v>83</v>
      </c>
      <c r="C159" s="55"/>
      <c r="D159" s="55"/>
      <c r="E159" s="37">
        <v>160000</v>
      </c>
      <c r="F159" s="23" t="s">
        <v>89</v>
      </c>
    </row>
    <row r="160" spans="2:6" ht="16.5" customHeight="1" x14ac:dyDescent="0.25">
      <c r="B160" s="54" t="s">
        <v>84</v>
      </c>
      <c r="C160" s="54"/>
      <c r="D160" s="54"/>
      <c r="E160" s="36">
        <v>120000</v>
      </c>
      <c r="F160" s="21" t="s">
        <v>90</v>
      </c>
    </row>
    <row r="161" spans="2:6" ht="17.25" customHeight="1" x14ac:dyDescent="0.25">
      <c r="B161" s="55" t="s">
        <v>85</v>
      </c>
      <c r="C161" s="55"/>
      <c r="D161" s="55"/>
      <c r="E161" s="37">
        <v>1200000</v>
      </c>
      <c r="F161" s="23" t="s">
        <v>91</v>
      </c>
    </row>
    <row r="162" spans="2:6" ht="18" customHeight="1" x14ac:dyDescent="0.25">
      <c r="B162" s="56" t="s">
        <v>86</v>
      </c>
      <c r="C162" s="56"/>
      <c r="D162" s="56"/>
      <c r="E162" s="38">
        <v>117000</v>
      </c>
      <c r="F162" s="35" t="s">
        <v>7</v>
      </c>
    </row>
    <row r="163" spans="2:6" ht="24.75" customHeight="1" thickBot="1" x14ac:dyDescent="0.3">
      <c r="B163" s="55" t="s">
        <v>87</v>
      </c>
      <c r="C163" s="55"/>
      <c r="D163" s="55"/>
      <c r="E163" s="37">
        <v>1647636</v>
      </c>
      <c r="F163" s="23" t="s">
        <v>92</v>
      </c>
    </row>
    <row r="164" spans="2:6" ht="16.5" customHeight="1" thickBot="1" x14ac:dyDescent="0.3">
      <c r="B164" s="53" t="s">
        <v>113</v>
      </c>
      <c r="C164" s="53"/>
      <c r="D164" s="53"/>
      <c r="E164" s="26">
        <f>E165+E166</f>
        <v>1800000</v>
      </c>
      <c r="F164" s="31" t="s">
        <v>7</v>
      </c>
    </row>
    <row r="165" spans="2:6" ht="17.25" customHeight="1" x14ac:dyDescent="0.25">
      <c r="B165" s="54" t="s">
        <v>93</v>
      </c>
      <c r="C165" s="54"/>
      <c r="D165" s="54"/>
      <c r="E165" s="36">
        <v>960000</v>
      </c>
      <c r="F165" s="21" t="s">
        <v>96</v>
      </c>
    </row>
    <row r="166" spans="2:6" ht="15.75" thickBot="1" x14ac:dyDescent="0.3">
      <c r="B166" s="55" t="s">
        <v>95</v>
      </c>
      <c r="C166" s="55"/>
      <c r="D166" s="55"/>
      <c r="E166" s="37">
        <v>840000</v>
      </c>
      <c r="F166" s="23" t="s">
        <v>96</v>
      </c>
    </row>
    <row r="167" spans="2:6" ht="16.5" customHeight="1" thickBot="1" x14ac:dyDescent="0.3">
      <c r="B167" s="53" t="s">
        <v>134</v>
      </c>
      <c r="C167" s="53"/>
      <c r="D167" s="53"/>
      <c r="E167" s="26">
        <f>E168+E169+E170+E171+E172+E173+E174</f>
        <v>11300000</v>
      </c>
      <c r="F167" s="31" t="s">
        <v>7</v>
      </c>
    </row>
    <row r="168" spans="2:6" ht="16.5" customHeight="1" x14ac:dyDescent="0.25">
      <c r="B168" s="54" t="s">
        <v>97</v>
      </c>
      <c r="C168" s="54"/>
      <c r="D168" s="54"/>
      <c r="E168" s="36">
        <v>10000</v>
      </c>
      <c r="F168" s="21" t="s">
        <v>7</v>
      </c>
    </row>
    <row r="169" spans="2:6" ht="14.25" customHeight="1" x14ac:dyDescent="0.25">
      <c r="B169" s="55" t="s">
        <v>98</v>
      </c>
      <c r="C169" s="55"/>
      <c r="D169" s="55"/>
      <c r="E169" s="37">
        <v>1600000</v>
      </c>
      <c r="F169" s="23" t="s">
        <v>104</v>
      </c>
    </row>
    <row r="170" spans="2:6" x14ac:dyDescent="0.25">
      <c r="B170" s="56" t="s">
        <v>99</v>
      </c>
      <c r="C170" s="56"/>
      <c r="D170" s="56"/>
      <c r="E170" s="38">
        <v>3900000</v>
      </c>
      <c r="F170" s="35" t="s">
        <v>105</v>
      </c>
    </row>
    <row r="171" spans="2:6" ht="14.25" customHeight="1" x14ac:dyDescent="0.25">
      <c r="B171" s="55" t="s">
        <v>100</v>
      </c>
      <c r="C171" s="55"/>
      <c r="D171" s="55"/>
      <c r="E171" s="37">
        <v>1440000</v>
      </c>
      <c r="F171" s="23" t="s">
        <v>106</v>
      </c>
    </row>
    <row r="172" spans="2:6" ht="25.5" x14ac:dyDescent="0.25">
      <c r="B172" s="54" t="s">
        <v>101</v>
      </c>
      <c r="C172" s="54"/>
      <c r="D172" s="54"/>
      <c r="E172" s="36">
        <v>100000</v>
      </c>
      <c r="F172" s="21" t="s">
        <v>107</v>
      </c>
    </row>
    <row r="173" spans="2:6" ht="14.25" customHeight="1" x14ac:dyDescent="0.25">
      <c r="B173" s="55" t="s">
        <v>102</v>
      </c>
      <c r="C173" s="55"/>
      <c r="D173" s="55"/>
      <c r="E173" s="37">
        <v>3250000</v>
      </c>
      <c r="F173" s="23" t="s">
        <v>108</v>
      </c>
    </row>
    <row r="174" spans="2:6" ht="15.75" thickBot="1" x14ac:dyDescent="0.3">
      <c r="B174" s="56" t="s">
        <v>103</v>
      </c>
      <c r="C174" s="56"/>
      <c r="D174" s="56"/>
      <c r="E174" s="38">
        <v>1000000</v>
      </c>
      <c r="F174" s="35" t="s">
        <v>7</v>
      </c>
    </row>
    <row r="175" spans="2:6" ht="15.75" thickBot="1" x14ac:dyDescent="0.3">
      <c r="B175" s="53" t="s">
        <v>109</v>
      </c>
      <c r="C175" s="53"/>
      <c r="D175" s="53"/>
      <c r="E175" s="26">
        <f>E176+E177+E178+E179</f>
        <v>15204490.01</v>
      </c>
      <c r="F175" s="31" t="s">
        <v>7</v>
      </c>
    </row>
    <row r="176" spans="2:6" ht="28.5" customHeight="1" x14ac:dyDescent="0.25">
      <c r="B176" s="54" t="s">
        <v>61</v>
      </c>
      <c r="C176" s="54"/>
      <c r="D176" s="54"/>
      <c r="E176" s="36">
        <v>80000</v>
      </c>
      <c r="F176" s="21" t="s">
        <v>77</v>
      </c>
    </row>
    <row r="177" spans="2:6" x14ac:dyDescent="0.25">
      <c r="B177" s="55" t="s">
        <v>110</v>
      </c>
      <c r="C177" s="55"/>
      <c r="D177" s="55"/>
      <c r="E177" s="37">
        <v>200000</v>
      </c>
      <c r="F177" s="23" t="s">
        <v>7</v>
      </c>
    </row>
    <row r="178" spans="2:6" ht="17.25" customHeight="1" x14ac:dyDescent="0.25">
      <c r="B178" s="56" t="s">
        <v>111</v>
      </c>
      <c r="C178" s="56"/>
      <c r="D178" s="56"/>
      <c r="E178" s="38">
        <v>150000</v>
      </c>
      <c r="F178" s="35" t="s">
        <v>7</v>
      </c>
    </row>
    <row r="179" spans="2:6" ht="15.75" customHeight="1" x14ac:dyDescent="0.25">
      <c r="B179" s="55" t="s">
        <v>112</v>
      </c>
      <c r="C179" s="55"/>
      <c r="D179" s="55"/>
      <c r="E179" s="37">
        <v>14774490.01</v>
      </c>
      <c r="F179" s="23" t="s">
        <v>7</v>
      </c>
    </row>
    <row r="180" spans="2:6" ht="17.25" customHeight="1" thickBot="1" x14ac:dyDescent="0.3">
      <c r="B180" s="56" t="s">
        <v>21</v>
      </c>
      <c r="C180" s="56"/>
      <c r="D180" s="56"/>
      <c r="E180" s="38">
        <v>220000</v>
      </c>
      <c r="F180" s="35" t="s">
        <v>30</v>
      </c>
    </row>
    <row r="181" spans="2:6" ht="16.5" customHeight="1" thickBot="1" x14ac:dyDescent="0.3">
      <c r="B181" s="53" t="s">
        <v>114</v>
      </c>
      <c r="C181" s="53"/>
      <c r="D181" s="53"/>
      <c r="E181" s="26">
        <f>E182+E183</f>
        <v>1740000</v>
      </c>
      <c r="F181" s="31" t="s">
        <v>7</v>
      </c>
    </row>
    <row r="182" spans="2:6" ht="17.25" customHeight="1" x14ac:dyDescent="0.25">
      <c r="B182" s="54" t="s">
        <v>116</v>
      </c>
      <c r="C182" s="54"/>
      <c r="D182" s="54"/>
      <c r="E182" s="36">
        <v>1220000</v>
      </c>
      <c r="F182" s="21" t="s">
        <v>7</v>
      </c>
    </row>
    <row r="183" spans="2:6" ht="15.75" thickBot="1" x14ac:dyDescent="0.3">
      <c r="B183" s="55" t="s">
        <v>115</v>
      </c>
      <c r="C183" s="55"/>
      <c r="D183" s="55"/>
      <c r="E183" s="37">
        <v>520000</v>
      </c>
      <c r="F183" s="23" t="s">
        <v>135</v>
      </c>
    </row>
    <row r="184" spans="2:6" ht="15.75" thickBot="1" x14ac:dyDescent="0.3">
      <c r="B184" s="53" t="s">
        <v>117</v>
      </c>
      <c r="C184" s="53"/>
      <c r="D184" s="53"/>
      <c r="E184" s="26">
        <f>E185+E186+E187</f>
        <v>9504443</v>
      </c>
      <c r="F184" s="31" t="s">
        <v>7</v>
      </c>
    </row>
    <row r="185" spans="2:6" ht="27.75" customHeight="1" x14ac:dyDescent="0.25">
      <c r="B185" s="54" t="s">
        <v>118</v>
      </c>
      <c r="C185" s="54"/>
      <c r="D185" s="54"/>
      <c r="E185" s="36">
        <v>2880000</v>
      </c>
      <c r="F185" s="21" t="s">
        <v>121</v>
      </c>
    </row>
    <row r="186" spans="2:6" x14ac:dyDescent="0.25">
      <c r="B186" s="55" t="s">
        <v>119</v>
      </c>
      <c r="C186" s="55"/>
      <c r="D186" s="55"/>
      <c r="E186" s="37">
        <v>5968443</v>
      </c>
      <c r="F186" s="23" t="s">
        <v>122</v>
      </c>
    </row>
    <row r="187" spans="2:6" ht="17.25" customHeight="1" thickBot="1" x14ac:dyDescent="0.3">
      <c r="B187" s="56" t="s">
        <v>120</v>
      </c>
      <c r="C187" s="56"/>
      <c r="D187" s="56"/>
      <c r="E187" s="38">
        <v>656000</v>
      </c>
      <c r="F187" s="35" t="s">
        <v>123</v>
      </c>
    </row>
    <row r="188" spans="2:6" ht="15.75" thickBot="1" x14ac:dyDescent="0.3">
      <c r="B188" s="51" t="s">
        <v>34</v>
      </c>
      <c r="C188" s="51"/>
      <c r="D188" s="51"/>
      <c r="E188" s="28">
        <f>E139+E142+E147+E152+E155+E164+E167+E175+E181+E184</f>
        <v>71262539.729999989</v>
      </c>
      <c r="F188" s="30" t="s">
        <v>7</v>
      </c>
    </row>
    <row r="220" spans="2:8" ht="15.75" thickBot="1" x14ac:dyDescent="0.3">
      <c r="B220" s="52" t="s">
        <v>35</v>
      </c>
      <c r="C220" s="52"/>
      <c r="D220" s="52"/>
      <c r="E220" s="18">
        <v>2016</v>
      </c>
      <c r="F220" s="18" t="s">
        <v>19</v>
      </c>
      <c r="G220" s="3"/>
    </row>
    <row r="221" spans="2:8" ht="30.75" thickBot="1" x14ac:dyDescent="0.3">
      <c r="B221" s="57" t="s">
        <v>58</v>
      </c>
      <c r="C221" s="57"/>
      <c r="D221" s="57"/>
      <c r="E221" s="33" t="s">
        <v>57</v>
      </c>
      <c r="F221" s="32" t="s">
        <v>7</v>
      </c>
      <c r="H221" s="3"/>
    </row>
    <row r="222" spans="2:8" ht="18" thickBot="1" x14ac:dyDescent="0.35">
      <c r="B222" s="51" t="s">
        <v>34</v>
      </c>
      <c r="C222" s="51"/>
      <c r="D222" s="51"/>
      <c r="E222" s="34">
        <v>271400</v>
      </c>
      <c r="F222" s="30" t="s">
        <v>7</v>
      </c>
      <c r="H222" s="3"/>
    </row>
    <row r="249" spans="2:6" ht="15.75" thickBot="1" x14ac:dyDescent="0.3">
      <c r="B249" s="52" t="s">
        <v>35</v>
      </c>
      <c r="C249" s="52"/>
      <c r="D249" s="52"/>
      <c r="E249" s="18">
        <v>2016</v>
      </c>
      <c r="F249" s="18" t="s">
        <v>19</v>
      </c>
    </row>
    <row r="250" spans="2:6" ht="15.75" thickBot="1" x14ac:dyDescent="0.3">
      <c r="B250" s="53" t="s">
        <v>124</v>
      </c>
      <c r="C250" s="53"/>
      <c r="D250" s="53"/>
      <c r="E250" s="26">
        <f>E251+E252+E253+E254+E255</f>
        <v>23234480.160000004</v>
      </c>
      <c r="F250" s="31" t="s">
        <v>7</v>
      </c>
    </row>
    <row r="251" spans="2:6" x14ac:dyDescent="0.25">
      <c r="B251" s="54" t="s">
        <v>125</v>
      </c>
      <c r="C251" s="54"/>
      <c r="D251" s="54"/>
      <c r="E251" s="36">
        <v>5182672.0200000005</v>
      </c>
      <c r="F251" s="21" t="s">
        <v>7</v>
      </c>
    </row>
    <row r="252" spans="2:6" x14ac:dyDescent="0.25">
      <c r="B252" s="55" t="s">
        <v>126</v>
      </c>
      <c r="C252" s="55"/>
      <c r="D252" s="55"/>
      <c r="E252" s="37">
        <v>10566242.4</v>
      </c>
      <c r="F252" s="23" t="s">
        <v>7</v>
      </c>
    </row>
    <row r="253" spans="2:6" x14ac:dyDescent="0.25">
      <c r="B253" s="56" t="s">
        <v>127</v>
      </c>
      <c r="C253" s="56"/>
      <c r="D253" s="56"/>
      <c r="E253" s="38">
        <v>3076986.0000000005</v>
      </c>
      <c r="F253" s="35" t="s">
        <v>7</v>
      </c>
    </row>
    <row r="254" spans="2:6" x14ac:dyDescent="0.25">
      <c r="B254" s="55" t="s">
        <v>128</v>
      </c>
      <c r="C254" s="55"/>
      <c r="D254" s="55"/>
      <c r="E254" s="37">
        <v>2316001.7999999998</v>
      </c>
      <c r="F254" s="23" t="s">
        <v>7</v>
      </c>
    </row>
    <row r="255" spans="2:6" ht="15.75" thickBot="1" x14ac:dyDescent="0.3">
      <c r="B255" s="56" t="s">
        <v>129</v>
      </c>
      <c r="C255" s="56"/>
      <c r="D255" s="56"/>
      <c r="E255" s="38">
        <v>2092577.94</v>
      </c>
      <c r="F255" s="35" t="s">
        <v>7</v>
      </c>
    </row>
    <row r="256" spans="2:6" ht="15.75" thickBot="1" x14ac:dyDescent="0.3">
      <c r="B256" s="51" t="s">
        <v>34</v>
      </c>
      <c r="C256" s="51"/>
      <c r="D256" s="51"/>
      <c r="E256" s="28">
        <f>E250</f>
        <v>23234480.160000004</v>
      </c>
      <c r="F256" s="30" t="s">
        <v>7</v>
      </c>
    </row>
  </sheetData>
  <mergeCells count="144">
    <mergeCell ref="B31:D31"/>
    <mergeCell ref="E31:G31"/>
    <mergeCell ref="B34:D34"/>
    <mergeCell ref="B37:D37"/>
    <mergeCell ref="B38:D38"/>
    <mergeCell ref="B39:D39"/>
    <mergeCell ref="B40:D40"/>
    <mergeCell ref="B32:D32"/>
    <mergeCell ref="B35:D35"/>
    <mergeCell ref="B36:D36"/>
    <mergeCell ref="B83:D83"/>
    <mergeCell ref="B85:D85"/>
    <mergeCell ref="B86:D86"/>
    <mergeCell ref="B88:D88"/>
    <mergeCell ref="B89:D89"/>
    <mergeCell ref="B95:D95"/>
    <mergeCell ref="B101:D101"/>
    <mergeCell ref="B84:D84"/>
    <mergeCell ref="B87:D87"/>
    <mergeCell ref="B90:D90"/>
    <mergeCell ref="B91:D91"/>
    <mergeCell ref="B92:D92"/>
    <mergeCell ref="B93:D93"/>
    <mergeCell ref="B94:D94"/>
    <mergeCell ref="B96:D96"/>
    <mergeCell ref="B97:D97"/>
    <mergeCell ref="B98:D98"/>
    <mergeCell ref="B99:D99"/>
    <mergeCell ref="B100:D100"/>
    <mergeCell ref="E17:F17"/>
    <mergeCell ref="B59:D59"/>
    <mergeCell ref="B61:D61"/>
    <mergeCell ref="B60:D60"/>
    <mergeCell ref="B21:D21"/>
    <mergeCell ref="B56:D56"/>
    <mergeCell ref="B57:D57"/>
    <mergeCell ref="B82:D82"/>
    <mergeCell ref="B63:D63"/>
    <mergeCell ref="B64:D64"/>
    <mergeCell ref="B62:D62"/>
    <mergeCell ref="B65:D65"/>
    <mergeCell ref="B66:D66"/>
    <mergeCell ref="B67:D67"/>
    <mergeCell ref="B68:D68"/>
    <mergeCell ref="B69:D69"/>
    <mergeCell ref="B71:D71"/>
    <mergeCell ref="B72:D72"/>
    <mergeCell ref="B73:D73"/>
    <mergeCell ref="B70:D70"/>
    <mergeCell ref="B30:D30"/>
    <mergeCell ref="B42:D42"/>
    <mergeCell ref="B41:D41"/>
    <mergeCell ref="E30:G30"/>
    <mergeCell ref="B15:D15"/>
    <mergeCell ref="B16:D16"/>
    <mergeCell ref="B13:D13"/>
    <mergeCell ref="B14:D14"/>
    <mergeCell ref="B11:D11"/>
    <mergeCell ref="B12:D12"/>
    <mergeCell ref="B18:D18"/>
    <mergeCell ref="B19:D19"/>
    <mergeCell ref="B20:D20"/>
    <mergeCell ref="B17:D17"/>
    <mergeCell ref="E3:G3"/>
    <mergeCell ref="B4:D4"/>
    <mergeCell ref="E4:G4"/>
    <mergeCell ref="B6:D6"/>
    <mergeCell ref="B9:D9"/>
    <mergeCell ref="B10:D10"/>
    <mergeCell ref="B7:D7"/>
    <mergeCell ref="B8:D8"/>
    <mergeCell ref="B3:D3"/>
    <mergeCell ref="B109:D109"/>
    <mergeCell ref="B110:D110"/>
    <mergeCell ref="B151:D151"/>
    <mergeCell ref="B119:D119"/>
    <mergeCell ref="B115:D115"/>
    <mergeCell ref="B116:D116"/>
    <mergeCell ref="B117:D117"/>
    <mergeCell ref="B142:D142"/>
    <mergeCell ref="B111:D111"/>
    <mergeCell ref="B143:D143"/>
    <mergeCell ref="B148:D148"/>
    <mergeCell ref="B149:D149"/>
    <mergeCell ref="B150:D150"/>
    <mergeCell ref="B146:D146"/>
    <mergeCell ref="B138:D138"/>
    <mergeCell ref="B118:D118"/>
    <mergeCell ref="B113:D113"/>
    <mergeCell ref="B114:D114"/>
    <mergeCell ref="B152:D152"/>
    <mergeCell ref="B153:D153"/>
    <mergeCell ref="B154:D154"/>
    <mergeCell ref="B165:D165"/>
    <mergeCell ref="B166:D166"/>
    <mergeCell ref="B139:D139"/>
    <mergeCell ref="B140:D140"/>
    <mergeCell ref="B141:D141"/>
    <mergeCell ref="B180:D180"/>
    <mergeCell ref="B179:D179"/>
    <mergeCell ref="B167:D167"/>
    <mergeCell ref="B176:D176"/>
    <mergeCell ref="B177:D177"/>
    <mergeCell ref="B178:D178"/>
    <mergeCell ref="B168:D168"/>
    <mergeCell ref="B155:D155"/>
    <mergeCell ref="B156:D156"/>
    <mergeCell ref="B157:D157"/>
    <mergeCell ref="B158:D158"/>
    <mergeCell ref="B164:D164"/>
    <mergeCell ref="B159:D159"/>
    <mergeCell ref="B144:D144"/>
    <mergeCell ref="B145:D145"/>
    <mergeCell ref="B147:D147"/>
    <mergeCell ref="B174:D174"/>
    <mergeCell ref="B175:D175"/>
    <mergeCell ref="B160:D160"/>
    <mergeCell ref="B161:D161"/>
    <mergeCell ref="B162:D162"/>
    <mergeCell ref="B163:D163"/>
    <mergeCell ref="B169:D169"/>
    <mergeCell ref="B170:D170"/>
    <mergeCell ref="B171:D171"/>
    <mergeCell ref="B172:D172"/>
    <mergeCell ref="B173:D173"/>
    <mergeCell ref="B184:D184"/>
    <mergeCell ref="B185:D185"/>
    <mergeCell ref="B186:D186"/>
    <mergeCell ref="B187:D187"/>
    <mergeCell ref="B188:D188"/>
    <mergeCell ref="B181:D181"/>
    <mergeCell ref="B182:D182"/>
    <mergeCell ref="B183:D183"/>
    <mergeCell ref="B220:D220"/>
    <mergeCell ref="B256:D256"/>
    <mergeCell ref="B249:D249"/>
    <mergeCell ref="B250:D250"/>
    <mergeCell ref="B251:D251"/>
    <mergeCell ref="B252:D252"/>
    <mergeCell ref="B253:D253"/>
    <mergeCell ref="B254:D254"/>
    <mergeCell ref="B255:D255"/>
    <mergeCell ref="B221:D221"/>
    <mergeCell ref="B222:D222"/>
  </mergeCells>
  <pageMargins left="0.70866141732283472" right="0.70866141732283472" top="0.74803149606299213" bottom="0.74803149606299213" header="0.31496062992125984" footer="0.31496062992125984"/>
  <pageSetup paperSize="9" scale="110" orientation="landscape" r:id="rId1"/>
  <ignoredErrors>
    <ignoredError sqref="E21:F21 E42:F4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bernal</dc:creator>
  <cp:lastModifiedBy>Usuario</cp:lastModifiedBy>
  <cp:lastPrinted>2016-01-19T19:41:39Z</cp:lastPrinted>
  <dcterms:created xsi:type="dcterms:W3CDTF">2016-01-06T18:18:34Z</dcterms:created>
  <dcterms:modified xsi:type="dcterms:W3CDTF">2017-05-18T16:31:44Z</dcterms:modified>
</cp:coreProperties>
</file>