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uar\Downloads\"/>
    </mc:Choice>
  </mc:AlternateContent>
  <xr:revisionPtr revIDLastSave="0" documentId="13_ncr:1_{BC8C6CC5-76C3-48CB-A409-3589243E3DF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esumen" sheetId="20" r:id="rId1"/>
    <sheet name="Métrica 1 (PRE)" sheetId="10" r:id="rId2"/>
    <sheet name="Métrica 2 (PDR)" sheetId="11" r:id="rId3"/>
    <sheet name="Métrica 3 (PRH)" sheetId="12" r:id="rId4"/>
    <sheet name="Métrica 4 (PFR)" sheetId="13" r:id="rId5"/>
    <sheet name="Métrica 5 (TPP)" sheetId="19" r:id="rId6"/>
    <sheet name="Métrica 6 (PTR)" sheetId="15" r:id="rId7"/>
    <sheet name="Métrica 7 (PTS)" sheetId="14" r:id="rId8"/>
    <sheet name="Métrica 8 (PTE)" sheetId="16" r:id="rId9"/>
    <sheet name="Métrica 9 (PEE)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0" l="1"/>
  <c r="E11" i="20"/>
  <c r="E12" i="20"/>
  <c r="E9" i="20"/>
  <c r="E8" i="20"/>
  <c r="E6" i="20"/>
  <c r="E5" i="20"/>
  <c r="C7" i="19"/>
  <c r="B46" i="19" s="1"/>
  <c r="B51" i="19" s="1"/>
  <c r="C6" i="17"/>
  <c r="B45" i="17" s="1"/>
  <c r="C6" i="16"/>
  <c r="B45" i="16" s="1"/>
  <c r="C6" i="15"/>
  <c r="B45" i="15" s="1"/>
  <c r="C6" i="14"/>
  <c r="B45" i="14" s="1"/>
  <c r="D7" i="13"/>
  <c r="C46" i="13" s="1"/>
  <c r="C6" i="12"/>
  <c r="B45" i="12" s="1"/>
  <c r="C6" i="11"/>
  <c r="B45" i="11" s="1"/>
  <c r="D7" i="10"/>
  <c r="C46" i="10" s="1"/>
  <c r="C51" i="10" s="1"/>
  <c r="E4" i="20" l="1"/>
  <c r="E7" i="20"/>
  <c r="C51" i="19"/>
  <c r="B50" i="17"/>
  <c r="C50" i="17"/>
  <c r="C50" i="16"/>
  <c r="B50" i="16"/>
  <c r="B50" i="15"/>
  <c r="C50" i="15"/>
  <c r="C50" i="14"/>
  <c r="B50" i="14"/>
  <c r="D51" i="13"/>
  <c r="C51" i="13"/>
  <c r="C50" i="12"/>
  <c r="B50" i="12"/>
  <c r="C50" i="11"/>
  <c r="B50" i="11"/>
  <c r="D51" i="10"/>
</calcChain>
</file>

<file path=xl/sharedStrings.xml><?xml version="1.0" encoding="utf-8"?>
<sst xmlns="http://schemas.openxmlformats.org/spreadsheetml/2006/main" count="280" uniqueCount="78">
  <si>
    <t>Grados</t>
  </si>
  <si>
    <t>Inicial</t>
  </si>
  <si>
    <t>Final</t>
  </si>
  <si>
    <t>Categoría: gestión del equipo</t>
  </si>
  <si>
    <t>Métrica 1</t>
  </si>
  <si>
    <t>Variable</t>
  </si>
  <si>
    <t>Valor</t>
  </si>
  <si>
    <t>Fórmula</t>
  </si>
  <si>
    <t>Rango</t>
  </si>
  <si>
    <t>Acrónimo</t>
  </si>
  <si>
    <t>Calificación</t>
  </si>
  <si>
    <t>0% - 15%</t>
  </si>
  <si>
    <t>16% - 50%</t>
  </si>
  <si>
    <t>51% - 85%</t>
  </si>
  <si>
    <t>86% - 100%</t>
  </si>
  <si>
    <t>TA</t>
  </si>
  <si>
    <t>AA</t>
  </si>
  <si>
    <t>PA</t>
  </si>
  <si>
    <t>NA</t>
  </si>
  <si>
    <t>Totalmente Alcanzado</t>
  </si>
  <si>
    <t>Altamente Alcanzado</t>
  </si>
  <si>
    <t>Parcialmente Alcanzado</t>
  </si>
  <si>
    <t>No Alcanzado</t>
  </si>
  <si>
    <t>Escala</t>
  </si>
  <si>
    <t>X</t>
  </si>
  <si>
    <t>Y</t>
  </si>
  <si>
    <t>Métrica 2</t>
  </si>
  <si>
    <r>
      <t xml:space="preserve">Número de decisiones retrasadas en un periodo de tiempo </t>
    </r>
    <r>
      <rPr>
        <b/>
        <sz val="9"/>
        <color theme="1"/>
        <rFont val="Arial"/>
        <family val="2"/>
      </rPr>
      <t>(NDR)</t>
    </r>
  </si>
  <si>
    <t>Indicador del porcentaje de decisiones retrasadas (IPDR):</t>
  </si>
  <si>
    <t>Métrica 3</t>
  </si>
  <si>
    <t>Categoría: comunicación</t>
  </si>
  <si>
    <t>Métrica 4</t>
  </si>
  <si>
    <r>
      <t xml:space="preserve">Longitud del periodo de tiempo (días) </t>
    </r>
    <r>
      <rPr>
        <b/>
        <sz val="9"/>
        <color theme="1"/>
        <rFont val="Arial"/>
        <family val="2"/>
      </rPr>
      <t>(LPT)</t>
    </r>
  </si>
  <si>
    <t>Categoría: autogestión</t>
  </si>
  <si>
    <t>Métrica 7</t>
  </si>
  <si>
    <t>Métrica 6</t>
  </si>
  <si>
    <t>Categoría: deuda técnica</t>
  </si>
  <si>
    <r>
      <t xml:space="preserve">Número total de tareas </t>
    </r>
    <r>
      <rPr>
        <b/>
        <sz val="9"/>
        <color theme="1"/>
        <rFont val="Arial"/>
        <family val="2"/>
      </rPr>
      <t>(NTT)</t>
    </r>
  </si>
  <si>
    <r>
      <t xml:space="preserve">Número de desarrolladores </t>
    </r>
    <r>
      <rPr>
        <b/>
        <sz val="9"/>
        <color theme="1"/>
        <rFont val="Arial"/>
        <family val="2"/>
      </rPr>
      <t>(ND)</t>
    </r>
  </si>
  <si>
    <t>Categoría: experticia</t>
  </si>
  <si>
    <r>
      <t xml:space="preserve">Fecha de incorporación al equipo </t>
    </r>
    <r>
      <rPr>
        <b/>
        <sz val="9"/>
        <color theme="1"/>
        <rFont val="Arial"/>
        <family val="2"/>
      </rPr>
      <t>(FIE)</t>
    </r>
  </si>
  <si>
    <r>
      <rPr>
        <sz val="9"/>
        <color theme="1"/>
        <rFont val="Arial"/>
        <family val="2"/>
      </rPr>
      <t>Número de Sprints</t>
    </r>
    <r>
      <rPr>
        <b/>
        <sz val="9"/>
        <color theme="1"/>
        <rFont val="Arial"/>
        <family val="2"/>
      </rPr>
      <t xml:space="preserve"> (NS)</t>
    </r>
  </si>
  <si>
    <t>1 - 2 Sprints</t>
  </si>
  <si>
    <t>3 - 4 Sprints</t>
  </si>
  <si>
    <t>5 - 6 Sprints</t>
  </si>
  <si>
    <t>7 o más Sprints</t>
  </si>
  <si>
    <t>Métrica 5</t>
  </si>
  <si>
    <t>Métrica 8</t>
  </si>
  <si>
    <t>Métrica 9</t>
  </si>
  <si>
    <t>Métrica 1 - Indicador del porcentaje de rotación en el equipo (PRE)</t>
  </si>
  <si>
    <t>Métrica 2 - Indicador del porcentaje de decisiones retrasadas (PDR)</t>
  </si>
  <si>
    <t>Métrica 3 - Indicador del porcentaje de rechazo de historias de usuario (PRH)</t>
  </si>
  <si>
    <t>Métrica 4 - Indicador del porcentaje de frecuencia de reuniones Scrum (PFR)</t>
  </si>
  <si>
    <t>Métrica 5 - Tiempo que le toma a un profesional alcanzar la productividad (Sprints) (TPP)</t>
  </si>
  <si>
    <t>Métrica 6 - Indicador del porcentaje de tareas asociadas al retrabajo (PTR)</t>
  </si>
  <si>
    <t>Métrica 7 - Indicador del porcentaje de tareas completadas sin intervención externa (PTS)</t>
  </si>
  <si>
    <t>Métrica 8 - Indicador del porcentaje de tareas que requieren la intervención de un experto (PTE)</t>
  </si>
  <si>
    <t>Métrica 9 - Indicador del porcentaje de eficiencia en la entrega de tareas (PEE)</t>
  </si>
  <si>
    <r>
      <t xml:space="preserve">Número de profesionales que abandonaron el equipo en un periodo de tiempo </t>
    </r>
    <r>
      <rPr>
        <b/>
        <sz val="9"/>
        <color theme="1"/>
        <rFont val="Arial"/>
        <family val="2"/>
      </rPr>
      <t>(NPA)</t>
    </r>
  </si>
  <si>
    <r>
      <t xml:space="preserve">Número promedio de profesionales en el equipo en un periodo de tiempo </t>
    </r>
    <r>
      <rPr>
        <b/>
        <sz val="9"/>
        <color theme="1"/>
        <rFont val="Arial"/>
        <family val="2"/>
      </rPr>
      <t>(NPE)</t>
    </r>
  </si>
  <si>
    <t xml:space="preserve">Indicador del porcentaje de rotación en el equipo (PRE): </t>
  </si>
  <si>
    <r>
      <t xml:space="preserve">Número total de decisiones tomadas en un periodo de tiempo </t>
    </r>
    <r>
      <rPr>
        <b/>
        <sz val="9"/>
        <color theme="1"/>
        <rFont val="Arial"/>
        <family val="2"/>
      </rPr>
      <t>(NDT)</t>
    </r>
  </si>
  <si>
    <t>Indicador del porcentaje de rechazo de historias de usuario (PRH):</t>
  </si>
  <si>
    <r>
      <t xml:space="preserve">Número de historias de usuario rechazadas </t>
    </r>
    <r>
      <rPr>
        <b/>
        <sz val="9"/>
        <color theme="1"/>
        <rFont val="Arial"/>
        <family val="2"/>
      </rPr>
      <t>(NHR)</t>
    </r>
  </si>
  <si>
    <r>
      <t xml:space="preserve">Número total de historias de usuario completadas </t>
    </r>
    <r>
      <rPr>
        <b/>
        <sz val="9"/>
        <color theme="1"/>
        <rFont val="Arial"/>
        <family val="2"/>
      </rPr>
      <t>(NHC)</t>
    </r>
  </si>
  <si>
    <r>
      <t xml:space="preserve">Número total de reuniones Scrum </t>
    </r>
    <r>
      <rPr>
        <b/>
        <sz val="9"/>
        <color theme="1"/>
        <rFont val="Arial"/>
        <family val="2"/>
      </rPr>
      <t>(NTR)</t>
    </r>
  </si>
  <si>
    <t>Indicador del porcentaje de frecuencia de reuniones Scrum (PFR):</t>
  </si>
  <si>
    <t>Tiempo que le toma a un profesional alcanzar la productividad (Sprints) (TPP):</t>
  </si>
  <si>
    <r>
      <t xml:space="preserve">Fecha en la que el nuevo profesional del equipo alcanza la productividad </t>
    </r>
    <r>
      <rPr>
        <b/>
        <sz val="9"/>
        <color theme="1"/>
        <rFont val="Arial"/>
        <family val="2"/>
      </rPr>
      <t>(FPP)</t>
    </r>
  </si>
  <si>
    <t>Indicador del porcentaje de eficiencia en la entrega de tareas (PEE):</t>
  </si>
  <si>
    <r>
      <t xml:space="preserve">Total de puntos de historia de usuario completados </t>
    </r>
    <r>
      <rPr>
        <b/>
        <sz val="9"/>
        <color theme="1"/>
        <rFont val="Arial"/>
        <family val="2"/>
      </rPr>
      <t>(TPH)</t>
    </r>
  </si>
  <si>
    <t>Indicador del porcentaje de tareas que requieren la intervención de un experto (PTE):</t>
  </si>
  <si>
    <r>
      <t xml:space="preserve">Número de tareas que requieren la intervención de un experto </t>
    </r>
    <r>
      <rPr>
        <b/>
        <sz val="9"/>
        <color theme="1"/>
        <rFont val="Arial"/>
        <family val="2"/>
      </rPr>
      <t>(NTE)</t>
    </r>
  </si>
  <si>
    <t>Indicador del porcentaje de tareas completadas sin intervención externa (PTS):</t>
  </si>
  <si>
    <r>
      <t xml:space="preserve">Número de tareas asociadas al retrabajo </t>
    </r>
    <r>
      <rPr>
        <b/>
        <sz val="9"/>
        <color theme="1"/>
        <rFont val="Arial"/>
        <family val="2"/>
      </rPr>
      <t>(NTS)</t>
    </r>
  </si>
  <si>
    <r>
      <t xml:space="preserve">Número total de tareas completadas </t>
    </r>
    <r>
      <rPr>
        <b/>
        <sz val="9"/>
        <color theme="1"/>
        <rFont val="Arial"/>
        <family val="2"/>
      </rPr>
      <t>(NTC)</t>
    </r>
  </si>
  <si>
    <t>Indicador del porcentaje de tareas asociadas al retrabajo (PTR):</t>
  </si>
  <si>
    <r>
      <t xml:space="preserve">Número de tareas asociadas al retrabajo </t>
    </r>
    <r>
      <rPr>
        <b/>
        <sz val="9"/>
        <color theme="1"/>
        <rFont val="Arial"/>
        <family val="2"/>
      </rPr>
      <t>(TAR)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</si>
</sst>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CD7CA"/>
        <bgColor indexed="64"/>
      </patternFill>
    </fill>
    <fill>
      <patternFill patternType="solid">
        <fgColor rgb="FFC7E4D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9" fontId="3" fillId="0" borderId="1" xfId="1" quotePrefix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0" borderId="1" xfId="1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9" fontId="3" fillId="0" borderId="4" xfId="1" quotePrefix="1" applyFont="1" applyBorder="1" applyAlignment="1">
      <alignment horizontal="center" vertical="center" wrapText="1"/>
    </xf>
    <xf numFmtId="9" fontId="3" fillId="0" borderId="6" xfId="1" quotePrefix="1" applyFont="1" applyBorder="1" applyAlignment="1">
      <alignment horizontal="center" vertical="center" wrapText="1"/>
    </xf>
    <xf numFmtId="9" fontId="3" fillId="0" borderId="5" xfId="1" quotePrefix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0" fillId="0" borderId="0" xfId="0" applyAlignment="1"/>
  </cellXfs>
  <cellStyles count="2">
    <cellStyle name="Normal" xfId="0" builtinId="0"/>
    <cellStyle name="Porcentaje" xfId="1" builtinId="5"/>
  </cellStyles>
  <dxfs count="3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9FD123"/>
      <color rgb="FFE45B30"/>
      <color rgb="FFC7E4DB"/>
      <color rgb="FF00D2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92-4FE1-8E4C-112113680D9D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92-4FE1-8E4C-112113680D9D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92-4FE1-8E4C-112113680D9D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92-4FE1-8E4C-112113680D9D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92-4FE1-8E4C-112113680D9D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92-4FE1-8E4C-112113680D9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B92-4FE1-8E4C-112113680D9D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B92-4FE1-8E4C-112113680D9D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92-4FE1-8E4C-112113680D9D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B92-4FE1-8E4C-112113680D9D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B92-4FE1-8E4C-112113680D9D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B92-4FE1-8E4C-112113680D9D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D733C88C-F6E8-4B34-8AFE-0CEFB07875A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B92-4FE1-8E4C-112113680D9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92-4FE1-8E4C-112113680D9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92-4FE1-8E4C-112113680D9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92-4FE1-8E4C-112113680D9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92-4FE1-8E4C-112113680D9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92-4FE1-8E4C-112113680D9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B92-4FE1-8E4C-112113680D9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B92-4FE1-8E4C-112113680D9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B92-4FE1-8E4C-112113680D9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B92-4FE1-8E4C-112113680D9D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6F358C4C-7D75-400A-B083-37E4343B731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B92-4FE1-8E4C-112113680D9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92-4FE1-8E4C-112113680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1 (PRE)'!$G$50:$G$61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1 (PRE)'!$H$50:$H$61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1 (PRE)'!$G$50:$G$60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92-4FE1-8E4C-112113680D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1 (PRE)'!$C$50:$C$51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1 (PRE)'!$D$50:$D$51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92-4FE1-8E4C-112113680D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30-4A97-A005-F5E58284F9F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30-4A97-A005-F5E58284F9F2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30-4A97-A005-F5E58284F9F2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30-4A97-A005-F5E58284F9F2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30-4A97-A005-F5E58284F9F2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730-4A97-A005-F5E58284F9F2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730-4A97-A005-F5E58284F9F2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730-4A97-A005-F5E58284F9F2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730-4A97-A005-F5E58284F9F2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730-4A97-A005-F5E58284F9F2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730-4A97-A005-F5E58284F9F2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730-4A97-A005-F5E58284F9F2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1CCD8F7B-A8C0-46C8-8DC1-695455731E7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730-4A97-A005-F5E58284F9F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30-4A97-A005-F5E58284F9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30-4A97-A005-F5E58284F9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30-4A97-A005-F5E58284F9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30-4A97-A005-F5E58284F9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30-4A97-A005-F5E58284F9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730-4A97-A005-F5E58284F9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730-4A97-A005-F5E58284F9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730-4A97-A005-F5E58284F9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730-4A97-A005-F5E58284F9F2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8FB8205D-1472-4057-8867-6CF9421823E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730-4A97-A005-F5E58284F9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30-4A97-A005-F5E58284F9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2 (PDR)'!$F$49:$F$60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2 (PDR)'!$G$49:$G$60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2 (PDR)'!$F$49:$F$59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7730-4A97-A005-F5E58284F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2 (PDR)'!$B$49:$B$50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2 (PDR)'!$C$49:$C$50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730-4A97-A005-F5E58284F9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27-4A24-9B94-BA2FF89C9055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27-4A24-9B94-BA2FF89C9055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27-4A24-9B94-BA2FF89C9055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B27-4A24-9B94-BA2FF89C9055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B27-4A24-9B94-BA2FF89C9055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B27-4A24-9B94-BA2FF89C9055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B27-4A24-9B94-BA2FF89C9055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B27-4A24-9B94-BA2FF89C9055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B27-4A24-9B94-BA2FF89C9055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B27-4A24-9B94-BA2FF89C9055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B27-4A24-9B94-BA2FF89C9055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B27-4A24-9B94-BA2FF89C9055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C71D5313-F896-4E6E-BCAB-31FD8AB40CD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B27-4A24-9B94-BA2FF89C905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27-4A24-9B94-BA2FF89C905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27-4A24-9B94-BA2FF89C905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27-4A24-9B94-BA2FF89C905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27-4A24-9B94-BA2FF89C905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27-4A24-9B94-BA2FF89C905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B27-4A24-9B94-BA2FF89C905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B27-4A24-9B94-BA2FF89C905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B27-4A24-9B94-BA2FF89C905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B27-4A24-9B94-BA2FF89C9055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495EADB5-0C7A-4FC2-8CF6-C08D704D50D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B27-4A24-9B94-BA2FF89C905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B27-4A24-9B94-BA2FF89C9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3 (PRH)'!$F$49:$F$60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3 (PRH)'!$G$49:$G$60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3 (PRH)'!$F$49:$F$59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AB27-4A24-9B94-BA2FF89C90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3 (PRH)'!$B$49:$B$50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3 (PRH)'!$C$49:$C$50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B27-4A24-9B94-BA2FF89C90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A6-45F1-9247-9ABDCA11408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A6-45F1-9247-9ABDCA11408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A6-45F1-9247-9ABDCA11408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A6-45F1-9247-9ABDCA114082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A6-45F1-9247-9ABDCA114082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A6-45F1-9247-9ABDCA114082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A6-45F1-9247-9ABDCA114082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CA6-45F1-9247-9ABDCA114082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CA6-45F1-9247-9ABDCA114082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CA6-45F1-9247-9ABDCA114082}"/>
              </c:ext>
            </c:extLst>
          </c:dPt>
          <c:dPt>
            <c:idx val="1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CA6-45F1-9247-9ABDCA114082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CA6-45F1-9247-9ABDCA114082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1F72F82E-8902-483D-852C-65383103E39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CA6-45F1-9247-9ABDCA1140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A6-45F1-9247-9ABDCA1140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A6-45F1-9247-9ABDCA1140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A6-45F1-9247-9ABDCA1140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A6-45F1-9247-9ABDCA1140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A6-45F1-9247-9ABDCA11408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CA6-45F1-9247-9ABDCA11408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CA6-45F1-9247-9ABDCA11408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CA6-45F1-9247-9ABDCA11408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CA6-45F1-9247-9ABDCA114082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AC6AAE1B-8ECC-452B-BE4F-BD916F1E24E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CA6-45F1-9247-9ABDCA11408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CA6-45F1-9247-9ABDCA1140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4 (PFR)'!$G$50:$G$61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4 (PFR)'!$H$50:$H$61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4 (PFR)'!$G$50:$G$60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2CA6-45F1-9247-9ABDCA1140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4 (PFR)'!$C$50:$C$51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4 (PFR)'!$D$50:$D$51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CA6-45F1-9247-9ABDCA1140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DC-4182-9FED-7A01A4BE9D6E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DC-4182-9FED-7A01A4BE9D6E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DC-4182-9FED-7A01A4BE9D6E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DC-4182-9FED-7A01A4BE9D6E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DC-4182-9FED-7A01A4BE9D6E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DC-4182-9FED-7A01A4BE9D6E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DC-4182-9FED-7A01A4BE9D6E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DC-4182-9FED-7A01A4BE9D6E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ADC-4182-9FED-7A01A4BE9D6E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ADC-4182-9FED-7A01A4BE9D6E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ADC-4182-9FED-7A01A4BE9D6E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ADC-4182-9FED-7A01A4BE9D6E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D78E3002-4426-463C-8BFC-C31FF3FE2D0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ADC-4182-9FED-7A01A4BE9D6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DC-4182-9FED-7A01A4BE9D6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DC-4182-9FED-7A01A4BE9D6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ADC-4182-9FED-7A01A4BE9D6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ADC-4182-9FED-7A01A4BE9D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ADC-4182-9FED-7A01A4BE9D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ADC-4182-9FED-7A01A4BE9D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ADC-4182-9FED-7A01A4BE9D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ADC-4182-9FED-7A01A4BE9D6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ADC-4182-9FED-7A01A4BE9D6E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023F70EE-DE24-4D38-AF53-851E8207625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ADC-4182-9FED-7A01A4BE9D6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ADC-4182-9FED-7A01A4BE9D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5 (TPP)'!$F$50:$F$61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'Métrica 5 (TPP)'!$G$50:$G$61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5 (TPP)'!$F$50:$F$60</c15:f>
                <c15:dlblRangeCache>
                  <c:ptCount val="11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6ADC-4182-9FED-7A01A4BE9D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5 (TPP)'!$B$50:$B$51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5 (TPP)'!$C$50:$C$51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Flecha</c:v>
                </c15:tx>
              </c15:filteredSeriesTitle>
            </c:ext>
            <c:ext xmlns:c16="http://schemas.microsoft.com/office/drawing/2014/chart" uri="{C3380CC4-5D6E-409C-BE32-E72D297353CC}">
              <c16:uniqueId val="{00000019-6ADC-4182-9FED-7A01A4BE9D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A9-4CDF-91AE-0020CB3D5E2C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A9-4CDF-91AE-0020CB3D5E2C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A9-4CDF-91AE-0020CB3D5E2C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A9-4CDF-91AE-0020CB3D5E2C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A9-4CDF-91AE-0020CB3D5E2C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A9-4CDF-91AE-0020CB3D5E2C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A9-4CDF-91AE-0020CB3D5E2C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5A9-4CDF-91AE-0020CB3D5E2C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5A9-4CDF-91AE-0020CB3D5E2C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5A9-4CDF-91AE-0020CB3D5E2C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5A9-4CDF-91AE-0020CB3D5E2C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5A9-4CDF-91AE-0020CB3D5E2C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E6ABE7A9-D556-4B41-B8E5-0FB4BD2C333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5A9-4CDF-91AE-0020CB3D5E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A9-4CDF-91AE-0020CB3D5E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A9-4CDF-91AE-0020CB3D5E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A9-4CDF-91AE-0020CB3D5E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5A9-4CDF-91AE-0020CB3D5E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A9-4CDF-91AE-0020CB3D5E2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5A9-4CDF-91AE-0020CB3D5E2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5A9-4CDF-91AE-0020CB3D5E2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5A9-4CDF-91AE-0020CB3D5E2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5A9-4CDF-91AE-0020CB3D5E2C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D8FA291E-7D05-4854-98FD-76DA7002140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5A9-4CDF-91AE-0020CB3D5E2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5A9-4CDF-91AE-0020CB3D5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6 (PTR)'!$F$49:$F$60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6 (PTR)'!$G$49:$G$60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6 (PTR)'!$F$49:$F$59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B5A9-4CDF-91AE-0020CB3D5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6 (PTR)'!$B$49:$B$50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6 (PTR)'!$C$49:$C$50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5A9-4CDF-91AE-0020CB3D5E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EB-4757-82F2-0B85B75A12B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EB-4757-82F2-0B85B75A12B2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EB-4757-82F2-0B85B75A12B2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EB-4757-82F2-0B85B75A12B2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6EB-4757-82F2-0B85B75A12B2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6EB-4757-82F2-0B85B75A12B2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6EB-4757-82F2-0B85B75A12B2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6EB-4757-82F2-0B85B75A12B2}"/>
              </c:ext>
            </c:extLst>
          </c:dPt>
          <c:dPt>
            <c:idx val="8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6EB-4757-82F2-0B85B75A12B2}"/>
              </c:ext>
            </c:extLst>
          </c:dPt>
          <c:dPt>
            <c:idx val="9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6EB-4757-82F2-0B85B75A12B2}"/>
              </c:ext>
            </c:extLst>
          </c:dPt>
          <c:dPt>
            <c:idx val="1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6EB-4757-82F2-0B85B75A12B2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6EB-4757-82F2-0B85B75A12B2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6980FA09-7102-44FD-8700-F22907D6E23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6EB-4757-82F2-0B85B75A12B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EB-4757-82F2-0B85B75A12B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EB-4757-82F2-0B85B75A12B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EB-4757-82F2-0B85B75A12B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EB-4757-82F2-0B85B75A12B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EB-4757-82F2-0B85B75A12B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EB-4757-82F2-0B85B75A12B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EB-4757-82F2-0B85B75A12B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6EB-4757-82F2-0B85B75A12B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6EB-4757-82F2-0B85B75A12B2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9763F394-703D-4FF0-A3AA-ADB67ADE0DD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6EB-4757-82F2-0B85B75A12B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6EB-4757-82F2-0B85B75A12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7 (PTS)'!$F$49:$F$60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7 (PTS)'!$G$49:$G$60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7 (PTS)'!$F$49:$F$59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86EB-4757-82F2-0B85B75A12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7 (PTS)'!$B$49:$B$50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7 (PTS)'!$C$49:$C$50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6EB-4757-82F2-0B85B75A12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97-4B95-AE7E-03B6146C5314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97-4B95-AE7E-03B6146C5314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97-4B95-AE7E-03B6146C5314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97-4B95-AE7E-03B6146C5314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97-4B95-AE7E-03B6146C5314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F97-4B95-AE7E-03B6146C5314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F97-4B95-AE7E-03B6146C5314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F97-4B95-AE7E-03B6146C5314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F97-4B95-AE7E-03B6146C5314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F97-4B95-AE7E-03B6146C5314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F97-4B95-AE7E-03B6146C5314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F97-4B95-AE7E-03B6146C5314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C1CF412E-9989-4299-85E5-D4C1AABB0AB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F97-4B95-AE7E-03B6146C531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97-4B95-AE7E-03B6146C531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97-4B95-AE7E-03B6146C531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97-4B95-AE7E-03B6146C531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97-4B95-AE7E-03B6146C531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F97-4B95-AE7E-03B6146C531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F97-4B95-AE7E-03B6146C531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F97-4B95-AE7E-03B6146C531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F97-4B95-AE7E-03B6146C531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F97-4B95-AE7E-03B6146C5314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6BB23333-150E-4BC1-8E7B-5F6139D8326E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F97-4B95-AE7E-03B6146C531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F97-4B95-AE7E-03B6146C5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8 (PTE)'!$F$49:$F$60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8 (PTE)'!$G$49:$G$60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8 (PTE)'!$F$49:$F$59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AF97-4B95-AE7E-03B6146C53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8 (PTE)'!$B$49:$B$50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8 (PTE)'!$C$49:$C$50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AF97-4B95-AE7E-03B6146C53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 w="12700"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2B-49E7-AF08-A65C1CD8F464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2B-49E7-AF08-A65C1CD8F464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2B-49E7-AF08-A65C1CD8F464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2B-49E7-AF08-A65C1CD8F464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2B-49E7-AF08-A65C1CD8F464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F2B-49E7-AF08-A65C1CD8F464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F2B-49E7-AF08-A65C1CD8F464}"/>
              </c:ext>
            </c:extLst>
          </c:dPt>
          <c:dPt>
            <c:idx val="7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F2B-49E7-AF08-A65C1CD8F464}"/>
              </c:ext>
            </c:extLst>
          </c:dPt>
          <c:dPt>
            <c:idx val="8"/>
            <c:bubble3D val="0"/>
            <c:spPr>
              <a:solidFill>
                <a:srgbClr val="FFC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F2B-49E7-AF08-A65C1CD8F464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F2B-49E7-AF08-A65C1CD8F464}"/>
              </c:ext>
            </c:extLst>
          </c:dPt>
          <c:dPt>
            <c:idx val="10"/>
            <c:bubble3D val="0"/>
            <c:spPr>
              <a:solidFill>
                <a:srgbClr val="FF0000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F2B-49E7-AF08-A65C1CD8F464}"/>
              </c:ext>
            </c:extLst>
          </c:dPt>
          <c:dPt>
            <c:idx val="11"/>
            <c:bubble3D val="0"/>
            <c:spPr>
              <a:noFill/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F2B-49E7-AF08-A65C1CD8F464}"/>
              </c:ext>
            </c:extLst>
          </c:dPt>
          <c:dLbls>
            <c:dLbl>
              <c:idx val="0"/>
              <c:layout>
                <c:manualLayout>
                  <c:x val="-0.12806346662986273"/>
                  <c:y val="1.8193301863012358E-2"/>
                </c:manualLayout>
              </c:layout>
              <c:tx>
                <c:rich>
                  <a:bodyPr/>
                  <a:lstStyle/>
                  <a:p>
                    <a:fld id="{658097EB-A708-4840-8F6F-4014D5D1C3C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F2B-49E7-AF08-A65C1CD8F4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2B-49E7-AF08-A65C1CD8F46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2B-49E7-AF08-A65C1CD8F46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2B-49E7-AF08-A65C1CD8F46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2B-49E7-AF08-A65C1CD8F46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2B-49E7-AF08-A65C1CD8F46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2B-49E7-AF08-A65C1CD8F46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F2B-49E7-AF08-A65C1CD8F46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F2B-49E7-AF08-A65C1CD8F46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F2B-49E7-AF08-A65C1CD8F464}"/>
                </c:ext>
              </c:extLst>
            </c:dLbl>
            <c:dLbl>
              <c:idx val="10"/>
              <c:layout>
                <c:manualLayout>
                  <c:x val="0.13516982838471567"/>
                  <c:y val="9.144629803616031E-3"/>
                </c:manualLayout>
              </c:layout>
              <c:tx>
                <c:rich>
                  <a:bodyPr/>
                  <a:lstStyle/>
                  <a:p>
                    <a:fld id="{C95BDF81-A8CC-4D00-8ED6-6B77C68226D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F2B-49E7-AF08-A65C1CD8F4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F2B-49E7-AF08-A65C1CD8F4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'Métrica 9 (PEE)'!$F$49:$F$60</c:f>
              <c:numCache>
                <c:formatCode>0%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'Métrica 9 (PEE)'!$G$49:$G$60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'Métrica 9 (PEE)'!$F$49:$F$59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CF2B-49E7-AF08-A65C1CD8F4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9"/>
      </c:doughnutChart>
      <c:scatterChart>
        <c:scatterStyle val="smoothMarker"/>
        <c:varyColors val="0"/>
        <c:ser>
          <c:idx val="1"/>
          <c:order val="1"/>
          <c:tx>
            <c:v>Flecha</c:v>
          </c:tx>
          <c:spPr>
            <a:ln w="53975" cap="rnd" cmpd="sng">
              <a:solidFill>
                <a:schemeClr val="tx1"/>
              </a:solidFill>
              <a:round/>
              <a:headEnd type="oval"/>
              <a:tailEnd type="triangle"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'Métrica 9 (PEE)'!$B$49:$B$50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xVal>
          <c:yVal>
            <c:numRef>
              <c:f>'Métrica 9 (PEE)'!$C$49:$C$50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F2B-49E7-AF08-A65C1CD8F4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55869647"/>
        <c:axId val="555878079"/>
      </c:scatterChart>
      <c:valAx>
        <c:axId val="555878079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55869647"/>
        <c:crosses val="autoZero"/>
        <c:crossBetween val="midCat"/>
      </c:valAx>
      <c:valAx>
        <c:axId val="555869647"/>
        <c:scaling>
          <c:orientation val="minMax"/>
          <c:max val="1"/>
          <c:min val="-1"/>
        </c:scaling>
        <c:delete val="1"/>
        <c:axPos val="b"/>
        <c:numFmt formatCode="General" sourceLinked="1"/>
        <c:majorTickMark val="out"/>
        <c:minorTickMark val="none"/>
        <c:tickLblPos val="nextTo"/>
        <c:crossAx val="55587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6628</xdr:colOff>
      <xdr:row>6</xdr:row>
      <xdr:rowOff>367748</xdr:rowOff>
    </xdr:from>
    <xdr:to>
      <xdr:col>7</xdr:col>
      <xdr:colOff>1411358</xdr:colOff>
      <xdr:row>21</xdr:row>
      <xdr:rowOff>178905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212035</xdr:colOff>
      <xdr:row>4</xdr:row>
      <xdr:rowOff>205409</xdr:rowOff>
    </xdr:from>
    <xdr:to>
      <xdr:col>3</xdr:col>
      <xdr:colOff>1202635</xdr:colOff>
      <xdr:row>5</xdr:row>
      <xdr:rowOff>105686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BA93BC-8723-5CD5-3B59-8BCE3CCC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8296" y="1358348"/>
          <a:ext cx="990600" cy="284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ACA7A8-23C0-47E6-A80C-F08EFEDFF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205409</xdr:colOff>
      <xdr:row>3</xdr:row>
      <xdr:rowOff>225286</xdr:rowOff>
    </xdr:from>
    <xdr:to>
      <xdr:col>2</xdr:col>
      <xdr:colOff>1218869</xdr:colOff>
      <xdr:row>4</xdr:row>
      <xdr:rowOff>125564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6E05BBA-CE53-B718-B0F4-12939B8EF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1670" y="1378225"/>
          <a:ext cx="1013460" cy="284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67925E-4225-46AA-8D7D-F80E78ECE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172278</xdr:colOff>
      <xdr:row>3</xdr:row>
      <xdr:rowOff>212035</xdr:rowOff>
    </xdr:from>
    <xdr:to>
      <xdr:col>2</xdr:col>
      <xdr:colOff>1193358</xdr:colOff>
      <xdr:row>4</xdr:row>
      <xdr:rowOff>112312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2A16B7-037C-BDA8-246B-727D238A8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539" y="1364974"/>
          <a:ext cx="1021080" cy="284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6628</xdr:colOff>
      <xdr:row>6</xdr:row>
      <xdr:rowOff>367748</xdr:rowOff>
    </xdr:from>
    <xdr:to>
      <xdr:col>7</xdr:col>
      <xdr:colOff>1411358</xdr:colOff>
      <xdr:row>21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E40B77-87CE-4CEC-971C-CFEB33E74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192157</xdr:colOff>
      <xdr:row>4</xdr:row>
      <xdr:rowOff>225287</xdr:rowOff>
    </xdr:from>
    <xdr:to>
      <xdr:col>3</xdr:col>
      <xdr:colOff>1182757</xdr:colOff>
      <xdr:row>5</xdr:row>
      <xdr:rowOff>125564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F666CA-8707-BDA9-3F38-33D7803ED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8418" y="1378226"/>
          <a:ext cx="990600" cy="284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6</xdr:row>
      <xdr:rowOff>367748</xdr:rowOff>
    </xdr:from>
    <xdr:to>
      <xdr:col>6</xdr:col>
      <xdr:colOff>1411358</xdr:colOff>
      <xdr:row>21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5A564B-5F26-4018-A3B1-8F962240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165651</xdr:colOff>
      <xdr:row>4</xdr:row>
      <xdr:rowOff>39756</xdr:rowOff>
    </xdr:from>
    <xdr:to>
      <xdr:col>2</xdr:col>
      <xdr:colOff>1163871</xdr:colOff>
      <xdr:row>4</xdr:row>
      <xdr:rowOff>324346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29C830-921B-129C-B74E-205158D88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1912" y="1577008"/>
          <a:ext cx="998220" cy="284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03726C-A07E-44CF-8497-2B0CE323C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198783</xdr:colOff>
      <xdr:row>3</xdr:row>
      <xdr:rowOff>218661</xdr:rowOff>
    </xdr:from>
    <xdr:to>
      <xdr:col>2</xdr:col>
      <xdr:colOff>1181763</xdr:colOff>
      <xdr:row>4</xdr:row>
      <xdr:rowOff>126559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A70D31-30A8-07A2-3A3B-33C39239B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5044" y="1371600"/>
          <a:ext cx="982980" cy="292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56BCE0-E08B-413A-88AD-B01750A2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218661</xdr:colOff>
      <xdr:row>3</xdr:row>
      <xdr:rowOff>225287</xdr:rowOff>
    </xdr:from>
    <xdr:to>
      <xdr:col>2</xdr:col>
      <xdr:colOff>1186401</xdr:colOff>
      <xdr:row>4</xdr:row>
      <xdr:rowOff>133184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B293A5F-A066-36D6-1D9E-44F950328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4922" y="1378226"/>
          <a:ext cx="967740" cy="292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83F5BF-3D74-4184-87D4-AD430BD7D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218660</xdr:colOff>
      <xdr:row>3</xdr:row>
      <xdr:rowOff>212034</xdr:rowOff>
    </xdr:from>
    <xdr:to>
      <xdr:col>2</xdr:col>
      <xdr:colOff>1201640</xdr:colOff>
      <xdr:row>4</xdr:row>
      <xdr:rowOff>112312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A969D84-A54B-A533-EE10-FE3F4866C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4921" y="1364973"/>
          <a:ext cx="982980" cy="2845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6628</xdr:colOff>
      <xdr:row>5</xdr:row>
      <xdr:rowOff>367748</xdr:rowOff>
    </xdr:from>
    <xdr:to>
      <xdr:col>6</xdr:col>
      <xdr:colOff>1411358</xdr:colOff>
      <xdr:row>20</xdr:row>
      <xdr:rowOff>178905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7466DB-8697-46EC-955F-86D5454FA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198783</xdr:colOff>
      <xdr:row>3</xdr:row>
      <xdr:rowOff>225288</xdr:rowOff>
    </xdr:from>
    <xdr:to>
      <xdr:col>2</xdr:col>
      <xdr:colOff>1189383</xdr:colOff>
      <xdr:row>4</xdr:row>
      <xdr:rowOff>125565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CCFD8DA-C526-DA53-A68C-96071A2AA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5044" y="1378227"/>
          <a:ext cx="990600" cy="284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EA741-3A04-40A0-85AE-6E746180A8CF}">
  <dimension ref="B2:G12"/>
  <sheetViews>
    <sheetView showGridLines="0" zoomScale="160" zoomScaleNormal="160" workbookViewId="0">
      <selection activeCell="C2" sqref="C2"/>
    </sheetView>
  </sheetViews>
  <sheetFormatPr baseColWidth="10" defaultRowHeight="14.4" x14ac:dyDescent="0.3"/>
  <cols>
    <col min="2" max="4" width="15.77734375" customWidth="1"/>
  </cols>
  <sheetData>
    <row r="2" spans="2:7" x14ac:dyDescent="0.3">
      <c r="D2" s="30"/>
    </row>
    <row r="4" spans="2:7" ht="30" customHeight="1" x14ac:dyDescent="0.3">
      <c r="B4" s="20" t="s">
        <v>49</v>
      </c>
      <c r="C4" s="20"/>
      <c r="D4" s="20"/>
      <c r="E4" s="18">
        <f>'Métrica 1 (PRE)'!D7</f>
        <v>0</v>
      </c>
      <c r="F4" s="19"/>
      <c r="G4" s="19"/>
    </row>
    <row r="5" spans="2:7" ht="30" customHeight="1" x14ac:dyDescent="0.3">
      <c r="B5" s="20" t="s">
        <v>50</v>
      </c>
      <c r="C5" s="20"/>
      <c r="D5" s="20"/>
      <c r="E5" s="18">
        <f>'Métrica 2 (PDR)'!C6</f>
        <v>0</v>
      </c>
      <c r="F5" s="19"/>
      <c r="G5" s="19"/>
    </row>
    <row r="6" spans="2:7" ht="30" customHeight="1" x14ac:dyDescent="0.3">
      <c r="B6" s="20" t="s">
        <v>51</v>
      </c>
      <c r="C6" s="20"/>
      <c r="D6" s="20"/>
      <c r="E6" s="18">
        <f>'Métrica 3 (PRH)'!C6</f>
        <v>0</v>
      </c>
      <c r="F6" s="19"/>
      <c r="G6" s="19"/>
    </row>
    <row r="7" spans="2:7" ht="30" customHeight="1" x14ac:dyDescent="0.3">
      <c r="B7" s="20" t="s">
        <v>52</v>
      </c>
      <c r="C7" s="20"/>
      <c r="D7" s="20"/>
      <c r="E7" s="18">
        <f>'Métrica 4 (PFR)'!D7</f>
        <v>0</v>
      </c>
      <c r="F7" s="19"/>
      <c r="G7" s="19"/>
    </row>
    <row r="8" spans="2:7" ht="30" customHeight="1" x14ac:dyDescent="0.3">
      <c r="B8" s="20" t="s">
        <v>53</v>
      </c>
      <c r="C8" s="20"/>
      <c r="D8" s="20"/>
      <c r="E8" s="19">
        <f>'Métrica 5 (TPP)'!C7</f>
        <v>0</v>
      </c>
      <c r="F8" s="19"/>
      <c r="G8" s="19"/>
    </row>
    <row r="9" spans="2:7" ht="30" customHeight="1" x14ac:dyDescent="0.3">
      <c r="B9" s="20" t="s">
        <v>54</v>
      </c>
      <c r="C9" s="20"/>
      <c r="D9" s="20"/>
      <c r="E9" s="18">
        <f>'Métrica 6 (PTR)'!C6</f>
        <v>0</v>
      </c>
      <c r="F9" s="19"/>
      <c r="G9" s="19"/>
    </row>
    <row r="10" spans="2:7" ht="30" customHeight="1" x14ac:dyDescent="0.3">
      <c r="B10" s="20" t="s">
        <v>55</v>
      </c>
      <c r="C10" s="20"/>
      <c r="D10" s="20"/>
      <c r="E10" s="18">
        <f>'Métrica 7 (PTS)'!C6</f>
        <v>0</v>
      </c>
      <c r="F10" s="19"/>
      <c r="G10" s="19"/>
    </row>
    <row r="11" spans="2:7" ht="30" customHeight="1" x14ac:dyDescent="0.3">
      <c r="B11" s="20" t="s">
        <v>56</v>
      </c>
      <c r="C11" s="20"/>
      <c r="D11" s="20"/>
      <c r="E11" s="18">
        <f>'Métrica 8 (PTE)'!C6</f>
        <v>0</v>
      </c>
      <c r="F11" s="19"/>
      <c r="G11" s="19"/>
    </row>
    <row r="12" spans="2:7" ht="30" customHeight="1" x14ac:dyDescent="0.3">
      <c r="B12" s="20" t="s">
        <v>57</v>
      </c>
      <c r="C12" s="20"/>
      <c r="D12" s="20"/>
      <c r="E12" s="18">
        <f>'Métrica 9 (PEE)'!C6</f>
        <v>0</v>
      </c>
      <c r="F12" s="19"/>
      <c r="G12" s="19"/>
    </row>
  </sheetData>
  <mergeCells count="18">
    <mergeCell ref="E11:G11"/>
    <mergeCell ref="E12:G12"/>
    <mergeCell ref="B10:D10"/>
    <mergeCell ref="B11:D11"/>
    <mergeCell ref="B12:D12"/>
    <mergeCell ref="E9:G9"/>
    <mergeCell ref="E10:G10"/>
    <mergeCell ref="B4:D4"/>
    <mergeCell ref="B5:D5"/>
    <mergeCell ref="B6:D6"/>
    <mergeCell ref="B7:D7"/>
    <mergeCell ref="B8:D8"/>
    <mergeCell ref="B9:D9"/>
    <mergeCell ref="E4:G4"/>
    <mergeCell ref="E5:G5"/>
    <mergeCell ref="E6:G6"/>
    <mergeCell ref="E7:G7"/>
    <mergeCell ref="E8:G8"/>
  </mergeCells>
  <phoneticPr fontId="5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43F4CD0B-7236-431C-89E9-0A799034244D}">
            <xm:f>AND('Métrica 1 (PRE)'!$D$7 &gt;= 0, 'Métrica 1 (PRE)'!$D$7 &lt;= 0.15)</xm:f>
            <x14:dxf>
              <fill>
                <patternFill>
                  <bgColor rgb="FF00B050"/>
                </patternFill>
              </fill>
            </x14:dxf>
          </x14:cfRule>
          <x14:cfRule type="expression" priority="50" id="{60BD98DE-E540-4679-A4CD-EDDDE5A509B9}">
            <xm:f>AND('Métrica 1 (PRE)'!$D$7 &gt;= 0.16, 'Métrica 1 (PRE)'!$D$7 &lt;= 0.5)</xm:f>
            <x14:dxf>
              <fill>
                <patternFill>
                  <bgColor rgb="FF92D050"/>
                </patternFill>
              </fill>
            </x14:dxf>
          </x14:cfRule>
          <x14:cfRule type="expression" priority="51" id="{508D4710-A27F-4D38-A24C-E8B0081891C1}">
            <xm:f>AND('Métrica 1 (PRE)'!$D$7 &gt;= 0.51, 'Métrica 1 (PRE)'!$D$7 &lt;= 0.85)</xm:f>
            <x14:dxf>
              <fill>
                <patternFill>
                  <bgColor rgb="FFFFC000"/>
                </patternFill>
              </fill>
            </x14:dxf>
          </x14:cfRule>
          <x14:cfRule type="expression" priority="52" id="{AC20F3D3-FA5E-4B38-868B-10B7F1E70D92}">
            <xm:f>AND('Métrica 1 (PRE)'!$D$7 &gt;= 0.86, 'Métrica 1 (PRE)'!$D$7 &lt;= 1)</xm:f>
            <x14:dxf>
              <fill>
                <patternFill>
                  <bgColor rgb="FFFF0000"/>
                </patternFill>
              </fill>
            </x14:dxf>
          </x14:cfRule>
          <xm:sqref>E4:G4</xm:sqref>
        </x14:conditionalFormatting>
        <x14:conditionalFormatting xmlns:xm="http://schemas.microsoft.com/office/excel/2006/main">
          <x14:cfRule type="expression" priority="13" id="{1211A93A-9F6F-4247-B943-4E0839721B54}">
            <xm:f>AND('Métrica 2 (PDR)'!$C$6 &gt;= 0, 'Métrica 2 (PDR)'!$C$6 &lt;= 0.15)</xm:f>
            <x14:dxf>
              <fill>
                <patternFill>
                  <bgColor rgb="FF00B050"/>
                </patternFill>
              </fill>
            </x14:dxf>
          </x14:cfRule>
          <x14:cfRule type="expression" priority="14" id="{2E0EE2E0-A3E8-4A72-9C55-AD2F6425F8FC}">
            <xm:f>AND('Métrica 2 (PDR)'!$C$6 &gt;= 0.16, 'Métrica 2 (PDR)'!$C$6 &lt;= 0.5)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453C7B6D-D743-4F29-A4A0-306C082535D6}">
            <xm:f>AND('Métrica 2 (PDR)'!$C$6 &gt;= 0.51, 'Métrica 2 (PDR)'!$C$6 &lt;= 0.85)</xm:f>
            <x14:dxf>
              <fill>
                <patternFill>
                  <bgColor rgb="FFFFC000"/>
                </patternFill>
              </fill>
            </x14:dxf>
          </x14:cfRule>
          <x14:cfRule type="expression" priority="16" id="{5FFE0CD2-FFE0-4E80-B7B9-8E69D478F5B3}">
            <xm:f>AND('Métrica 2 (PDR)'!$C$6 &gt;= 0.86, 'Métrica 2 (PDR)'!$C$6 &lt;= 1)</xm:f>
            <x14:dxf>
              <fill>
                <patternFill>
                  <bgColor rgb="FFFF0000"/>
                </patternFill>
              </fill>
            </x14:dxf>
          </x14:cfRule>
          <xm:sqref>E5:G6</xm:sqref>
        </x14:conditionalFormatting>
        <x14:conditionalFormatting xmlns:xm="http://schemas.microsoft.com/office/excel/2006/main">
          <x14:cfRule type="expression" priority="53" id="{4AD0B104-67C6-4F49-B6CE-5EE8C0CA919D}">
            <xm:f>AND('Métrica 4 (PFR)'!$D$7 &gt;= 0.86, 'Métrica 4 (PFR)'!$D$7 &lt;= 1)</xm:f>
            <x14:dxf>
              <fill>
                <patternFill>
                  <bgColor rgb="FF00B050"/>
                </patternFill>
              </fill>
            </x14:dxf>
          </x14:cfRule>
          <x14:cfRule type="expression" priority="54" id="{9C2A950C-D828-4438-84DF-EA7A82FEDE1B}">
            <xm:f>AND('Métrica 4 (PFR)'!$D$7 &gt;= 0.51, 'Métrica 4 (PFR)'!$D$7 &lt;= 0.85)</xm:f>
            <x14:dxf>
              <fill>
                <patternFill>
                  <bgColor rgb="FF92D050"/>
                </patternFill>
              </fill>
            </x14:dxf>
          </x14:cfRule>
          <x14:cfRule type="expression" priority="55" id="{1A0EFCA1-AF4F-4694-B8FC-87215F5CA8E3}">
            <xm:f>AND('Métrica 4 (PFR)'!$D$7 &gt;= 0.16, 'Métrica 4 (PFR)'!$D$7 &lt;= 0.5)</xm:f>
            <x14:dxf>
              <fill>
                <patternFill>
                  <bgColor rgb="FFFFC000"/>
                </patternFill>
              </fill>
            </x14:dxf>
          </x14:cfRule>
          <x14:cfRule type="expression" priority="56" id="{BADC08BD-4584-4942-B701-B04CBB334DC6}">
            <xm:f>AND('Métrica 4 (PFR)'!$D$7 &gt;= 0, 'Métrica 4 (PFR)'!$D$7 &lt;= 0.15)</xm:f>
            <x14:dxf>
              <fill>
                <patternFill>
                  <bgColor rgb="FFFF0000"/>
                </patternFill>
              </fill>
            </x14:dxf>
          </x14:cfRule>
          <xm:sqref>E7:G7</xm:sqref>
        </x14:conditionalFormatting>
        <x14:conditionalFormatting xmlns:xm="http://schemas.microsoft.com/office/excel/2006/main">
          <x14:cfRule type="expression" priority="37" id="{F03A5063-4325-4EEB-975D-4EDF170A72E3}">
            <xm:f>AND('Métrica 5 (TPP)'!$C$7 &gt;= 0, 'Métrica 5 (TPP)'!$C$7 &lt;= 2)</xm:f>
            <x14:dxf>
              <fill>
                <patternFill>
                  <bgColor rgb="FF00B050"/>
                </patternFill>
              </fill>
            </x14:dxf>
          </x14:cfRule>
          <x14:cfRule type="expression" priority="38" id="{173B0EA9-7A29-41DA-89E3-41C5D4D6EAD8}">
            <xm:f>AND('Métrica 5 (TPP)'!$C$7 &gt;= 3, 'Métrica 5 (TPP)'!$C$7 &lt;= 4)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E0D01F75-9B1A-435F-93D1-5E4B378F7E32}">
            <xm:f>AND('Métrica 5 (TPP)'!$C$7 &gt;= 5, 'Métrica 5 (TPP)'!$C$7 &lt;= 6)</xm:f>
            <x14:dxf>
              <fill>
                <patternFill>
                  <bgColor rgb="FFFFC000"/>
                </patternFill>
              </fill>
            </x14:dxf>
          </x14:cfRule>
          <x14:cfRule type="expression" priority="40" id="{2DA058BE-F7D7-4490-8DCA-6F65272050AE}">
            <xm:f>'Métrica 5 (TPP)'!$C$7 &gt;= 7</xm:f>
            <x14:dxf>
              <fill>
                <patternFill>
                  <bgColor rgb="FFFF0000"/>
                </patternFill>
              </fill>
            </x14:dxf>
          </x14:cfRule>
          <xm:sqref>E8:G8</xm:sqref>
        </x14:conditionalFormatting>
        <x14:conditionalFormatting xmlns:xm="http://schemas.microsoft.com/office/excel/2006/main">
          <x14:cfRule type="expression" priority="9" id="{91BE6D4E-CCCE-4710-8A14-6DCA402A6C39}">
            <xm:f>AND('Métrica 6 (PTR)'!$C$6 &gt;= 0, 'Métrica 6 (PTR)'!$C$6 &lt;= 0.15)</xm:f>
            <x14:dxf>
              <fill>
                <patternFill>
                  <bgColor rgb="FF00B050"/>
                </patternFill>
              </fill>
            </x14:dxf>
          </x14:cfRule>
          <x14:cfRule type="expression" priority="10" id="{64F2E7FF-3BB5-4572-AF34-9375E1ABFF47}">
            <xm:f>AND('Métrica 6 (PTR)'!$C$6 &gt;= 0.16, 'Métrica 6 (PTR)'!$C$6 &lt;= 0.5)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CCD8CF40-F957-43C8-A808-2DA2BC479003}">
            <xm:f>AND('Métrica 6 (PTR)'!$C$6 &gt;= 0.51, 'Métrica 6 (PTR)'!$C$6 &lt;= 0.85)</xm:f>
            <x14:dxf>
              <fill>
                <patternFill>
                  <bgColor rgb="FFFFC000"/>
                </patternFill>
              </fill>
            </x14:dxf>
          </x14:cfRule>
          <x14:cfRule type="expression" priority="12" id="{9CDBFF1E-94F3-469E-87BE-4049D06F3DD3}">
            <xm:f>AND('Métrica 6 (PTR)'!$C$6 &gt;= 0.86, 'Métrica 6 (PTR)'!$C$6 &lt;= 1)</xm:f>
            <x14:dxf>
              <fill>
                <patternFill>
                  <bgColor rgb="FFFF0000"/>
                </patternFill>
              </fill>
            </x14:dxf>
          </x14:cfRule>
          <xm:sqref>E9:G9</xm:sqref>
        </x14:conditionalFormatting>
        <x14:conditionalFormatting xmlns:xm="http://schemas.microsoft.com/office/excel/2006/main">
          <x14:cfRule type="expression" priority="29" id="{585071FD-93F8-42B7-8E0D-7379521CA88E}">
            <xm:f>AND('Métrica 7 (PTS)'!$C$6 &gt;= 0.86, 'Métrica 7 (PTS)'!$C$6 &lt;= 1)</xm:f>
            <x14:dxf>
              <fill>
                <patternFill>
                  <bgColor rgb="FF00B050"/>
                </patternFill>
              </fill>
            </x14:dxf>
          </x14:cfRule>
          <x14:cfRule type="expression" priority="30" id="{90F8D796-DEB8-4E63-AD73-D6935DA834A2}">
            <xm:f>AND('Métrica 7 (PTS)'!$C$6 &gt;= 0.51, 'Métrica 7 (PTS)'!$C$6 &lt;= 0.85)</xm:f>
            <x14:dxf>
              <fill>
                <patternFill>
                  <bgColor rgb="FF92D050"/>
                </patternFill>
              </fill>
            </x14:dxf>
          </x14:cfRule>
          <x14:cfRule type="expression" priority="31" id="{593DECD8-2BE3-4046-817C-6DDCF002F650}">
            <xm:f>AND('Métrica 7 (PTS)'!$C$6 &gt;= 0.16, 'Métrica 7 (PTS)'!$C$6 &lt;= 0.5)</xm:f>
            <x14:dxf>
              <fill>
                <patternFill>
                  <bgColor rgb="FFFFC000"/>
                </patternFill>
              </fill>
            </x14:dxf>
          </x14:cfRule>
          <x14:cfRule type="expression" priority="32" id="{33AA83F3-A932-4EC9-B91A-C7354A6A6990}">
            <xm:f>AND('Métrica 7 (PTS)'!$C$6 &gt;= 0, 'Métrica 7 (PTS)'!$C$6 &lt;= 0.15)</xm:f>
            <x14:dxf>
              <fill>
                <patternFill>
                  <bgColor rgb="FFFF0000"/>
                </patternFill>
              </fill>
            </x14:dxf>
          </x14:cfRule>
          <xm:sqref>E10:G10</xm:sqref>
        </x14:conditionalFormatting>
        <x14:conditionalFormatting xmlns:xm="http://schemas.microsoft.com/office/excel/2006/main">
          <x14:cfRule type="expression" priority="5" id="{8D5971F4-CA01-40EE-9643-60642EBFCA56}">
            <xm:f>AND('Métrica 8 (PTE)'!$C$6 &gt;= 0, 'Métrica 8 (PTE)'!$C$6 &lt;= 0.15)</xm:f>
            <x14:dxf>
              <fill>
                <patternFill>
                  <bgColor rgb="FF00B050"/>
                </patternFill>
              </fill>
            </x14:dxf>
          </x14:cfRule>
          <x14:cfRule type="expression" priority="6" id="{4BE2426B-55E9-4BA1-A5FF-31048A3DDD52}">
            <xm:f>AND('Métrica 8 (PTE)'!$C$6 &gt;= 0.16, 'Métrica 8 (PTE)'!$C$6 &lt;= 0.5)</xm:f>
            <x14:dxf>
              <fill>
                <patternFill>
                  <bgColor rgb="FF92D050"/>
                </patternFill>
              </fill>
            </x14:dxf>
          </x14:cfRule>
          <x14:cfRule type="expression" priority="7" id="{4C6AB63B-7BFD-474A-BDE2-8D7047F57B95}">
            <xm:f>AND('Métrica 8 (PTE)'!$C$6 &gt;= 0.51, 'Métrica 8 (PTE)'!$C$6 &lt;= 0.85)</xm:f>
            <x14:dxf>
              <fill>
                <patternFill>
                  <bgColor rgb="FFFFC000"/>
                </patternFill>
              </fill>
            </x14:dxf>
          </x14:cfRule>
          <x14:cfRule type="expression" priority="8" id="{64F15284-2EE8-490C-AB0C-3D878529DADB}">
            <xm:f>AND('Métrica 8 (PTE)'!$C$6 &gt;= 0.86, 'Métrica 8 (PTE)'!$C$6 &lt;= 1)</xm:f>
            <x14:dxf>
              <fill>
                <patternFill>
                  <bgColor rgb="FFFF0000"/>
                </patternFill>
              </fill>
            </x14:dxf>
          </x14:cfRule>
          <xm:sqref>E11:G11</xm:sqref>
        </x14:conditionalFormatting>
        <x14:conditionalFormatting xmlns:xm="http://schemas.microsoft.com/office/excel/2006/main">
          <x14:cfRule type="expression" priority="1" id="{FC16A2A1-A6B0-4D9D-846E-DA8E2DD3762A}">
            <xm:f>AND('Métrica 9 (PEE)'!$C$6 &gt;= 0, 'Métrica 9 (PEE)'!$C$6 &lt;= 0.15)</xm:f>
            <x14:dxf>
              <fill>
                <patternFill>
                  <bgColor rgb="FF00B050"/>
                </patternFill>
              </fill>
            </x14:dxf>
          </x14:cfRule>
          <x14:cfRule type="expression" priority="2" id="{11904931-83C5-4391-94B3-6B12C4172EC0}">
            <xm:f>AND('Métrica 9 (PEE)'!$C$6 &gt;= 0.16, 'Métrica 9 (PEE)'!$C$6 &lt;= 0.5)</xm:f>
            <x14:dxf>
              <fill>
                <patternFill>
                  <bgColor rgb="FF92D050"/>
                </patternFill>
              </fill>
            </x14:dxf>
          </x14:cfRule>
          <x14:cfRule type="expression" priority="3" id="{1D90DAA3-72E9-44DD-B974-52375D85308D}">
            <xm:f>AND('Métrica 9 (PEE)'!$C$6 &gt;= 0.51, 'Métrica 9 (PEE)'!$C$6 &lt;= 0.85)</xm:f>
            <x14:dxf>
              <fill>
                <patternFill>
                  <bgColor rgb="FFFFC000"/>
                </patternFill>
              </fill>
            </x14:dxf>
          </x14:cfRule>
          <x14:cfRule type="expression" priority="4" id="{5AD5D496-0058-4E7B-BE6B-50A049BD09A4}">
            <xm:f>AND('Métrica 9 (PEE)'!$C$6 &gt;= 0.86, 'Métrica 9 (PEE)'!$C$6 &lt;= 1)</xm:f>
            <x14:dxf>
              <fill>
                <patternFill>
                  <bgColor rgb="FFFF0000"/>
                </patternFill>
              </fill>
            </x14:dxf>
          </x14:cfRule>
          <xm:sqref>E12:G12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567C-9560-4B72-A2C6-E151BAC66967}">
  <dimension ref="A1:G60"/>
  <sheetViews>
    <sheetView showGridLines="0" zoomScale="115" zoomScaleNormal="115" workbookViewId="0">
      <selection activeCell="C10" sqref="C10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21" t="s">
        <v>39</v>
      </c>
      <c r="B1" s="21"/>
      <c r="C1" s="21"/>
      <c r="E1" s="6" t="s">
        <v>8</v>
      </c>
      <c r="F1" s="6" t="s">
        <v>9</v>
      </c>
      <c r="G1" s="6" t="s">
        <v>10</v>
      </c>
    </row>
    <row r="2" spans="1:7" ht="30" customHeight="1" x14ac:dyDescent="0.3">
      <c r="A2" s="20" t="s">
        <v>48</v>
      </c>
      <c r="B2" s="20"/>
      <c r="C2" s="20"/>
      <c r="E2" s="8" t="s">
        <v>11</v>
      </c>
      <c r="F2" s="8" t="s">
        <v>15</v>
      </c>
      <c r="G2" s="8" t="s">
        <v>19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12</v>
      </c>
      <c r="F3" s="9" t="s">
        <v>16</v>
      </c>
      <c r="G3" s="9" t="s">
        <v>20</v>
      </c>
    </row>
    <row r="4" spans="1:7" ht="30" customHeight="1" x14ac:dyDescent="0.3">
      <c r="A4" s="3" t="s">
        <v>70</v>
      </c>
      <c r="B4" s="4">
        <v>0</v>
      </c>
      <c r="C4" s="22"/>
      <c r="E4" s="10" t="s">
        <v>13</v>
      </c>
      <c r="F4" s="10" t="s">
        <v>17</v>
      </c>
      <c r="G4" s="10" t="s">
        <v>21</v>
      </c>
    </row>
    <row r="5" spans="1:7" ht="30" customHeight="1" x14ac:dyDescent="0.3">
      <c r="A5" s="3" t="s">
        <v>38</v>
      </c>
      <c r="B5" s="4">
        <v>0</v>
      </c>
      <c r="C5" s="22"/>
      <c r="E5" s="11" t="s">
        <v>14</v>
      </c>
      <c r="F5" s="11" t="s">
        <v>18</v>
      </c>
      <c r="G5" s="11" t="s">
        <v>22</v>
      </c>
    </row>
    <row r="6" spans="1:7" ht="30" customHeight="1" x14ac:dyDescent="0.3">
      <c r="A6" s="23" t="s">
        <v>69</v>
      </c>
      <c r="B6" s="23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24</v>
      </c>
      <c r="C48" s="1" t="s">
        <v>25</v>
      </c>
      <c r="F48" s="1" t="s">
        <v>8</v>
      </c>
      <c r="G48" s="1" t="s">
        <v>23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8818-CE3C-443A-8070-25523E95D70D}">
  <dimension ref="B2:H61"/>
  <sheetViews>
    <sheetView showGridLines="0" zoomScaleNormal="100" workbookViewId="0">
      <selection activeCell="L9" sqref="L9"/>
    </sheetView>
  </sheetViews>
  <sheetFormatPr baseColWidth="10" defaultRowHeight="14.4" x14ac:dyDescent="0.3"/>
  <cols>
    <col min="2" max="2" width="35.77734375" customWidth="1"/>
    <col min="3" max="4" width="20.77734375" customWidth="1"/>
    <col min="6" max="7" width="15.77734375" customWidth="1"/>
    <col min="8" max="8" width="20.77734375" customWidth="1"/>
  </cols>
  <sheetData>
    <row r="2" spans="2:8" ht="30" customHeight="1" x14ac:dyDescent="0.3">
      <c r="B2" s="21" t="s">
        <v>3</v>
      </c>
      <c r="C2" s="21"/>
      <c r="D2" s="21"/>
      <c r="F2" s="6" t="s">
        <v>8</v>
      </c>
      <c r="G2" s="6" t="s">
        <v>9</v>
      </c>
      <c r="H2" s="6" t="s">
        <v>10</v>
      </c>
    </row>
    <row r="3" spans="2:8" ht="30" customHeight="1" x14ac:dyDescent="0.3">
      <c r="B3" s="20" t="s">
        <v>4</v>
      </c>
      <c r="C3" s="20"/>
      <c r="D3" s="20"/>
      <c r="F3" s="8" t="s">
        <v>11</v>
      </c>
      <c r="G3" s="8" t="s">
        <v>15</v>
      </c>
      <c r="H3" s="8" t="s">
        <v>19</v>
      </c>
    </row>
    <row r="4" spans="2:8" ht="30" customHeight="1" x14ac:dyDescent="0.3">
      <c r="B4" s="2" t="s">
        <v>5</v>
      </c>
      <c r="C4" s="2" t="s">
        <v>6</v>
      </c>
      <c r="D4" s="2" t="s">
        <v>7</v>
      </c>
      <c r="F4" s="9" t="s">
        <v>12</v>
      </c>
      <c r="G4" s="9" t="s">
        <v>16</v>
      </c>
      <c r="H4" s="9" t="s">
        <v>20</v>
      </c>
    </row>
    <row r="5" spans="2:8" ht="30" customHeight="1" x14ac:dyDescent="0.3">
      <c r="B5" s="3" t="s">
        <v>58</v>
      </c>
      <c r="C5" s="4">
        <v>0</v>
      </c>
      <c r="D5" s="22"/>
      <c r="F5" s="10" t="s">
        <v>13</v>
      </c>
      <c r="G5" s="10" t="s">
        <v>17</v>
      </c>
      <c r="H5" s="10" t="s">
        <v>21</v>
      </c>
    </row>
    <row r="6" spans="2:8" ht="30" customHeight="1" x14ac:dyDescent="0.3">
      <c r="B6" s="3" t="s">
        <v>59</v>
      </c>
      <c r="C6" s="4">
        <v>0</v>
      </c>
      <c r="D6" s="22"/>
      <c r="F6" s="11" t="s">
        <v>14</v>
      </c>
      <c r="G6" s="11" t="s">
        <v>18</v>
      </c>
      <c r="H6" s="11" t="s">
        <v>22</v>
      </c>
    </row>
    <row r="7" spans="2:8" ht="30" customHeight="1" x14ac:dyDescent="0.3">
      <c r="B7" s="23" t="s">
        <v>60</v>
      </c>
      <c r="C7" s="23"/>
      <c r="D7" s="5">
        <f>IF(AND(ISNUMBER(C5),ISNUMBER(C6),(C5&lt;&gt;0),(C6&lt;&gt;0)), (C5/C6), 0)</f>
        <v>0</v>
      </c>
    </row>
    <row r="46" spans="2:3" x14ac:dyDescent="0.3">
      <c r="B46" s="1" t="s">
        <v>0</v>
      </c>
      <c r="C46" s="1">
        <f>D7*PI()</f>
        <v>0</v>
      </c>
    </row>
    <row r="49" spans="2:8" x14ac:dyDescent="0.3">
      <c r="B49" s="1"/>
      <c r="C49" s="1" t="s">
        <v>24</v>
      </c>
      <c r="D49" s="1" t="s">
        <v>25</v>
      </c>
      <c r="G49" s="1" t="s">
        <v>8</v>
      </c>
      <c r="H49" s="1" t="s">
        <v>23</v>
      </c>
    </row>
    <row r="50" spans="2:8" x14ac:dyDescent="0.3">
      <c r="B50" s="1" t="s">
        <v>1</v>
      </c>
      <c r="C50" s="1">
        <v>0</v>
      </c>
      <c r="D50" s="1">
        <v>0</v>
      </c>
      <c r="G50" s="7">
        <v>0</v>
      </c>
      <c r="H50" s="1">
        <v>1</v>
      </c>
    </row>
    <row r="51" spans="2:8" x14ac:dyDescent="0.3">
      <c r="B51" s="1" t="s">
        <v>2</v>
      </c>
      <c r="C51" s="1">
        <f>COS(C46)*-1</f>
        <v>-1</v>
      </c>
      <c r="D51" s="1">
        <f>SIN(C46)</f>
        <v>0</v>
      </c>
      <c r="G51" s="7">
        <v>0.1</v>
      </c>
      <c r="H51" s="1">
        <v>1</v>
      </c>
    </row>
    <row r="52" spans="2:8" x14ac:dyDescent="0.3">
      <c r="G52" s="7">
        <v>0.2</v>
      </c>
      <c r="H52" s="1">
        <v>1</v>
      </c>
    </row>
    <row r="53" spans="2:8" x14ac:dyDescent="0.3">
      <c r="G53" s="7">
        <v>0.3</v>
      </c>
      <c r="H53" s="1">
        <v>1</v>
      </c>
    </row>
    <row r="54" spans="2:8" x14ac:dyDescent="0.3">
      <c r="G54" s="7">
        <v>0.4</v>
      </c>
      <c r="H54" s="1">
        <v>1</v>
      </c>
    </row>
    <row r="55" spans="2:8" x14ac:dyDescent="0.3">
      <c r="G55" s="7">
        <v>0.5</v>
      </c>
      <c r="H55" s="1">
        <v>1</v>
      </c>
    </row>
    <row r="56" spans="2:8" x14ac:dyDescent="0.3">
      <c r="G56" s="7">
        <v>0.6</v>
      </c>
      <c r="H56" s="1">
        <v>1</v>
      </c>
    </row>
    <row r="57" spans="2:8" x14ac:dyDescent="0.3">
      <c r="G57" s="7">
        <v>0.7</v>
      </c>
      <c r="H57" s="1">
        <v>1</v>
      </c>
    </row>
    <row r="58" spans="2:8" x14ac:dyDescent="0.3">
      <c r="G58" s="7">
        <v>0.8</v>
      </c>
      <c r="H58" s="1">
        <v>1</v>
      </c>
    </row>
    <row r="59" spans="2:8" x14ac:dyDescent="0.3">
      <c r="G59" s="7">
        <v>0.9</v>
      </c>
      <c r="H59" s="1">
        <v>1</v>
      </c>
    </row>
    <row r="60" spans="2:8" x14ac:dyDescent="0.3">
      <c r="G60" s="7">
        <v>1</v>
      </c>
      <c r="H60" s="1">
        <v>1</v>
      </c>
    </row>
    <row r="61" spans="2:8" x14ac:dyDescent="0.3">
      <c r="G61" s="7"/>
      <c r="H61" s="1">
        <v>11</v>
      </c>
    </row>
  </sheetData>
  <mergeCells count="4">
    <mergeCell ref="B2:D2"/>
    <mergeCell ref="B3:D3"/>
    <mergeCell ref="D5:D6"/>
    <mergeCell ref="B7:C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6615-797A-4B26-B369-A53645D897F9}">
  <dimension ref="A1:G60"/>
  <sheetViews>
    <sheetView showGridLines="0" zoomScale="115" zoomScaleNormal="115" workbookViewId="0">
      <selection activeCell="C7" sqref="C7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21" t="s">
        <v>3</v>
      </c>
      <c r="B1" s="21"/>
      <c r="C1" s="21"/>
      <c r="E1" s="6" t="s">
        <v>8</v>
      </c>
      <c r="F1" s="6" t="s">
        <v>9</v>
      </c>
      <c r="G1" s="6" t="s">
        <v>10</v>
      </c>
    </row>
    <row r="2" spans="1:7" ht="30" customHeight="1" x14ac:dyDescent="0.3">
      <c r="A2" s="20" t="s">
        <v>26</v>
      </c>
      <c r="B2" s="20"/>
      <c r="C2" s="20"/>
      <c r="E2" s="8" t="s">
        <v>11</v>
      </c>
      <c r="F2" s="8" t="s">
        <v>15</v>
      </c>
      <c r="G2" s="8" t="s">
        <v>19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12</v>
      </c>
      <c r="F3" s="9" t="s">
        <v>16</v>
      </c>
      <c r="G3" s="9" t="s">
        <v>20</v>
      </c>
    </row>
    <row r="4" spans="1:7" ht="30" customHeight="1" x14ac:dyDescent="0.3">
      <c r="A4" s="3" t="s">
        <v>27</v>
      </c>
      <c r="B4" s="4">
        <v>0</v>
      </c>
      <c r="C4" s="22"/>
      <c r="E4" s="10" t="s">
        <v>13</v>
      </c>
      <c r="F4" s="10" t="s">
        <v>17</v>
      </c>
      <c r="G4" s="10" t="s">
        <v>21</v>
      </c>
    </row>
    <row r="5" spans="1:7" ht="30" customHeight="1" x14ac:dyDescent="0.3">
      <c r="A5" s="3" t="s">
        <v>61</v>
      </c>
      <c r="B5" s="4">
        <v>0</v>
      </c>
      <c r="C5" s="22"/>
      <c r="E5" s="11" t="s">
        <v>14</v>
      </c>
      <c r="F5" s="11" t="s">
        <v>18</v>
      </c>
      <c r="G5" s="11" t="s">
        <v>22</v>
      </c>
    </row>
    <row r="6" spans="1:7" ht="30" customHeight="1" x14ac:dyDescent="0.3">
      <c r="A6" s="23" t="s">
        <v>28</v>
      </c>
      <c r="B6" s="23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24</v>
      </c>
      <c r="C48" s="1" t="s">
        <v>25</v>
      </c>
      <c r="F48" s="1" t="s">
        <v>8</v>
      </c>
      <c r="G48" s="1" t="s">
        <v>23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D92D-69FA-4D2B-B563-9D1BC1FCC06A}">
  <dimension ref="A1:G60"/>
  <sheetViews>
    <sheetView showGridLines="0" zoomScale="115" zoomScaleNormal="115" workbookViewId="0">
      <selection activeCell="C9" sqref="C9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21" t="s">
        <v>3</v>
      </c>
      <c r="B1" s="21"/>
      <c r="C1" s="21"/>
      <c r="E1" s="6" t="s">
        <v>8</v>
      </c>
      <c r="F1" s="6" t="s">
        <v>9</v>
      </c>
      <c r="G1" s="6" t="s">
        <v>10</v>
      </c>
    </row>
    <row r="2" spans="1:7" ht="30" customHeight="1" x14ac:dyDescent="0.3">
      <c r="A2" s="20" t="s">
        <v>29</v>
      </c>
      <c r="B2" s="20"/>
      <c r="C2" s="20"/>
      <c r="E2" s="8" t="s">
        <v>11</v>
      </c>
      <c r="F2" s="8" t="s">
        <v>15</v>
      </c>
      <c r="G2" s="8" t="s">
        <v>19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12</v>
      </c>
      <c r="F3" s="9" t="s">
        <v>16</v>
      </c>
      <c r="G3" s="9" t="s">
        <v>20</v>
      </c>
    </row>
    <row r="4" spans="1:7" ht="30" customHeight="1" x14ac:dyDescent="0.3">
      <c r="A4" s="3" t="s">
        <v>63</v>
      </c>
      <c r="B4" s="4">
        <v>0</v>
      </c>
      <c r="C4" s="22"/>
      <c r="E4" s="10" t="s">
        <v>13</v>
      </c>
      <c r="F4" s="10" t="s">
        <v>17</v>
      </c>
      <c r="G4" s="10" t="s">
        <v>21</v>
      </c>
    </row>
    <row r="5" spans="1:7" ht="30" customHeight="1" x14ac:dyDescent="0.3">
      <c r="A5" s="3" t="s">
        <v>64</v>
      </c>
      <c r="B5" s="4">
        <v>0</v>
      </c>
      <c r="C5" s="22"/>
      <c r="E5" s="11" t="s">
        <v>14</v>
      </c>
      <c r="F5" s="11" t="s">
        <v>18</v>
      </c>
      <c r="G5" s="11" t="s">
        <v>22</v>
      </c>
    </row>
    <row r="6" spans="1:7" ht="30" customHeight="1" x14ac:dyDescent="0.3">
      <c r="A6" s="23" t="s">
        <v>62</v>
      </c>
      <c r="B6" s="23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24</v>
      </c>
      <c r="C48" s="1" t="s">
        <v>25</v>
      </c>
      <c r="F48" s="1" t="s">
        <v>8</v>
      </c>
      <c r="G48" s="1" t="s">
        <v>23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E79E-A552-409B-9226-7B1865FC46D7}">
  <dimension ref="B2:H61"/>
  <sheetViews>
    <sheetView showGridLines="0" tabSelected="1" zoomScaleNormal="100" workbookViewId="0">
      <selection activeCell="L10" sqref="L10"/>
    </sheetView>
  </sheetViews>
  <sheetFormatPr baseColWidth="10" defaultRowHeight="14.4" x14ac:dyDescent="0.3"/>
  <cols>
    <col min="2" max="2" width="35.77734375" customWidth="1"/>
    <col min="3" max="4" width="20.77734375" customWidth="1"/>
    <col min="6" max="7" width="15.77734375" customWidth="1"/>
    <col min="8" max="8" width="20.77734375" customWidth="1"/>
  </cols>
  <sheetData>
    <row r="2" spans="2:8" ht="30" customHeight="1" x14ac:dyDescent="0.3">
      <c r="B2" s="21" t="s">
        <v>30</v>
      </c>
      <c r="C2" s="21"/>
      <c r="D2" s="21"/>
      <c r="F2" s="6" t="s">
        <v>8</v>
      </c>
      <c r="G2" s="6" t="s">
        <v>9</v>
      </c>
      <c r="H2" s="6" t="s">
        <v>10</v>
      </c>
    </row>
    <row r="3" spans="2:8" ht="30" customHeight="1" x14ac:dyDescent="0.3">
      <c r="B3" s="20" t="s">
        <v>31</v>
      </c>
      <c r="C3" s="20"/>
      <c r="D3" s="20"/>
      <c r="F3" s="8" t="s">
        <v>14</v>
      </c>
      <c r="G3" s="8" t="s">
        <v>15</v>
      </c>
      <c r="H3" s="8" t="s">
        <v>19</v>
      </c>
    </row>
    <row r="4" spans="2:8" ht="30" customHeight="1" x14ac:dyDescent="0.3">
      <c r="B4" s="2" t="s">
        <v>5</v>
      </c>
      <c r="C4" s="2" t="s">
        <v>6</v>
      </c>
      <c r="D4" s="2" t="s">
        <v>7</v>
      </c>
      <c r="F4" s="9" t="s">
        <v>13</v>
      </c>
      <c r="G4" s="9" t="s">
        <v>16</v>
      </c>
      <c r="H4" s="9" t="s">
        <v>20</v>
      </c>
    </row>
    <row r="5" spans="2:8" ht="30" customHeight="1" x14ac:dyDescent="0.3">
      <c r="B5" s="3" t="s">
        <v>65</v>
      </c>
      <c r="C5" s="4">
        <v>0</v>
      </c>
      <c r="D5" s="22"/>
      <c r="F5" s="10" t="s">
        <v>12</v>
      </c>
      <c r="G5" s="10" t="s">
        <v>17</v>
      </c>
      <c r="H5" s="10" t="s">
        <v>21</v>
      </c>
    </row>
    <row r="6" spans="2:8" ht="30" customHeight="1" x14ac:dyDescent="0.3">
      <c r="B6" s="3" t="s">
        <v>32</v>
      </c>
      <c r="C6" s="4">
        <v>0</v>
      </c>
      <c r="D6" s="22"/>
      <c r="F6" s="11" t="s">
        <v>11</v>
      </c>
      <c r="G6" s="11" t="s">
        <v>18</v>
      </c>
      <c r="H6" s="11" t="s">
        <v>22</v>
      </c>
    </row>
    <row r="7" spans="2:8" ht="30" customHeight="1" x14ac:dyDescent="0.3">
      <c r="B7" s="23" t="s">
        <v>66</v>
      </c>
      <c r="C7" s="23"/>
      <c r="D7" s="5">
        <f>IF(AND(ISNUMBER(C5),ISNUMBER(C6),(C5&lt;&gt;0),(C6&lt;&gt;0)), (C5/C6), 0)</f>
        <v>0</v>
      </c>
    </row>
    <row r="46" spans="2:3" x14ac:dyDescent="0.3">
      <c r="B46" s="1" t="s">
        <v>0</v>
      </c>
      <c r="C46" s="1">
        <f>D7*PI()</f>
        <v>0</v>
      </c>
    </row>
    <row r="49" spans="2:8" x14ac:dyDescent="0.3">
      <c r="B49" s="1"/>
      <c r="C49" s="1" t="s">
        <v>24</v>
      </c>
      <c r="D49" s="1" t="s">
        <v>25</v>
      </c>
      <c r="G49" s="1" t="s">
        <v>8</v>
      </c>
      <c r="H49" s="1" t="s">
        <v>23</v>
      </c>
    </row>
    <row r="50" spans="2:8" x14ac:dyDescent="0.3">
      <c r="B50" s="1" t="s">
        <v>1</v>
      </c>
      <c r="C50" s="1">
        <v>0</v>
      </c>
      <c r="D50" s="1">
        <v>0</v>
      </c>
      <c r="G50" s="7">
        <v>0</v>
      </c>
      <c r="H50" s="1">
        <v>1</v>
      </c>
    </row>
    <row r="51" spans="2:8" x14ac:dyDescent="0.3">
      <c r="B51" s="1" t="s">
        <v>2</v>
      </c>
      <c r="C51" s="1">
        <f>COS(C46)*-1</f>
        <v>-1</v>
      </c>
      <c r="D51" s="1">
        <f>SIN(C46)</f>
        <v>0</v>
      </c>
      <c r="G51" s="7">
        <v>0.1</v>
      </c>
      <c r="H51" s="1">
        <v>1</v>
      </c>
    </row>
    <row r="52" spans="2:8" x14ac:dyDescent="0.3">
      <c r="G52" s="7">
        <v>0.2</v>
      </c>
      <c r="H52" s="1">
        <v>1</v>
      </c>
    </row>
    <row r="53" spans="2:8" x14ac:dyDescent="0.3">
      <c r="G53" s="7">
        <v>0.3</v>
      </c>
      <c r="H53" s="1">
        <v>1</v>
      </c>
    </row>
    <row r="54" spans="2:8" x14ac:dyDescent="0.3">
      <c r="G54" s="7">
        <v>0.4</v>
      </c>
      <c r="H54" s="1">
        <v>1</v>
      </c>
    </row>
    <row r="55" spans="2:8" x14ac:dyDescent="0.3">
      <c r="G55" s="7">
        <v>0.5</v>
      </c>
      <c r="H55" s="1">
        <v>1</v>
      </c>
    </row>
    <row r="56" spans="2:8" x14ac:dyDescent="0.3">
      <c r="G56" s="7">
        <v>0.6</v>
      </c>
      <c r="H56" s="1">
        <v>1</v>
      </c>
    </row>
    <row r="57" spans="2:8" x14ac:dyDescent="0.3">
      <c r="G57" s="7">
        <v>0.7</v>
      </c>
      <c r="H57" s="1">
        <v>1</v>
      </c>
    </row>
    <row r="58" spans="2:8" x14ac:dyDescent="0.3">
      <c r="G58" s="7">
        <v>0.8</v>
      </c>
      <c r="H58" s="1">
        <v>1</v>
      </c>
    </row>
    <row r="59" spans="2:8" x14ac:dyDescent="0.3">
      <c r="G59" s="7">
        <v>0.9</v>
      </c>
      <c r="H59" s="1">
        <v>1</v>
      </c>
    </row>
    <row r="60" spans="2:8" x14ac:dyDescent="0.3">
      <c r="G60" s="7">
        <v>1</v>
      </c>
      <c r="H60" s="1">
        <v>1</v>
      </c>
    </row>
    <row r="61" spans="2:8" x14ac:dyDescent="0.3">
      <c r="G61" s="7"/>
      <c r="H61" s="1">
        <v>11</v>
      </c>
    </row>
  </sheetData>
  <mergeCells count="4">
    <mergeCell ref="B2:D2"/>
    <mergeCell ref="B3:D3"/>
    <mergeCell ref="D5:D6"/>
    <mergeCell ref="B7:C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C91F-727B-4AB3-85A6-05FA1046D236}">
  <dimension ref="A1:G61"/>
  <sheetViews>
    <sheetView showGridLines="0" zoomScale="115" zoomScaleNormal="115" workbookViewId="0">
      <selection activeCell="D5" sqref="D5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21" t="s">
        <v>36</v>
      </c>
      <c r="B1" s="21"/>
      <c r="C1" s="21"/>
      <c r="E1" s="6" t="s">
        <v>8</v>
      </c>
      <c r="F1" s="6" t="s">
        <v>9</v>
      </c>
      <c r="G1" s="6" t="s">
        <v>10</v>
      </c>
    </row>
    <row r="2" spans="1:7" ht="30" customHeight="1" x14ac:dyDescent="0.3">
      <c r="A2" s="20" t="s">
        <v>46</v>
      </c>
      <c r="B2" s="20"/>
      <c r="C2" s="20"/>
      <c r="E2" s="8" t="s">
        <v>42</v>
      </c>
      <c r="F2" s="8" t="s">
        <v>15</v>
      </c>
      <c r="G2" s="8" t="s">
        <v>19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43</v>
      </c>
      <c r="F3" s="9" t="s">
        <v>16</v>
      </c>
      <c r="G3" s="9" t="s">
        <v>20</v>
      </c>
    </row>
    <row r="4" spans="1:7" ht="30" customHeight="1" x14ac:dyDescent="0.3">
      <c r="A4" s="3" t="s">
        <v>68</v>
      </c>
      <c r="B4" s="15">
        <v>45292</v>
      </c>
      <c r="C4" s="26"/>
      <c r="E4" s="10" t="s">
        <v>44</v>
      </c>
      <c r="F4" s="10" t="s">
        <v>17</v>
      </c>
      <c r="G4" s="10" t="s">
        <v>21</v>
      </c>
    </row>
    <row r="5" spans="1:7" ht="30" customHeight="1" x14ac:dyDescent="0.3">
      <c r="A5" s="3" t="s">
        <v>40</v>
      </c>
      <c r="B5" s="15">
        <v>45292</v>
      </c>
      <c r="C5" s="27"/>
      <c r="E5" s="11" t="s">
        <v>45</v>
      </c>
      <c r="F5" s="11" t="s">
        <v>18</v>
      </c>
      <c r="G5" s="11" t="s">
        <v>22</v>
      </c>
    </row>
    <row r="6" spans="1:7" ht="30" customHeight="1" x14ac:dyDescent="0.3">
      <c r="A6" s="12" t="s">
        <v>41</v>
      </c>
      <c r="B6" s="13">
        <v>0</v>
      </c>
      <c r="C6" s="28"/>
      <c r="E6" s="17"/>
      <c r="F6" s="17"/>
      <c r="G6" s="17"/>
    </row>
    <row r="7" spans="1:7" ht="30" customHeight="1" x14ac:dyDescent="0.3">
      <c r="A7" s="24" t="s">
        <v>67</v>
      </c>
      <c r="B7" s="25"/>
      <c r="C7" s="14">
        <f>IF(B6=0,0,(INT((B4-B5)/30.417))/B6)</f>
        <v>0</v>
      </c>
    </row>
    <row r="46" spans="1:2" x14ac:dyDescent="0.3">
      <c r="A46" s="1" t="s">
        <v>0</v>
      </c>
      <c r="B46" s="1">
        <f>(C7/10)*PI()</f>
        <v>0</v>
      </c>
    </row>
    <row r="49" spans="1:7" x14ac:dyDescent="0.3">
      <c r="A49" s="1"/>
      <c r="B49" s="1" t="s">
        <v>24</v>
      </c>
      <c r="C49" s="1" t="s">
        <v>25</v>
      </c>
      <c r="F49" s="1" t="s">
        <v>8</v>
      </c>
      <c r="G49" s="1" t="s">
        <v>23</v>
      </c>
    </row>
    <row r="50" spans="1:7" x14ac:dyDescent="0.3">
      <c r="A50" s="1" t="s">
        <v>1</v>
      </c>
      <c r="B50" s="1">
        <v>0</v>
      </c>
      <c r="C50" s="1">
        <v>0</v>
      </c>
      <c r="F50" s="16">
        <v>0</v>
      </c>
      <c r="G50" s="1">
        <v>1</v>
      </c>
    </row>
    <row r="51" spans="1:7" x14ac:dyDescent="0.3">
      <c r="A51" s="1" t="s">
        <v>2</v>
      </c>
      <c r="B51" s="1">
        <f>COS(B46)*-1</f>
        <v>-1</v>
      </c>
      <c r="C51" s="1">
        <f>SIN(B46)</f>
        <v>0</v>
      </c>
      <c r="F51" s="16">
        <v>1</v>
      </c>
      <c r="G51" s="1">
        <v>1</v>
      </c>
    </row>
    <row r="52" spans="1:7" x14ac:dyDescent="0.3">
      <c r="F52" s="16">
        <v>2</v>
      </c>
      <c r="G52" s="1">
        <v>1</v>
      </c>
    </row>
    <row r="53" spans="1:7" x14ac:dyDescent="0.3">
      <c r="F53" s="16">
        <v>3</v>
      </c>
      <c r="G53" s="1">
        <v>1</v>
      </c>
    </row>
    <row r="54" spans="1:7" x14ac:dyDescent="0.3">
      <c r="F54" s="16">
        <v>4</v>
      </c>
      <c r="G54" s="1">
        <v>1</v>
      </c>
    </row>
    <row r="55" spans="1:7" x14ac:dyDescent="0.3">
      <c r="F55" s="16">
        <v>5</v>
      </c>
      <c r="G55" s="1">
        <v>1</v>
      </c>
    </row>
    <row r="56" spans="1:7" x14ac:dyDescent="0.3">
      <c r="F56" s="16">
        <v>6</v>
      </c>
      <c r="G56" s="1">
        <v>1</v>
      </c>
    </row>
    <row r="57" spans="1:7" x14ac:dyDescent="0.3">
      <c r="F57" s="16">
        <v>7</v>
      </c>
      <c r="G57" s="1">
        <v>1</v>
      </c>
    </row>
    <row r="58" spans="1:7" x14ac:dyDescent="0.3">
      <c r="F58" s="16">
        <v>8</v>
      </c>
      <c r="G58" s="1">
        <v>1</v>
      </c>
    </row>
    <row r="59" spans="1:7" x14ac:dyDescent="0.3">
      <c r="F59" s="16">
        <v>9</v>
      </c>
      <c r="G59" s="1">
        <v>1</v>
      </c>
    </row>
    <row r="60" spans="1:7" x14ac:dyDescent="0.3">
      <c r="F60" s="16">
        <v>10</v>
      </c>
      <c r="G60" s="1">
        <v>1</v>
      </c>
    </row>
    <row r="61" spans="1:7" x14ac:dyDescent="0.3">
      <c r="F61" s="16"/>
      <c r="G61" s="1">
        <v>11</v>
      </c>
    </row>
  </sheetData>
  <mergeCells count="4">
    <mergeCell ref="A1:C1"/>
    <mergeCell ref="A2:C2"/>
    <mergeCell ref="A7:B7"/>
    <mergeCell ref="C4:C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12F1-ADCE-475A-BF95-BBAC59A4F0AB}">
  <dimension ref="A1:G60"/>
  <sheetViews>
    <sheetView showGridLines="0" zoomScale="115" zoomScaleNormal="115" workbookViewId="0">
      <selection activeCell="B9" sqref="B9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21" t="s">
        <v>36</v>
      </c>
      <c r="B1" s="21"/>
      <c r="C1" s="21"/>
      <c r="E1" s="6" t="s">
        <v>8</v>
      </c>
      <c r="F1" s="6" t="s">
        <v>9</v>
      </c>
      <c r="G1" s="6" t="s">
        <v>10</v>
      </c>
    </row>
    <row r="2" spans="1:7" ht="30" customHeight="1" x14ac:dyDescent="0.3">
      <c r="A2" s="20" t="s">
        <v>35</v>
      </c>
      <c r="B2" s="20"/>
      <c r="C2" s="20"/>
      <c r="E2" s="8" t="s">
        <v>11</v>
      </c>
      <c r="F2" s="8" t="s">
        <v>15</v>
      </c>
      <c r="G2" s="8" t="s">
        <v>19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12</v>
      </c>
      <c r="F3" s="9" t="s">
        <v>16</v>
      </c>
      <c r="G3" s="9" t="s">
        <v>20</v>
      </c>
    </row>
    <row r="4" spans="1:7" ht="30" customHeight="1" x14ac:dyDescent="0.3">
      <c r="A4" s="3" t="s">
        <v>77</v>
      </c>
      <c r="B4" s="4">
        <v>0</v>
      </c>
      <c r="C4" s="22"/>
      <c r="E4" s="10" t="s">
        <v>13</v>
      </c>
      <c r="F4" s="10" t="s">
        <v>17</v>
      </c>
      <c r="G4" s="10" t="s">
        <v>21</v>
      </c>
    </row>
    <row r="5" spans="1:7" ht="30" customHeight="1" x14ac:dyDescent="0.3">
      <c r="A5" s="3" t="s">
        <v>75</v>
      </c>
      <c r="B5" s="4">
        <v>0</v>
      </c>
      <c r="C5" s="22"/>
      <c r="E5" s="11" t="s">
        <v>14</v>
      </c>
      <c r="F5" s="11" t="s">
        <v>18</v>
      </c>
      <c r="G5" s="11" t="s">
        <v>22</v>
      </c>
    </row>
    <row r="6" spans="1:7" ht="30" customHeight="1" x14ac:dyDescent="0.3">
      <c r="A6" s="23" t="s">
        <v>76</v>
      </c>
      <c r="B6" s="23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24</v>
      </c>
      <c r="C48" s="1" t="s">
        <v>25</v>
      </c>
      <c r="F48" s="1" t="s">
        <v>8</v>
      </c>
      <c r="G48" s="1" t="s">
        <v>23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441D-2D2C-43C7-AB44-13287540810E}">
  <dimension ref="A1:G60"/>
  <sheetViews>
    <sheetView showGridLines="0" zoomScale="115" zoomScaleNormal="115" workbookViewId="0">
      <selection activeCell="B9" sqref="B9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21" t="s">
        <v>33</v>
      </c>
      <c r="B1" s="21"/>
      <c r="C1" s="21"/>
      <c r="E1" s="6" t="s">
        <v>8</v>
      </c>
      <c r="F1" s="6" t="s">
        <v>9</v>
      </c>
      <c r="G1" s="6" t="s">
        <v>10</v>
      </c>
    </row>
    <row r="2" spans="1:7" ht="30" customHeight="1" x14ac:dyDescent="0.3">
      <c r="A2" s="20" t="s">
        <v>34</v>
      </c>
      <c r="B2" s="20"/>
      <c r="C2" s="20"/>
      <c r="E2" s="8" t="s">
        <v>14</v>
      </c>
      <c r="F2" s="8" t="s">
        <v>15</v>
      </c>
      <c r="G2" s="8" t="s">
        <v>19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13</v>
      </c>
      <c r="F3" s="9" t="s">
        <v>16</v>
      </c>
      <c r="G3" s="9" t="s">
        <v>20</v>
      </c>
    </row>
    <row r="4" spans="1:7" ht="30" customHeight="1" x14ac:dyDescent="0.3">
      <c r="A4" s="3" t="s">
        <v>74</v>
      </c>
      <c r="B4" s="4">
        <v>0</v>
      </c>
      <c r="C4" s="22"/>
      <c r="E4" s="10" t="s">
        <v>12</v>
      </c>
      <c r="F4" s="10" t="s">
        <v>17</v>
      </c>
      <c r="G4" s="10" t="s">
        <v>21</v>
      </c>
    </row>
    <row r="5" spans="1:7" ht="30" customHeight="1" x14ac:dyDescent="0.3">
      <c r="A5" s="3" t="s">
        <v>75</v>
      </c>
      <c r="B5" s="4">
        <v>0</v>
      </c>
      <c r="C5" s="22"/>
      <c r="E5" s="11" t="s">
        <v>11</v>
      </c>
      <c r="F5" s="11" t="s">
        <v>18</v>
      </c>
      <c r="G5" s="11" t="s">
        <v>22</v>
      </c>
    </row>
    <row r="6" spans="1:7" ht="30" customHeight="1" x14ac:dyDescent="0.3">
      <c r="A6" s="29" t="s">
        <v>73</v>
      </c>
      <c r="B6" s="29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24</v>
      </c>
      <c r="C48" s="1" t="s">
        <v>25</v>
      </c>
      <c r="F48" s="1" t="s">
        <v>8</v>
      </c>
      <c r="G48" s="1" t="s">
        <v>23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42C0-9C98-4CFA-9010-15FD07BBBE9B}">
  <dimension ref="A1:G60"/>
  <sheetViews>
    <sheetView showGridLines="0" zoomScale="115" zoomScaleNormal="115" workbookViewId="0">
      <selection activeCell="C13" sqref="C13"/>
    </sheetView>
  </sheetViews>
  <sheetFormatPr baseColWidth="10" defaultRowHeight="14.4" x14ac:dyDescent="0.3"/>
  <cols>
    <col min="1" max="1" width="35.77734375" customWidth="1"/>
    <col min="2" max="3" width="20.77734375" customWidth="1"/>
    <col min="5" max="6" width="15.77734375" customWidth="1"/>
    <col min="7" max="7" width="20.77734375" customWidth="1"/>
  </cols>
  <sheetData>
    <row r="1" spans="1:7" ht="30" customHeight="1" x14ac:dyDescent="0.3">
      <c r="A1" s="21" t="s">
        <v>39</v>
      </c>
      <c r="B1" s="21"/>
      <c r="C1" s="21"/>
      <c r="E1" s="6" t="s">
        <v>8</v>
      </c>
      <c r="F1" s="6" t="s">
        <v>9</v>
      </c>
      <c r="G1" s="6" t="s">
        <v>10</v>
      </c>
    </row>
    <row r="2" spans="1:7" ht="30" customHeight="1" x14ac:dyDescent="0.3">
      <c r="A2" s="20" t="s">
        <v>47</v>
      </c>
      <c r="B2" s="20"/>
      <c r="C2" s="20"/>
      <c r="E2" s="8" t="s">
        <v>11</v>
      </c>
      <c r="F2" s="8" t="s">
        <v>15</v>
      </c>
      <c r="G2" s="8" t="s">
        <v>19</v>
      </c>
    </row>
    <row r="3" spans="1:7" ht="30" customHeight="1" x14ac:dyDescent="0.3">
      <c r="A3" s="2" t="s">
        <v>5</v>
      </c>
      <c r="B3" s="2" t="s">
        <v>6</v>
      </c>
      <c r="C3" s="2" t="s">
        <v>7</v>
      </c>
      <c r="E3" s="9" t="s">
        <v>12</v>
      </c>
      <c r="F3" s="9" t="s">
        <v>16</v>
      </c>
      <c r="G3" s="9" t="s">
        <v>20</v>
      </c>
    </row>
    <row r="4" spans="1:7" ht="30" customHeight="1" x14ac:dyDescent="0.3">
      <c r="A4" s="3" t="s">
        <v>72</v>
      </c>
      <c r="B4" s="4">
        <v>0</v>
      </c>
      <c r="C4" s="22"/>
      <c r="E4" s="10" t="s">
        <v>13</v>
      </c>
      <c r="F4" s="10" t="s">
        <v>17</v>
      </c>
      <c r="G4" s="10" t="s">
        <v>21</v>
      </c>
    </row>
    <row r="5" spans="1:7" ht="30" customHeight="1" x14ac:dyDescent="0.3">
      <c r="A5" s="3" t="s">
        <v>37</v>
      </c>
      <c r="B5" s="4">
        <v>0</v>
      </c>
      <c r="C5" s="22"/>
      <c r="E5" s="11" t="s">
        <v>14</v>
      </c>
      <c r="F5" s="11" t="s">
        <v>18</v>
      </c>
      <c r="G5" s="11" t="s">
        <v>22</v>
      </c>
    </row>
    <row r="6" spans="1:7" ht="30" customHeight="1" x14ac:dyDescent="0.3">
      <c r="A6" s="23" t="s">
        <v>71</v>
      </c>
      <c r="B6" s="23"/>
      <c r="C6" s="5">
        <f>IF(AND(ISNUMBER(B4),ISNUMBER(B5),(B4&lt;&gt;0),(B5&lt;&gt;0)), (B4/B5), 0)</f>
        <v>0</v>
      </c>
    </row>
    <row r="45" spans="1:7" x14ac:dyDescent="0.3">
      <c r="A45" s="1" t="s">
        <v>0</v>
      </c>
      <c r="B45" s="1">
        <f>C6*PI()</f>
        <v>0</v>
      </c>
    </row>
    <row r="48" spans="1:7" x14ac:dyDescent="0.3">
      <c r="A48" s="1"/>
      <c r="B48" s="1" t="s">
        <v>24</v>
      </c>
      <c r="C48" s="1" t="s">
        <v>25</v>
      </c>
      <c r="F48" s="1" t="s">
        <v>8</v>
      </c>
      <c r="G48" s="1" t="s">
        <v>23</v>
      </c>
    </row>
    <row r="49" spans="1:7" x14ac:dyDescent="0.3">
      <c r="A49" s="1" t="s">
        <v>1</v>
      </c>
      <c r="B49" s="1">
        <v>0</v>
      </c>
      <c r="C49" s="1">
        <v>0</v>
      </c>
      <c r="F49" s="7">
        <v>0</v>
      </c>
      <c r="G49" s="1">
        <v>1</v>
      </c>
    </row>
    <row r="50" spans="1:7" x14ac:dyDescent="0.3">
      <c r="A50" s="1" t="s">
        <v>2</v>
      </c>
      <c r="B50" s="1">
        <f>COS(B45)*-1</f>
        <v>-1</v>
      </c>
      <c r="C50" s="1">
        <f>SIN(B45)</f>
        <v>0</v>
      </c>
      <c r="F50" s="7">
        <v>0.1</v>
      </c>
      <c r="G50" s="1">
        <v>1</v>
      </c>
    </row>
    <row r="51" spans="1:7" x14ac:dyDescent="0.3">
      <c r="F51" s="7">
        <v>0.2</v>
      </c>
      <c r="G51" s="1">
        <v>1</v>
      </c>
    </row>
    <row r="52" spans="1:7" x14ac:dyDescent="0.3">
      <c r="F52" s="7">
        <v>0.3</v>
      </c>
      <c r="G52" s="1">
        <v>1</v>
      </c>
    </row>
    <row r="53" spans="1:7" x14ac:dyDescent="0.3">
      <c r="F53" s="7">
        <v>0.4</v>
      </c>
      <c r="G53" s="1">
        <v>1</v>
      </c>
    </row>
    <row r="54" spans="1:7" x14ac:dyDescent="0.3">
      <c r="F54" s="7">
        <v>0.5</v>
      </c>
      <c r="G54" s="1">
        <v>1</v>
      </c>
    </row>
    <row r="55" spans="1:7" x14ac:dyDescent="0.3">
      <c r="F55" s="7">
        <v>0.6</v>
      </c>
      <c r="G55" s="1">
        <v>1</v>
      </c>
    </row>
    <row r="56" spans="1:7" x14ac:dyDescent="0.3">
      <c r="F56" s="7">
        <v>0.7</v>
      </c>
      <c r="G56" s="1">
        <v>1</v>
      </c>
    </row>
    <row r="57" spans="1:7" x14ac:dyDescent="0.3">
      <c r="F57" s="7">
        <v>0.8</v>
      </c>
      <c r="G57" s="1">
        <v>1</v>
      </c>
    </row>
    <row r="58" spans="1:7" x14ac:dyDescent="0.3">
      <c r="F58" s="7">
        <v>0.9</v>
      </c>
      <c r="G58" s="1">
        <v>1</v>
      </c>
    </row>
    <row r="59" spans="1:7" x14ac:dyDescent="0.3">
      <c r="F59" s="7">
        <v>1</v>
      </c>
      <c r="G59" s="1">
        <v>1</v>
      </c>
    </row>
    <row r="60" spans="1:7" x14ac:dyDescent="0.3">
      <c r="F60" s="7"/>
      <c r="G60" s="1">
        <v>11</v>
      </c>
    </row>
  </sheetData>
  <mergeCells count="4">
    <mergeCell ref="A1:C1"/>
    <mergeCell ref="A2:C2"/>
    <mergeCell ref="C4:C5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Métrica 1 (PRE)</vt:lpstr>
      <vt:lpstr>Métrica 2 (PDR)</vt:lpstr>
      <vt:lpstr>Métrica 3 (PRH)</vt:lpstr>
      <vt:lpstr>Métrica 4 (PFR)</vt:lpstr>
      <vt:lpstr>Métrica 5 (TPP)</vt:lpstr>
      <vt:lpstr>Métrica 6 (PTR)</vt:lpstr>
      <vt:lpstr>Métrica 7 (PTS)</vt:lpstr>
      <vt:lpstr>Métrica 8 (PTE)</vt:lpstr>
      <vt:lpstr>Métrica 9 (PEE)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Personal_</dc:creator>
  <cp:lastModifiedBy>EDUARDO NICOLAS PEREZ PAREDES</cp:lastModifiedBy>
  <dcterms:created xsi:type="dcterms:W3CDTF">2015-06-05T18:19:34Z</dcterms:created>
  <dcterms:modified xsi:type="dcterms:W3CDTF">2024-04-18T03:46:49Z</dcterms:modified>
</cp:coreProperties>
</file>